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09"/>
  <workbookPr/>
  <mc:AlternateContent xmlns:mc="http://schemas.openxmlformats.org/markup-compatibility/2006">
    <mc:Choice Requires="x15">
      <x15ac:absPath xmlns:x15ac="http://schemas.microsoft.com/office/spreadsheetml/2010/11/ac" url="https://d.docs.live.net/90684c089e0dda5f/Documentos/2022/2023 - DEPARTAMENTO DE PROSPERIDAD SOCIAL/PROCESOS SELECTIVOS/2026/MINIMA MANT AIRES ACONDICIONADOS/"/>
    </mc:Choice>
  </mc:AlternateContent>
  <xr:revisionPtr revIDLastSave="0" documentId="13_ncr:1_{D3B5A060-AC57-4E0B-98E9-B1002B43BF40}" xr6:coauthVersionLast="47" xr6:coauthVersionMax="47" xr10:uidLastSave="{00000000-0000-0000-0000-000000000000}"/>
  <bookViews>
    <workbookView xWindow="0" yWindow="600" windowWidth="23260" windowHeight="12460" xr2:uid="{00000000-000D-0000-FFFF-FFFF00000000}"/>
  </bookViews>
  <sheets>
    <sheet name="ANEXO No.6 PROP ECONÓMICA MANT" sheetId="1" r:id="rId1"/>
    <sheet name="Hoja1" sheetId="3"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1" i="1" l="1"/>
  <c r="S62" i="1"/>
  <c r="S60" i="1"/>
  <c r="R59" i="1"/>
  <c r="S59" i="1"/>
  <c r="R58" i="1"/>
  <c r="S58" i="1" s="1"/>
  <c r="R57" i="1"/>
  <c r="S57" i="1" s="1"/>
  <c r="P84" i="1"/>
  <c r="Q84" i="1" s="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84" i="1"/>
  <c r="R71" i="1"/>
  <c r="S71" i="1" s="1"/>
  <c r="T71" i="1" s="1"/>
  <c r="R72" i="1"/>
  <c r="S72" i="1" s="1"/>
  <c r="T72" i="1" s="1"/>
  <c r="R73" i="1"/>
  <c r="S73" i="1" s="1"/>
  <c r="T73" i="1" s="1"/>
  <c r="R74" i="1"/>
  <c r="S74" i="1" s="1"/>
  <c r="T74" i="1" s="1"/>
  <c r="R75" i="1"/>
  <c r="S75" i="1" s="1"/>
  <c r="T75" i="1" s="1"/>
  <c r="R70" i="1"/>
  <c r="K12" i="1"/>
  <c r="K13" i="1"/>
  <c r="K14" i="1"/>
  <c r="K15" i="1"/>
  <c r="K16" i="1"/>
  <c r="K17" i="1"/>
  <c r="K18" i="1"/>
  <c r="K19" i="1"/>
  <c r="K20" i="1"/>
  <c r="K21" i="1"/>
  <c r="K22" i="1"/>
  <c r="K23" i="1"/>
  <c r="K24" i="1"/>
  <c r="K25" i="1"/>
  <c r="K26" i="1"/>
  <c r="K27" i="1"/>
  <c r="K79" i="1" s="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11" i="1"/>
  <c r="P85" i="1"/>
  <c r="Q85" i="1" s="1"/>
  <c r="P86" i="1"/>
  <c r="Q86" i="1" s="1"/>
  <c r="P87" i="1"/>
  <c r="Q87" i="1" s="1"/>
  <c r="P88" i="1"/>
  <c r="Q88" i="1" s="1"/>
  <c r="P89" i="1"/>
  <c r="Q89" i="1" s="1"/>
  <c r="P90" i="1"/>
  <c r="Q90" i="1" s="1"/>
  <c r="P91" i="1"/>
  <c r="Q91" i="1" s="1"/>
  <c r="P92" i="1"/>
  <c r="Q92" i="1" s="1"/>
  <c r="P93" i="1"/>
  <c r="Q93" i="1" s="1"/>
  <c r="P94" i="1"/>
  <c r="Q94" i="1" s="1"/>
  <c r="P95" i="1"/>
  <c r="Q95" i="1" s="1"/>
  <c r="P96" i="1"/>
  <c r="Q96" i="1" s="1"/>
  <c r="P97" i="1"/>
  <c r="Q97" i="1" s="1"/>
  <c r="P98" i="1"/>
  <c r="Q98" i="1" s="1"/>
  <c r="P99" i="1"/>
  <c r="Q99" i="1" s="1"/>
  <c r="P100" i="1"/>
  <c r="Q100" i="1" s="1"/>
  <c r="P101" i="1"/>
  <c r="Q101" i="1" s="1"/>
  <c r="P102" i="1"/>
  <c r="Q102" i="1" s="1"/>
  <c r="P103" i="1"/>
  <c r="Q103" i="1" s="1"/>
  <c r="P104" i="1"/>
  <c r="Q104" i="1" s="1"/>
  <c r="P105" i="1"/>
  <c r="Q105" i="1" s="1"/>
  <c r="P106" i="1"/>
  <c r="Q106" i="1" s="1"/>
  <c r="P107" i="1"/>
  <c r="Q107" i="1" s="1"/>
  <c r="P108" i="1"/>
  <c r="Q108" i="1" s="1"/>
  <c r="P109" i="1"/>
  <c r="Q109" i="1" s="1"/>
  <c r="P110" i="1"/>
  <c r="Q110" i="1" s="1"/>
  <c r="P111" i="1"/>
  <c r="Q111" i="1" s="1"/>
  <c r="P112" i="1"/>
  <c r="Q112" i="1" s="1"/>
  <c r="P113" i="1"/>
  <c r="Q113" i="1" s="1"/>
  <c r="P114" i="1"/>
  <c r="Q114" i="1" s="1"/>
  <c r="P115" i="1"/>
  <c r="Q115" i="1" s="1"/>
  <c r="P116" i="1"/>
  <c r="Q116" i="1" s="1"/>
  <c r="P117" i="1"/>
  <c r="Q117" i="1" s="1"/>
  <c r="P118" i="1"/>
  <c r="Q118" i="1" s="1"/>
  <c r="P119" i="1"/>
  <c r="Q119" i="1" s="1"/>
  <c r="P120" i="1"/>
  <c r="Q120" i="1" s="1"/>
  <c r="P121" i="1"/>
  <c r="Q121" i="1" s="1"/>
  <c r="P122" i="1"/>
  <c r="Q122" i="1" s="1"/>
  <c r="P123" i="1"/>
  <c r="Q123" i="1" s="1"/>
  <c r="P124" i="1"/>
  <c r="Q124" i="1" s="1"/>
  <c r="P125" i="1"/>
  <c r="Q125" i="1" s="1"/>
  <c r="P126" i="1"/>
  <c r="Q126" i="1" s="1"/>
  <c r="P127" i="1"/>
  <c r="Q127" i="1" s="1"/>
  <c r="P128" i="1"/>
  <c r="Q128" i="1" s="1"/>
  <c r="P129" i="1"/>
  <c r="Q129" i="1" s="1"/>
  <c r="P130" i="1"/>
  <c r="Q130" i="1" s="1"/>
  <c r="P131" i="1"/>
  <c r="Q131" i="1" s="1"/>
  <c r="P132" i="1"/>
  <c r="Q132" i="1" s="1"/>
  <c r="P133" i="1"/>
  <c r="Q133" i="1" s="1"/>
  <c r="P134" i="1"/>
  <c r="Q134" i="1" s="1"/>
  <c r="P135" i="1"/>
  <c r="Q135" i="1" s="1"/>
  <c r="P136" i="1"/>
  <c r="Q136" i="1" s="1"/>
  <c r="P137" i="1"/>
  <c r="Q137" i="1" s="1"/>
  <c r="P138" i="1"/>
  <c r="Q138" i="1" s="1"/>
  <c r="P139" i="1"/>
  <c r="Q139" i="1" s="1"/>
  <c r="P140" i="1"/>
  <c r="Q140" i="1" s="1"/>
  <c r="P141" i="1"/>
  <c r="Q141" i="1" s="1"/>
  <c r="P142" i="1"/>
  <c r="Q142" i="1" s="1"/>
  <c r="P143" i="1"/>
  <c r="Q143" i="1" s="1"/>
  <c r="P144" i="1"/>
  <c r="Q144" i="1" s="1"/>
  <c r="P145" i="1"/>
  <c r="Q145" i="1" s="1"/>
  <c r="P146" i="1"/>
  <c r="Q146" i="1" s="1"/>
  <c r="P147" i="1"/>
  <c r="Q147" i="1" s="1"/>
  <c r="P148" i="1"/>
  <c r="Q148" i="1" s="1"/>
  <c r="P149" i="1"/>
  <c r="Q149" i="1" s="1"/>
  <c r="P150" i="1"/>
  <c r="Q150" i="1" s="1"/>
  <c r="P151" i="1"/>
  <c r="Q151" i="1" s="1"/>
  <c r="P152" i="1"/>
  <c r="Q152" i="1" s="1"/>
  <c r="P153" i="1"/>
  <c r="Q153" i="1" s="1"/>
  <c r="P154" i="1"/>
  <c r="Q154" i="1" s="1"/>
  <c r="P155" i="1"/>
  <c r="Q155" i="1" s="1"/>
  <c r="P156" i="1"/>
  <c r="Q156" i="1" s="1"/>
  <c r="P157" i="1"/>
  <c r="Q157" i="1" s="1"/>
  <c r="P158" i="1"/>
  <c r="Q158" i="1" s="1"/>
  <c r="P159" i="1"/>
  <c r="Q159" i="1" s="1"/>
  <c r="P160" i="1"/>
  <c r="Q160" i="1" s="1"/>
  <c r="P161" i="1"/>
  <c r="Q161" i="1" s="1"/>
  <c r="P162" i="1"/>
  <c r="Q162" i="1" s="1"/>
  <c r="E165" i="1" l="1"/>
  <c r="E167" i="1" s="1"/>
  <c r="T59" i="1"/>
  <c r="T58" i="1"/>
  <c r="T57" i="1"/>
  <c r="S13" i="1"/>
  <c r="T13" i="1" s="1"/>
  <c r="S12" i="1"/>
  <c r="T12" i="1" s="1"/>
  <c r="S11" i="1"/>
  <c r="T11" i="1" s="1"/>
  <c r="R14" i="1"/>
  <c r="S14" i="1" s="1"/>
  <c r="T14" i="1" s="1"/>
  <c r="R15" i="1"/>
  <c r="S15" i="1" s="1"/>
  <c r="T15" i="1" s="1"/>
  <c r="R16" i="1"/>
  <c r="S16" i="1" s="1"/>
  <c r="T16" i="1" s="1"/>
  <c r="R17" i="1"/>
  <c r="S17" i="1" s="1"/>
  <c r="T17" i="1" s="1"/>
  <c r="R18" i="1"/>
  <c r="S18" i="1" s="1"/>
  <c r="T18" i="1" s="1"/>
  <c r="R19" i="1"/>
  <c r="S19" i="1" s="1"/>
  <c r="T19" i="1" s="1"/>
  <c r="R20" i="1"/>
  <c r="S20" i="1" s="1"/>
  <c r="T20" i="1" s="1"/>
  <c r="R21" i="1"/>
  <c r="S21" i="1" s="1"/>
  <c r="T21" i="1" s="1"/>
  <c r="R22" i="1"/>
  <c r="S22" i="1" s="1"/>
  <c r="T22" i="1" s="1"/>
  <c r="R23" i="1"/>
  <c r="S23" i="1" s="1"/>
  <c r="T23" i="1" s="1"/>
  <c r="R24" i="1"/>
  <c r="S24" i="1" s="1"/>
  <c r="T24" i="1" s="1"/>
  <c r="R25" i="1"/>
  <c r="S25" i="1" s="1"/>
  <c r="T25" i="1" s="1"/>
  <c r="R26" i="1"/>
  <c r="S26" i="1" s="1"/>
  <c r="T26" i="1" s="1"/>
  <c r="R27" i="1"/>
  <c r="S27" i="1" s="1"/>
  <c r="T27" i="1" s="1"/>
  <c r="R28" i="1"/>
  <c r="S28" i="1" s="1"/>
  <c r="T28" i="1" s="1"/>
  <c r="R29" i="1"/>
  <c r="S29" i="1" s="1"/>
  <c r="T29" i="1" s="1"/>
  <c r="R30" i="1"/>
  <c r="S30" i="1" s="1"/>
  <c r="T30" i="1" s="1"/>
  <c r="R31" i="1"/>
  <c r="S31" i="1" s="1"/>
  <c r="T31" i="1" s="1"/>
  <c r="R32" i="1"/>
  <c r="S32" i="1" s="1"/>
  <c r="T32" i="1" s="1"/>
  <c r="R33" i="1"/>
  <c r="S33" i="1" s="1"/>
  <c r="T33" i="1" s="1"/>
  <c r="R34" i="1"/>
  <c r="S34" i="1" s="1"/>
  <c r="T34" i="1" s="1"/>
  <c r="R35" i="1"/>
  <c r="S35" i="1" s="1"/>
  <c r="T35" i="1" s="1"/>
  <c r="R36" i="1"/>
  <c r="S36" i="1" s="1"/>
  <c r="T36" i="1" s="1"/>
  <c r="R37" i="1"/>
  <c r="S37" i="1" s="1"/>
  <c r="T37" i="1" s="1"/>
  <c r="R38" i="1"/>
  <c r="S38" i="1" s="1"/>
  <c r="T38" i="1" s="1"/>
  <c r="R39" i="1"/>
  <c r="S39" i="1" s="1"/>
  <c r="T39" i="1" s="1"/>
  <c r="R40" i="1"/>
  <c r="S40" i="1" s="1"/>
  <c r="T40" i="1" s="1"/>
  <c r="R41" i="1"/>
  <c r="S41" i="1" s="1"/>
  <c r="T41" i="1" s="1"/>
  <c r="R42" i="1"/>
  <c r="S42" i="1" s="1"/>
  <c r="T42" i="1" s="1"/>
  <c r="R43" i="1"/>
  <c r="S43" i="1" s="1"/>
  <c r="T43" i="1" s="1"/>
  <c r="R44" i="1"/>
  <c r="S44" i="1" s="1"/>
  <c r="T44" i="1" s="1"/>
  <c r="R45" i="1"/>
  <c r="S45" i="1" s="1"/>
  <c r="T45" i="1" s="1"/>
  <c r="R46" i="1"/>
  <c r="S46" i="1" s="1"/>
  <c r="T46" i="1" s="1"/>
  <c r="R47" i="1"/>
  <c r="S47" i="1" s="1"/>
  <c r="T47" i="1" s="1"/>
  <c r="R48" i="1"/>
  <c r="S48" i="1" s="1"/>
  <c r="T48" i="1" s="1"/>
  <c r="R49" i="1"/>
  <c r="S49" i="1" s="1"/>
  <c r="T49" i="1" s="1"/>
  <c r="R50" i="1"/>
  <c r="S50" i="1" s="1"/>
  <c r="T50" i="1" s="1"/>
  <c r="R51" i="1"/>
  <c r="S51" i="1" s="1"/>
  <c r="T51" i="1" s="1"/>
  <c r="R52" i="1"/>
  <c r="S52" i="1" s="1"/>
  <c r="T52" i="1" s="1"/>
  <c r="R53" i="1"/>
  <c r="S53" i="1" s="1"/>
  <c r="T53" i="1" s="1"/>
  <c r="R54" i="1"/>
  <c r="S54" i="1" s="1"/>
  <c r="T54" i="1" s="1"/>
  <c r="R55" i="1"/>
  <c r="S55" i="1" s="1"/>
  <c r="T55" i="1" s="1"/>
  <c r="R56" i="1"/>
  <c r="S56" i="1" s="1"/>
  <c r="T56" i="1" s="1"/>
  <c r="T60" i="1"/>
  <c r="T61" i="1"/>
  <c r="T62" i="1"/>
  <c r="R63" i="1"/>
  <c r="S63" i="1" s="1"/>
  <c r="T63" i="1" s="1"/>
  <c r="R64" i="1"/>
  <c r="S64" i="1" s="1"/>
  <c r="T64" i="1" s="1"/>
  <c r="R65" i="1"/>
  <c r="S65" i="1" s="1"/>
  <c r="T65" i="1" s="1"/>
  <c r="R66" i="1"/>
  <c r="S66" i="1" s="1"/>
  <c r="T66" i="1" s="1"/>
  <c r="R67" i="1"/>
  <c r="S67" i="1" s="1"/>
  <c r="T67" i="1" s="1"/>
  <c r="R68" i="1"/>
  <c r="S68" i="1" s="1"/>
  <c r="T68" i="1" s="1"/>
  <c r="R69" i="1"/>
  <c r="S69" i="1" s="1"/>
  <c r="T69" i="1" s="1"/>
  <c r="S70" i="1"/>
  <c r="T70" i="1" s="1"/>
  <c r="R76" i="1"/>
  <c r="S76" i="1" s="1"/>
  <c r="T76" i="1" s="1"/>
  <c r="R77" i="1"/>
  <c r="S77" i="1" s="1"/>
  <c r="T77" i="1" s="1"/>
  <c r="R78" i="1"/>
  <c r="S78" i="1" s="1"/>
  <c r="T78" i="1" s="1"/>
  <c r="T79" i="1" l="1"/>
  <c r="T165" i="1" s="1"/>
  <c r="T167" i="1" l="1"/>
</calcChain>
</file>

<file path=xl/sharedStrings.xml><?xml version="1.0" encoding="utf-8"?>
<sst xmlns="http://schemas.openxmlformats.org/spreadsheetml/2006/main" count="484" uniqueCount="277">
  <si>
    <t>DEPARTAMENTO ADMINISTRATIVO PARA LA PROSPERIDAD SOCIAL - PROSPERIDAD SOCIAL</t>
  </si>
  <si>
    <t>VALORES OFERTADOS POR EL PROPONENTE</t>
  </si>
  <si>
    <t>ITEM</t>
  </si>
  <si>
    <t>DIRECCIÓN</t>
  </si>
  <si>
    <t>Leticia, Carrera 9 Nº 11-74</t>
  </si>
  <si>
    <t>Medellín (Centro), Carrera 52 Nº 51A-23 Piso 3</t>
  </si>
  <si>
    <t>Arauca, Carrera 21 N° 14-31 Barrio Santa Teresita</t>
  </si>
  <si>
    <t>Barranquilla, Carrera 58 Nº 64-188</t>
  </si>
  <si>
    <t>Tunja, Calle 17 No 9-72 Centro</t>
  </si>
  <si>
    <t>Manizales, Calle 50 No. 26 - 97 Edificio Portal De La 50 Piso 1</t>
  </si>
  <si>
    <t>Florencia, Carrera 9 Nº 8B - 54 - Piso 1 - Edificio Las Peñas - Barrio La Estrella</t>
  </si>
  <si>
    <t>Yopal, Transversal 18 Nº 7-05 - Piso 8 - Centro Corporativo Mont Blanc</t>
  </si>
  <si>
    <t>Popayán, Calle 5 # 3-50 Centro Histórico</t>
  </si>
  <si>
    <t>Valledupar, Carrera 13 A · 13C - 30</t>
  </si>
  <si>
    <t>Quibdó, Carrera 2 N° 24 A - 82</t>
  </si>
  <si>
    <t>Montería, Calle 34 Nº 6-36</t>
  </si>
  <si>
    <t>Inírida, Calle 18 # 10-24</t>
  </si>
  <si>
    <t>San José Del Guaviare, Cl 7 Nº 24-104-Barrio 20 De Julio</t>
  </si>
  <si>
    <t>Riohacha, Calle 10 N° 12-113</t>
  </si>
  <si>
    <t>Santa Marta, Calle 11 Nº 1C-23 - Oficina 505 - Edificio Posihueica</t>
  </si>
  <si>
    <t>Barrancabermeja, Carrera 24 N° 47-58</t>
  </si>
  <si>
    <t>Pasto, Calle 20 No 26-15,</t>
  </si>
  <si>
    <t>Cúcuta, Avenida 0 Calle 10 Edificio Rosetal Piso 2 Oficinas 201 A 204</t>
  </si>
  <si>
    <t>Armenia, Carrera 15 No 12-13</t>
  </si>
  <si>
    <t>Pereira, Unidad Administrativa El Lago Calle 25 Nª 7 - 48</t>
  </si>
  <si>
    <t>Bucaramanga- Carrera 28 No.50-32 Barrio Sotomayor</t>
  </si>
  <si>
    <t>Sincelejo, Calle 25 Nº 27-233 - Barrio Las Peñitas</t>
  </si>
  <si>
    <t>Cali, Calle 11 # 6-24 Piso 7 Edif. Bic</t>
  </si>
  <si>
    <t>Mitú, Carrera 12 No. 15-25 Barrio Centro A Segundo Piso - Edificio Defensoría Del Pueblo</t>
  </si>
  <si>
    <t>Puerto Carreño, Santa Teresita Cra 6 N 20  95</t>
  </si>
  <si>
    <t>PROPONENTE:</t>
  </si>
  <si>
    <r>
      <rPr>
        <sz val="10"/>
        <color rgb="FF000000"/>
        <rFont val="Verdana"/>
        <family val="2"/>
      </rPr>
      <t xml:space="preserve">Firma del Representante Legal: </t>
    </r>
    <r>
      <rPr>
        <b/>
        <sz val="10"/>
        <color rgb="FF000000"/>
        <rFont val="Verdana"/>
        <family val="2"/>
      </rPr>
      <t>*</t>
    </r>
  </si>
  <si>
    <t>Nombre del Representante Legal:</t>
  </si>
  <si>
    <t>Documento de identificación del representante legal:</t>
  </si>
  <si>
    <t>CUADRO N° 1 UBICACIÓN SEDES REGIONALES</t>
  </si>
  <si>
    <t>SEDE</t>
  </si>
  <si>
    <t xml:space="preserve"> ÁREA METROS CUADRADOS </t>
  </si>
  <si>
    <t>Amazonas</t>
  </si>
  <si>
    <t>170 m2</t>
  </si>
  <si>
    <t>Antioquia</t>
  </si>
  <si>
    <t>449 m2</t>
  </si>
  <si>
    <t>Arauca</t>
  </si>
  <si>
    <t>260 m2</t>
  </si>
  <si>
    <t>Atlántico</t>
  </si>
  <si>
    <t>500 m2</t>
  </si>
  <si>
    <t>Bolívar</t>
  </si>
  <si>
    <t xml:space="preserve">Cartagena De Indias, Manga Avenida Jimenez No. 17-48 </t>
  </si>
  <si>
    <t>248 m2</t>
  </si>
  <si>
    <t>Boyacá</t>
  </si>
  <si>
    <t>306,4 m2</t>
  </si>
  <si>
    <t>Caldas</t>
  </si>
  <si>
    <t>203 m2</t>
  </si>
  <si>
    <t>Caquetá</t>
  </si>
  <si>
    <t>Casanare</t>
  </si>
  <si>
    <t>286 m2</t>
  </si>
  <si>
    <t>Cauca</t>
  </si>
  <si>
    <t>Cesar</t>
  </si>
  <si>
    <t>267,88 m2</t>
  </si>
  <si>
    <t>Chocó</t>
  </si>
  <si>
    <t>380 m2</t>
  </si>
  <si>
    <t>Córdoba</t>
  </si>
  <si>
    <t>220 m2</t>
  </si>
  <si>
    <t>Guainía</t>
  </si>
  <si>
    <t>320 m2</t>
  </si>
  <si>
    <t>Guaviare</t>
  </si>
  <si>
    <t>306 m2</t>
  </si>
  <si>
    <t>Huila</t>
  </si>
  <si>
    <t>Neiva, Calle 8 Nº 12 - 65 Piso 2 Y 3 - Edificio Luciana</t>
  </si>
  <si>
    <t>275 m2</t>
  </si>
  <si>
    <t>La Guajira</t>
  </si>
  <si>
    <t>252 m2</t>
  </si>
  <si>
    <t>Magdalena</t>
  </si>
  <si>
    <t>281 m2</t>
  </si>
  <si>
    <t>Magdalena Medio</t>
  </si>
  <si>
    <t>244 m2</t>
  </si>
  <si>
    <t>Meta</t>
  </si>
  <si>
    <t>Villavicencio, Calle 44 No. 31-13 Barrio El Triunfo</t>
  </si>
  <si>
    <t>Nariño</t>
  </si>
  <si>
    <t xml:space="preserve">720 m2 </t>
  </si>
  <si>
    <t>Norte De Santander</t>
  </si>
  <si>
    <t>227 m2</t>
  </si>
  <si>
    <t>Putumayo</t>
  </si>
  <si>
    <t>Mocoa, Calle 16 Nº 8-11 Barrio Jardín Edificio Jorge Devia</t>
  </si>
  <si>
    <t>595 m2</t>
  </si>
  <si>
    <t>Quindío</t>
  </si>
  <si>
    <t>376,72 m2</t>
  </si>
  <si>
    <t>Risaralda</t>
  </si>
  <si>
    <t>250 m2</t>
  </si>
  <si>
    <t>San Andrés</t>
  </si>
  <si>
    <t>San Andrés, Avenida Providencia 1A 48, Edificio Leda Oficina 309-310</t>
  </si>
  <si>
    <t>Santander</t>
  </si>
  <si>
    <t>Sucre</t>
  </si>
  <si>
    <t>Tolima</t>
  </si>
  <si>
    <t>Ibagué, Calle 32 Nº 4C-36</t>
  </si>
  <si>
    <t>Urabá</t>
  </si>
  <si>
    <t>Apartadó, Calle 97 Nº 101-53</t>
  </si>
  <si>
    <t>Valle Del Cauca</t>
  </si>
  <si>
    <t>Vaupés</t>
  </si>
  <si>
    <t>Vichada</t>
  </si>
  <si>
    <t>VALOR IVA (SI APLICA)</t>
  </si>
  <si>
    <t>SUBTOTAL TOTAL COSTOS  SEGÚN INVESTIGACIÓN DE MERCADO "B. CUADRO DE COSTOS CONTROL Y ELIMINACIÓN DE ROEDORES" INCLUIDO IVA</t>
  </si>
  <si>
    <t>VALOR TOTAL COSTOS SEGÚN INVESTIGACIÓN DE MERCADO  INCLUIDO IVA</t>
  </si>
  <si>
    <t xml:space="preserve">ITEM </t>
  </si>
  <si>
    <t>GERENCIA REGIONAL</t>
  </si>
  <si>
    <t>EQUIPO</t>
  </si>
  <si>
    <t>CANTIDAD DE EQUIPOS</t>
  </si>
  <si>
    <t>CANTIDAD DE RUTINAS DE MANTENIMIENTO PREVENTIVO (POR EQUIPO)</t>
  </si>
  <si>
    <t xml:space="preserve">TOTAL DE MANTENIMIENTOS PREVENTIVOS </t>
  </si>
  <si>
    <t>AMAZONAS</t>
  </si>
  <si>
    <t>Mantenimiento de equipos de equipos de aire acondicionado. 12000 BTU</t>
  </si>
  <si>
    <t>Mantenimiento de equipos de equipos de aire acondicionado. 36.000 BTU</t>
  </si>
  <si>
    <t>Mantenimiento de equipos de equipos de aire acondicionado. 24000 BTU</t>
  </si>
  <si>
    <t>ARAUCA</t>
  </si>
  <si>
    <t>Mantenimiento de equipos de equipos de aire acondicionado. 24.000 BTU</t>
  </si>
  <si>
    <t>Mantenimiento de equipos de equipos de aire acondicionado. 18.000 BTU</t>
  </si>
  <si>
    <t>ATLÁNTICO</t>
  </si>
  <si>
    <t>Mantenimiento de equipos de equipos de aire acondicionado. 12.000 BTU</t>
  </si>
  <si>
    <t>Mantenimiento de equipos de equipos de aire acondicionado. 60.000 BTU</t>
  </si>
  <si>
    <t xml:space="preserve">BOLÍVAR </t>
  </si>
  <si>
    <t>CAQUETÁ</t>
  </si>
  <si>
    <t>CASANARE</t>
  </si>
  <si>
    <t>Mantenimiento de equipos de equipos de aire acondicionado. 9.000 BTU</t>
  </si>
  <si>
    <t>CESAR</t>
  </si>
  <si>
    <t>CHOCO</t>
  </si>
  <si>
    <t>CÓRDOBA</t>
  </si>
  <si>
    <t>GUAINÍA</t>
  </si>
  <si>
    <t xml:space="preserve">GUAJIRA </t>
  </si>
  <si>
    <t>GUAVIARE</t>
  </si>
  <si>
    <t>HUILA</t>
  </si>
  <si>
    <t>MAGDALENA</t>
  </si>
  <si>
    <t>MAGDALENA MEDIO</t>
  </si>
  <si>
    <t xml:space="preserve">META </t>
  </si>
  <si>
    <t>NORTE DE SANTANDER</t>
  </si>
  <si>
    <t>PUTUMAYO</t>
  </si>
  <si>
    <t>SAN ANDRÉS</t>
  </si>
  <si>
    <t>SANTANDER</t>
  </si>
  <si>
    <t xml:space="preserve">SUCRE </t>
  </si>
  <si>
    <t>TOLIMA</t>
  </si>
  <si>
    <t>URABÁ</t>
  </si>
  <si>
    <t>VALLE DEL CAUCA</t>
  </si>
  <si>
    <t>VICHADA</t>
  </si>
  <si>
    <t>No aplica</t>
  </si>
  <si>
    <t>VALOR UNITARIO ANTES DE IVA</t>
  </si>
  <si>
    <t xml:space="preserve">VALOR UNITARIO INCLUIDO IVA </t>
  </si>
  <si>
    <t xml:space="preserve">A. CUADRO DE RUTINAS DE MANTENIMIENTOS PREVENTIVOS </t>
  </si>
  <si>
    <t xml:space="preserve">REPUESTO </t>
  </si>
  <si>
    <t xml:space="preserve">UNIDAD DE MEDIDA </t>
  </si>
  <si>
    <t xml:space="preserve">CANTIDAD  </t>
  </si>
  <si>
    <t>Capacitores 2μF</t>
  </si>
  <si>
    <t>UND</t>
  </si>
  <si>
    <t>Capacitores 5μF</t>
  </si>
  <si>
    <t>Capacitores 30μF</t>
  </si>
  <si>
    <t>Capacitores 45μF</t>
  </si>
  <si>
    <t>Capacitores 60μF</t>
  </si>
  <si>
    <t>Tarjetas electrónicas universales para aires acondicionados (convencionales e inverter)</t>
  </si>
  <si>
    <t>Breakers 1x30A</t>
  </si>
  <si>
    <t xml:space="preserve">Breakers 2x20A </t>
  </si>
  <si>
    <t>Breakers 2x30A</t>
  </si>
  <si>
    <t>Contactores 2PH 35A</t>
  </si>
  <si>
    <t>Contactores 2PH 60A</t>
  </si>
  <si>
    <t>Contactores 150A 3PH</t>
  </si>
  <si>
    <t>Contactores 250A 3PH</t>
  </si>
  <si>
    <t>Relés térmicos</t>
  </si>
  <si>
    <t>Control remoto universal para A/A</t>
  </si>
  <si>
    <t>Carga de gas refrigerante R-410A (por kg)</t>
  </si>
  <si>
    <t>KG</t>
  </si>
  <si>
    <t>Carga de gas refrigerante R-32 (por kg)</t>
  </si>
  <si>
    <t>Válvulas de servicio 1/4"</t>
  </si>
  <si>
    <t>Válvulas de servicio 3/8"</t>
  </si>
  <si>
    <t>Válvulas de servicio 1/2"</t>
  </si>
  <si>
    <t>Válvulas de servicio 5/8"</t>
  </si>
  <si>
    <t>Válvulas de servicio 3/4"</t>
  </si>
  <si>
    <t>Válvulas de servicio 7/8"</t>
  </si>
  <si>
    <t>Compresores para Aires Acondicionados convencional 9.000 BTU</t>
  </si>
  <si>
    <t>Compresores para Aires Acondicionados convencional 12.000 BTU</t>
  </si>
  <si>
    <t>Compresores para Aires Acondicionados convencional 18.000 BTU</t>
  </si>
  <si>
    <t>Compresores para Aires Acondicionados convencional 24.000 BTU</t>
  </si>
  <si>
    <t>Compresores para Aires Acondicionados convencional 36.000 BTU</t>
  </si>
  <si>
    <t>Compresores para Aires Acondicionados convencional 60.000 BTU</t>
  </si>
  <si>
    <t>Compresores inverter 9.000 BTU</t>
  </si>
  <si>
    <t>Compresores inverter 12.000 BTU</t>
  </si>
  <si>
    <t>Compresores inverter 18.000 BTU</t>
  </si>
  <si>
    <t>Compresores inverter 24.000 BTU</t>
  </si>
  <si>
    <t>Compresores inverter 36.000 BTU</t>
  </si>
  <si>
    <t>Compresores inverter 60.000 BTU</t>
  </si>
  <si>
    <t>Tubería de cobre 1/4"</t>
  </si>
  <si>
    <t>MT</t>
  </si>
  <si>
    <t>Tubería de cobre 3/8"</t>
  </si>
  <si>
    <t>Tubería de cobre 1/2"</t>
  </si>
  <si>
    <t>Tubería de cobre 5/8"</t>
  </si>
  <si>
    <t>Tubería de cobre 3/4"</t>
  </si>
  <si>
    <t>Tubería de cobre 7/8"</t>
  </si>
  <si>
    <t>Aislante térmico tipo Rubatex 1/4</t>
  </si>
  <si>
    <t>Aislante térmico tipo Rubatex 3/8</t>
  </si>
  <si>
    <t>Aislante térmico tipo Rubatex 1/2</t>
  </si>
  <si>
    <t>Aislante térmico tipo Rubatex 5/8</t>
  </si>
  <si>
    <t>Aislante térmico tipo Rubatex 3/4</t>
  </si>
  <si>
    <t>Aislante térmico tipo Rubatex 7/8</t>
  </si>
  <si>
    <t>Soportes tipo ángulo para unidades condensadoras (Hasta 20 Kg)</t>
  </si>
  <si>
    <t>PAQUETE POR 2</t>
  </si>
  <si>
    <t>Soportes tipo ángulo para unidades condensadoras (Hasta 60Kg)</t>
  </si>
  <si>
    <t>Soportes tipo ángulo para unidades condensadoras (Hasta 120Kg)</t>
  </si>
  <si>
    <t>Cable encauchetado 3X14</t>
  </si>
  <si>
    <t>Cable encauchetado 3X10</t>
  </si>
  <si>
    <t>Cable encauchetado 3X12</t>
  </si>
  <si>
    <t>Filtro secador elemento 48DN</t>
  </si>
  <si>
    <t>Filtro secador elemento D-47</t>
  </si>
  <si>
    <t>Filtro secador elemento estándar</t>
  </si>
  <si>
    <t>Filtro secador 1/4" Soldar DML032s Hasta 2.0 TR</t>
  </si>
  <si>
    <t>Filtro Carcaza ODF 1 Piedra 5/8"</t>
  </si>
  <si>
    <t>Filtro Carcaza ODF 1 Piedra 7/8"</t>
  </si>
  <si>
    <t>Filtro Succion ODF 5/8"</t>
  </si>
  <si>
    <t>Filtro Succion ODF 7/8"</t>
  </si>
  <si>
    <t>Base Metálica para aire condicionado 9K - 12K -18K</t>
  </si>
  <si>
    <t>Base Metálica para aire condicionado 24K - 36K</t>
  </si>
  <si>
    <t>Base Metálica para aire condicionado 60K</t>
  </si>
  <si>
    <t>Bomba de condensado equipo hasta 2TR (1/220V)</t>
  </si>
  <si>
    <t>Bomba de condensado equipo hasta 2TR (1/110V)</t>
  </si>
  <si>
    <t>Bomba de condensado equipo hasta 5TR 220V</t>
  </si>
  <si>
    <t>Protector Electrónico de Voltaje Trifásico con Display</t>
  </si>
  <si>
    <t>Protector de Voltaje Bifásico 220V</t>
  </si>
  <si>
    <t>Protector de Voltaje Trifásico 110V</t>
  </si>
  <si>
    <t>Protector de Voltaje Trifásico 220V</t>
  </si>
  <si>
    <t>Tarjeta Electrónica Universal (para unidades exteriores)</t>
  </si>
  <si>
    <t>Tarjeta Electrónica Universal (para unidades interiores)</t>
  </si>
  <si>
    <t>Instalación de equipos de aire acondicionado 9000 BTU</t>
  </si>
  <si>
    <t>Instalación de equipos de aire acondicionado 12000 BTU.</t>
  </si>
  <si>
    <t>Instalación de equipos de aire acondicionado 18000 BTU</t>
  </si>
  <si>
    <t>Instalación de equipos de aire acondicionado 24000 BTU</t>
  </si>
  <si>
    <t>Instalación de equipos de aire acondicionado 36000 BTU.</t>
  </si>
  <si>
    <t>Instalación de equipos de aire acondicionado 60000 BTU.</t>
  </si>
  <si>
    <t>VALOR TOTAL PROPUESTA ECONÓMICA  INCLUIDO IVA (A + B)</t>
  </si>
  <si>
    <r>
      <rPr>
        <b/>
        <u/>
        <sz val="10"/>
        <color theme="1"/>
        <rFont val="Verdana"/>
        <family val="2"/>
      </rPr>
      <t>OBJETO</t>
    </r>
    <r>
      <rPr>
        <sz val="10"/>
        <color theme="1"/>
        <rFont val="Verdana"/>
        <family val="2"/>
      </rPr>
      <t>: Prestar el servicio de mantenimiento preventivo y correctivo de los equipos de aire acondicionado instalados en las diferentes Gerencias Regionales de Prosperidad Social a nivel nacional, incluyendo el suministro e instalación de repuestos.</t>
    </r>
  </si>
  <si>
    <t>VALORES TECHO SEGÚN ANÁLISIS DEL SECTOR</t>
  </si>
  <si>
    <t>VALOR UNITARIO INCLUIDO IVA (SI APLICA)</t>
  </si>
  <si>
    <t>VALOR TOTAL OFERTADO INCLUIDO IVA</t>
  </si>
  <si>
    <t>TOTAL  VALORES OFERTADOS "A. CUADRO DE RUTINAS DE MANTENIMIENTOS PREVENTIVOS INCLUIDO IVA"</t>
  </si>
  <si>
    <t>VALORES TECHO ANÁLISIS DEL SECTOR "B. LISTA DE REPUESTOS DE REFERENCIA - BOLSA DE REPUESTOS MANTENIMIENTO CORRECTIVO"</t>
  </si>
  <si>
    <t>VALOR UNITARIO ANÁLISIS DEL SECTOR INCLUIDO IVA</t>
  </si>
  <si>
    <t>VALOR UNITARIO OFERTADO INCLUIDO IVA</t>
  </si>
  <si>
    <t>TOTAL VALORES TECHO ANÁLISIS DEL SECTOR  "A. CUADRO DE RUTINAS DE MANTENIMIENTOS PREVENTIVOS INCLUIDO IVA"</t>
  </si>
  <si>
    <t>CONSOLIDADO VALORES TECHO SEGÚN ANÁLISIS DEL SECTOR (A + B)</t>
  </si>
  <si>
    <r>
      <t xml:space="preserve">TOTAL VALORES TECHO ANÁLISIS DEL SECTOR                                                                           </t>
    </r>
    <r>
      <rPr>
        <b/>
        <u/>
        <sz val="9"/>
        <color rgb="FF000000"/>
        <rFont val="Verdana"/>
        <family val="2"/>
      </rPr>
      <t xml:space="preserve"> "A. CUADRO DE RUTINAS DE MANTENIMIENTOS PREVENTIVOS INCLUIDO IVA"</t>
    </r>
  </si>
  <si>
    <t>CONSOLIDADO VALORES OFERTADOS POR EL PROPONENTE (A + B)</t>
  </si>
  <si>
    <t>TOTAL VALORES OFERTADOS POR EL PROPONENTE                                                                           "A. CUADRO DE RUTINAS DE MANTENIMIENTOS PREVENTIVOS INCLUIDO IVA"</t>
  </si>
  <si>
    <t>VALOR TOTAL TECHO ANÁLISIS DEL SECTOR INCLUIDO IVA (A + B)</t>
  </si>
  <si>
    <r>
      <t>VALORES TECHO ANÁLISIS DEL SECTOR</t>
    </r>
    <r>
      <rPr>
        <b/>
        <u/>
        <sz val="9"/>
        <color theme="1"/>
        <rFont val="Verdana"/>
        <family val="2"/>
      </rPr>
      <t xml:space="preserve">                                                                                      "B. LISTA DE REPUESTOS DE REFERENCIA - BOLSA DE REPUESTOS MANTENIMIENTO CORRECTIVO INCLUIDO IVA"</t>
    </r>
  </si>
  <si>
    <t>VALORES OFERTADOS POR EL PROPONENTE                                                                                    "B. LISTA DE REPUESTOS DE REFERENCIA - BOLSA DE REPUESTOS MANTENIMIENTO CORRECTIVO INCLUIDO IVA"</t>
  </si>
  <si>
    <r>
      <rPr>
        <b/>
        <sz val="10"/>
        <rFont val="Verdana"/>
        <family val="2"/>
      </rPr>
      <t>NOTAS</t>
    </r>
    <r>
      <rPr>
        <sz val="10"/>
        <rFont val="Verdana"/>
        <family val="2"/>
      </rPr>
      <t>: En el diligenciamiento del ANEXO 6 -PROPUESTA ECONÓMICA INCLUIDO IVA (A + B) (CUADRO A. RUTINAS DE MANTENIMIENTOS PREVENTIVOS INCLUIDO IVA y CUADRO B. LISTA DE REPUESTOS DE REFERENCIA - BOLSA DE REPUESTOS MANTENIMIENTO CORRECTIVO INCLUIDO IVA), el proponente debe tener en cuenta lo siguiente:</t>
    </r>
  </si>
  <si>
    <t>VALORES OFERTADOS "B. LISTA DE REPUESTOS DE REFERENCIA - BOLSA DE REPUESTOS MANTENIMIENTO CORRECTIVO"</t>
  </si>
  <si>
    <t xml:space="preserve">7. El valor de la casilla "B. LISTA DE REPUESTOS DE REFERENCIA - BOLSA DE REPUESTOS MANTENIMIENTO CORRECTIVO INCLUIDO IVA" del ANEXO No. 6 PROPUESTA ECONÓMICA, que corresponde hasta la suma de CUARENTA MILLONES DE PESOS ($40.000.000), es fijo y no podrá ser modificado. Lo anterior, so pena de incurrir en causal de rechazo de la propuesta. </t>
  </si>
  <si>
    <t>11. PROSPERIDAD SOCIAL no reconocerá ningún reajuste adicional de precios. El cumplimiento de este requisito será verificado por la Entidad en la plataforma SECOP II https://www.colombiacompra.gov.co/secop-ii</t>
  </si>
  <si>
    <t>16.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</si>
  <si>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r>
      <t xml:space="preserve">* </t>
    </r>
    <r>
      <rPr>
        <sz val="10"/>
        <color rgb="FF000000"/>
        <rFont val="Verdana"/>
        <family val="2"/>
      </rPr>
      <t xml:space="preserve">El representante legal del proponente podrá firmar el ANEXO No.6 - PROPUESTA ECONÓMICA. No obstante, con la suscripción del ANEXO No.1 -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</si>
  <si>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t>ANTIOQUIA</t>
  </si>
  <si>
    <t>Mantenimiento de equipos de aire acondicionado. 24.000 BTU</t>
  </si>
  <si>
    <t>CALDAS</t>
  </si>
  <si>
    <t>Mantenimiento de equipos de aire acondicionado. 12.000 BTU</t>
  </si>
  <si>
    <t>Mantenimiento de equipos de equipos de aire acondicionado.  18.000 BTU</t>
  </si>
  <si>
    <t>RISARALDA</t>
  </si>
  <si>
    <t>N/A</t>
  </si>
  <si>
    <t xml:space="preserve">2. El criterio para determinar el menor precio y la oferta más favorable para la Entidad corresponderá al valor registrado en la casilla denominada VALOR TOTAL PROPUESTA ECONÓMICA INCLUIDO IVA (A + B), el cual resulta de la sumatoria del TOTAL VALORES OFERTADOS POR EL PROPONENTE""A. CUADRO DE RUTINAS DE MANTENIMIENTOS PREVENTIVOS INCLUIDO IVA"" y VALORES OFERTADOS POR EL PROPONENTE""B. LISTA DE REPUESTOS DE REFERENCIA - BOLSA DE REPUESTOS MANTENIMIENTO CORRECTIVO INCLUIDO IVA"			</t>
  </si>
  <si>
    <t xml:space="preserve">4. El proponente deberá diligenciar en el ANEXO “PROPUESTA ECONÓMICA”, ÚNICAMENTE los valores ofertados por el proponente de las columnas VALOR UNITARIO ANTES DE IVA, resaltadas en color AZUL de los literales ""A. CUADRO DE RUTINAS DE MANTENIMIENTOS PREVENTIVOS"" (ítems 1 a 68) y ""B. LISTA DE REPUESTOS DE REFERENCIA - BOLSA DE REPUESTOS MANTENIMIENTO CORRECTIVO"" (ítems 1 a 79). Lo anterior, so pena de incurrir en causal de rechazo de la propuesta.						</t>
  </si>
  <si>
    <t xml:space="preserve">5. El presupuesto oficial estimado para el presente proceso de selección corresponde hasta la suma de CIENTO SESENTA Y SIETE MILLONES CIENTO NOVENTA Y NUEVE MIL CIENTO CUARENTA Y DOS PESOS M/CTE ($167.199.142), incluido IVA y demás impuestos de ley. El proponente no podrá superar este valor en el ANEXO No.6 PROPUESTA ECONÓMICA INCLUIDO IVA (A + B). Lo anterior, so pena de incurrir en causal de rechazo.						</t>
  </si>
  <si>
    <t xml:space="preserve">9. PROSPERIDAD SOCIAL adjudicará el contrato hasta por el valor total de la propuesta económica incluido IVA, presentada por el proponente habilitado que oferte el menor valor, según el valor registrado en la casilla ""VALOR TOTAL PROPUESTA ECONÓMICA INCLUIDO IVA (A + B)"".			</t>
  </si>
  <si>
    <t>10. El valor a registrar en la plataforma electrónica de SECOP II https://www.colombiacompra.gov.co/secop-ii será el valor de la oferta económica incluido IVA, el cual deberá corresponder al mismo valor de la casilla VALOR TOTAL PROPUESTA ECONÓMICA INCLUIDO IVA (A + B), el cual resulta de la sumatoria del CUADRO A. RUTINAS DE MANTENIMIENTOS PREVENTIVOS INCLUIDO IVA y CUADRO B. LISTA DE REPUESTOS DE REFERENCIA - BOLSA DE REPUESTOS MANTENIMIENTO CORRECTIVO INCLUIDO IVA. En caso de que exista alguna diferencia entre el TOTAL PROPUESTA ECONÓMICA INCLUIDO IVA (A + B) y el valor registrado en la plataforma SECOP II, para la evaluación y selección se tendrá en cuenta el VALOR TOTAL PROPUESTA ECONÓMICA INCLUIDO IVA (A + B) del ANEXO “PROPUESTA ECONÓMICA”.</t>
  </si>
  <si>
    <t>12. La entidad podrá hacer correcciones aritméticas, si hay lugar a ello. Si al momento de hacer las correcciones el VALOR TOTAL PROPUESTA ECONÓMICA INCLUIDO IVA (A + B), supera el valor del presupuesto oficial del proceso, la propuesta será RECHAZADA.</t>
  </si>
  <si>
    <t>13. La propuesta debe presentarse en pesos colombianos, y no debe utilizar centavos; por lo tanto, debe presentarse en números enteros.</t>
  </si>
  <si>
    <t>14.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</si>
  <si>
    <t>15. De conformidad con lo señalado en el numeral 7.2.1. del análisis del sector y su alcance: ""Este servicio se encuentra gravado con el Impuesto Sobre Las Ventas -IVA-, según el Art. 468, TITULO V. TARIFAS, del Estatuto Tributario Nacional. La tarifa general del Impuesto sobre las ventas aplicable es del diecinueve por ciento (19%). NOTA 1: Los precios deben incluir el impuesto de valor agregado IVA, a excepción del servicio de mantenimiento para la Regional Amazonas de acuerdo el artículo 270 de la Ley 223 de 1995: “Exclusión del impuesto sobre las ventas en el Departamento del Amazonas. Sin perjuicio de lo dispuesto en la Ley 191 de 1995, la exclusión del régimen del impuesto sobre las ventas se aplicará sobre los siguientes hechos: a) La venta de bienes realizados dentro del territorio del Departamento del Amazonas. b) La prestación de servicios realizados en él territorio del Departamento del Amazonas”. NOTA 2: Ley 47 DE 1993. “artículo 22. Exclusión del impuesto a las ventas. La exclusión del régimen del impuesto a las ventas se aplicará sobre los siguientes hechos: a) La venta dentro del territorio del Departamento Archipiélago de bienes producidos en él; b) Las ventas con destino al territorio del Departamento Archipiélago de bienes producidos o importados en el resto del territorio nacional, lo cual se acreditará con el respectivo conocimiento del embarque o guía aérea; c) La importación de bienes o servicios al territorio del Departamento Archipiélago, así como su venta dentro del mismo territorio; d) La prestación de servicios destinados o realizados en el territorio del Departamento Archipiélago.."".</t>
  </si>
  <si>
    <t xml:space="preserve">ANEXO No. 6 PROPUESTA ECONÓMICA </t>
  </si>
  <si>
    <r>
      <t xml:space="preserve">PROCESO DE SELECCIÓN INVITACIÓN DE MENOR CUANTÍA - IMC No. </t>
    </r>
    <r>
      <rPr>
        <b/>
        <sz val="10"/>
        <color rgb="FFFF0000"/>
        <rFont val="Verdana"/>
        <family val="2"/>
      </rPr>
      <t>XX</t>
    </r>
    <r>
      <rPr>
        <b/>
        <sz val="10"/>
        <color theme="1"/>
        <rFont val="Verdana"/>
        <family val="2"/>
      </rPr>
      <t xml:space="preserve"> DE 2026 - MANTENIMIENTO DE AIRES ACONDICIONADOS</t>
    </r>
  </si>
  <si>
    <t>VALOR TOTAL ANÁLISIS DEL SECTOR INCLUIDO IVA</t>
  </si>
  <si>
    <t xml:space="preserve">1. Presentar el ANEXO No.6 “PROPUESTA ECONÓMICA”, diligenciado en su totalidad y según las especificaciones descritas, con la información del representante legal del proponente, junto con su oferta en formato PDF y en EXCEL. </t>
  </si>
  <si>
    <t xml:space="preserve">3. Para efectos de la evaluación económica, los valores unitarios ofertados por el proponente, antes de IVA e incluido IVA (si aplica), así como los valores totales ofertdos, incluido IVA, para cada uno de los ítems de los literales A. (1 a 68) y B. (1 a 79), no deben superar los valores unitarios techo según el análisis del sector, antes de IVA e incluido IVA (si aplica), así como los valores totales techo incluido IVA, para cada uno de los ítems de los literales A. (1 a 68) y B. (1 a 79) IVA incluido. Lo anterior, so pena de incurrir en causal de rechazo.						</t>
  </si>
  <si>
    <t>6. Así mismo, la sumatoria de los valores de la columna "VALOR TOTAL OFERTADO INCLUIDO IVA" para los ítems 1 a 68, no podrán superar el valor de la casilla "TOTAL VALORES OFERTADOS "A. CUADRO DE RUTINAS DE MANTENIMIENTOS PREVENTIVOS INCLUIDO IVA". Lo anterior, so pena de rechazo de la propuesta.</t>
  </si>
  <si>
    <t xml:space="preserve">8. Con relación a la bolsa de repuestos y el cuadro ""VALORES OFERTADOS ""B. LISTA DE REPUESTOS DE REFERENCIA - BOLSA DE REPUESTOS MANTENIMIENTO CORRECTIVO"" del ANEXO No.6 “PROPUESTA ECONÓMICA", se deberá tener en cuenta que los valores establecidos para el literal B, en los ítems 1 a 79 de la columna VALOR UNITARIO OFERTADO INCLUIDO IVA, corresponden y serán los que el proponente deberá mantener y, a los que les será aplicado el valor unitario ofertado hasta agotar los recursos de la bolsa en la respectiva ejecución del contrato, en caso de ser adjudicatario del proceso, hasta el agotamiento de la BOLSA DE REPUESTOS.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</si>
</sst>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quot;$&quot;\ #,##0"/>
    <numFmt numFmtId="166" formatCode="_-&quot;$&quot;\ * #,##0_-;\-&quot;$&quot;\ * #,##0_-;_-&quot;$&quot;\ * &quot;-&quot;??_-;_-@_-"/>
  </numFmts>
  <fonts count="35" x14ac:knownFonts="1">
    <font>
      <sz val="11"/>
      <color theme="1"/>
      <name val="Calibri"/>
      <charset val="134"/>
      <scheme val="minor"/>
    </font>
    <font>
      <sz val="11"/>
      <color theme="1"/>
      <name val="Calibri"/>
      <family val="2"/>
      <scheme val="minor"/>
    </font>
    <font>
      <b/>
      <sz val="10"/>
      <color rgb="FF000000"/>
      <name val="Montserrat"/>
    </font>
    <font>
      <b/>
      <sz val="8"/>
      <color rgb="FF000000"/>
      <name val="Montserrat"/>
    </font>
    <font>
      <sz val="8"/>
      <color rgb="FF000000"/>
      <name val="Montserrat"/>
    </font>
    <font>
      <sz val="8"/>
      <color theme="1"/>
      <name val="Verdana"/>
      <family val="2"/>
    </font>
    <font>
      <b/>
      <sz val="7"/>
      <color rgb="FF000000"/>
      <name val="Verdana"/>
      <family val="2"/>
    </font>
    <font>
      <sz val="11"/>
      <color theme="1"/>
      <name val="Calibri"/>
      <family val="2"/>
      <scheme val="minor"/>
    </font>
    <font>
      <b/>
      <sz val="8"/>
      <color rgb="FF000000"/>
      <name val="Verdana"/>
      <family val="2"/>
    </font>
    <font>
      <b/>
      <sz val="11"/>
      <color theme="1"/>
      <name val="Calibri"/>
      <family val="2"/>
      <scheme val="minor"/>
    </font>
    <font>
      <b/>
      <sz val="10"/>
      <color theme="1"/>
      <name val="Verdana"/>
      <family val="2"/>
    </font>
    <font>
      <sz val="11"/>
      <color theme="1"/>
      <name val="Verdana"/>
      <family val="2"/>
    </font>
    <font>
      <b/>
      <sz val="14"/>
      <name val="Verdana"/>
      <family val="2"/>
    </font>
    <font>
      <b/>
      <sz val="14"/>
      <color theme="1"/>
      <name val="Verdana"/>
      <family val="2"/>
    </font>
    <font>
      <b/>
      <sz val="10"/>
      <name val="Verdana"/>
      <family val="2"/>
    </font>
    <font>
      <b/>
      <sz val="7"/>
      <name val="Verdana"/>
      <family val="2"/>
    </font>
    <font>
      <b/>
      <sz val="10"/>
      <color rgb="FF000000"/>
      <name val="Verdana"/>
      <family val="2"/>
    </font>
    <font>
      <b/>
      <sz val="8"/>
      <color theme="1"/>
      <name val="Verdana"/>
      <family val="2"/>
    </font>
    <font>
      <sz val="10"/>
      <color rgb="FF000000"/>
      <name val="Verdana"/>
      <family val="2"/>
    </font>
    <font>
      <sz val="10"/>
      <color theme="1"/>
      <name val="Verdana"/>
      <family val="2"/>
    </font>
    <font>
      <sz val="10"/>
      <name val="Verdana"/>
      <family val="2"/>
    </font>
    <font>
      <b/>
      <u/>
      <sz val="10"/>
      <color theme="1"/>
      <name val="Verdana"/>
      <family val="2"/>
    </font>
    <font>
      <b/>
      <sz val="9"/>
      <color rgb="FF000000"/>
      <name val="Verdana"/>
      <family val="2"/>
    </font>
    <font>
      <sz val="9"/>
      <color theme="1"/>
      <name val="Calibri"/>
      <family val="2"/>
      <scheme val="minor"/>
    </font>
    <font>
      <sz val="10"/>
      <color theme="1"/>
      <name val="Calibri"/>
      <family val="2"/>
      <scheme val="minor"/>
    </font>
    <font>
      <b/>
      <sz val="9"/>
      <color theme="1"/>
      <name val="Verdana"/>
      <family val="2"/>
    </font>
    <font>
      <b/>
      <sz val="10"/>
      <color theme="1"/>
      <name val="Calibri"/>
      <family val="2"/>
      <scheme val="minor"/>
    </font>
    <font>
      <b/>
      <sz val="7"/>
      <color theme="1"/>
      <name val="Verdana"/>
      <family val="2"/>
    </font>
    <font>
      <b/>
      <sz val="14"/>
      <color rgb="FF000000"/>
      <name val="Verdana"/>
      <family val="2"/>
    </font>
    <font>
      <sz val="14"/>
      <color theme="1"/>
      <name val="Calibri"/>
      <family val="2"/>
      <scheme val="minor"/>
    </font>
    <font>
      <b/>
      <sz val="12"/>
      <color theme="1"/>
      <name val="Verdana"/>
      <family val="2"/>
    </font>
    <font>
      <b/>
      <u/>
      <sz val="9"/>
      <color rgb="FF000000"/>
      <name val="Verdana"/>
      <family val="2"/>
    </font>
    <font>
      <b/>
      <u/>
      <sz val="9"/>
      <color theme="1"/>
      <name val="Verdana"/>
      <family val="2"/>
    </font>
    <font>
      <b/>
      <sz val="12"/>
      <color theme="1"/>
      <name val="Calibri"/>
      <family val="2"/>
      <scheme val="minor"/>
    </font>
    <font>
      <b/>
      <sz val="10"/>
      <color rgb="FFFF0000"/>
      <name val="Verdana"/>
      <family val="2"/>
    </font>
  </fonts>
  <fills count="15">
    <fill>
      <patternFill patternType="none"/>
    </fill>
    <fill>
      <patternFill patternType="gray125"/>
    </fill>
    <fill>
      <patternFill patternType="solid">
        <fgColor rgb="FFFFC000"/>
        <bgColor indexed="64"/>
      </patternFill>
    </fill>
    <fill>
      <patternFill patternType="solid">
        <fgColor rgb="FFFFE699"/>
        <bgColor indexed="64"/>
      </patternFill>
    </fill>
    <fill>
      <patternFill patternType="solid">
        <fgColor rgb="FFFFFFFF"/>
        <bgColor indexed="64"/>
      </patternFill>
    </fill>
    <fill>
      <patternFill patternType="solid">
        <fgColor theme="0"/>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0D0D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8" tint="0.79998168889431442"/>
        <bgColor indexed="64"/>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medium">
        <color auto="1"/>
      </left>
      <right/>
      <top/>
      <bottom/>
      <diagonal/>
    </border>
    <border>
      <left style="medium">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bottom/>
      <diagonal/>
    </border>
    <border>
      <left style="medium">
        <color auto="1"/>
      </left>
      <right style="thin">
        <color rgb="FF000000"/>
      </right>
      <top style="thin">
        <color rgb="FF000000"/>
      </top>
      <bottom style="thin">
        <color rgb="FF000000"/>
      </bottom>
      <diagonal/>
    </border>
    <border>
      <left style="thin">
        <color auto="1"/>
      </left>
      <right style="medium">
        <color auto="1"/>
      </right>
      <top/>
      <bottom style="medium">
        <color auto="1"/>
      </bottom>
      <diagonal/>
    </border>
    <border>
      <left/>
      <right style="medium">
        <color auto="1"/>
      </right>
      <top/>
      <bottom/>
      <diagonal/>
    </border>
    <border>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bottom style="medium">
        <color auto="1"/>
      </bottom>
      <diagonal/>
    </border>
    <border>
      <left style="medium">
        <color auto="1"/>
      </left>
      <right/>
      <top style="medium">
        <color auto="1"/>
      </top>
      <bottom/>
      <diagonal/>
    </border>
    <border>
      <left style="thin">
        <color auto="1"/>
      </left>
      <right style="medium">
        <color auto="1"/>
      </right>
      <top style="thin">
        <color auto="1"/>
      </top>
      <bottom/>
      <diagonal/>
    </border>
    <border>
      <left style="medium">
        <color auto="1"/>
      </left>
      <right/>
      <top style="thin">
        <color auto="1"/>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top/>
      <bottom/>
      <diagonal/>
    </border>
    <border>
      <left/>
      <right style="thin">
        <color auto="1"/>
      </right>
      <top/>
      <bottom/>
      <diagonal/>
    </border>
    <border>
      <left/>
      <right/>
      <top style="thin">
        <color auto="1"/>
      </top>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rgb="FF000000"/>
      </right>
      <top/>
      <bottom style="thin">
        <color rgb="FF000000"/>
      </bottom>
      <diagonal/>
    </border>
    <border>
      <left style="thin">
        <color auto="1"/>
      </left>
      <right/>
      <top/>
      <bottom style="medium">
        <color auto="1"/>
      </bottom>
      <diagonal/>
    </border>
    <border>
      <left style="medium">
        <color auto="1"/>
      </left>
      <right/>
      <top style="thin">
        <color rgb="FF000000"/>
      </top>
      <bottom/>
      <diagonal/>
    </border>
    <border>
      <left/>
      <right/>
      <top style="thin">
        <color rgb="FF000000"/>
      </top>
      <bottom/>
      <diagonal/>
    </border>
    <border>
      <left/>
      <right style="thin">
        <color auto="1"/>
      </right>
      <top style="thin">
        <color rgb="FF000000"/>
      </top>
      <bottom/>
      <diagonal/>
    </border>
    <border>
      <left/>
      <right style="medium">
        <color auto="1"/>
      </right>
      <top/>
      <bottom style="thin">
        <color auto="1"/>
      </bottom>
      <diagonal/>
    </border>
    <border>
      <left style="medium">
        <color indexed="64"/>
      </left>
      <right style="medium">
        <color indexed="64"/>
      </right>
      <top style="medium">
        <color indexed="64"/>
      </top>
      <bottom/>
      <diagonal/>
    </border>
    <border>
      <left style="medium">
        <color auto="1"/>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5">
    <xf numFmtId="0" fontId="0" fillId="0" borderId="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cellStyleXfs>
  <cellXfs count="170">
    <xf numFmtId="0" fontId="0" fillId="0" borderId="0" xfId="0"/>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vertical="center" wrapText="1"/>
    </xf>
    <xf numFmtId="0" fontId="4" fillId="0" borderId="7" xfId="0" applyFont="1" applyBorder="1" applyAlignment="1">
      <alignment horizontal="center" vertical="center" wrapText="1"/>
    </xf>
    <xf numFmtId="0" fontId="4" fillId="4" borderId="7" xfId="0" applyFont="1" applyFill="1" applyBorder="1" applyAlignment="1">
      <alignment vertical="center" wrapText="1"/>
    </xf>
    <xf numFmtId="0" fontId="4" fillId="4" borderId="7" xfId="0" applyFont="1" applyFill="1" applyBorder="1" applyAlignment="1">
      <alignment horizontal="center" vertical="center" wrapText="1"/>
    </xf>
    <xf numFmtId="0" fontId="7" fillId="0" borderId="0" xfId="0" applyFont="1"/>
    <xf numFmtId="0" fontId="5" fillId="0" borderId="0" xfId="0" applyFont="1"/>
    <xf numFmtId="164" fontId="7" fillId="0" borderId="0" xfId="1" applyNumberFormat="1" applyFont="1" applyProtection="1"/>
    <xf numFmtId="0" fontId="10" fillId="0" borderId="0" xfId="0" applyFont="1" applyAlignment="1">
      <alignment horizontal="left"/>
    </xf>
    <xf numFmtId="0" fontId="11" fillId="0" borderId="0" xfId="0" applyFont="1"/>
    <xf numFmtId="0" fontId="11" fillId="0" borderId="15" xfId="0" applyFont="1" applyBorder="1"/>
    <xf numFmtId="0" fontId="6" fillId="6" borderId="16"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5" fillId="0" borderId="14" xfId="0" applyFont="1" applyBorder="1" applyAlignment="1">
      <alignment horizontal="center" vertical="center"/>
    </xf>
    <xf numFmtId="0" fontId="5" fillId="5" borderId="1" xfId="0" applyFont="1" applyFill="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6" fillId="6" borderId="26" xfId="0" applyFont="1" applyFill="1" applyBorder="1" applyAlignment="1">
      <alignment horizontal="center" vertical="center" wrapText="1"/>
    </xf>
    <xf numFmtId="0" fontId="5" fillId="0" borderId="0" xfId="0" applyFont="1" applyAlignment="1">
      <alignment horizontal="center" vertical="center"/>
    </xf>
    <xf numFmtId="0" fontId="5" fillId="5" borderId="8" xfId="0" applyFont="1" applyFill="1" applyBorder="1" applyAlignment="1" applyProtection="1">
      <alignment horizontal="center" vertical="center" wrapText="1"/>
      <protection locked="0"/>
    </xf>
    <xf numFmtId="0" fontId="18" fillId="0" borderId="1" xfId="4" applyFont="1" applyBorder="1" applyAlignment="1">
      <alignment horizontal="left" vertical="center"/>
    </xf>
    <xf numFmtId="0" fontId="19" fillId="0" borderId="1" xfId="4" applyFont="1" applyBorder="1" applyAlignment="1">
      <alignment horizontal="left" vertical="center"/>
    </xf>
    <xf numFmtId="0" fontId="15" fillId="8" borderId="49"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4" xfId="0" applyFont="1" applyBorder="1" applyAlignment="1">
      <alignment horizontal="center" vertical="center" wrapText="1"/>
    </xf>
    <xf numFmtId="1" fontId="5" fillId="0" borderId="1" xfId="0" applyNumberFormat="1" applyFont="1" applyBorder="1" applyAlignment="1">
      <alignment horizontal="center" vertical="center" wrapText="1"/>
    </xf>
    <xf numFmtId="165" fontId="5" fillId="0" borderId="17" xfId="0" applyNumberFormat="1" applyFont="1" applyBorder="1" applyAlignment="1">
      <alignment horizontal="center" vertical="center" shrinkToFit="1"/>
    </xf>
    <xf numFmtId="165" fontId="5" fillId="0" borderId="1" xfId="0" applyNumberFormat="1" applyFont="1" applyBorder="1" applyAlignment="1">
      <alignment horizontal="center" vertical="center" wrapText="1"/>
    </xf>
    <xf numFmtId="165" fontId="5" fillId="0" borderId="25" xfId="0" applyNumberFormat="1" applyFont="1" applyBorder="1" applyAlignment="1">
      <alignment horizontal="center" vertical="center" wrapText="1"/>
    </xf>
    <xf numFmtId="1" fontId="5" fillId="0" borderId="27" xfId="0" applyNumberFormat="1" applyFont="1" applyBorder="1" applyAlignment="1">
      <alignment horizontal="center" vertical="center" shrinkToFit="1"/>
    </xf>
    <xf numFmtId="1" fontId="5" fillId="0" borderId="17" xfId="0" applyNumberFormat="1" applyFont="1" applyBorder="1" applyAlignment="1">
      <alignment horizontal="center" vertical="center" shrinkToFit="1"/>
    </xf>
    <xf numFmtId="0" fontId="5" fillId="0" borderId="17" xfId="0" applyFont="1" applyBorder="1" applyAlignment="1">
      <alignment horizontal="center" vertical="center" wrapText="1"/>
    </xf>
    <xf numFmtId="165" fontId="5" fillId="0" borderId="31" xfId="0" applyNumberFormat="1" applyFont="1" applyBorder="1" applyAlignment="1">
      <alignment horizontal="center" vertical="center" shrinkToFit="1"/>
    </xf>
    <xf numFmtId="0" fontId="5" fillId="4" borderId="1" xfId="0" applyFont="1" applyFill="1" applyBorder="1" applyAlignment="1">
      <alignment horizontal="center" vertical="center" wrapText="1"/>
    </xf>
    <xf numFmtId="165" fontId="5" fillId="0" borderId="1" xfId="2" applyNumberFormat="1" applyFont="1" applyBorder="1" applyAlignment="1" applyProtection="1">
      <alignment horizontal="center" vertical="center" wrapText="1"/>
    </xf>
    <xf numFmtId="1" fontId="5" fillId="0" borderId="19" xfId="0" applyNumberFormat="1" applyFont="1" applyBorder="1" applyAlignment="1">
      <alignment horizontal="center" vertical="center" shrinkToFit="1"/>
    </xf>
    <xf numFmtId="0" fontId="27" fillId="6" borderId="21" xfId="0" applyFont="1" applyFill="1" applyBorder="1" applyAlignment="1">
      <alignment horizontal="center" vertical="center" wrapText="1"/>
    </xf>
    <xf numFmtId="0" fontId="27" fillId="6" borderId="22" xfId="0" applyFont="1" applyFill="1" applyBorder="1" applyAlignment="1">
      <alignment horizontal="center" vertical="center" wrapText="1"/>
    </xf>
    <xf numFmtId="0" fontId="27" fillId="6" borderId="23" xfId="0" applyFont="1" applyFill="1" applyBorder="1" applyAlignment="1">
      <alignment horizontal="center" vertical="center" wrapText="1"/>
    </xf>
    <xf numFmtId="0" fontId="5" fillId="5" borderId="8" xfId="0" applyFont="1" applyFill="1" applyBorder="1" applyAlignment="1">
      <alignment horizontal="center" vertical="center" wrapText="1"/>
    </xf>
    <xf numFmtId="1" fontId="5" fillId="4" borderId="17" xfId="0" applyNumberFormat="1" applyFont="1" applyFill="1" applyBorder="1" applyAlignment="1">
      <alignment horizontal="center" vertical="center" shrinkToFit="1"/>
    </xf>
    <xf numFmtId="165" fontId="13" fillId="7" borderId="34" xfId="0" applyNumberFormat="1" applyFont="1" applyFill="1" applyBorder="1" applyAlignment="1">
      <alignment horizontal="center" vertical="center"/>
    </xf>
    <xf numFmtId="0" fontId="6" fillId="6" borderId="40" xfId="0" applyFont="1" applyFill="1" applyBorder="1" applyAlignment="1">
      <alignment horizontal="center" vertical="center" wrapText="1"/>
    </xf>
    <xf numFmtId="165" fontId="5" fillId="0" borderId="8" xfId="0" applyNumberFormat="1" applyFont="1" applyBorder="1" applyAlignment="1">
      <alignment horizontal="center" vertical="center" wrapText="1"/>
    </xf>
    <xf numFmtId="1" fontId="5" fillId="0" borderId="18" xfId="0" applyNumberFormat="1" applyFont="1" applyBorder="1" applyAlignment="1">
      <alignment horizontal="center" vertical="center" shrinkToFit="1"/>
    </xf>
    <xf numFmtId="1" fontId="5" fillId="4" borderId="1" xfId="0" applyNumberFormat="1" applyFont="1" applyFill="1" applyBorder="1" applyAlignment="1">
      <alignment horizontal="center" vertical="center" wrapText="1"/>
    </xf>
    <xf numFmtId="1" fontId="5" fillId="0" borderId="1" xfId="0" applyNumberFormat="1" applyFont="1" applyBorder="1" applyAlignment="1">
      <alignment horizontal="center" vertical="center"/>
    </xf>
    <xf numFmtId="1" fontId="5" fillId="0" borderId="20" xfId="0" applyNumberFormat="1" applyFont="1" applyBorder="1" applyAlignment="1">
      <alignment horizontal="center" vertical="center" shrinkToFit="1"/>
    </xf>
    <xf numFmtId="1" fontId="5" fillId="0" borderId="56" xfId="0" applyNumberFormat="1" applyFont="1" applyBorder="1" applyAlignment="1">
      <alignment horizontal="center" vertical="center" shrinkToFit="1"/>
    </xf>
    <xf numFmtId="1" fontId="5" fillId="4" borderId="57" xfId="0" applyNumberFormat="1" applyFont="1" applyFill="1" applyBorder="1" applyAlignment="1">
      <alignment horizontal="center" vertical="center" shrinkToFit="1"/>
    </xf>
    <xf numFmtId="165" fontId="5" fillId="0" borderId="57" xfId="0" applyNumberFormat="1" applyFont="1" applyBorder="1" applyAlignment="1">
      <alignment horizontal="center" vertical="center" shrinkToFit="1"/>
    </xf>
    <xf numFmtId="0" fontId="5" fillId="0" borderId="48" xfId="0" applyFont="1" applyBorder="1" applyAlignment="1">
      <alignment horizontal="center" vertical="center"/>
    </xf>
    <xf numFmtId="0" fontId="5" fillId="0" borderId="41" xfId="0" applyFont="1" applyBorder="1" applyAlignment="1">
      <alignment horizontal="center" vertical="center"/>
    </xf>
    <xf numFmtId="0" fontId="7" fillId="0" borderId="42" xfId="0" applyFont="1" applyBorder="1"/>
    <xf numFmtId="0" fontId="7" fillId="0" borderId="48" xfId="0" applyFont="1" applyBorder="1"/>
    <xf numFmtId="0" fontId="7" fillId="0" borderId="41" xfId="0" applyFont="1" applyBorder="1"/>
    <xf numFmtId="165" fontId="10" fillId="0" borderId="25" xfId="0" applyNumberFormat="1" applyFont="1" applyBorder="1" applyAlignment="1">
      <alignment horizontal="center" vertical="center" wrapText="1"/>
    </xf>
    <xf numFmtId="1" fontId="5" fillId="0" borderId="1" xfId="0" applyNumberFormat="1" applyFont="1" applyBorder="1" applyAlignment="1" applyProtection="1">
      <alignment horizontal="center" vertical="center" wrapText="1"/>
      <protection locked="0"/>
    </xf>
    <xf numFmtId="1" fontId="5" fillId="5" borderId="1" xfId="0" applyNumberFormat="1" applyFont="1" applyFill="1" applyBorder="1" applyAlignment="1" applyProtection="1">
      <alignment horizontal="center" vertical="center" wrapText="1"/>
      <protection locked="0"/>
    </xf>
    <xf numFmtId="1" fontId="5" fillId="5" borderId="1" xfId="0" applyNumberFormat="1" applyFont="1" applyFill="1" applyBorder="1" applyAlignment="1">
      <alignment horizontal="center" vertical="center" wrapText="1"/>
    </xf>
    <xf numFmtId="165" fontId="33" fillId="13" borderId="25" xfId="0" applyNumberFormat="1" applyFont="1" applyFill="1" applyBorder="1" applyAlignment="1">
      <alignment horizontal="center" vertical="center"/>
    </xf>
    <xf numFmtId="165" fontId="5" fillId="14" borderId="1" xfId="0" applyNumberFormat="1" applyFont="1" applyFill="1" applyBorder="1" applyAlignment="1">
      <alignment horizontal="center" vertical="center" wrapText="1"/>
    </xf>
    <xf numFmtId="165" fontId="5" fillId="14" borderId="1" xfId="2" applyNumberFormat="1" applyFont="1" applyFill="1" applyBorder="1" applyAlignment="1" applyProtection="1">
      <alignment horizontal="center" vertical="center" wrapText="1"/>
    </xf>
    <xf numFmtId="0" fontId="19" fillId="0" borderId="1" xfId="4" applyFont="1" applyBorder="1" applyAlignment="1">
      <alignment horizontal="center" vertical="center"/>
    </xf>
    <xf numFmtId="0" fontId="0" fillId="0" borderId="1" xfId="0" applyBorder="1"/>
    <xf numFmtId="0" fontId="10" fillId="0" borderId="40" xfId="0" applyFont="1" applyBorder="1" applyAlignment="1">
      <alignment horizontal="center" vertical="center"/>
    </xf>
    <xf numFmtId="0" fontId="11" fillId="0" borderId="0" xfId="0" applyFont="1" applyAlignment="1">
      <alignment horizontal="center" vertical="center"/>
    </xf>
    <xf numFmtId="0" fontId="11" fillId="0" borderId="0" xfId="0" applyFont="1"/>
    <xf numFmtId="0" fontId="0" fillId="0" borderId="41" xfId="0" applyBorder="1"/>
    <xf numFmtId="0" fontId="10" fillId="12" borderId="46" xfId="0" applyFont="1" applyFill="1" applyBorder="1" applyAlignment="1">
      <alignment horizontal="center" vertical="center" wrapText="1"/>
    </xf>
    <xf numFmtId="0" fontId="10" fillId="12" borderId="42" xfId="0" applyFont="1" applyFill="1" applyBorder="1" applyAlignment="1">
      <alignment horizontal="center" vertical="center" wrapText="1"/>
    </xf>
    <xf numFmtId="0" fontId="10" fillId="12" borderId="48" xfId="0" applyFont="1" applyFill="1" applyBorder="1" applyAlignment="1">
      <alignment horizontal="center" vertical="center" wrapText="1"/>
    </xf>
    <xf numFmtId="0" fontId="22" fillId="11" borderId="14" xfId="0" applyFont="1" applyFill="1" applyBorder="1" applyAlignment="1">
      <alignment horizontal="center" vertical="center" wrapText="1"/>
    </xf>
    <xf numFmtId="0" fontId="25" fillId="11" borderId="1" xfId="0" applyFont="1" applyFill="1" applyBorder="1" applyAlignment="1">
      <alignment horizontal="center" vertical="center" wrapText="1"/>
    </xf>
    <xf numFmtId="0" fontId="0" fillId="0" borderId="35" xfId="0" applyBorder="1"/>
    <xf numFmtId="0" fontId="0" fillId="0" borderId="9" xfId="0" applyBorder="1"/>
    <xf numFmtId="0" fontId="0" fillId="0" borderId="38" xfId="0" applyBorder="1"/>
    <xf numFmtId="0" fontId="25" fillId="11" borderId="21" xfId="0" applyFont="1" applyFill="1" applyBorder="1" applyAlignment="1">
      <alignment horizontal="center" vertical="center" wrapText="1"/>
    </xf>
    <xf numFmtId="0" fontId="25" fillId="11" borderId="22" xfId="0" applyFont="1" applyFill="1" applyBorder="1" applyAlignment="1">
      <alignment horizontal="center" vertical="center" wrapText="1"/>
    </xf>
    <xf numFmtId="0" fontId="20" fillId="0" borderId="1" xfId="0" applyFont="1" applyBorder="1" applyAlignment="1">
      <alignment horizontal="left" vertical="center" wrapText="1"/>
    </xf>
    <xf numFmtId="0" fontId="1" fillId="0" borderId="1" xfId="0" applyFont="1" applyBorder="1"/>
    <xf numFmtId="0" fontId="1" fillId="0" borderId="1" xfId="0" applyFont="1" applyBorder="1" applyAlignment="1">
      <alignment horizontal="left"/>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0" fillId="0" borderId="30" xfId="0" applyBorder="1"/>
    <xf numFmtId="0" fontId="8" fillId="0" borderId="15" xfId="0" applyFont="1" applyBorder="1" applyAlignment="1">
      <alignment horizontal="center" vertical="center" wrapText="1"/>
    </xf>
    <xf numFmtId="0" fontId="0" fillId="0" borderId="0" xfId="0" applyAlignment="1">
      <alignment horizontal="center" vertical="center"/>
    </xf>
    <xf numFmtId="0" fontId="0" fillId="0" borderId="29" xfId="0" applyBorder="1" applyAlignment="1">
      <alignment horizontal="center" vertical="center"/>
    </xf>
    <xf numFmtId="0" fontId="25" fillId="9" borderId="14" xfId="0" applyFont="1" applyFill="1" applyBorder="1" applyAlignment="1">
      <alignment horizontal="center" vertical="center"/>
    </xf>
    <xf numFmtId="0" fontId="25" fillId="9" borderId="1" xfId="0" applyFont="1" applyFill="1" applyBorder="1" applyAlignment="1">
      <alignment horizontal="center" vertical="center"/>
    </xf>
    <xf numFmtId="0" fontId="23" fillId="9" borderId="1" xfId="0" applyFont="1" applyFill="1" applyBorder="1" applyAlignment="1">
      <alignment horizontal="center" vertical="center"/>
    </xf>
    <xf numFmtId="0" fontId="23" fillId="9" borderId="8" xfId="0" applyFont="1" applyFill="1" applyBorder="1" applyAlignment="1">
      <alignment horizontal="center" vertical="center"/>
    </xf>
    <xf numFmtId="0" fontId="23" fillId="9" borderId="25" xfId="0" applyFont="1" applyFill="1" applyBorder="1" applyAlignment="1">
      <alignment horizontal="center"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30" xfId="0" applyFont="1" applyBorder="1" applyAlignment="1">
      <alignment horizontal="center" vertical="center"/>
    </xf>
    <xf numFmtId="0" fontId="11" fillId="0" borderId="9" xfId="0" applyFont="1" applyBorder="1" applyAlignment="1">
      <alignment horizontal="center"/>
    </xf>
    <xf numFmtId="0" fontId="11" fillId="0" borderId="30" xfId="0" applyFont="1" applyBorder="1" applyAlignment="1">
      <alignment horizontal="center"/>
    </xf>
    <xf numFmtId="0" fontId="11" fillId="0" borderId="1" xfId="0" applyFont="1" applyBorder="1" applyAlignment="1">
      <alignment horizontal="center"/>
    </xf>
    <xf numFmtId="165" fontId="30" fillId="7" borderId="34" xfId="0" applyNumberFormat="1" applyFont="1" applyFill="1" applyBorder="1" applyAlignment="1">
      <alignment horizontal="center" vertical="center" wrapText="1"/>
    </xf>
    <xf numFmtId="165" fontId="30" fillId="7" borderId="28" xfId="0" applyNumberFormat="1" applyFont="1" applyFill="1" applyBorder="1" applyAlignment="1">
      <alignment horizontal="center" vertical="center" wrapText="1"/>
    </xf>
    <xf numFmtId="166" fontId="10" fillId="7" borderId="55" xfId="2" applyNumberFormat="1" applyFont="1" applyFill="1" applyBorder="1" applyAlignment="1">
      <alignment horizontal="center" vertical="center" wrapText="1"/>
    </xf>
    <xf numFmtId="166" fontId="10" fillId="7" borderId="6" xfId="2" applyNumberFormat="1" applyFont="1" applyFill="1" applyBorder="1" applyAlignment="1">
      <alignment horizontal="center" vertical="center" wrapText="1"/>
    </xf>
    <xf numFmtId="0" fontId="12" fillId="6" borderId="33" xfId="0" applyFont="1" applyFill="1" applyBorder="1" applyAlignment="1">
      <alignment horizontal="center" vertical="center"/>
    </xf>
    <xf numFmtId="0" fontId="13" fillId="6" borderId="36" xfId="0" applyFont="1" applyFill="1" applyBorder="1" applyAlignment="1">
      <alignment horizontal="center" vertical="center"/>
    </xf>
    <xf numFmtId="0" fontId="13" fillId="6" borderId="37" xfId="0" applyFont="1" applyFill="1" applyBorder="1" applyAlignment="1">
      <alignment horizontal="center" vertical="center"/>
    </xf>
    <xf numFmtId="0" fontId="12" fillId="6" borderId="12" xfId="0" applyFont="1" applyFill="1" applyBorder="1" applyAlignment="1">
      <alignment horizontal="center" vertical="center"/>
    </xf>
    <xf numFmtId="0" fontId="13" fillId="6" borderId="13" xfId="0" applyFont="1" applyFill="1" applyBorder="1" applyAlignment="1">
      <alignment horizontal="center" vertical="center"/>
    </xf>
    <xf numFmtId="0" fontId="13" fillId="6" borderId="24" xfId="0" applyFont="1" applyFill="1" applyBorder="1" applyAlignment="1">
      <alignment horizontal="center" vertical="center"/>
    </xf>
    <xf numFmtId="0" fontId="14" fillId="6" borderId="39" xfId="0" applyFont="1" applyFill="1" applyBorder="1" applyAlignment="1">
      <alignment horizontal="center" vertical="center" wrapText="1"/>
    </xf>
    <xf numFmtId="0" fontId="14" fillId="6" borderId="32" xfId="0" applyFont="1" applyFill="1" applyBorder="1" applyAlignment="1">
      <alignment horizontal="center" vertical="center" wrapText="1"/>
    </xf>
    <xf numFmtId="0" fontId="14" fillId="6" borderId="50"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2" fillId="0" borderId="35" xfId="0" applyFont="1" applyBorder="1" applyAlignment="1">
      <alignment horizontal="center" vertical="center"/>
    </xf>
    <xf numFmtId="0" fontId="16" fillId="0" borderId="8" xfId="4" applyFont="1" applyBorder="1" applyAlignment="1">
      <alignment horizontal="left" vertical="center" wrapText="1"/>
    </xf>
    <xf numFmtId="0" fontId="16" fillId="0" borderId="9" xfId="4" applyFont="1" applyBorder="1" applyAlignment="1">
      <alignment horizontal="left" vertical="center" wrapText="1"/>
    </xf>
    <xf numFmtId="0" fontId="0" fillId="0" borderId="9" xfId="0" applyBorder="1" applyAlignment="1">
      <alignment horizontal="left"/>
    </xf>
    <xf numFmtId="0" fontId="0" fillId="0" borderId="30" xfId="0" applyBorder="1" applyAlignment="1">
      <alignment horizontal="left"/>
    </xf>
    <xf numFmtId="0" fontId="11" fillId="0" borderId="1" xfId="0" applyFont="1" applyBorder="1"/>
    <xf numFmtId="0" fontId="18" fillId="0" borderId="1" xfId="4" applyFont="1" applyBorder="1" applyAlignment="1">
      <alignment horizontal="left" vertical="center"/>
    </xf>
    <xf numFmtId="0" fontId="19" fillId="0" borderId="1" xfId="4" applyFont="1" applyBorder="1" applyAlignment="1">
      <alignment horizontal="left" vertical="center"/>
    </xf>
    <xf numFmtId="0" fontId="10" fillId="7" borderId="51" xfId="0" applyFont="1" applyFill="1" applyBorder="1" applyAlignment="1">
      <alignment horizontal="center" vertical="center" wrapText="1"/>
    </xf>
    <xf numFmtId="0" fontId="10" fillId="7" borderId="52" xfId="0" applyFont="1" applyFill="1" applyBorder="1" applyAlignment="1">
      <alignment horizontal="center" vertical="center" wrapText="1"/>
    </xf>
    <xf numFmtId="0" fontId="10" fillId="7" borderId="53" xfId="0" applyFont="1" applyFill="1" applyBorder="1" applyAlignment="1">
      <alignment horizontal="center" vertical="center" wrapText="1"/>
    </xf>
    <xf numFmtId="0" fontId="10" fillId="7" borderId="43" xfId="0" applyFont="1" applyFill="1" applyBorder="1" applyAlignment="1">
      <alignment horizontal="center" vertical="center" wrapText="1"/>
    </xf>
    <xf numFmtId="0" fontId="10" fillId="7" borderId="44" xfId="0" applyFont="1" applyFill="1" applyBorder="1" applyAlignment="1">
      <alignment horizontal="center" vertical="center" wrapText="1"/>
    </xf>
    <xf numFmtId="0" fontId="10" fillId="7" borderId="45" xfId="0" applyFont="1" applyFill="1" applyBorder="1" applyAlignment="1">
      <alignment horizontal="center" vertical="center" wrapText="1"/>
    </xf>
    <xf numFmtId="0" fontId="10" fillId="6" borderId="35"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30"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3" fillId="0" borderId="35" xfId="0" applyFont="1" applyBorder="1" applyAlignment="1">
      <alignment horizontal="center" vertical="center"/>
    </xf>
    <xf numFmtId="0" fontId="13" fillId="0" borderId="9" xfId="0" applyFont="1" applyBorder="1" applyAlignment="1">
      <alignment horizontal="center" vertical="center"/>
    </xf>
    <xf numFmtId="0" fontId="13" fillId="0" borderId="54" xfId="0" applyFont="1" applyBorder="1" applyAlignment="1">
      <alignment horizontal="center" vertical="center"/>
    </xf>
    <xf numFmtId="0" fontId="1" fillId="0" borderId="35" xfId="0" applyFont="1" applyBorder="1"/>
    <xf numFmtId="0" fontId="1" fillId="0" borderId="9" xfId="0" applyFont="1" applyBorder="1"/>
    <xf numFmtId="0" fontId="1" fillId="0" borderId="38" xfId="0" applyFont="1" applyBorder="1"/>
    <xf numFmtId="0" fontId="10" fillId="7" borderId="15" xfId="0" applyFont="1" applyFill="1" applyBorder="1" applyAlignment="1">
      <alignment horizontal="center" vertical="center" wrapText="1"/>
    </xf>
    <xf numFmtId="0" fontId="10" fillId="7" borderId="0" xfId="0" applyFont="1" applyFill="1" applyAlignment="1">
      <alignment horizontal="center" vertical="center" wrapText="1"/>
    </xf>
    <xf numFmtId="0" fontId="0" fillId="0" borderId="0" xfId="0" applyAlignment="1">
      <alignment horizontal="center" vertical="center" wrapText="1"/>
    </xf>
    <xf numFmtId="0" fontId="0" fillId="0" borderId="29" xfId="0" applyBorder="1" applyAlignment="1">
      <alignment horizontal="center" vertical="center" wrapText="1"/>
    </xf>
    <xf numFmtId="0" fontId="0" fillId="0" borderId="44" xfId="0" applyBorder="1" applyAlignment="1">
      <alignment horizontal="center" vertical="center" wrapText="1"/>
    </xf>
    <xf numFmtId="0" fontId="0" fillId="0" borderId="54" xfId="0" applyBorder="1" applyAlignment="1">
      <alignment horizontal="center" vertical="center" wrapText="1"/>
    </xf>
    <xf numFmtId="165" fontId="17" fillId="11" borderId="1" xfId="0" applyNumberFormat="1" applyFont="1" applyFill="1" applyBorder="1" applyAlignment="1">
      <alignment horizontal="center" vertical="center"/>
    </xf>
    <xf numFmtId="165" fontId="9" fillId="11" borderId="1" xfId="0" applyNumberFormat="1" applyFont="1" applyFill="1" applyBorder="1" applyAlignment="1">
      <alignment horizontal="center" vertical="center"/>
    </xf>
    <xf numFmtId="165" fontId="9" fillId="11" borderId="8" xfId="0" applyNumberFormat="1" applyFont="1" applyFill="1" applyBorder="1" applyAlignment="1">
      <alignment horizontal="center" vertical="center"/>
    </xf>
    <xf numFmtId="165" fontId="9" fillId="11" borderId="25" xfId="0" applyNumberFormat="1" applyFont="1" applyFill="1" applyBorder="1" applyAlignment="1">
      <alignment horizontal="center" vertical="center"/>
    </xf>
    <xf numFmtId="165" fontId="10" fillId="12" borderId="11" xfId="0" applyNumberFormat="1" applyFont="1" applyFill="1" applyBorder="1" applyAlignment="1">
      <alignment horizontal="center" vertical="center"/>
    </xf>
    <xf numFmtId="165" fontId="26" fillId="12" borderId="11" xfId="0" applyNumberFormat="1" applyFont="1" applyFill="1" applyBorder="1" applyAlignment="1">
      <alignment horizontal="center" vertical="center"/>
    </xf>
    <xf numFmtId="165" fontId="26" fillId="12" borderId="47" xfId="0" applyNumberFormat="1" applyFont="1" applyFill="1" applyBorder="1" applyAlignment="1">
      <alignment horizontal="center" vertical="center"/>
    </xf>
    <xf numFmtId="165" fontId="26" fillId="12" borderId="34" xfId="0" applyNumberFormat="1" applyFont="1" applyFill="1" applyBorder="1" applyAlignment="1">
      <alignment horizontal="center" vertical="center"/>
    </xf>
    <xf numFmtId="0" fontId="10" fillId="10" borderId="15" xfId="0" applyFont="1" applyFill="1" applyBorder="1" applyAlignment="1">
      <alignment horizontal="center" vertical="center"/>
    </xf>
    <xf numFmtId="0" fontId="10" fillId="10" borderId="0" xfId="0" applyFont="1" applyFill="1" applyAlignment="1">
      <alignment horizontal="center" vertical="center"/>
    </xf>
    <xf numFmtId="0" fontId="24" fillId="10" borderId="0" xfId="0" applyFont="1" applyFill="1" applyAlignment="1">
      <alignment horizontal="center" vertical="center"/>
    </xf>
    <xf numFmtId="0" fontId="24" fillId="10" borderId="29" xfId="0" applyFont="1" applyFill="1" applyBorder="1" applyAlignment="1">
      <alignment horizontal="center" vertical="center"/>
    </xf>
    <xf numFmtId="0" fontId="16" fillId="13" borderId="35" xfId="0" applyFont="1" applyFill="1" applyBorder="1" applyAlignment="1">
      <alignment horizontal="center" vertical="center" wrapText="1"/>
    </xf>
    <xf numFmtId="0" fontId="10" fillId="13" borderId="9" xfId="0" applyFont="1" applyFill="1" applyBorder="1" applyAlignment="1">
      <alignment horizontal="center" vertical="center" wrapText="1"/>
    </xf>
    <xf numFmtId="0" fontId="24" fillId="13" borderId="9" xfId="0" applyFont="1" applyFill="1" applyBorder="1" applyAlignment="1">
      <alignment horizontal="center" vertical="center" wrapText="1"/>
    </xf>
    <xf numFmtId="0" fontId="24" fillId="13" borderId="30" xfId="0" applyFont="1" applyFill="1" applyBorder="1" applyAlignment="1">
      <alignment horizontal="center" vertical="center" wrapText="1"/>
    </xf>
    <xf numFmtId="0" fontId="28" fillId="7" borderId="46" xfId="0" applyFont="1" applyFill="1" applyBorder="1" applyAlignment="1">
      <alignment horizontal="center" vertical="center" wrapText="1"/>
    </xf>
    <xf numFmtId="0" fontId="13" fillId="7" borderId="42" xfId="0" applyFont="1" applyFill="1" applyBorder="1" applyAlignment="1">
      <alignment horizontal="center" vertical="center" wrapText="1"/>
    </xf>
    <xf numFmtId="0" fontId="29" fillId="7" borderId="42" xfId="0" applyFont="1" applyFill="1" applyBorder="1" applyAlignment="1">
      <alignment horizontal="center" vertical="center" wrapText="1"/>
    </xf>
    <xf numFmtId="0" fontId="29" fillId="7" borderId="48"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cellXfs>
  <cellStyles count="5">
    <cellStyle name="Millares" xfId="1" builtinId="3"/>
    <cellStyle name="Moneda" xfId="2" builtinId="4"/>
    <cellStyle name="Moneda 2" xfId="3" xr:uid="{00000000-0005-0000-0000-000031000000}"/>
    <cellStyle name="Normal" xfId="0" builtinId="0"/>
    <cellStyle name="Normal 2" xfId="4"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760146</xdr:colOff>
      <xdr:row>1</xdr:row>
      <xdr:rowOff>11205</xdr:rowOff>
    </xdr:from>
    <xdr:to>
      <xdr:col>3</xdr:col>
      <xdr:colOff>576542</xdr:colOff>
      <xdr:row>2</xdr:row>
      <xdr:rowOff>13446</xdr:rowOff>
    </xdr:to>
    <xdr:pic>
      <xdr:nvPicPr>
        <xdr:cNvPr id="4"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690234" y="201705"/>
          <a:ext cx="2130971" cy="649941"/>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T191"/>
  <sheetViews>
    <sheetView tabSelected="1" zoomScale="85" zoomScaleNormal="85" workbookViewId="0">
      <pane ySplit="1" topLeftCell="A183" activePane="bottomLeft" state="frozen"/>
      <selection pane="bottomLeft" activeCell="B181" sqref="B181:T181"/>
    </sheetView>
  </sheetViews>
  <sheetFormatPr baseColWidth="10" defaultColWidth="10.6640625" defaultRowHeight="15" x14ac:dyDescent="0.2"/>
  <cols>
    <col min="1" max="1" width="7.6640625" style="8" customWidth="1"/>
    <col min="2" max="2" width="6.33203125" style="8" customWidth="1"/>
    <col min="3" max="3" width="34.6640625" style="8" bestFit="1" customWidth="1"/>
    <col min="4" max="4" width="36.5" style="8" customWidth="1"/>
    <col min="5" max="5" width="10.5" style="10" customWidth="1"/>
    <col min="6" max="6" width="16" style="10" customWidth="1"/>
    <col min="7" max="7" width="17" style="8" customWidth="1"/>
    <col min="8" max="8" width="9.6640625" style="8" customWidth="1"/>
    <col min="9" max="9" width="11.33203125" style="10" customWidth="1"/>
    <col min="10" max="10" width="14.1640625" style="10" customWidth="1"/>
    <col min="11" max="11" width="18.5" style="10" customWidth="1"/>
    <col min="12" max="12" width="3.1640625" style="8" customWidth="1"/>
    <col min="13" max="13" width="10.6640625" style="8" customWidth="1"/>
    <col min="14" max="14" width="11.1640625" style="8" customWidth="1"/>
    <col min="15" max="15" width="16" style="8" customWidth="1"/>
    <col min="16" max="16" width="17.5" style="8" customWidth="1"/>
    <col min="17" max="17" width="13.1640625" style="8" customWidth="1"/>
    <col min="18" max="18" width="10.6640625" style="8" customWidth="1"/>
    <col min="19" max="19" width="18.6640625" style="8" customWidth="1"/>
    <col min="20" max="20" width="24.5" style="8" customWidth="1"/>
    <col min="21" max="16384" width="10.6640625" style="8"/>
  </cols>
  <sheetData>
    <row r="2" spans="1:20" s="9" customFormat="1" ht="51" customHeight="1" x14ac:dyDescent="0.2">
      <c r="A2" s="11"/>
      <c r="B2" s="95" t="s">
        <v>0</v>
      </c>
      <c r="C2" s="96"/>
      <c r="D2" s="96"/>
      <c r="E2" s="96"/>
      <c r="F2" s="96"/>
      <c r="G2" s="96"/>
      <c r="H2" s="96"/>
      <c r="I2" s="96"/>
      <c r="J2" s="96"/>
      <c r="K2" s="96"/>
      <c r="L2" s="96"/>
      <c r="M2" s="96"/>
      <c r="N2" s="66"/>
      <c r="O2" s="66"/>
      <c r="P2" s="66"/>
      <c r="Q2" s="66"/>
      <c r="R2" s="66"/>
      <c r="S2" s="66"/>
      <c r="T2" s="66"/>
    </row>
    <row r="3" spans="1:20" s="9" customFormat="1" ht="25" customHeight="1" x14ac:dyDescent="0.15">
      <c r="A3" s="11"/>
      <c r="B3" s="97" t="s">
        <v>271</v>
      </c>
      <c r="C3" s="98"/>
      <c r="D3" s="98"/>
      <c r="E3" s="98"/>
      <c r="F3" s="98"/>
      <c r="G3" s="98"/>
      <c r="H3" s="98"/>
      <c r="I3" s="98"/>
      <c r="J3" s="98"/>
      <c r="K3" s="98"/>
      <c r="L3" s="98"/>
      <c r="M3" s="98"/>
      <c r="N3" s="98"/>
      <c r="O3" s="98"/>
      <c r="P3" s="98"/>
      <c r="Q3" s="98"/>
      <c r="R3" s="98"/>
      <c r="S3" s="98"/>
      <c r="T3" s="99"/>
    </row>
    <row r="4" spans="1:20" s="9" customFormat="1" ht="25" customHeight="1" x14ac:dyDescent="0.15">
      <c r="B4" s="97" t="s">
        <v>270</v>
      </c>
      <c r="C4" s="100"/>
      <c r="D4" s="100"/>
      <c r="E4" s="100"/>
      <c r="F4" s="100"/>
      <c r="G4" s="100"/>
      <c r="H4" s="100"/>
      <c r="I4" s="100"/>
      <c r="J4" s="100"/>
      <c r="K4" s="100"/>
      <c r="L4" s="100"/>
      <c r="M4" s="100"/>
      <c r="N4" s="100"/>
      <c r="O4" s="100"/>
      <c r="P4" s="100"/>
      <c r="Q4" s="100"/>
      <c r="R4" s="100"/>
      <c r="S4" s="100"/>
      <c r="T4" s="101"/>
    </row>
    <row r="5" spans="1:20" s="9" customFormat="1" ht="27.5" customHeight="1" x14ac:dyDescent="0.15">
      <c r="B5" s="95" t="s">
        <v>232</v>
      </c>
      <c r="C5" s="102"/>
      <c r="D5" s="102"/>
      <c r="E5" s="102"/>
      <c r="F5" s="102"/>
      <c r="G5" s="102"/>
      <c r="H5" s="102"/>
      <c r="I5" s="102"/>
      <c r="J5" s="102"/>
      <c r="K5" s="102"/>
      <c r="L5" s="102"/>
      <c r="M5" s="102"/>
      <c r="N5" s="102"/>
      <c r="O5" s="102"/>
      <c r="P5" s="102"/>
      <c r="Q5" s="102"/>
      <c r="R5" s="102"/>
      <c r="S5" s="102"/>
      <c r="T5" s="102"/>
    </row>
    <row r="6" spans="1:20" s="9" customFormat="1" ht="13.25" customHeight="1" thickBot="1" x14ac:dyDescent="0.25">
      <c r="A6" s="67"/>
      <c r="B6" s="68"/>
      <c r="C6" s="68"/>
      <c r="D6" s="68"/>
      <c r="E6" s="68"/>
      <c r="F6" s="68"/>
      <c r="G6" s="68"/>
      <c r="H6" s="68"/>
      <c r="I6" s="68"/>
      <c r="J6" s="68"/>
      <c r="K6" s="68"/>
      <c r="L6" s="68"/>
      <c r="M6" s="69"/>
      <c r="N6" s="69"/>
      <c r="O6" s="69"/>
      <c r="P6" s="69"/>
      <c r="Q6" s="69"/>
      <c r="R6" s="69"/>
      <c r="S6" s="69"/>
      <c r="T6" s="70"/>
    </row>
    <row r="7" spans="1:20" ht="31.25" customHeight="1" x14ac:dyDescent="0.2">
      <c r="A7" s="12"/>
      <c r="B7" s="107" t="s">
        <v>233</v>
      </c>
      <c r="C7" s="108"/>
      <c r="D7" s="108"/>
      <c r="E7" s="108"/>
      <c r="F7" s="108"/>
      <c r="G7" s="108"/>
      <c r="H7" s="108"/>
      <c r="I7" s="108"/>
      <c r="J7" s="108"/>
      <c r="K7" s="109"/>
      <c r="L7" s="12"/>
      <c r="M7" s="110" t="s">
        <v>1</v>
      </c>
      <c r="N7" s="111"/>
      <c r="O7" s="111"/>
      <c r="P7" s="111"/>
      <c r="Q7" s="111"/>
      <c r="R7" s="111"/>
      <c r="S7" s="111"/>
      <c r="T7" s="112"/>
    </row>
    <row r="8" spans="1:20" ht="8.5" customHeight="1" x14ac:dyDescent="0.2">
      <c r="A8" s="12"/>
      <c r="B8" s="117"/>
      <c r="C8" s="77"/>
      <c r="D8" s="77"/>
      <c r="E8" s="77"/>
      <c r="F8" s="77"/>
      <c r="G8" s="77"/>
      <c r="H8" s="77"/>
      <c r="I8" s="77"/>
      <c r="J8" s="77"/>
      <c r="K8" s="78"/>
      <c r="L8"/>
      <c r="M8" s="76"/>
      <c r="N8" s="77"/>
      <c r="O8" s="77"/>
      <c r="P8" s="77"/>
      <c r="Q8" s="77"/>
      <c r="R8" s="77"/>
      <c r="S8" s="77"/>
      <c r="T8" s="78"/>
    </row>
    <row r="9" spans="1:20" ht="22.5" customHeight="1" thickBot="1" x14ac:dyDescent="0.25">
      <c r="A9" s="12"/>
      <c r="B9" s="113" t="s">
        <v>144</v>
      </c>
      <c r="C9" s="114"/>
      <c r="D9" s="114"/>
      <c r="E9" s="114"/>
      <c r="F9" s="114"/>
      <c r="G9" s="114"/>
      <c r="H9" s="114"/>
      <c r="I9" s="114"/>
      <c r="J9" s="115"/>
      <c r="K9" s="116"/>
      <c r="L9" s="12"/>
      <c r="M9" s="113" t="s">
        <v>144</v>
      </c>
      <c r="N9" s="114"/>
      <c r="O9" s="114"/>
      <c r="P9" s="114"/>
      <c r="Q9" s="114"/>
      <c r="R9" s="114"/>
      <c r="S9" s="114"/>
      <c r="T9" s="116"/>
    </row>
    <row r="10" spans="1:20" ht="73.5" customHeight="1" x14ac:dyDescent="0.2">
      <c r="A10" s="13"/>
      <c r="B10" s="14" t="s">
        <v>102</v>
      </c>
      <c r="C10" s="15" t="s">
        <v>103</v>
      </c>
      <c r="D10" s="15" t="s">
        <v>104</v>
      </c>
      <c r="E10" s="15" t="s">
        <v>105</v>
      </c>
      <c r="F10" s="15" t="s">
        <v>106</v>
      </c>
      <c r="G10" s="15" t="s">
        <v>107</v>
      </c>
      <c r="H10" s="15" t="s">
        <v>142</v>
      </c>
      <c r="I10" s="15" t="s">
        <v>99</v>
      </c>
      <c r="J10" s="44" t="s">
        <v>234</v>
      </c>
      <c r="K10" s="19" t="s">
        <v>272</v>
      </c>
      <c r="L10" s="12"/>
      <c r="M10" s="24" t="s">
        <v>2</v>
      </c>
      <c r="N10" s="15" t="s">
        <v>105</v>
      </c>
      <c r="O10" s="15" t="s">
        <v>106</v>
      </c>
      <c r="P10" s="15" t="s">
        <v>107</v>
      </c>
      <c r="Q10" s="15" t="s">
        <v>142</v>
      </c>
      <c r="R10" s="15" t="s">
        <v>99</v>
      </c>
      <c r="S10" s="15" t="s">
        <v>143</v>
      </c>
      <c r="T10" s="19" t="s">
        <v>235</v>
      </c>
    </row>
    <row r="11" spans="1:20" ht="30.5" customHeight="1" x14ac:dyDescent="0.2">
      <c r="A11" s="13"/>
      <c r="B11" s="26">
        <v>1</v>
      </c>
      <c r="C11" s="25" t="s">
        <v>108</v>
      </c>
      <c r="D11" s="25" t="s">
        <v>109</v>
      </c>
      <c r="E11" s="27">
        <v>1</v>
      </c>
      <c r="F11" s="27">
        <v>2</v>
      </c>
      <c r="G11" s="32">
        <v>2</v>
      </c>
      <c r="H11" s="29">
        <v>452143</v>
      </c>
      <c r="I11" s="29" t="s">
        <v>260</v>
      </c>
      <c r="J11" s="45">
        <v>452143</v>
      </c>
      <c r="K11" s="30">
        <f>ROUND(J11*G11,0)</f>
        <v>904286</v>
      </c>
      <c r="L11" s="20"/>
      <c r="M11" s="31">
        <v>1</v>
      </c>
      <c r="N11" s="27">
        <v>1</v>
      </c>
      <c r="O11" s="27">
        <v>2</v>
      </c>
      <c r="P11" s="32">
        <v>2</v>
      </c>
      <c r="Q11" s="63"/>
      <c r="R11" s="33" t="s">
        <v>141</v>
      </c>
      <c r="S11" s="34">
        <f>ROUND(Q11,0)</f>
        <v>0</v>
      </c>
      <c r="T11" s="58">
        <f>ROUND(S11*P11,0)</f>
        <v>0</v>
      </c>
    </row>
    <row r="12" spans="1:20" ht="22.5" customHeight="1" x14ac:dyDescent="0.2">
      <c r="A12" s="13"/>
      <c r="B12" s="26">
        <v>2</v>
      </c>
      <c r="C12" s="35" t="s">
        <v>108</v>
      </c>
      <c r="D12" s="35" t="s">
        <v>111</v>
      </c>
      <c r="E12" s="47">
        <v>4</v>
      </c>
      <c r="F12" s="27">
        <v>2</v>
      </c>
      <c r="G12" s="32">
        <v>8</v>
      </c>
      <c r="H12" s="36">
        <v>480573</v>
      </c>
      <c r="I12" s="29" t="s">
        <v>260</v>
      </c>
      <c r="J12" s="45">
        <v>480573</v>
      </c>
      <c r="K12" s="30">
        <f t="shared" ref="K12:K75" si="0">ROUND(J12*G12,0)</f>
        <v>3844584</v>
      </c>
      <c r="L12" s="20"/>
      <c r="M12" s="31">
        <v>2</v>
      </c>
      <c r="N12" s="47">
        <v>4</v>
      </c>
      <c r="O12" s="27">
        <v>2</v>
      </c>
      <c r="P12" s="32">
        <v>8</v>
      </c>
      <c r="Q12" s="64"/>
      <c r="R12" s="33" t="s">
        <v>141</v>
      </c>
      <c r="S12" s="34">
        <f t="shared" ref="S12:S13" si="1">ROUND(Q12,0)</f>
        <v>0</v>
      </c>
      <c r="T12" s="58">
        <f t="shared" ref="T12:T77" si="2">ROUND(S12*P12,0)</f>
        <v>0</v>
      </c>
    </row>
    <row r="13" spans="1:20" ht="22.5" customHeight="1" x14ac:dyDescent="0.2">
      <c r="A13" s="13"/>
      <c r="B13" s="26">
        <v>3</v>
      </c>
      <c r="C13" s="35" t="s">
        <v>108</v>
      </c>
      <c r="D13" s="35" t="s">
        <v>110</v>
      </c>
      <c r="E13" s="47">
        <v>1</v>
      </c>
      <c r="F13" s="27">
        <v>2</v>
      </c>
      <c r="G13" s="32">
        <v>2</v>
      </c>
      <c r="H13" s="36">
        <v>497624</v>
      </c>
      <c r="I13" s="29" t="s">
        <v>260</v>
      </c>
      <c r="J13" s="45">
        <v>497624</v>
      </c>
      <c r="K13" s="30">
        <f t="shared" si="0"/>
        <v>995248</v>
      </c>
      <c r="L13" s="20"/>
      <c r="M13" s="31">
        <v>3</v>
      </c>
      <c r="N13" s="47">
        <v>1</v>
      </c>
      <c r="O13" s="27">
        <v>2</v>
      </c>
      <c r="P13" s="32">
        <v>2</v>
      </c>
      <c r="Q13" s="64"/>
      <c r="R13" s="33" t="s">
        <v>141</v>
      </c>
      <c r="S13" s="34">
        <f t="shared" si="1"/>
        <v>0</v>
      </c>
      <c r="T13" s="58">
        <f t="shared" si="2"/>
        <v>0</v>
      </c>
    </row>
    <row r="14" spans="1:20" ht="22.5" customHeight="1" x14ac:dyDescent="0.2">
      <c r="A14" s="13"/>
      <c r="B14" s="26">
        <v>4</v>
      </c>
      <c r="C14" s="35" t="s">
        <v>254</v>
      </c>
      <c r="D14" s="35" t="s">
        <v>255</v>
      </c>
      <c r="E14" s="47">
        <v>1</v>
      </c>
      <c r="F14" s="27">
        <v>2</v>
      </c>
      <c r="G14" s="32">
        <v>2</v>
      </c>
      <c r="H14" s="36">
        <v>522383</v>
      </c>
      <c r="I14" s="29">
        <v>99253</v>
      </c>
      <c r="J14" s="45">
        <v>621636</v>
      </c>
      <c r="K14" s="30">
        <f t="shared" si="0"/>
        <v>1243272</v>
      </c>
      <c r="L14" s="20"/>
      <c r="M14" s="31">
        <v>4</v>
      </c>
      <c r="N14" s="47">
        <v>1</v>
      </c>
      <c r="O14" s="27">
        <v>2</v>
      </c>
      <c r="P14" s="32">
        <v>2</v>
      </c>
      <c r="Q14" s="64"/>
      <c r="R14" s="33">
        <f t="shared" ref="R14:R78" si="3">ROUND(Q14*19%,0)</f>
        <v>0</v>
      </c>
      <c r="S14" s="34">
        <f>ROUND(Q14+R14,0)</f>
        <v>0</v>
      </c>
      <c r="T14" s="58">
        <f t="shared" si="2"/>
        <v>0</v>
      </c>
    </row>
    <row r="15" spans="1:20" ht="22.5" customHeight="1" x14ac:dyDescent="0.2">
      <c r="A15" s="13"/>
      <c r="B15" s="26">
        <v>5</v>
      </c>
      <c r="C15" s="35" t="s">
        <v>112</v>
      </c>
      <c r="D15" s="35" t="s">
        <v>109</v>
      </c>
      <c r="E15" s="47">
        <v>4</v>
      </c>
      <c r="F15" s="27">
        <v>2</v>
      </c>
      <c r="G15" s="32">
        <v>8</v>
      </c>
      <c r="H15" s="36">
        <v>415256</v>
      </c>
      <c r="I15" s="29">
        <v>78899</v>
      </c>
      <c r="J15" s="45">
        <v>494155</v>
      </c>
      <c r="K15" s="30">
        <f t="shared" si="0"/>
        <v>3953240</v>
      </c>
      <c r="L15" s="20"/>
      <c r="M15" s="31">
        <v>5</v>
      </c>
      <c r="N15" s="47">
        <v>4</v>
      </c>
      <c r="O15" s="27">
        <v>2</v>
      </c>
      <c r="P15" s="32">
        <v>8</v>
      </c>
      <c r="Q15" s="64"/>
      <c r="R15" s="33">
        <f t="shared" si="3"/>
        <v>0</v>
      </c>
      <c r="S15" s="34">
        <f t="shared" ref="S15:S78" si="4">ROUND(Q15+R15,0)</f>
        <v>0</v>
      </c>
      <c r="T15" s="58">
        <f t="shared" si="2"/>
        <v>0</v>
      </c>
    </row>
    <row r="16" spans="1:20" ht="22.5" customHeight="1" x14ac:dyDescent="0.2">
      <c r="A16" s="13"/>
      <c r="B16" s="26">
        <v>6</v>
      </c>
      <c r="C16" s="35" t="s">
        <v>112</v>
      </c>
      <c r="D16" s="35" t="s">
        <v>114</v>
      </c>
      <c r="E16" s="47">
        <v>1</v>
      </c>
      <c r="F16" s="27">
        <v>2</v>
      </c>
      <c r="G16" s="32">
        <v>2</v>
      </c>
      <c r="H16" s="36">
        <v>423662</v>
      </c>
      <c r="I16" s="29">
        <v>80496</v>
      </c>
      <c r="J16" s="45">
        <v>504158</v>
      </c>
      <c r="K16" s="30">
        <f t="shared" si="0"/>
        <v>1008316</v>
      </c>
      <c r="L16" s="20"/>
      <c r="M16" s="31">
        <v>6</v>
      </c>
      <c r="N16" s="47">
        <v>1</v>
      </c>
      <c r="O16" s="27">
        <v>2</v>
      </c>
      <c r="P16" s="32">
        <v>2</v>
      </c>
      <c r="Q16" s="64"/>
      <c r="R16" s="33">
        <f t="shared" si="3"/>
        <v>0</v>
      </c>
      <c r="S16" s="34">
        <f t="shared" si="4"/>
        <v>0</v>
      </c>
      <c r="T16" s="58">
        <f t="shared" si="2"/>
        <v>0</v>
      </c>
    </row>
    <row r="17" spans="1:20" ht="22.5" customHeight="1" x14ac:dyDescent="0.2">
      <c r="A17" s="13"/>
      <c r="B17" s="26">
        <v>7</v>
      </c>
      <c r="C17" s="35" t="s">
        <v>112</v>
      </c>
      <c r="D17" s="35" t="s">
        <v>113</v>
      </c>
      <c r="E17" s="47">
        <v>2</v>
      </c>
      <c r="F17" s="27">
        <v>2</v>
      </c>
      <c r="G17" s="32">
        <v>4</v>
      </c>
      <c r="H17" s="36">
        <v>430311</v>
      </c>
      <c r="I17" s="29">
        <v>81759</v>
      </c>
      <c r="J17" s="45">
        <v>512070</v>
      </c>
      <c r="K17" s="30">
        <f t="shared" si="0"/>
        <v>2048280</v>
      </c>
      <c r="L17" s="20"/>
      <c r="M17" s="31">
        <v>7</v>
      </c>
      <c r="N17" s="47">
        <v>2</v>
      </c>
      <c r="O17" s="27">
        <v>2</v>
      </c>
      <c r="P17" s="32">
        <v>4</v>
      </c>
      <c r="Q17" s="64"/>
      <c r="R17" s="33">
        <f t="shared" si="3"/>
        <v>0</v>
      </c>
      <c r="S17" s="34">
        <f t="shared" si="4"/>
        <v>0</v>
      </c>
      <c r="T17" s="58">
        <f t="shared" si="2"/>
        <v>0</v>
      </c>
    </row>
    <row r="18" spans="1:20" ht="22.5" customHeight="1" x14ac:dyDescent="0.2">
      <c r="A18" s="13"/>
      <c r="B18" s="26">
        <v>8</v>
      </c>
      <c r="C18" s="35" t="s">
        <v>115</v>
      </c>
      <c r="D18" s="35" t="s">
        <v>116</v>
      </c>
      <c r="E18" s="47">
        <v>1</v>
      </c>
      <c r="F18" s="27">
        <v>2</v>
      </c>
      <c r="G18" s="32">
        <v>2</v>
      </c>
      <c r="H18" s="36">
        <v>297332</v>
      </c>
      <c r="I18" s="29">
        <v>56493</v>
      </c>
      <c r="J18" s="45">
        <v>353825</v>
      </c>
      <c r="K18" s="30">
        <f t="shared" si="0"/>
        <v>707650</v>
      </c>
      <c r="L18" s="20"/>
      <c r="M18" s="31">
        <v>8</v>
      </c>
      <c r="N18" s="47">
        <v>1</v>
      </c>
      <c r="O18" s="27">
        <v>2</v>
      </c>
      <c r="P18" s="32">
        <v>2</v>
      </c>
      <c r="Q18" s="64"/>
      <c r="R18" s="33">
        <f t="shared" si="3"/>
        <v>0</v>
      </c>
      <c r="S18" s="34">
        <f t="shared" si="4"/>
        <v>0</v>
      </c>
      <c r="T18" s="58">
        <f t="shared" si="2"/>
        <v>0</v>
      </c>
    </row>
    <row r="19" spans="1:20" ht="22.5" customHeight="1" x14ac:dyDescent="0.2">
      <c r="A19" s="13"/>
      <c r="B19" s="26">
        <v>9</v>
      </c>
      <c r="C19" s="35" t="s">
        <v>115</v>
      </c>
      <c r="D19" s="35" t="s">
        <v>113</v>
      </c>
      <c r="E19" s="47">
        <v>3</v>
      </c>
      <c r="F19" s="27">
        <v>2</v>
      </c>
      <c r="G19" s="32">
        <v>6</v>
      </c>
      <c r="H19" s="36">
        <v>368385</v>
      </c>
      <c r="I19" s="29">
        <v>69993</v>
      </c>
      <c r="J19" s="45">
        <v>438378</v>
      </c>
      <c r="K19" s="30">
        <f t="shared" si="0"/>
        <v>2630268</v>
      </c>
      <c r="L19" s="20"/>
      <c r="M19" s="31">
        <v>9</v>
      </c>
      <c r="N19" s="47">
        <v>3</v>
      </c>
      <c r="O19" s="27">
        <v>2</v>
      </c>
      <c r="P19" s="32">
        <v>6</v>
      </c>
      <c r="Q19" s="64"/>
      <c r="R19" s="33">
        <f t="shared" si="3"/>
        <v>0</v>
      </c>
      <c r="S19" s="34">
        <f t="shared" si="4"/>
        <v>0</v>
      </c>
      <c r="T19" s="58">
        <f t="shared" si="2"/>
        <v>0</v>
      </c>
    </row>
    <row r="20" spans="1:20" ht="22.5" customHeight="1" x14ac:dyDescent="0.2">
      <c r="A20" s="13"/>
      <c r="B20" s="26">
        <v>10</v>
      </c>
      <c r="C20" s="35" t="s">
        <v>115</v>
      </c>
      <c r="D20" s="35" t="s">
        <v>117</v>
      </c>
      <c r="E20" s="47">
        <v>1</v>
      </c>
      <c r="F20" s="27">
        <v>2</v>
      </c>
      <c r="G20" s="32">
        <v>2</v>
      </c>
      <c r="H20" s="36">
        <v>479754</v>
      </c>
      <c r="I20" s="29">
        <v>91153</v>
      </c>
      <c r="J20" s="45">
        <v>570907</v>
      </c>
      <c r="K20" s="30">
        <f t="shared" si="0"/>
        <v>1141814</v>
      </c>
      <c r="L20" s="20"/>
      <c r="M20" s="31">
        <v>10</v>
      </c>
      <c r="N20" s="47">
        <v>1</v>
      </c>
      <c r="O20" s="27">
        <v>2</v>
      </c>
      <c r="P20" s="32">
        <v>2</v>
      </c>
      <c r="Q20" s="64"/>
      <c r="R20" s="33">
        <f t="shared" si="3"/>
        <v>0</v>
      </c>
      <c r="S20" s="34">
        <f t="shared" si="4"/>
        <v>0</v>
      </c>
      <c r="T20" s="58">
        <f t="shared" si="2"/>
        <v>0</v>
      </c>
    </row>
    <row r="21" spans="1:20" ht="22.5" customHeight="1" x14ac:dyDescent="0.2">
      <c r="A21" s="13"/>
      <c r="B21" s="26">
        <v>11</v>
      </c>
      <c r="C21" s="35" t="s">
        <v>118</v>
      </c>
      <c r="D21" s="35" t="s">
        <v>116</v>
      </c>
      <c r="E21" s="47">
        <v>3</v>
      </c>
      <c r="F21" s="27">
        <v>2</v>
      </c>
      <c r="G21" s="32">
        <v>6</v>
      </c>
      <c r="H21" s="36">
        <v>347639</v>
      </c>
      <c r="I21" s="29">
        <v>66051</v>
      </c>
      <c r="J21" s="45">
        <v>413690</v>
      </c>
      <c r="K21" s="30">
        <f t="shared" si="0"/>
        <v>2482140</v>
      </c>
      <c r="L21" s="20"/>
      <c r="M21" s="31">
        <v>11</v>
      </c>
      <c r="N21" s="47">
        <v>3</v>
      </c>
      <c r="O21" s="27">
        <v>2</v>
      </c>
      <c r="P21" s="32">
        <v>6</v>
      </c>
      <c r="Q21" s="64"/>
      <c r="R21" s="33">
        <f t="shared" si="3"/>
        <v>0</v>
      </c>
      <c r="S21" s="34">
        <f t="shared" si="4"/>
        <v>0</v>
      </c>
      <c r="T21" s="58">
        <f t="shared" si="2"/>
        <v>0</v>
      </c>
    </row>
    <row r="22" spans="1:20" ht="22.5" customHeight="1" x14ac:dyDescent="0.2">
      <c r="A22" s="13"/>
      <c r="B22" s="26">
        <v>12</v>
      </c>
      <c r="C22" s="35" t="s">
        <v>118</v>
      </c>
      <c r="D22" s="35" t="s">
        <v>113</v>
      </c>
      <c r="E22" s="47">
        <v>3</v>
      </c>
      <c r="F22" s="27">
        <v>2</v>
      </c>
      <c r="G22" s="32">
        <v>6</v>
      </c>
      <c r="H22" s="36">
        <v>355769</v>
      </c>
      <c r="I22" s="29">
        <v>67596</v>
      </c>
      <c r="J22" s="45">
        <v>423365</v>
      </c>
      <c r="K22" s="30">
        <f t="shared" si="0"/>
        <v>2540190</v>
      </c>
      <c r="L22" s="20"/>
      <c r="M22" s="31">
        <v>12</v>
      </c>
      <c r="N22" s="47">
        <v>3</v>
      </c>
      <c r="O22" s="27">
        <v>2</v>
      </c>
      <c r="P22" s="32">
        <v>6</v>
      </c>
      <c r="Q22" s="64"/>
      <c r="R22" s="33">
        <f t="shared" si="3"/>
        <v>0</v>
      </c>
      <c r="S22" s="34">
        <f t="shared" si="4"/>
        <v>0</v>
      </c>
      <c r="T22" s="58">
        <f t="shared" si="2"/>
        <v>0</v>
      </c>
    </row>
    <row r="23" spans="1:20" ht="22.5" customHeight="1" x14ac:dyDescent="0.2">
      <c r="A23" s="13"/>
      <c r="B23" s="26">
        <v>13</v>
      </c>
      <c r="C23" s="35" t="s">
        <v>256</v>
      </c>
      <c r="D23" s="35" t="s">
        <v>257</v>
      </c>
      <c r="E23" s="47">
        <v>1</v>
      </c>
      <c r="F23" s="27">
        <v>2</v>
      </c>
      <c r="G23" s="32">
        <v>2</v>
      </c>
      <c r="H23" s="36">
        <v>491957</v>
      </c>
      <c r="I23" s="29">
        <v>93472</v>
      </c>
      <c r="J23" s="45">
        <v>585429</v>
      </c>
      <c r="K23" s="30">
        <f t="shared" si="0"/>
        <v>1170858</v>
      </c>
      <c r="L23" s="20"/>
      <c r="M23" s="31">
        <v>13</v>
      </c>
      <c r="N23" s="47">
        <v>1</v>
      </c>
      <c r="O23" s="27">
        <v>2</v>
      </c>
      <c r="P23" s="32">
        <v>2</v>
      </c>
      <c r="Q23" s="64"/>
      <c r="R23" s="33">
        <f t="shared" si="3"/>
        <v>0</v>
      </c>
      <c r="S23" s="34">
        <f t="shared" si="4"/>
        <v>0</v>
      </c>
      <c r="T23" s="58">
        <f t="shared" si="2"/>
        <v>0</v>
      </c>
    </row>
    <row r="24" spans="1:20" ht="22.5" customHeight="1" x14ac:dyDescent="0.2">
      <c r="A24" s="13"/>
      <c r="B24" s="26">
        <v>14</v>
      </c>
      <c r="C24" s="35" t="s">
        <v>119</v>
      </c>
      <c r="D24" s="35" t="s">
        <v>116</v>
      </c>
      <c r="E24" s="47">
        <v>1</v>
      </c>
      <c r="F24" s="27">
        <v>2</v>
      </c>
      <c r="G24" s="32">
        <v>2</v>
      </c>
      <c r="H24" s="36">
        <v>441380</v>
      </c>
      <c r="I24" s="29">
        <v>83862</v>
      </c>
      <c r="J24" s="45">
        <v>525242</v>
      </c>
      <c r="K24" s="30">
        <f t="shared" si="0"/>
        <v>1050484</v>
      </c>
      <c r="L24" s="20"/>
      <c r="M24" s="31">
        <v>14</v>
      </c>
      <c r="N24" s="47">
        <v>1</v>
      </c>
      <c r="O24" s="27">
        <v>2</v>
      </c>
      <c r="P24" s="32">
        <v>2</v>
      </c>
      <c r="Q24" s="64"/>
      <c r="R24" s="33">
        <f t="shared" si="3"/>
        <v>0</v>
      </c>
      <c r="S24" s="34">
        <f t="shared" si="4"/>
        <v>0</v>
      </c>
      <c r="T24" s="58">
        <f t="shared" si="2"/>
        <v>0</v>
      </c>
    </row>
    <row r="25" spans="1:20" ht="22.5" customHeight="1" x14ac:dyDescent="0.2">
      <c r="A25" s="13"/>
      <c r="B25" s="26">
        <v>15</v>
      </c>
      <c r="C25" s="35" t="s">
        <v>119</v>
      </c>
      <c r="D25" s="35" t="s">
        <v>113</v>
      </c>
      <c r="E25" s="47">
        <v>2</v>
      </c>
      <c r="F25" s="27">
        <v>2</v>
      </c>
      <c r="G25" s="32">
        <v>4</v>
      </c>
      <c r="H25" s="36">
        <v>465860</v>
      </c>
      <c r="I25" s="29">
        <v>88513</v>
      </c>
      <c r="J25" s="45">
        <v>554373</v>
      </c>
      <c r="K25" s="30">
        <f t="shared" si="0"/>
        <v>2217492</v>
      </c>
      <c r="L25" s="20"/>
      <c r="M25" s="31">
        <v>15</v>
      </c>
      <c r="N25" s="47">
        <v>2</v>
      </c>
      <c r="O25" s="27">
        <v>2</v>
      </c>
      <c r="P25" s="32">
        <v>4</v>
      </c>
      <c r="Q25" s="64"/>
      <c r="R25" s="33">
        <f t="shared" si="3"/>
        <v>0</v>
      </c>
      <c r="S25" s="34">
        <f t="shared" si="4"/>
        <v>0</v>
      </c>
      <c r="T25" s="58">
        <f t="shared" si="2"/>
        <v>0</v>
      </c>
    </row>
    <row r="26" spans="1:20" ht="22.5" customHeight="1" x14ac:dyDescent="0.2">
      <c r="A26" s="13"/>
      <c r="B26" s="26">
        <v>16</v>
      </c>
      <c r="C26" s="35" t="s">
        <v>119</v>
      </c>
      <c r="D26" s="35" t="s">
        <v>117</v>
      </c>
      <c r="E26" s="47">
        <v>1</v>
      </c>
      <c r="F26" s="27">
        <v>2</v>
      </c>
      <c r="G26" s="32">
        <v>2</v>
      </c>
      <c r="H26" s="36">
        <v>612205</v>
      </c>
      <c r="I26" s="29">
        <v>116319</v>
      </c>
      <c r="J26" s="45">
        <v>728524</v>
      </c>
      <c r="K26" s="30">
        <f t="shared" si="0"/>
        <v>1457048</v>
      </c>
      <c r="L26" s="20"/>
      <c r="M26" s="31">
        <v>16</v>
      </c>
      <c r="N26" s="47">
        <v>1</v>
      </c>
      <c r="O26" s="27">
        <v>2</v>
      </c>
      <c r="P26" s="32">
        <v>2</v>
      </c>
      <c r="Q26" s="64"/>
      <c r="R26" s="33">
        <f t="shared" si="3"/>
        <v>0</v>
      </c>
      <c r="S26" s="34">
        <f t="shared" si="4"/>
        <v>0</v>
      </c>
      <c r="T26" s="58">
        <f t="shared" si="2"/>
        <v>0</v>
      </c>
    </row>
    <row r="27" spans="1:20" ht="22.5" customHeight="1" x14ac:dyDescent="0.2">
      <c r="A27" s="13"/>
      <c r="B27" s="26">
        <v>17</v>
      </c>
      <c r="C27" s="35" t="s">
        <v>120</v>
      </c>
      <c r="D27" s="35" t="s">
        <v>121</v>
      </c>
      <c r="E27" s="47">
        <v>1</v>
      </c>
      <c r="F27" s="27">
        <v>2</v>
      </c>
      <c r="G27" s="32">
        <v>2</v>
      </c>
      <c r="H27" s="36">
        <v>432252</v>
      </c>
      <c r="I27" s="29">
        <v>82128</v>
      </c>
      <c r="J27" s="45">
        <v>514380</v>
      </c>
      <c r="K27" s="30">
        <f t="shared" si="0"/>
        <v>1028760</v>
      </c>
      <c r="L27" s="20"/>
      <c r="M27" s="31">
        <v>17</v>
      </c>
      <c r="N27" s="47">
        <v>1</v>
      </c>
      <c r="O27" s="27">
        <v>2</v>
      </c>
      <c r="P27" s="32">
        <v>2</v>
      </c>
      <c r="Q27" s="64"/>
      <c r="R27" s="33">
        <f t="shared" si="3"/>
        <v>0</v>
      </c>
      <c r="S27" s="34">
        <f t="shared" si="4"/>
        <v>0</v>
      </c>
      <c r="T27" s="58">
        <f t="shared" si="2"/>
        <v>0</v>
      </c>
    </row>
    <row r="28" spans="1:20" ht="22.5" customHeight="1" x14ac:dyDescent="0.2">
      <c r="A28" s="13"/>
      <c r="B28" s="26">
        <v>18</v>
      </c>
      <c r="C28" s="35" t="s">
        <v>120</v>
      </c>
      <c r="D28" s="35" t="s">
        <v>116</v>
      </c>
      <c r="E28" s="47">
        <v>1</v>
      </c>
      <c r="F28" s="27">
        <v>2</v>
      </c>
      <c r="G28" s="32">
        <v>2</v>
      </c>
      <c r="H28" s="36">
        <v>438964</v>
      </c>
      <c r="I28" s="29">
        <v>83403</v>
      </c>
      <c r="J28" s="45">
        <v>522367</v>
      </c>
      <c r="K28" s="30">
        <f t="shared" si="0"/>
        <v>1044734</v>
      </c>
      <c r="L28" s="20"/>
      <c r="M28" s="31">
        <v>18</v>
      </c>
      <c r="N28" s="47">
        <v>1</v>
      </c>
      <c r="O28" s="27">
        <v>2</v>
      </c>
      <c r="P28" s="32">
        <v>2</v>
      </c>
      <c r="Q28" s="64"/>
      <c r="R28" s="33">
        <f t="shared" si="3"/>
        <v>0</v>
      </c>
      <c r="S28" s="34">
        <f t="shared" si="4"/>
        <v>0</v>
      </c>
      <c r="T28" s="58">
        <f t="shared" si="2"/>
        <v>0</v>
      </c>
    </row>
    <row r="29" spans="1:20" ht="22.5" customHeight="1" x14ac:dyDescent="0.2">
      <c r="A29" s="13"/>
      <c r="B29" s="26">
        <v>19</v>
      </c>
      <c r="C29" s="35" t="s">
        <v>120</v>
      </c>
      <c r="D29" s="35" t="s">
        <v>113</v>
      </c>
      <c r="E29" s="47">
        <v>2</v>
      </c>
      <c r="F29" s="27">
        <v>2</v>
      </c>
      <c r="G29" s="32">
        <v>4</v>
      </c>
      <c r="H29" s="36">
        <v>458998</v>
      </c>
      <c r="I29" s="29">
        <v>87210</v>
      </c>
      <c r="J29" s="45">
        <v>546208</v>
      </c>
      <c r="K29" s="30">
        <f t="shared" si="0"/>
        <v>2184832</v>
      </c>
      <c r="L29" s="20"/>
      <c r="M29" s="31">
        <v>19</v>
      </c>
      <c r="N29" s="47">
        <v>2</v>
      </c>
      <c r="O29" s="27">
        <v>2</v>
      </c>
      <c r="P29" s="32">
        <v>4</v>
      </c>
      <c r="Q29" s="64"/>
      <c r="R29" s="33">
        <f t="shared" si="3"/>
        <v>0</v>
      </c>
      <c r="S29" s="34">
        <f t="shared" si="4"/>
        <v>0</v>
      </c>
      <c r="T29" s="58">
        <f t="shared" si="2"/>
        <v>0</v>
      </c>
    </row>
    <row r="30" spans="1:20" ht="32" customHeight="1" x14ac:dyDescent="0.2">
      <c r="A30" s="13"/>
      <c r="B30" s="26">
        <v>20</v>
      </c>
      <c r="C30" s="35" t="s">
        <v>122</v>
      </c>
      <c r="D30" s="35" t="s">
        <v>116</v>
      </c>
      <c r="E30" s="47">
        <v>1</v>
      </c>
      <c r="F30" s="27">
        <v>2</v>
      </c>
      <c r="G30" s="32">
        <v>2</v>
      </c>
      <c r="H30" s="36">
        <v>361215</v>
      </c>
      <c r="I30" s="29">
        <v>68631</v>
      </c>
      <c r="J30" s="45">
        <v>429846</v>
      </c>
      <c r="K30" s="30">
        <f t="shared" si="0"/>
        <v>859692</v>
      </c>
      <c r="L30" s="20"/>
      <c r="M30" s="31">
        <v>20</v>
      </c>
      <c r="N30" s="47">
        <v>1</v>
      </c>
      <c r="O30" s="27">
        <v>2</v>
      </c>
      <c r="P30" s="32">
        <v>2</v>
      </c>
      <c r="Q30" s="64"/>
      <c r="R30" s="33">
        <f t="shared" si="3"/>
        <v>0</v>
      </c>
      <c r="S30" s="34">
        <f t="shared" si="4"/>
        <v>0</v>
      </c>
      <c r="T30" s="58">
        <f t="shared" si="2"/>
        <v>0</v>
      </c>
    </row>
    <row r="31" spans="1:20" ht="22.5" customHeight="1" x14ac:dyDescent="0.2">
      <c r="A31" s="13"/>
      <c r="B31" s="26">
        <v>21</v>
      </c>
      <c r="C31" s="35" t="s">
        <v>122</v>
      </c>
      <c r="D31" s="35" t="s">
        <v>113</v>
      </c>
      <c r="E31" s="47">
        <v>1</v>
      </c>
      <c r="F31" s="27">
        <v>2</v>
      </c>
      <c r="G31" s="32">
        <v>2</v>
      </c>
      <c r="H31" s="36">
        <v>379704</v>
      </c>
      <c r="I31" s="29">
        <v>72144</v>
      </c>
      <c r="J31" s="45">
        <v>451848</v>
      </c>
      <c r="K31" s="30">
        <f t="shared" si="0"/>
        <v>903696</v>
      </c>
      <c r="L31" s="20"/>
      <c r="M31" s="31">
        <v>21</v>
      </c>
      <c r="N31" s="47">
        <v>1</v>
      </c>
      <c r="O31" s="27">
        <v>2</v>
      </c>
      <c r="P31" s="32">
        <v>2</v>
      </c>
      <c r="Q31" s="64"/>
      <c r="R31" s="33">
        <f t="shared" si="3"/>
        <v>0</v>
      </c>
      <c r="S31" s="34">
        <f t="shared" si="4"/>
        <v>0</v>
      </c>
      <c r="T31" s="58">
        <f t="shared" si="2"/>
        <v>0</v>
      </c>
    </row>
    <row r="32" spans="1:20" ht="22.5" customHeight="1" x14ac:dyDescent="0.2">
      <c r="A32" s="13"/>
      <c r="B32" s="26">
        <v>22</v>
      </c>
      <c r="C32" s="35" t="s">
        <v>123</v>
      </c>
      <c r="D32" s="35" t="s">
        <v>116</v>
      </c>
      <c r="E32" s="47">
        <v>3</v>
      </c>
      <c r="F32" s="27">
        <v>2</v>
      </c>
      <c r="G32" s="32">
        <v>6</v>
      </c>
      <c r="H32" s="36">
        <v>440828</v>
      </c>
      <c r="I32" s="29">
        <v>83757</v>
      </c>
      <c r="J32" s="45">
        <v>524585</v>
      </c>
      <c r="K32" s="30">
        <f t="shared" si="0"/>
        <v>3147510</v>
      </c>
      <c r="L32" s="20"/>
      <c r="M32" s="31">
        <v>22</v>
      </c>
      <c r="N32" s="47">
        <v>3</v>
      </c>
      <c r="O32" s="27">
        <v>2</v>
      </c>
      <c r="P32" s="32">
        <v>6</v>
      </c>
      <c r="Q32" s="64"/>
      <c r="R32" s="33">
        <f t="shared" si="3"/>
        <v>0</v>
      </c>
      <c r="S32" s="34">
        <f t="shared" si="4"/>
        <v>0</v>
      </c>
      <c r="T32" s="58">
        <f t="shared" si="2"/>
        <v>0</v>
      </c>
    </row>
    <row r="33" spans="1:20" ht="22.5" customHeight="1" x14ac:dyDescent="0.2">
      <c r="A33" s="13"/>
      <c r="B33" s="26">
        <v>23</v>
      </c>
      <c r="C33" s="35" t="s">
        <v>123</v>
      </c>
      <c r="D33" s="35" t="s">
        <v>113</v>
      </c>
      <c r="E33" s="47">
        <v>1</v>
      </c>
      <c r="F33" s="27">
        <v>2</v>
      </c>
      <c r="G33" s="32">
        <v>2</v>
      </c>
      <c r="H33" s="36">
        <v>452335</v>
      </c>
      <c r="I33" s="29">
        <v>85944</v>
      </c>
      <c r="J33" s="45">
        <v>538279</v>
      </c>
      <c r="K33" s="30">
        <f t="shared" si="0"/>
        <v>1076558</v>
      </c>
      <c r="L33" s="20"/>
      <c r="M33" s="31">
        <v>23</v>
      </c>
      <c r="N33" s="47">
        <v>1</v>
      </c>
      <c r="O33" s="27">
        <v>2</v>
      </c>
      <c r="P33" s="32">
        <v>2</v>
      </c>
      <c r="Q33" s="64"/>
      <c r="R33" s="33">
        <f t="shared" si="3"/>
        <v>0</v>
      </c>
      <c r="S33" s="34">
        <f t="shared" si="4"/>
        <v>0</v>
      </c>
      <c r="T33" s="58">
        <f t="shared" si="2"/>
        <v>0</v>
      </c>
    </row>
    <row r="34" spans="1:20" ht="22.5" customHeight="1" x14ac:dyDescent="0.2">
      <c r="A34" s="13"/>
      <c r="B34" s="26">
        <v>24</v>
      </c>
      <c r="C34" s="35" t="s">
        <v>123</v>
      </c>
      <c r="D34" s="35" t="s">
        <v>117</v>
      </c>
      <c r="E34" s="47">
        <v>2</v>
      </c>
      <c r="F34" s="27">
        <v>2</v>
      </c>
      <c r="G34" s="32">
        <v>4</v>
      </c>
      <c r="H34" s="36">
        <v>663589</v>
      </c>
      <c r="I34" s="29">
        <v>126082</v>
      </c>
      <c r="J34" s="45">
        <v>789671</v>
      </c>
      <c r="K34" s="30">
        <f t="shared" si="0"/>
        <v>3158684</v>
      </c>
      <c r="L34" s="20"/>
      <c r="M34" s="31">
        <v>24</v>
      </c>
      <c r="N34" s="47">
        <v>2</v>
      </c>
      <c r="O34" s="27">
        <v>2</v>
      </c>
      <c r="P34" s="32">
        <v>4</v>
      </c>
      <c r="Q34" s="64"/>
      <c r="R34" s="33">
        <f t="shared" si="3"/>
        <v>0</v>
      </c>
      <c r="S34" s="34">
        <f t="shared" si="4"/>
        <v>0</v>
      </c>
      <c r="T34" s="58">
        <f t="shared" si="2"/>
        <v>0</v>
      </c>
    </row>
    <row r="35" spans="1:20" ht="22.5" customHeight="1" x14ac:dyDescent="0.2">
      <c r="A35" s="13"/>
      <c r="B35" s="26">
        <v>25</v>
      </c>
      <c r="C35" s="35" t="s">
        <v>124</v>
      </c>
      <c r="D35" s="25" t="s">
        <v>116</v>
      </c>
      <c r="E35" s="27">
        <v>2</v>
      </c>
      <c r="F35" s="27">
        <v>2</v>
      </c>
      <c r="G35" s="32">
        <v>4</v>
      </c>
      <c r="H35" s="36">
        <v>345931</v>
      </c>
      <c r="I35" s="29">
        <v>65727</v>
      </c>
      <c r="J35" s="45">
        <v>411658</v>
      </c>
      <c r="K35" s="30">
        <f t="shared" si="0"/>
        <v>1646632</v>
      </c>
      <c r="L35" s="20"/>
      <c r="M35" s="31">
        <v>25</v>
      </c>
      <c r="N35" s="27">
        <v>2</v>
      </c>
      <c r="O35" s="27">
        <v>2</v>
      </c>
      <c r="P35" s="32">
        <v>4</v>
      </c>
      <c r="Q35" s="64"/>
      <c r="R35" s="33">
        <f t="shared" si="3"/>
        <v>0</v>
      </c>
      <c r="S35" s="34">
        <f t="shared" si="4"/>
        <v>0</v>
      </c>
      <c r="T35" s="58">
        <f t="shared" si="2"/>
        <v>0</v>
      </c>
    </row>
    <row r="36" spans="1:20" ht="41" customHeight="1" x14ac:dyDescent="0.2">
      <c r="A36" s="13"/>
      <c r="B36" s="26">
        <v>26</v>
      </c>
      <c r="C36" s="35" t="s">
        <v>124</v>
      </c>
      <c r="D36" s="25" t="s">
        <v>258</v>
      </c>
      <c r="E36" s="27">
        <v>1</v>
      </c>
      <c r="F36" s="27">
        <v>2</v>
      </c>
      <c r="G36" s="32">
        <v>2</v>
      </c>
      <c r="H36" s="29">
        <v>352494</v>
      </c>
      <c r="I36" s="29">
        <v>66974</v>
      </c>
      <c r="J36" s="45">
        <v>419468</v>
      </c>
      <c r="K36" s="30">
        <f t="shared" si="0"/>
        <v>838936</v>
      </c>
      <c r="L36" s="20"/>
      <c r="M36" s="31">
        <v>26</v>
      </c>
      <c r="N36" s="27">
        <v>1</v>
      </c>
      <c r="O36" s="27">
        <v>2</v>
      </c>
      <c r="P36" s="32">
        <v>2</v>
      </c>
      <c r="Q36" s="63"/>
      <c r="R36" s="33">
        <f t="shared" si="3"/>
        <v>0</v>
      </c>
      <c r="S36" s="34">
        <f t="shared" si="4"/>
        <v>0</v>
      </c>
      <c r="T36" s="58">
        <f t="shared" si="2"/>
        <v>0</v>
      </c>
    </row>
    <row r="37" spans="1:20" ht="41" customHeight="1" x14ac:dyDescent="0.2">
      <c r="A37" s="13"/>
      <c r="B37" s="26">
        <v>27</v>
      </c>
      <c r="C37" s="35" t="s">
        <v>124</v>
      </c>
      <c r="D37" s="25" t="s">
        <v>113</v>
      </c>
      <c r="E37" s="27">
        <v>3</v>
      </c>
      <c r="F37" s="27">
        <v>2</v>
      </c>
      <c r="G37" s="32">
        <v>6</v>
      </c>
      <c r="H37" s="29">
        <v>363418</v>
      </c>
      <c r="I37" s="29">
        <v>69049</v>
      </c>
      <c r="J37" s="45">
        <v>432467</v>
      </c>
      <c r="K37" s="30">
        <f t="shared" si="0"/>
        <v>2594802</v>
      </c>
      <c r="L37" s="20"/>
      <c r="M37" s="31">
        <v>27</v>
      </c>
      <c r="N37" s="27">
        <v>3</v>
      </c>
      <c r="O37" s="27">
        <v>2</v>
      </c>
      <c r="P37" s="32">
        <v>6</v>
      </c>
      <c r="Q37" s="63"/>
      <c r="R37" s="33">
        <f t="shared" si="3"/>
        <v>0</v>
      </c>
      <c r="S37" s="34">
        <f t="shared" si="4"/>
        <v>0</v>
      </c>
      <c r="T37" s="58">
        <f t="shared" si="2"/>
        <v>0</v>
      </c>
    </row>
    <row r="38" spans="1:20" ht="41" customHeight="1" x14ac:dyDescent="0.2">
      <c r="A38" s="13"/>
      <c r="B38" s="26">
        <v>28</v>
      </c>
      <c r="C38" s="35" t="s">
        <v>124</v>
      </c>
      <c r="D38" s="25" t="s">
        <v>117</v>
      </c>
      <c r="E38" s="27">
        <v>2</v>
      </c>
      <c r="F38" s="27">
        <v>2</v>
      </c>
      <c r="G38" s="32">
        <v>4</v>
      </c>
      <c r="H38" s="29">
        <v>518705</v>
      </c>
      <c r="I38" s="29">
        <v>98554</v>
      </c>
      <c r="J38" s="45">
        <v>617259</v>
      </c>
      <c r="K38" s="30">
        <f t="shared" si="0"/>
        <v>2469036</v>
      </c>
      <c r="L38" s="20"/>
      <c r="M38" s="31">
        <v>28</v>
      </c>
      <c r="N38" s="27">
        <v>2</v>
      </c>
      <c r="O38" s="27">
        <v>2</v>
      </c>
      <c r="P38" s="32">
        <v>4</v>
      </c>
      <c r="Q38" s="63"/>
      <c r="R38" s="33">
        <f t="shared" si="3"/>
        <v>0</v>
      </c>
      <c r="S38" s="34">
        <f t="shared" si="4"/>
        <v>0</v>
      </c>
      <c r="T38" s="58">
        <f t="shared" si="2"/>
        <v>0</v>
      </c>
    </row>
    <row r="39" spans="1:20" ht="41" customHeight="1" x14ac:dyDescent="0.2">
      <c r="A39" s="13"/>
      <c r="B39" s="26">
        <v>29</v>
      </c>
      <c r="C39" s="35" t="s">
        <v>125</v>
      </c>
      <c r="D39" s="25" t="s">
        <v>116</v>
      </c>
      <c r="E39" s="27">
        <v>1</v>
      </c>
      <c r="F39" s="27">
        <v>2</v>
      </c>
      <c r="G39" s="32">
        <v>2</v>
      </c>
      <c r="H39" s="29">
        <v>375897</v>
      </c>
      <c r="I39" s="29">
        <v>71420</v>
      </c>
      <c r="J39" s="45">
        <v>447317</v>
      </c>
      <c r="K39" s="30">
        <f t="shared" si="0"/>
        <v>894634</v>
      </c>
      <c r="L39" s="20"/>
      <c r="M39" s="31">
        <v>29</v>
      </c>
      <c r="N39" s="27">
        <v>1</v>
      </c>
      <c r="O39" s="27">
        <v>2</v>
      </c>
      <c r="P39" s="32">
        <v>2</v>
      </c>
      <c r="Q39" s="63"/>
      <c r="R39" s="33">
        <f t="shared" si="3"/>
        <v>0</v>
      </c>
      <c r="S39" s="34">
        <f t="shared" si="4"/>
        <v>0</v>
      </c>
      <c r="T39" s="58">
        <f t="shared" si="2"/>
        <v>0</v>
      </c>
    </row>
    <row r="40" spans="1:20" ht="41" customHeight="1" x14ac:dyDescent="0.2">
      <c r="A40" s="13"/>
      <c r="B40" s="26">
        <v>30</v>
      </c>
      <c r="C40" s="35" t="s">
        <v>125</v>
      </c>
      <c r="D40" s="25" t="s">
        <v>113</v>
      </c>
      <c r="E40" s="27">
        <v>2</v>
      </c>
      <c r="F40" s="27">
        <v>2</v>
      </c>
      <c r="G40" s="32">
        <v>4</v>
      </c>
      <c r="H40" s="29">
        <v>469201</v>
      </c>
      <c r="I40" s="29">
        <v>89148</v>
      </c>
      <c r="J40" s="45">
        <v>558349</v>
      </c>
      <c r="K40" s="30">
        <f t="shared" si="0"/>
        <v>2233396</v>
      </c>
      <c r="L40" s="20"/>
      <c r="M40" s="31">
        <v>30</v>
      </c>
      <c r="N40" s="27">
        <v>2</v>
      </c>
      <c r="O40" s="27">
        <v>2</v>
      </c>
      <c r="P40" s="32">
        <v>4</v>
      </c>
      <c r="Q40" s="63"/>
      <c r="R40" s="33">
        <f t="shared" si="3"/>
        <v>0</v>
      </c>
      <c r="S40" s="34">
        <f t="shared" si="4"/>
        <v>0</v>
      </c>
      <c r="T40" s="58">
        <f t="shared" si="2"/>
        <v>0</v>
      </c>
    </row>
    <row r="41" spans="1:20" ht="41" customHeight="1" x14ac:dyDescent="0.2">
      <c r="A41" s="13"/>
      <c r="B41" s="26">
        <v>31</v>
      </c>
      <c r="C41" s="35" t="s">
        <v>126</v>
      </c>
      <c r="D41" s="25" t="s">
        <v>116</v>
      </c>
      <c r="E41" s="27">
        <v>1</v>
      </c>
      <c r="F41" s="27">
        <v>2</v>
      </c>
      <c r="G41" s="32">
        <v>2</v>
      </c>
      <c r="H41" s="29">
        <v>364338</v>
      </c>
      <c r="I41" s="29">
        <v>69224</v>
      </c>
      <c r="J41" s="45">
        <v>433562</v>
      </c>
      <c r="K41" s="30">
        <f t="shared" si="0"/>
        <v>867124</v>
      </c>
      <c r="L41" s="20"/>
      <c r="M41" s="31">
        <v>31</v>
      </c>
      <c r="N41" s="27">
        <v>1</v>
      </c>
      <c r="O41" s="27">
        <v>2</v>
      </c>
      <c r="P41" s="32">
        <v>2</v>
      </c>
      <c r="Q41" s="63"/>
      <c r="R41" s="33">
        <f t="shared" si="3"/>
        <v>0</v>
      </c>
      <c r="S41" s="34">
        <f t="shared" si="4"/>
        <v>0</v>
      </c>
      <c r="T41" s="58">
        <f t="shared" si="2"/>
        <v>0</v>
      </c>
    </row>
    <row r="42" spans="1:20" ht="41" customHeight="1" x14ac:dyDescent="0.2">
      <c r="A42" s="13"/>
      <c r="B42" s="26">
        <v>32</v>
      </c>
      <c r="C42" s="35" t="s">
        <v>126</v>
      </c>
      <c r="D42" s="25" t="s">
        <v>113</v>
      </c>
      <c r="E42" s="27">
        <v>1</v>
      </c>
      <c r="F42" s="27">
        <v>2</v>
      </c>
      <c r="G42" s="32">
        <v>2</v>
      </c>
      <c r="H42" s="29">
        <v>373294</v>
      </c>
      <c r="I42" s="29">
        <v>70926</v>
      </c>
      <c r="J42" s="45">
        <v>444220</v>
      </c>
      <c r="K42" s="30">
        <f t="shared" si="0"/>
        <v>888440</v>
      </c>
      <c r="L42" s="20"/>
      <c r="M42" s="31">
        <v>32</v>
      </c>
      <c r="N42" s="27">
        <v>1</v>
      </c>
      <c r="O42" s="27">
        <v>2</v>
      </c>
      <c r="P42" s="32">
        <v>2</v>
      </c>
      <c r="Q42" s="63"/>
      <c r="R42" s="33">
        <f t="shared" si="3"/>
        <v>0</v>
      </c>
      <c r="S42" s="34">
        <f t="shared" si="4"/>
        <v>0</v>
      </c>
      <c r="T42" s="58">
        <f t="shared" si="2"/>
        <v>0</v>
      </c>
    </row>
    <row r="43" spans="1:20" ht="41" customHeight="1" x14ac:dyDescent="0.2">
      <c r="A43" s="13"/>
      <c r="B43" s="26">
        <v>33</v>
      </c>
      <c r="C43" s="35" t="s">
        <v>126</v>
      </c>
      <c r="D43" s="25" t="s">
        <v>117</v>
      </c>
      <c r="E43" s="27">
        <v>2</v>
      </c>
      <c r="F43" s="27">
        <v>2</v>
      </c>
      <c r="G43" s="32">
        <v>4</v>
      </c>
      <c r="H43" s="29">
        <v>489570</v>
      </c>
      <c r="I43" s="29">
        <v>93018</v>
      </c>
      <c r="J43" s="45">
        <v>582588</v>
      </c>
      <c r="K43" s="30">
        <f t="shared" si="0"/>
        <v>2330352</v>
      </c>
      <c r="L43" s="20"/>
      <c r="M43" s="31">
        <v>33</v>
      </c>
      <c r="N43" s="27">
        <v>2</v>
      </c>
      <c r="O43" s="27">
        <v>2</v>
      </c>
      <c r="P43" s="32">
        <v>4</v>
      </c>
      <c r="Q43" s="63"/>
      <c r="R43" s="33">
        <f t="shared" si="3"/>
        <v>0</v>
      </c>
      <c r="S43" s="34">
        <f t="shared" si="4"/>
        <v>0</v>
      </c>
      <c r="T43" s="58">
        <f t="shared" si="2"/>
        <v>0</v>
      </c>
    </row>
    <row r="44" spans="1:20" ht="41" customHeight="1" x14ac:dyDescent="0.2">
      <c r="A44" s="13"/>
      <c r="B44" s="26">
        <v>34</v>
      </c>
      <c r="C44" s="35" t="s">
        <v>127</v>
      </c>
      <c r="D44" s="25" t="s">
        <v>113</v>
      </c>
      <c r="E44" s="27">
        <v>4</v>
      </c>
      <c r="F44" s="27">
        <v>2</v>
      </c>
      <c r="G44" s="32">
        <v>8</v>
      </c>
      <c r="H44" s="29">
        <v>460019</v>
      </c>
      <c r="I44" s="29">
        <v>87404</v>
      </c>
      <c r="J44" s="45">
        <v>547423</v>
      </c>
      <c r="K44" s="30">
        <f t="shared" si="0"/>
        <v>4379384</v>
      </c>
      <c r="L44" s="20"/>
      <c r="M44" s="31">
        <v>34</v>
      </c>
      <c r="N44" s="27">
        <v>4</v>
      </c>
      <c r="O44" s="27">
        <v>2</v>
      </c>
      <c r="P44" s="32">
        <v>8</v>
      </c>
      <c r="Q44" s="63"/>
      <c r="R44" s="33">
        <f t="shared" si="3"/>
        <v>0</v>
      </c>
      <c r="S44" s="34">
        <f t="shared" si="4"/>
        <v>0</v>
      </c>
      <c r="T44" s="58">
        <f t="shared" si="2"/>
        <v>0</v>
      </c>
    </row>
    <row r="45" spans="1:20" ht="41" customHeight="1" x14ac:dyDescent="0.2">
      <c r="A45" s="13"/>
      <c r="B45" s="26">
        <v>35</v>
      </c>
      <c r="C45" s="35" t="s">
        <v>128</v>
      </c>
      <c r="D45" s="25" t="s">
        <v>113</v>
      </c>
      <c r="E45" s="27">
        <v>1</v>
      </c>
      <c r="F45" s="27">
        <v>2</v>
      </c>
      <c r="G45" s="32">
        <v>2</v>
      </c>
      <c r="H45" s="29">
        <v>412076</v>
      </c>
      <c r="I45" s="29">
        <v>78294</v>
      </c>
      <c r="J45" s="45">
        <v>490370</v>
      </c>
      <c r="K45" s="30">
        <f t="shared" si="0"/>
        <v>980740</v>
      </c>
      <c r="L45" s="20"/>
      <c r="M45" s="31">
        <v>35</v>
      </c>
      <c r="N45" s="27">
        <v>1</v>
      </c>
      <c r="O45" s="27">
        <v>2</v>
      </c>
      <c r="P45" s="32">
        <v>2</v>
      </c>
      <c r="Q45" s="63"/>
      <c r="R45" s="33">
        <f t="shared" si="3"/>
        <v>0</v>
      </c>
      <c r="S45" s="34">
        <f t="shared" si="4"/>
        <v>0</v>
      </c>
      <c r="T45" s="58">
        <f t="shared" si="2"/>
        <v>0</v>
      </c>
    </row>
    <row r="46" spans="1:20" ht="41" customHeight="1" x14ac:dyDescent="0.2">
      <c r="A46" s="13"/>
      <c r="B46" s="26">
        <v>36</v>
      </c>
      <c r="C46" s="35" t="s">
        <v>129</v>
      </c>
      <c r="D46" s="25" t="s">
        <v>116</v>
      </c>
      <c r="E46" s="27">
        <v>2</v>
      </c>
      <c r="F46" s="27">
        <v>2</v>
      </c>
      <c r="G46" s="32">
        <v>4</v>
      </c>
      <c r="H46" s="29">
        <v>363333</v>
      </c>
      <c r="I46" s="29">
        <v>69033</v>
      </c>
      <c r="J46" s="45">
        <v>432366</v>
      </c>
      <c r="K46" s="30">
        <f t="shared" si="0"/>
        <v>1729464</v>
      </c>
      <c r="L46" s="20"/>
      <c r="M46" s="31">
        <v>36</v>
      </c>
      <c r="N46" s="27">
        <v>2</v>
      </c>
      <c r="O46" s="27">
        <v>2</v>
      </c>
      <c r="P46" s="32">
        <v>4</v>
      </c>
      <c r="Q46" s="63"/>
      <c r="R46" s="33">
        <f t="shared" si="3"/>
        <v>0</v>
      </c>
      <c r="S46" s="34">
        <f t="shared" si="4"/>
        <v>0</v>
      </c>
      <c r="T46" s="58">
        <f t="shared" si="2"/>
        <v>0</v>
      </c>
    </row>
    <row r="47" spans="1:20" ht="41" customHeight="1" x14ac:dyDescent="0.2">
      <c r="A47" s="13"/>
      <c r="B47" s="26">
        <v>37</v>
      </c>
      <c r="C47" s="35" t="s">
        <v>129</v>
      </c>
      <c r="D47" s="25" t="s">
        <v>113</v>
      </c>
      <c r="E47" s="27">
        <v>2</v>
      </c>
      <c r="F47" s="27">
        <v>2</v>
      </c>
      <c r="G47" s="32">
        <v>4</v>
      </c>
      <c r="H47" s="29">
        <v>376355</v>
      </c>
      <c r="I47" s="29">
        <v>71507</v>
      </c>
      <c r="J47" s="45">
        <v>447862</v>
      </c>
      <c r="K47" s="30">
        <f t="shared" si="0"/>
        <v>1791448</v>
      </c>
      <c r="L47" s="20"/>
      <c r="M47" s="31">
        <v>37</v>
      </c>
      <c r="N47" s="27">
        <v>2</v>
      </c>
      <c r="O47" s="27">
        <v>2</v>
      </c>
      <c r="P47" s="32">
        <v>4</v>
      </c>
      <c r="Q47" s="63"/>
      <c r="R47" s="33">
        <f t="shared" si="3"/>
        <v>0</v>
      </c>
      <c r="S47" s="34">
        <f t="shared" si="4"/>
        <v>0</v>
      </c>
      <c r="T47" s="58">
        <f t="shared" si="2"/>
        <v>0</v>
      </c>
    </row>
    <row r="48" spans="1:20" ht="41" customHeight="1" x14ac:dyDescent="0.2">
      <c r="A48" s="13"/>
      <c r="B48" s="26">
        <v>38</v>
      </c>
      <c r="C48" s="35" t="s">
        <v>129</v>
      </c>
      <c r="D48" s="25" t="s">
        <v>110</v>
      </c>
      <c r="E48" s="27">
        <v>1</v>
      </c>
      <c r="F48" s="27">
        <v>2</v>
      </c>
      <c r="G48" s="32">
        <v>2</v>
      </c>
      <c r="H48" s="29">
        <v>418036</v>
      </c>
      <c r="I48" s="29">
        <v>79427</v>
      </c>
      <c r="J48" s="45">
        <v>497463</v>
      </c>
      <c r="K48" s="30">
        <f t="shared" si="0"/>
        <v>994926</v>
      </c>
      <c r="L48" s="20"/>
      <c r="M48" s="31">
        <v>38</v>
      </c>
      <c r="N48" s="27">
        <v>1</v>
      </c>
      <c r="O48" s="27">
        <v>2</v>
      </c>
      <c r="P48" s="32">
        <v>2</v>
      </c>
      <c r="Q48" s="63"/>
      <c r="R48" s="33">
        <f t="shared" si="3"/>
        <v>0</v>
      </c>
      <c r="S48" s="34">
        <f t="shared" si="4"/>
        <v>0</v>
      </c>
      <c r="T48" s="58">
        <f t="shared" si="2"/>
        <v>0</v>
      </c>
    </row>
    <row r="49" spans="1:20" ht="41" customHeight="1" x14ac:dyDescent="0.2">
      <c r="A49" s="13"/>
      <c r="B49" s="26">
        <v>39</v>
      </c>
      <c r="C49" s="35" t="s">
        <v>129</v>
      </c>
      <c r="D49" s="25" t="s">
        <v>117</v>
      </c>
      <c r="E49" s="27">
        <v>1</v>
      </c>
      <c r="F49" s="27">
        <v>2</v>
      </c>
      <c r="G49" s="32">
        <v>2</v>
      </c>
      <c r="H49" s="29">
        <v>471451</v>
      </c>
      <c r="I49" s="29">
        <v>89576</v>
      </c>
      <c r="J49" s="45">
        <v>561027</v>
      </c>
      <c r="K49" s="30">
        <f t="shared" si="0"/>
        <v>1122054</v>
      </c>
      <c r="L49" s="20"/>
      <c r="M49" s="31">
        <v>39</v>
      </c>
      <c r="N49" s="27">
        <v>1</v>
      </c>
      <c r="O49" s="27">
        <v>2</v>
      </c>
      <c r="P49" s="32">
        <v>2</v>
      </c>
      <c r="Q49" s="63"/>
      <c r="R49" s="33">
        <f t="shared" si="3"/>
        <v>0</v>
      </c>
      <c r="S49" s="34">
        <f t="shared" si="4"/>
        <v>0</v>
      </c>
      <c r="T49" s="58">
        <f t="shared" si="2"/>
        <v>0</v>
      </c>
    </row>
    <row r="50" spans="1:20" ht="41" customHeight="1" x14ac:dyDescent="0.2">
      <c r="A50" s="13"/>
      <c r="B50" s="26">
        <v>40</v>
      </c>
      <c r="C50" s="35" t="s">
        <v>130</v>
      </c>
      <c r="D50" s="25" t="s">
        <v>116</v>
      </c>
      <c r="E50" s="27">
        <v>1</v>
      </c>
      <c r="F50" s="27">
        <v>2</v>
      </c>
      <c r="G50" s="32">
        <v>2</v>
      </c>
      <c r="H50" s="29">
        <v>506891</v>
      </c>
      <c r="I50" s="29">
        <v>96309</v>
      </c>
      <c r="J50" s="45">
        <v>603200</v>
      </c>
      <c r="K50" s="30">
        <f t="shared" si="0"/>
        <v>1206400</v>
      </c>
      <c r="L50" s="20"/>
      <c r="M50" s="31">
        <v>40</v>
      </c>
      <c r="N50" s="27">
        <v>1</v>
      </c>
      <c r="O50" s="27">
        <v>2</v>
      </c>
      <c r="P50" s="32">
        <v>2</v>
      </c>
      <c r="Q50" s="63"/>
      <c r="R50" s="33">
        <f t="shared" si="3"/>
        <v>0</v>
      </c>
      <c r="S50" s="34">
        <f t="shared" si="4"/>
        <v>0</v>
      </c>
      <c r="T50" s="58">
        <f t="shared" si="2"/>
        <v>0</v>
      </c>
    </row>
    <row r="51" spans="1:20" ht="41" customHeight="1" x14ac:dyDescent="0.2">
      <c r="A51" s="13"/>
      <c r="B51" s="26">
        <v>41</v>
      </c>
      <c r="C51" s="35" t="s">
        <v>130</v>
      </c>
      <c r="D51" s="25" t="s">
        <v>113</v>
      </c>
      <c r="E51" s="27">
        <v>7</v>
      </c>
      <c r="F51" s="27">
        <v>2</v>
      </c>
      <c r="G51" s="32">
        <v>14</v>
      </c>
      <c r="H51" s="29">
        <v>424979</v>
      </c>
      <c r="I51" s="29">
        <v>80746</v>
      </c>
      <c r="J51" s="45">
        <v>505725</v>
      </c>
      <c r="K51" s="30">
        <f t="shared" si="0"/>
        <v>7080150</v>
      </c>
      <c r="L51" s="20"/>
      <c r="M51" s="31">
        <v>41</v>
      </c>
      <c r="N51" s="27">
        <v>7</v>
      </c>
      <c r="O51" s="27">
        <v>2</v>
      </c>
      <c r="P51" s="32">
        <v>14</v>
      </c>
      <c r="Q51" s="63"/>
      <c r="R51" s="33">
        <f t="shared" si="3"/>
        <v>0</v>
      </c>
      <c r="S51" s="34">
        <f t="shared" si="4"/>
        <v>0</v>
      </c>
      <c r="T51" s="58">
        <f t="shared" si="2"/>
        <v>0</v>
      </c>
    </row>
    <row r="52" spans="1:20" ht="41" customHeight="1" x14ac:dyDescent="0.2">
      <c r="A52" s="13"/>
      <c r="B52" s="26">
        <v>42</v>
      </c>
      <c r="C52" s="35" t="s">
        <v>131</v>
      </c>
      <c r="D52" s="25" t="s">
        <v>116</v>
      </c>
      <c r="E52" s="27">
        <v>2</v>
      </c>
      <c r="F52" s="27">
        <v>2</v>
      </c>
      <c r="G52" s="32">
        <v>4</v>
      </c>
      <c r="H52" s="29">
        <v>397900</v>
      </c>
      <c r="I52" s="29">
        <v>75601</v>
      </c>
      <c r="J52" s="45">
        <v>473501</v>
      </c>
      <c r="K52" s="30">
        <f t="shared" si="0"/>
        <v>1894004</v>
      </c>
      <c r="L52" s="20"/>
      <c r="M52" s="31">
        <v>42</v>
      </c>
      <c r="N52" s="27">
        <v>2</v>
      </c>
      <c r="O52" s="27">
        <v>2</v>
      </c>
      <c r="P52" s="32">
        <v>4</v>
      </c>
      <c r="Q52" s="63"/>
      <c r="R52" s="33">
        <f t="shared" si="3"/>
        <v>0</v>
      </c>
      <c r="S52" s="34">
        <f t="shared" si="4"/>
        <v>0</v>
      </c>
      <c r="T52" s="58">
        <f t="shared" si="2"/>
        <v>0</v>
      </c>
    </row>
    <row r="53" spans="1:20" ht="41" customHeight="1" x14ac:dyDescent="0.2">
      <c r="A53" s="13"/>
      <c r="B53" s="26">
        <v>43</v>
      </c>
      <c r="C53" s="35" t="s">
        <v>131</v>
      </c>
      <c r="D53" s="25" t="s">
        <v>114</v>
      </c>
      <c r="E53" s="27">
        <v>1</v>
      </c>
      <c r="F53" s="27">
        <v>2</v>
      </c>
      <c r="G53" s="32">
        <v>2</v>
      </c>
      <c r="H53" s="29">
        <v>406717</v>
      </c>
      <c r="I53" s="29">
        <v>77276</v>
      </c>
      <c r="J53" s="45">
        <v>483993</v>
      </c>
      <c r="K53" s="30">
        <f t="shared" si="0"/>
        <v>967986</v>
      </c>
      <c r="L53" s="20"/>
      <c r="M53" s="31">
        <v>43</v>
      </c>
      <c r="N53" s="27">
        <v>1</v>
      </c>
      <c r="O53" s="27">
        <v>2</v>
      </c>
      <c r="P53" s="32">
        <v>2</v>
      </c>
      <c r="Q53" s="63"/>
      <c r="R53" s="33">
        <f t="shared" si="3"/>
        <v>0</v>
      </c>
      <c r="S53" s="34">
        <f t="shared" si="4"/>
        <v>0</v>
      </c>
      <c r="T53" s="58">
        <f t="shared" si="2"/>
        <v>0</v>
      </c>
    </row>
    <row r="54" spans="1:20" ht="41" customHeight="1" x14ac:dyDescent="0.2">
      <c r="A54" s="13"/>
      <c r="B54" s="26">
        <v>44</v>
      </c>
      <c r="C54" s="35" t="s">
        <v>131</v>
      </c>
      <c r="D54" s="25" t="s">
        <v>113</v>
      </c>
      <c r="E54" s="27">
        <v>3</v>
      </c>
      <c r="F54" s="27">
        <v>2</v>
      </c>
      <c r="G54" s="32">
        <v>6</v>
      </c>
      <c r="H54" s="29">
        <v>420674</v>
      </c>
      <c r="I54" s="29">
        <v>79928</v>
      </c>
      <c r="J54" s="45">
        <v>500602</v>
      </c>
      <c r="K54" s="30">
        <f t="shared" si="0"/>
        <v>3003612</v>
      </c>
      <c r="L54" s="20"/>
      <c r="M54" s="31">
        <v>44</v>
      </c>
      <c r="N54" s="27">
        <v>3</v>
      </c>
      <c r="O54" s="27">
        <v>2</v>
      </c>
      <c r="P54" s="32">
        <v>6</v>
      </c>
      <c r="Q54" s="63"/>
      <c r="R54" s="33">
        <f t="shared" si="3"/>
        <v>0</v>
      </c>
      <c r="S54" s="34">
        <f t="shared" si="4"/>
        <v>0</v>
      </c>
      <c r="T54" s="58">
        <f t="shared" si="2"/>
        <v>0</v>
      </c>
    </row>
    <row r="55" spans="1:20" ht="41" customHeight="1" x14ac:dyDescent="0.2">
      <c r="A55" s="13"/>
      <c r="B55" s="26">
        <v>45</v>
      </c>
      <c r="C55" s="35" t="s">
        <v>132</v>
      </c>
      <c r="D55" s="25" t="s">
        <v>116</v>
      </c>
      <c r="E55" s="27">
        <v>2</v>
      </c>
      <c r="F55" s="27">
        <v>2</v>
      </c>
      <c r="G55" s="32">
        <v>4</v>
      </c>
      <c r="H55" s="29">
        <v>395368</v>
      </c>
      <c r="I55" s="29">
        <v>75120</v>
      </c>
      <c r="J55" s="45">
        <v>470488</v>
      </c>
      <c r="K55" s="30">
        <f t="shared" si="0"/>
        <v>1881952</v>
      </c>
      <c r="L55" s="20"/>
      <c r="M55" s="31">
        <v>45</v>
      </c>
      <c r="N55" s="27">
        <v>2</v>
      </c>
      <c r="O55" s="27">
        <v>2</v>
      </c>
      <c r="P55" s="32">
        <v>4</v>
      </c>
      <c r="Q55" s="63"/>
      <c r="R55" s="33">
        <f t="shared" si="3"/>
        <v>0</v>
      </c>
      <c r="S55" s="34">
        <f t="shared" si="4"/>
        <v>0</v>
      </c>
      <c r="T55" s="58">
        <f t="shared" si="2"/>
        <v>0</v>
      </c>
    </row>
    <row r="56" spans="1:20" ht="41" customHeight="1" x14ac:dyDescent="0.2">
      <c r="A56" s="13"/>
      <c r="B56" s="26">
        <v>46</v>
      </c>
      <c r="C56" s="35" t="s">
        <v>132</v>
      </c>
      <c r="D56" s="25" t="s">
        <v>113</v>
      </c>
      <c r="E56" s="27">
        <v>5</v>
      </c>
      <c r="F56" s="27">
        <v>2</v>
      </c>
      <c r="G56" s="32">
        <v>10</v>
      </c>
      <c r="H56" s="29">
        <v>413222</v>
      </c>
      <c r="I56" s="29">
        <v>78512</v>
      </c>
      <c r="J56" s="45">
        <v>491734</v>
      </c>
      <c r="K56" s="30">
        <f t="shared" si="0"/>
        <v>4917340</v>
      </c>
      <c r="L56" s="20"/>
      <c r="M56" s="31">
        <v>46</v>
      </c>
      <c r="N56" s="27">
        <v>5</v>
      </c>
      <c r="O56" s="27">
        <v>2</v>
      </c>
      <c r="P56" s="32">
        <v>10</v>
      </c>
      <c r="Q56" s="63"/>
      <c r="R56" s="33">
        <f t="shared" si="3"/>
        <v>0</v>
      </c>
      <c r="S56" s="34">
        <f t="shared" si="4"/>
        <v>0</v>
      </c>
      <c r="T56" s="58">
        <f t="shared" si="2"/>
        <v>0</v>
      </c>
    </row>
    <row r="57" spans="1:20" ht="41" customHeight="1" x14ac:dyDescent="0.2">
      <c r="A57" s="13"/>
      <c r="B57" s="26">
        <v>47</v>
      </c>
      <c r="C57" s="35" t="s">
        <v>133</v>
      </c>
      <c r="D57" s="25" t="s">
        <v>116</v>
      </c>
      <c r="E57" s="27">
        <v>1</v>
      </c>
      <c r="F57" s="27">
        <v>2</v>
      </c>
      <c r="G57" s="32">
        <v>2</v>
      </c>
      <c r="H57" s="29">
        <v>456091</v>
      </c>
      <c r="I57" s="29">
        <v>86657</v>
      </c>
      <c r="J57" s="45">
        <v>542748</v>
      </c>
      <c r="K57" s="30">
        <f t="shared" si="0"/>
        <v>1085496</v>
      </c>
      <c r="L57" s="20"/>
      <c r="M57" s="31">
        <v>47</v>
      </c>
      <c r="N57" s="27">
        <v>1</v>
      </c>
      <c r="O57" s="27">
        <v>2</v>
      </c>
      <c r="P57" s="32">
        <v>2</v>
      </c>
      <c r="Q57" s="63"/>
      <c r="R57" s="33">
        <f t="shared" si="3"/>
        <v>0</v>
      </c>
      <c r="S57" s="34">
        <f t="shared" si="4"/>
        <v>0</v>
      </c>
      <c r="T57" s="58">
        <f t="shared" si="2"/>
        <v>0</v>
      </c>
    </row>
    <row r="58" spans="1:20" ht="41" customHeight="1" x14ac:dyDescent="0.2">
      <c r="A58" s="13"/>
      <c r="B58" s="26">
        <v>48</v>
      </c>
      <c r="C58" s="35" t="s">
        <v>133</v>
      </c>
      <c r="D58" s="25" t="s">
        <v>113</v>
      </c>
      <c r="E58" s="27">
        <v>2</v>
      </c>
      <c r="F58" s="27">
        <v>2</v>
      </c>
      <c r="G58" s="32">
        <v>4</v>
      </c>
      <c r="H58" s="29">
        <v>476043</v>
      </c>
      <c r="I58" s="29">
        <v>90448</v>
      </c>
      <c r="J58" s="45">
        <v>566491</v>
      </c>
      <c r="K58" s="30">
        <f t="shared" si="0"/>
        <v>2265964</v>
      </c>
      <c r="L58" s="20"/>
      <c r="M58" s="31">
        <v>48</v>
      </c>
      <c r="N58" s="27">
        <v>2</v>
      </c>
      <c r="O58" s="27">
        <v>2</v>
      </c>
      <c r="P58" s="32">
        <v>4</v>
      </c>
      <c r="Q58" s="63"/>
      <c r="R58" s="33">
        <f t="shared" ref="R58" si="5">ROUND(Q58*19%,0)</f>
        <v>0</v>
      </c>
      <c r="S58" s="34">
        <f t="shared" ref="S58" si="6">ROUND(Q58+R58,0)</f>
        <v>0</v>
      </c>
      <c r="T58" s="58">
        <f t="shared" si="2"/>
        <v>0</v>
      </c>
    </row>
    <row r="59" spans="1:20" ht="41" customHeight="1" x14ac:dyDescent="0.2">
      <c r="A59" s="13"/>
      <c r="B59" s="26">
        <v>49</v>
      </c>
      <c r="C59" s="35" t="s">
        <v>259</v>
      </c>
      <c r="D59" s="25" t="s">
        <v>116</v>
      </c>
      <c r="E59" s="27">
        <v>1</v>
      </c>
      <c r="F59" s="27">
        <v>2</v>
      </c>
      <c r="G59" s="32">
        <v>2</v>
      </c>
      <c r="H59" s="29">
        <v>445337</v>
      </c>
      <c r="I59" s="29">
        <v>84614</v>
      </c>
      <c r="J59" s="45">
        <v>529951</v>
      </c>
      <c r="K59" s="30">
        <f t="shared" si="0"/>
        <v>1059902</v>
      </c>
      <c r="L59" s="20"/>
      <c r="M59" s="31">
        <v>49</v>
      </c>
      <c r="N59" s="27">
        <v>1</v>
      </c>
      <c r="O59" s="27">
        <v>2</v>
      </c>
      <c r="P59" s="32">
        <v>2</v>
      </c>
      <c r="Q59" s="63"/>
      <c r="R59" s="33">
        <f t="shared" ref="R59" si="7">ROUND(Q59*19%,0)</f>
        <v>0</v>
      </c>
      <c r="S59" s="34">
        <f t="shared" ref="S59" si="8">ROUND(Q59+R59,0)</f>
        <v>0</v>
      </c>
      <c r="T59" s="58">
        <f t="shared" si="2"/>
        <v>0</v>
      </c>
    </row>
    <row r="60" spans="1:20" ht="22.5" customHeight="1" x14ac:dyDescent="0.2">
      <c r="A60" s="13"/>
      <c r="B60" s="26">
        <v>50</v>
      </c>
      <c r="C60" s="35" t="s">
        <v>134</v>
      </c>
      <c r="D60" s="25" t="s">
        <v>121</v>
      </c>
      <c r="E60" s="27">
        <v>1</v>
      </c>
      <c r="F60" s="27">
        <v>2</v>
      </c>
      <c r="G60" s="32">
        <v>2</v>
      </c>
      <c r="H60" s="36">
        <v>490569</v>
      </c>
      <c r="I60" s="29" t="s">
        <v>260</v>
      </c>
      <c r="J60" s="45">
        <v>490569</v>
      </c>
      <c r="K60" s="30">
        <f t="shared" si="0"/>
        <v>981138</v>
      </c>
      <c r="L60" s="20"/>
      <c r="M60" s="31">
        <v>50</v>
      </c>
      <c r="N60" s="27">
        <v>1</v>
      </c>
      <c r="O60" s="27">
        <v>2</v>
      </c>
      <c r="P60" s="32">
        <v>2</v>
      </c>
      <c r="Q60" s="64"/>
      <c r="R60" s="33" t="s">
        <v>141</v>
      </c>
      <c r="S60" s="34">
        <f>ROUND(Q60,0)</f>
        <v>0</v>
      </c>
      <c r="T60" s="58">
        <f t="shared" si="2"/>
        <v>0</v>
      </c>
    </row>
    <row r="61" spans="1:20" ht="22.5" customHeight="1" x14ac:dyDescent="0.2">
      <c r="A61" s="13"/>
      <c r="B61" s="26">
        <v>51</v>
      </c>
      <c r="C61" s="35" t="s">
        <v>134</v>
      </c>
      <c r="D61" s="25" t="s">
        <v>116</v>
      </c>
      <c r="E61" s="27">
        <v>1</v>
      </c>
      <c r="F61" s="27">
        <v>2</v>
      </c>
      <c r="G61" s="32">
        <v>2</v>
      </c>
      <c r="H61" s="36">
        <v>490569</v>
      </c>
      <c r="I61" s="29" t="s">
        <v>260</v>
      </c>
      <c r="J61" s="45">
        <v>490569</v>
      </c>
      <c r="K61" s="30">
        <f t="shared" si="0"/>
        <v>981138</v>
      </c>
      <c r="L61" s="20"/>
      <c r="M61" s="31">
        <v>51</v>
      </c>
      <c r="N61" s="27">
        <v>1</v>
      </c>
      <c r="O61" s="27">
        <v>2</v>
      </c>
      <c r="P61" s="32">
        <v>2</v>
      </c>
      <c r="Q61" s="64"/>
      <c r="R61" s="33" t="s">
        <v>141</v>
      </c>
      <c r="S61" s="34">
        <f t="shared" ref="S61:S62" si="9">ROUND(Q61,0)</f>
        <v>0</v>
      </c>
      <c r="T61" s="58">
        <f t="shared" si="2"/>
        <v>0</v>
      </c>
    </row>
    <row r="62" spans="1:20" ht="22.5" customHeight="1" x14ac:dyDescent="0.2">
      <c r="A62" s="13"/>
      <c r="B62" s="26">
        <v>52</v>
      </c>
      <c r="C62" s="35" t="s">
        <v>134</v>
      </c>
      <c r="D62" s="25" t="s">
        <v>113</v>
      </c>
      <c r="E62" s="27">
        <v>1</v>
      </c>
      <c r="F62" s="27">
        <v>2</v>
      </c>
      <c r="G62" s="32">
        <v>2</v>
      </c>
      <c r="H62" s="36">
        <v>515801</v>
      </c>
      <c r="I62" s="29" t="s">
        <v>260</v>
      </c>
      <c r="J62" s="45">
        <v>515801</v>
      </c>
      <c r="K62" s="30">
        <f t="shared" si="0"/>
        <v>1031602</v>
      </c>
      <c r="L62" s="20"/>
      <c r="M62" s="31">
        <v>52</v>
      </c>
      <c r="N62" s="27">
        <v>1</v>
      </c>
      <c r="O62" s="27">
        <v>2</v>
      </c>
      <c r="P62" s="32">
        <v>2</v>
      </c>
      <c r="Q62" s="64"/>
      <c r="R62" s="33" t="s">
        <v>141</v>
      </c>
      <c r="S62" s="34">
        <f t="shared" si="9"/>
        <v>0</v>
      </c>
      <c r="T62" s="58">
        <f t="shared" si="2"/>
        <v>0</v>
      </c>
    </row>
    <row r="63" spans="1:20" ht="22.5" customHeight="1" x14ac:dyDescent="0.2">
      <c r="A63" s="13"/>
      <c r="B63" s="26">
        <v>53</v>
      </c>
      <c r="C63" s="35" t="s">
        <v>135</v>
      </c>
      <c r="D63" s="25" t="s">
        <v>116</v>
      </c>
      <c r="E63" s="27">
        <v>3</v>
      </c>
      <c r="F63" s="27">
        <v>2</v>
      </c>
      <c r="G63" s="32">
        <v>6</v>
      </c>
      <c r="H63" s="36">
        <v>324966</v>
      </c>
      <c r="I63" s="29">
        <v>61744</v>
      </c>
      <c r="J63" s="45">
        <v>386710</v>
      </c>
      <c r="K63" s="30">
        <f t="shared" si="0"/>
        <v>2320260</v>
      </c>
      <c r="L63" s="20"/>
      <c r="M63" s="31">
        <v>53</v>
      </c>
      <c r="N63" s="27">
        <v>3</v>
      </c>
      <c r="O63" s="27">
        <v>2</v>
      </c>
      <c r="P63" s="32">
        <v>6</v>
      </c>
      <c r="Q63" s="64"/>
      <c r="R63" s="33">
        <f t="shared" si="3"/>
        <v>0</v>
      </c>
      <c r="S63" s="34">
        <f t="shared" si="4"/>
        <v>0</v>
      </c>
      <c r="T63" s="58">
        <f t="shared" si="2"/>
        <v>0</v>
      </c>
    </row>
    <row r="64" spans="1:20" ht="22.5" customHeight="1" x14ac:dyDescent="0.2">
      <c r="A64" s="13"/>
      <c r="B64" s="26">
        <v>54</v>
      </c>
      <c r="C64" s="35" t="s">
        <v>135</v>
      </c>
      <c r="D64" s="25" t="s">
        <v>113</v>
      </c>
      <c r="E64" s="27">
        <v>3</v>
      </c>
      <c r="F64" s="27">
        <v>2</v>
      </c>
      <c r="G64" s="32">
        <v>6</v>
      </c>
      <c r="H64" s="36">
        <v>342893</v>
      </c>
      <c r="I64" s="29">
        <v>65150</v>
      </c>
      <c r="J64" s="45">
        <v>408043</v>
      </c>
      <c r="K64" s="30">
        <f t="shared" si="0"/>
        <v>2448258</v>
      </c>
      <c r="L64" s="20"/>
      <c r="M64" s="31">
        <v>54</v>
      </c>
      <c r="N64" s="27">
        <v>3</v>
      </c>
      <c r="O64" s="27">
        <v>2</v>
      </c>
      <c r="P64" s="32">
        <v>6</v>
      </c>
      <c r="Q64" s="64"/>
      <c r="R64" s="33">
        <f t="shared" si="3"/>
        <v>0</v>
      </c>
      <c r="S64" s="34">
        <f t="shared" si="4"/>
        <v>0</v>
      </c>
      <c r="T64" s="58">
        <f t="shared" si="2"/>
        <v>0</v>
      </c>
    </row>
    <row r="65" spans="1:20" ht="22.5" customHeight="1" x14ac:dyDescent="0.2">
      <c r="A65" s="13"/>
      <c r="B65" s="26">
        <v>55</v>
      </c>
      <c r="C65" s="35" t="s">
        <v>136</v>
      </c>
      <c r="D65" s="25" t="s">
        <v>116</v>
      </c>
      <c r="E65" s="27">
        <v>1</v>
      </c>
      <c r="F65" s="27">
        <v>2</v>
      </c>
      <c r="G65" s="32">
        <v>2</v>
      </c>
      <c r="H65" s="36">
        <v>494578</v>
      </c>
      <c r="I65" s="29">
        <v>93970</v>
      </c>
      <c r="J65" s="45">
        <v>588548</v>
      </c>
      <c r="K65" s="30">
        <f t="shared" si="0"/>
        <v>1177096</v>
      </c>
      <c r="L65" s="20"/>
      <c r="M65" s="31">
        <v>55</v>
      </c>
      <c r="N65" s="27">
        <v>1</v>
      </c>
      <c r="O65" s="27">
        <v>2</v>
      </c>
      <c r="P65" s="32">
        <v>2</v>
      </c>
      <c r="Q65" s="64"/>
      <c r="R65" s="33">
        <f t="shared" si="3"/>
        <v>0</v>
      </c>
      <c r="S65" s="34">
        <f t="shared" si="4"/>
        <v>0</v>
      </c>
      <c r="T65" s="58">
        <f t="shared" si="2"/>
        <v>0</v>
      </c>
    </row>
    <row r="66" spans="1:20" ht="22.5" customHeight="1" x14ac:dyDescent="0.2">
      <c r="A66" s="13"/>
      <c r="B66" s="26">
        <v>56</v>
      </c>
      <c r="C66" s="35" t="s">
        <v>136</v>
      </c>
      <c r="D66" s="25" t="s">
        <v>113</v>
      </c>
      <c r="E66" s="27">
        <v>2</v>
      </c>
      <c r="F66" s="27">
        <v>2</v>
      </c>
      <c r="G66" s="46">
        <v>4</v>
      </c>
      <c r="H66" s="36">
        <v>528217</v>
      </c>
      <c r="I66" s="29">
        <v>100361</v>
      </c>
      <c r="J66" s="45">
        <v>628578</v>
      </c>
      <c r="K66" s="30">
        <f t="shared" si="0"/>
        <v>2514312</v>
      </c>
      <c r="L66" s="20"/>
      <c r="M66" s="31">
        <v>56</v>
      </c>
      <c r="N66" s="27">
        <v>2</v>
      </c>
      <c r="O66" s="27">
        <v>2</v>
      </c>
      <c r="P66" s="46">
        <v>4</v>
      </c>
      <c r="Q66" s="64"/>
      <c r="R66" s="33">
        <f t="shared" si="3"/>
        <v>0</v>
      </c>
      <c r="S66" s="34">
        <f t="shared" si="4"/>
        <v>0</v>
      </c>
      <c r="T66" s="58">
        <f t="shared" si="2"/>
        <v>0</v>
      </c>
    </row>
    <row r="67" spans="1:20" ht="22.5" customHeight="1" x14ac:dyDescent="0.2">
      <c r="A67" s="13"/>
      <c r="B67" s="26">
        <v>57</v>
      </c>
      <c r="C67" s="35" t="s">
        <v>136</v>
      </c>
      <c r="D67" s="25" t="s">
        <v>110</v>
      </c>
      <c r="E67" s="48">
        <v>1</v>
      </c>
      <c r="F67" s="27">
        <v>2</v>
      </c>
      <c r="G67" s="37">
        <v>2</v>
      </c>
      <c r="H67" s="36">
        <v>404866</v>
      </c>
      <c r="I67" s="29">
        <v>76925</v>
      </c>
      <c r="J67" s="45">
        <v>481791</v>
      </c>
      <c r="K67" s="30">
        <f t="shared" si="0"/>
        <v>963582</v>
      </c>
      <c r="L67" s="20"/>
      <c r="M67" s="31">
        <v>57</v>
      </c>
      <c r="N67" s="48">
        <v>1</v>
      </c>
      <c r="O67" s="27">
        <v>2</v>
      </c>
      <c r="P67" s="37">
        <v>2</v>
      </c>
      <c r="Q67" s="64"/>
      <c r="R67" s="33">
        <f t="shared" si="3"/>
        <v>0</v>
      </c>
      <c r="S67" s="34">
        <f t="shared" si="4"/>
        <v>0</v>
      </c>
      <c r="T67" s="58">
        <f t="shared" si="2"/>
        <v>0</v>
      </c>
    </row>
    <row r="68" spans="1:20" ht="22.5" customHeight="1" x14ac:dyDescent="0.2">
      <c r="A68" s="13"/>
      <c r="B68" s="26">
        <v>58</v>
      </c>
      <c r="C68" s="35" t="s">
        <v>136</v>
      </c>
      <c r="D68" s="25" t="s">
        <v>117</v>
      </c>
      <c r="E68" s="48">
        <v>1</v>
      </c>
      <c r="F68" s="27">
        <v>2</v>
      </c>
      <c r="G68" s="37">
        <v>2</v>
      </c>
      <c r="H68" s="36">
        <v>541349</v>
      </c>
      <c r="I68" s="29">
        <v>102856</v>
      </c>
      <c r="J68" s="45">
        <v>644205</v>
      </c>
      <c r="K68" s="30">
        <f t="shared" si="0"/>
        <v>1288410</v>
      </c>
      <c r="L68" s="20"/>
      <c r="M68" s="31">
        <v>58</v>
      </c>
      <c r="N68" s="48">
        <v>1</v>
      </c>
      <c r="O68" s="27">
        <v>2</v>
      </c>
      <c r="P68" s="37">
        <v>2</v>
      </c>
      <c r="Q68" s="64"/>
      <c r="R68" s="33">
        <f t="shared" si="3"/>
        <v>0</v>
      </c>
      <c r="S68" s="34">
        <f t="shared" si="4"/>
        <v>0</v>
      </c>
      <c r="T68" s="58">
        <f t="shared" si="2"/>
        <v>0</v>
      </c>
    </row>
    <row r="69" spans="1:20" ht="34.25" customHeight="1" x14ac:dyDescent="0.2">
      <c r="A69" s="13"/>
      <c r="B69" s="26">
        <v>59</v>
      </c>
      <c r="C69" s="35" t="s">
        <v>137</v>
      </c>
      <c r="D69" s="25" t="s">
        <v>116</v>
      </c>
      <c r="E69" s="48">
        <v>3</v>
      </c>
      <c r="F69" s="27">
        <v>2</v>
      </c>
      <c r="G69" s="37">
        <v>6</v>
      </c>
      <c r="H69" s="36">
        <v>380305</v>
      </c>
      <c r="I69" s="29">
        <v>72258</v>
      </c>
      <c r="J69" s="45">
        <v>452563</v>
      </c>
      <c r="K69" s="30">
        <f t="shared" si="0"/>
        <v>2715378</v>
      </c>
      <c r="L69" s="20"/>
      <c r="M69" s="31">
        <v>59</v>
      </c>
      <c r="N69" s="48">
        <v>3</v>
      </c>
      <c r="O69" s="27">
        <v>2</v>
      </c>
      <c r="P69" s="37">
        <v>6</v>
      </c>
      <c r="Q69" s="64"/>
      <c r="R69" s="33">
        <f t="shared" si="3"/>
        <v>0</v>
      </c>
      <c r="S69" s="34">
        <f t="shared" si="4"/>
        <v>0</v>
      </c>
      <c r="T69" s="58">
        <f t="shared" si="2"/>
        <v>0</v>
      </c>
    </row>
    <row r="70" spans="1:20" ht="36" customHeight="1" x14ac:dyDescent="0.2">
      <c r="A70" s="13"/>
      <c r="B70" s="26">
        <v>60</v>
      </c>
      <c r="C70" s="35" t="s">
        <v>137</v>
      </c>
      <c r="D70" s="25" t="s">
        <v>114</v>
      </c>
      <c r="E70" s="48">
        <v>1</v>
      </c>
      <c r="F70" s="27">
        <v>2</v>
      </c>
      <c r="G70" s="37">
        <v>2</v>
      </c>
      <c r="H70" s="36">
        <v>389658</v>
      </c>
      <c r="I70" s="29">
        <v>74035</v>
      </c>
      <c r="J70" s="45">
        <v>463693</v>
      </c>
      <c r="K70" s="30">
        <f t="shared" si="0"/>
        <v>927386</v>
      </c>
      <c r="L70" s="20"/>
      <c r="M70" s="31">
        <v>60</v>
      </c>
      <c r="N70" s="48">
        <v>1</v>
      </c>
      <c r="O70" s="27">
        <v>2</v>
      </c>
      <c r="P70" s="37">
        <v>2</v>
      </c>
      <c r="Q70" s="64"/>
      <c r="R70" s="33">
        <f>ROUND(Q70*19%,0)</f>
        <v>0</v>
      </c>
      <c r="S70" s="34">
        <f t="shared" si="4"/>
        <v>0</v>
      </c>
      <c r="T70" s="58">
        <f t="shared" si="2"/>
        <v>0</v>
      </c>
    </row>
    <row r="71" spans="1:20" ht="36" customHeight="1" x14ac:dyDescent="0.2">
      <c r="A71" s="13"/>
      <c r="B71" s="26">
        <v>61</v>
      </c>
      <c r="C71" s="35" t="s">
        <v>137</v>
      </c>
      <c r="D71" s="25" t="s">
        <v>113</v>
      </c>
      <c r="E71" s="48">
        <v>3</v>
      </c>
      <c r="F71" s="27">
        <v>2</v>
      </c>
      <c r="G71" s="37">
        <v>6</v>
      </c>
      <c r="H71" s="36">
        <v>407144</v>
      </c>
      <c r="I71" s="29">
        <v>77357</v>
      </c>
      <c r="J71" s="45">
        <v>484501</v>
      </c>
      <c r="K71" s="30">
        <f t="shared" si="0"/>
        <v>2907006</v>
      </c>
      <c r="L71" s="20"/>
      <c r="M71" s="31">
        <v>61</v>
      </c>
      <c r="N71" s="48">
        <v>3</v>
      </c>
      <c r="O71" s="27">
        <v>2</v>
      </c>
      <c r="P71" s="37">
        <v>6</v>
      </c>
      <c r="Q71" s="64"/>
      <c r="R71" s="33">
        <f t="shared" ref="R71:R75" si="10">ROUND(Q71*19%,0)</f>
        <v>0</v>
      </c>
      <c r="S71" s="34">
        <f t="shared" si="4"/>
        <v>0</v>
      </c>
      <c r="T71" s="58">
        <f t="shared" si="2"/>
        <v>0</v>
      </c>
    </row>
    <row r="72" spans="1:20" ht="36" customHeight="1" x14ac:dyDescent="0.2">
      <c r="A72" s="13"/>
      <c r="B72" s="26">
        <v>62</v>
      </c>
      <c r="C72" s="35" t="s">
        <v>138</v>
      </c>
      <c r="D72" s="25" t="s">
        <v>116</v>
      </c>
      <c r="E72" s="48">
        <v>1</v>
      </c>
      <c r="F72" s="27">
        <v>2</v>
      </c>
      <c r="G72" s="37">
        <v>2</v>
      </c>
      <c r="H72" s="36">
        <v>478421</v>
      </c>
      <c r="I72" s="29">
        <v>90900</v>
      </c>
      <c r="J72" s="45">
        <v>569321</v>
      </c>
      <c r="K72" s="30">
        <f t="shared" si="0"/>
        <v>1138642</v>
      </c>
      <c r="L72" s="20"/>
      <c r="M72" s="31">
        <v>62</v>
      </c>
      <c r="N72" s="48">
        <v>1</v>
      </c>
      <c r="O72" s="27">
        <v>2</v>
      </c>
      <c r="P72" s="37">
        <v>2</v>
      </c>
      <c r="Q72" s="64"/>
      <c r="R72" s="33">
        <f t="shared" si="10"/>
        <v>0</v>
      </c>
      <c r="S72" s="34">
        <f t="shared" si="4"/>
        <v>0</v>
      </c>
      <c r="T72" s="58">
        <f t="shared" si="2"/>
        <v>0</v>
      </c>
    </row>
    <row r="73" spans="1:20" ht="36" customHeight="1" x14ac:dyDescent="0.2">
      <c r="A73" s="13"/>
      <c r="B73" s="26">
        <v>63</v>
      </c>
      <c r="C73" s="35" t="s">
        <v>138</v>
      </c>
      <c r="D73" s="25" t="s">
        <v>113</v>
      </c>
      <c r="E73" s="48">
        <v>5</v>
      </c>
      <c r="F73" s="27">
        <v>2</v>
      </c>
      <c r="G73" s="37">
        <v>10</v>
      </c>
      <c r="H73" s="36">
        <v>403163</v>
      </c>
      <c r="I73" s="29">
        <v>76601</v>
      </c>
      <c r="J73" s="45">
        <v>479764</v>
      </c>
      <c r="K73" s="30">
        <f t="shared" si="0"/>
        <v>4797640</v>
      </c>
      <c r="L73" s="20"/>
      <c r="M73" s="31">
        <v>63</v>
      </c>
      <c r="N73" s="48">
        <v>5</v>
      </c>
      <c r="O73" s="27">
        <v>2</v>
      </c>
      <c r="P73" s="37">
        <v>10</v>
      </c>
      <c r="Q73" s="64"/>
      <c r="R73" s="33">
        <f t="shared" si="10"/>
        <v>0</v>
      </c>
      <c r="S73" s="34">
        <f t="shared" si="4"/>
        <v>0</v>
      </c>
      <c r="T73" s="58">
        <f t="shared" si="2"/>
        <v>0</v>
      </c>
    </row>
    <row r="74" spans="1:20" ht="36" customHeight="1" x14ac:dyDescent="0.2">
      <c r="A74" s="13"/>
      <c r="B74" s="26">
        <v>64</v>
      </c>
      <c r="C74" s="35" t="s">
        <v>138</v>
      </c>
      <c r="D74" s="25" t="s">
        <v>117</v>
      </c>
      <c r="E74" s="48">
        <v>1</v>
      </c>
      <c r="F74" s="27">
        <v>2</v>
      </c>
      <c r="G74" s="37">
        <v>2</v>
      </c>
      <c r="H74" s="36">
        <v>619974</v>
      </c>
      <c r="I74" s="29">
        <v>117795</v>
      </c>
      <c r="J74" s="45">
        <v>737769</v>
      </c>
      <c r="K74" s="30">
        <f t="shared" si="0"/>
        <v>1475538</v>
      </c>
      <c r="L74" s="20"/>
      <c r="M74" s="31">
        <v>64</v>
      </c>
      <c r="N74" s="48">
        <v>1</v>
      </c>
      <c r="O74" s="27">
        <v>2</v>
      </c>
      <c r="P74" s="37">
        <v>2</v>
      </c>
      <c r="Q74" s="64"/>
      <c r="R74" s="33">
        <f t="shared" si="10"/>
        <v>0</v>
      </c>
      <c r="S74" s="34">
        <f t="shared" si="4"/>
        <v>0</v>
      </c>
      <c r="T74" s="58">
        <f t="shared" si="2"/>
        <v>0</v>
      </c>
    </row>
    <row r="75" spans="1:20" ht="36" customHeight="1" x14ac:dyDescent="0.2">
      <c r="A75" s="13"/>
      <c r="B75" s="26">
        <v>65</v>
      </c>
      <c r="C75" s="35" t="s">
        <v>139</v>
      </c>
      <c r="D75" s="25" t="s">
        <v>113</v>
      </c>
      <c r="E75" s="48">
        <v>1</v>
      </c>
      <c r="F75" s="27">
        <v>2</v>
      </c>
      <c r="G75" s="37">
        <v>2</v>
      </c>
      <c r="H75" s="36">
        <v>383768</v>
      </c>
      <c r="I75" s="29">
        <v>72916</v>
      </c>
      <c r="J75" s="45">
        <v>456684</v>
      </c>
      <c r="K75" s="30">
        <f t="shared" si="0"/>
        <v>913368</v>
      </c>
      <c r="L75" s="20"/>
      <c r="M75" s="31">
        <v>65</v>
      </c>
      <c r="N75" s="48">
        <v>1</v>
      </c>
      <c r="O75" s="27">
        <v>2</v>
      </c>
      <c r="P75" s="37">
        <v>2</v>
      </c>
      <c r="Q75" s="64"/>
      <c r="R75" s="33">
        <f t="shared" si="10"/>
        <v>0</v>
      </c>
      <c r="S75" s="34">
        <f t="shared" si="4"/>
        <v>0</v>
      </c>
      <c r="T75" s="58">
        <f t="shared" si="2"/>
        <v>0</v>
      </c>
    </row>
    <row r="76" spans="1:20" ht="47" customHeight="1" x14ac:dyDescent="0.2">
      <c r="A76" s="13"/>
      <c r="B76" s="26">
        <v>66</v>
      </c>
      <c r="C76" s="25" t="s">
        <v>140</v>
      </c>
      <c r="D76" s="25" t="s">
        <v>116</v>
      </c>
      <c r="E76" s="27">
        <v>1</v>
      </c>
      <c r="F76" s="27">
        <v>2</v>
      </c>
      <c r="G76" s="37">
        <v>2</v>
      </c>
      <c r="H76" s="36">
        <v>474962</v>
      </c>
      <c r="I76" s="29">
        <v>90243</v>
      </c>
      <c r="J76" s="45">
        <v>565205</v>
      </c>
      <c r="K76" s="30">
        <f t="shared" ref="K76:K78" si="11">ROUND(J76*G76,0)</f>
        <v>1130410</v>
      </c>
      <c r="L76" s="20"/>
      <c r="M76" s="31">
        <v>66</v>
      </c>
      <c r="N76" s="27">
        <v>1</v>
      </c>
      <c r="O76" s="27">
        <v>2</v>
      </c>
      <c r="P76" s="37">
        <v>2</v>
      </c>
      <c r="Q76" s="64"/>
      <c r="R76" s="33">
        <f t="shared" si="3"/>
        <v>0</v>
      </c>
      <c r="S76" s="34">
        <f t="shared" si="4"/>
        <v>0</v>
      </c>
      <c r="T76" s="58">
        <f t="shared" si="2"/>
        <v>0</v>
      </c>
    </row>
    <row r="77" spans="1:20" ht="22.5" customHeight="1" x14ac:dyDescent="0.2">
      <c r="A77" s="13"/>
      <c r="B77" s="26">
        <v>67</v>
      </c>
      <c r="C77" s="25" t="s">
        <v>140</v>
      </c>
      <c r="D77" s="25" t="s">
        <v>114</v>
      </c>
      <c r="E77" s="27">
        <v>1</v>
      </c>
      <c r="F77" s="27">
        <v>2</v>
      </c>
      <c r="G77" s="37">
        <v>2</v>
      </c>
      <c r="H77" s="36">
        <v>484432</v>
      </c>
      <c r="I77" s="29">
        <v>92042</v>
      </c>
      <c r="J77" s="45">
        <v>576474</v>
      </c>
      <c r="K77" s="30">
        <f t="shared" si="11"/>
        <v>1152948</v>
      </c>
      <c r="L77" s="20"/>
      <c r="M77" s="31">
        <v>67</v>
      </c>
      <c r="N77" s="27">
        <v>1</v>
      </c>
      <c r="O77" s="27">
        <v>2</v>
      </c>
      <c r="P77" s="37">
        <v>2</v>
      </c>
      <c r="Q77" s="64"/>
      <c r="R77" s="33">
        <f t="shared" si="3"/>
        <v>0</v>
      </c>
      <c r="S77" s="34">
        <f t="shared" si="4"/>
        <v>0</v>
      </c>
      <c r="T77" s="58">
        <f t="shared" si="2"/>
        <v>0</v>
      </c>
    </row>
    <row r="78" spans="1:20" ht="22.5" customHeight="1" thickBot="1" x14ac:dyDescent="0.25">
      <c r="A78" s="13"/>
      <c r="B78" s="26">
        <v>68</v>
      </c>
      <c r="C78" s="25" t="s">
        <v>140</v>
      </c>
      <c r="D78" s="25" t="s">
        <v>113</v>
      </c>
      <c r="E78" s="27">
        <v>2</v>
      </c>
      <c r="F78" s="27">
        <v>2</v>
      </c>
      <c r="G78" s="49">
        <v>4</v>
      </c>
      <c r="H78" s="36">
        <v>506559</v>
      </c>
      <c r="I78" s="29">
        <v>96246</v>
      </c>
      <c r="J78" s="45">
        <v>602805</v>
      </c>
      <c r="K78" s="30">
        <f t="shared" si="11"/>
        <v>2411220</v>
      </c>
      <c r="L78" s="20"/>
      <c r="M78" s="31">
        <v>68</v>
      </c>
      <c r="N78" s="27">
        <v>2</v>
      </c>
      <c r="O78" s="27">
        <v>2</v>
      </c>
      <c r="P78" s="49">
        <v>4</v>
      </c>
      <c r="Q78" s="64"/>
      <c r="R78" s="33">
        <f t="shared" si="3"/>
        <v>0</v>
      </c>
      <c r="S78" s="34">
        <f t="shared" si="4"/>
        <v>0</v>
      </c>
      <c r="T78" s="58">
        <f>ROUND(S78*P78,0)</f>
        <v>0</v>
      </c>
    </row>
    <row r="79" spans="1:20" ht="22.5" customHeight="1" x14ac:dyDescent="0.2">
      <c r="A79" s="13"/>
      <c r="B79" s="141" t="s">
        <v>240</v>
      </c>
      <c r="C79" s="142"/>
      <c r="D79" s="142"/>
      <c r="E79" s="142"/>
      <c r="F79" s="142"/>
      <c r="G79" s="143"/>
      <c r="H79" s="143"/>
      <c r="I79" s="143"/>
      <c r="J79" s="144"/>
      <c r="K79" s="105">
        <f>SUM(K11:K78)</f>
        <v>127199142</v>
      </c>
      <c r="L79" s="20"/>
      <c r="M79" s="125" t="s">
        <v>236</v>
      </c>
      <c r="N79" s="126"/>
      <c r="O79" s="126"/>
      <c r="P79" s="126"/>
      <c r="Q79" s="126"/>
      <c r="R79" s="126"/>
      <c r="S79" s="127"/>
      <c r="T79" s="103">
        <f>SUM(T11:T78)</f>
        <v>0</v>
      </c>
    </row>
    <row r="80" spans="1:20" ht="34.25" customHeight="1" thickBot="1" x14ac:dyDescent="0.25">
      <c r="A80" s="13"/>
      <c r="B80" s="128"/>
      <c r="C80" s="129"/>
      <c r="D80" s="129"/>
      <c r="E80" s="129"/>
      <c r="F80" s="129"/>
      <c r="G80" s="145"/>
      <c r="H80" s="145"/>
      <c r="I80" s="145"/>
      <c r="J80" s="146"/>
      <c r="K80" s="106"/>
      <c r="L80" s="20"/>
      <c r="M80" s="128"/>
      <c r="N80" s="129"/>
      <c r="O80" s="129"/>
      <c r="P80" s="129"/>
      <c r="Q80" s="129"/>
      <c r="R80" s="129"/>
      <c r="S80" s="130"/>
      <c r="T80" s="104"/>
    </row>
    <row r="81" spans="1:20" ht="7.25" customHeight="1" x14ac:dyDescent="0.2">
      <c r="A81" s="13"/>
      <c r="B81" s="135"/>
      <c r="C81" s="136"/>
      <c r="D81" s="136"/>
      <c r="E81" s="136"/>
      <c r="F81" s="136"/>
      <c r="G81" s="136"/>
      <c r="H81" s="136"/>
      <c r="I81" s="136"/>
      <c r="J81" s="136"/>
      <c r="K81" s="137"/>
      <c r="L81" s="20"/>
      <c r="M81" s="138"/>
      <c r="N81" s="139"/>
      <c r="O81" s="139"/>
      <c r="P81" s="139"/>
      <c r="Q81" s="139"/>
      <c r="R81" s="139"/>
      <c r="S81" s="139"/>
      <c r="T81" s="140"/>
    </row>
    <row r="82" spans="1:20" ht="56.5" customHeight="1" x14ac:dyDescent="0.2">
      <c r="A82" s="13"/>
      <c r="B82" s="131" t="s">
        <v>237</v>
      </c>
      <c r="C82" s="132"/>
      <c r="D82" s="132"/>
      <c r="E82" s="132"/>
      <c r="F82" s="132"/>
      <c r="G82" s="132"/>
      <c r="H82" s="133"/>
      <c r="I82" s="20"/>
      <c r="J82" s="20"/>
      <c r="K82" s="53"/>
      <c r="L82" s="20"/>
      <c r="M82" s="134" t="s">
        <v>249</v>
      </c>
      <c r="N82" s="134"/>
      <c r="O82" s="134"/>
      <c r="P82" s="134"/>
      <c r="Q82" s="134"/>
      <c r="S82" s="55"/>
      <c r="T82" s="56"/>
    </row>
    <row r="83" spans="1:20" ht="87" customHeight="1" x14ac:dyDescent="0.2">
      <c r="A83" s="13"/>
      <c r="B83" s="38" t="s">
        <v>2</v>
      </c>
      <c r="C83" s="39" t="s">
        <v>145</v>
      </c>
      <c r="D83" s="40" t="s">
        <v>146</v>
      </c>
      <c r="E83" s="39" t="s">
        <v>147</v>
      </c>
      <c r="F83" s="39" t="s">
        <v>142</v>
      </c>
      <c r="G83" s="39" t="s">
        <v>99</v>
      </c>
      <c r="H83" s="39" t="s">
        <v>238</v>
      </c>
      <c r="I83" s="20"/>
      <c r="J83" s="20"/>
      <c r="K83" s="54"/>
      <c r="L83" s="20"/>
      <c r="M83" s="38" t="s">
        <v>2</v>
      </c>
      <c r="N83" s="39" t="s">
        <v>147</v>
      </c>
      <c r="O83" s="39" t="s">
        <v>142</v>
      </c>
      <c r="P83" s="39" t="s">
        <v>99</v>
      </c>
      <c r="Q83" s="39" t="s">
        <v>239</v>
      </c>
      <c r="T83" s="57"/>
    </row>
    <row r="84" spans="1:20" ht="22.5" customHeight="1" x14ac:dyDescent="0.2">
      <c r="A84" s="13"/>
      <c r="B84" s="16">
        <v>1</v>
      </c>
      <c r="C84" s="17" t="s">
        <v>148</v>
      </c>
      <c r="D84" s="18" t="s">
        <v>149</v>
      </c>
      <c r="E84" s="59">
        <v>1</v>
      </c>
      <c r="F84" s="36">
        <v>57609</v>
      </c>
      <c r="G84" s="36">
        <v>10946</v>
      </c>
      <c r="H84" s="36">
        <f>F84+G84</f>
        <v>68555</v>
      </c>
      <c r="I84" s="20"/>
      <c r="J84" s="20"/>
      <c r="K84" s="54"/>
      <c r="L84" s="20"/>
      <c r="M84" s="31">
        <v>1</v>
      </c>
      <c r="N84" s="32">
        <v>1</v>
      </c>
      <c r="O84" s="64"/>
      <c r="P84" s="36">
        <f>ROUND(+O84*19%,0)</f>
        <v>0</v>
      </c>
      <c r="Q84" s="28">
        <f>ROUND(O84+P84,0)</f>
        <v>0</v>
      </c>
      <c r="T84" s="57"/>
    </row>
    <row r="85" spans="1:20" ht="22.5" customHeight="1" x14ac:dyDescent="0.2">
      <c r="A85" s="13"/>
      <c r="B85" s="16">
        <v>2</v>
      </c>
      <c r="C85" s="17" t="s">
        <v>150</v>
      </c>
      <c r="D85" s="21" t="s">
        <v>149</v>
      </c>
      <c r="E85" s="59">
        <v>1</v>
      </c>
      <c r="F85" s="36">
        <v>64220</v>
      </c>
      <c r="G85" s="36">
        <v>12202</v>
      </c>
      <c r="H85" s="36">
        <f t="shared" ref="H85:H148" si="12">F85+G85</f>
        <v>76422</v>
      </c>
      <c r="I85" s="20"/>
      <c r="J85" s="20"/>
      <c r="K85" s="54"/>
      <c r="L85" s="20"/>
      <c r="M85" s="31">
        <v>2</v>
      </c>
      <c r="N85" s="32">
        <v>1</v>
      </c>
      <c r="O85" s="64"/>
      <c r="P85" s="36">
        <f>ROUND(+O85*19%,0)</f>
        <v>0</v>
      </c>
      <c r="Q85" s="28">
        <f>ROUND(O85+P85,0)</f>
        <v>0</v>
      </c>
      <c r="T85" s="57"/>
    </row>
    <row r="86" spans="1:20" ht="22.5" customHeight="1" x14ac:dyDescent="0.2">
      <c r="A86" s="13"/>
      <c r="B86" s="16">
        <v>3</v>
      </c>
      <c r="C86" s="17" t="s">
        <v>151</v>
      </c>
      <c r="D86" s="21" t="s">
        <v>149</v>
      </c>
      <c r="E86" s="60">
        <v>1</v>
      </c>
      <c r="F86" s="36">
        <v>85609</v>
      </c>
      <c r="G86" s="36">
        <v>16266</v>
      </c>
      <c r="H86" s="36">
        <f t="shared" si="12"/>
        <v>101875</v>
      </c>
      <c r="I86" s="20"/>
      <c r="J86" s="20"/>
      <c r="K86" s="54"/>
      <c r="L86" s="20"/>
      <c r="M86" s="31">
        <v>3</v>
      </c>
      <c r="N86" s="32">
        <v>1</v>
      </c>
      <c r="O86" s="64"/>
      <c r="P86" s="36">
        <f t="shared" ref="P86:P148" si="13">ROUND(+O86*19%,0)</f>
        <v>0</v>
      </c>
      <c r="Q86" s="28">
        <f t="shared" ref="Q86:Q148" si="14">ROUND(O86+P86,0)</f>
        <v>0</v>
      </c>
      <c r="T86" s="57"/>
    </row>
    <row r="87" spans="1:20" ht="22.5" customHeight="1" x14ac:dyDescent="0.2">
      <c r="A87" s="13"/>
      <c r="B87" s="16">
        <v>4</v>
      </c>
      <c r="C87" s="17" t="s">
        <v>152</v>
      </c>
      <c r="D87" s="21" t="s">
        <v>149</v>
      </c>
      <c r="E87" s="60">
        <v>1</v>
      </c>
      <c r="F87" s="36">
        <v>97164</v>
      </c>
      <c r="G87" s="36">
        <v>18461</v>
      </c>
      <c r="H87" s="36">
        <f t="shared" si="12"/>
        <v>115625</v>
      </c>
      <c r="I87" s="20"/>
      <c r="J87" s="20"/>
      <c r="K87" s="54"/>
      <c r="L87" s="20"/>
      <c r="M87" s="31">
        <v>4</v>
      </c>
      <c r="N87" s="32">
        <v>1</v>
      </c>
      <c r="O87" s="64"/>
      <c r="P87" s="36">
        <f t="shared" si="13"/>
        <v>0</v>
      </c>
      <c r="Q87" s="28">
        <f t="shared" si="14"/>
        <v>0</v>
      </c>
      <c r="T87" s="57"/>
    </row>
    <row r="88" spans="1:20" ht="22.5" customHeight="1" x14ac:dyDescent="0.2">
      <c r="A88" s="13"/>
      <c r="B88" s="16">
        <v>5</v>
      </c>
      <c r="C88" s="17" t="s">
        <v>153</v>
      </c>
      <c r="D88" s="21" t="s">
        <v>149</v>
      </c>
      <c r="E88" s="60">
        <v>1</v>
      </c>
      <c r="F88" s="36">
        <v>108664</v>
      </c>
      <c r="G88" s="36">
        <v>20646</v>
      </c>
      <c r="H88" s="36">
        <f t="shared" si="12"/>
        <v>129310</v>
      </c>
      <c r="I88" s="20"/>
      <c r="J88" s="20"/>
      <c r="K88" s="54"/>
      <c r="L88" s="20"/>
      <c r="M88" s="31">
        <v>5</v>
      </c>
      <c r="N88" s="32">
        <v>1</v>
      </c>
      <c r="O88" s="64"/>
      <c r="P88" s="36">
        <f t="shared" si="13"/>
        <v>0</v>
      </c>
      <c r="Q88" s="28">
        <f t="shared" si="14"/>
        <v>0</v>
      </c>
      <c r="T88" s="57"/>
    </row>
    <row r="89" spans="1:20" ht="33" customHeight="1" x14ac:dyDescent="0.2">
      <c r="A89" s="13"/>
      <c r="B89" s="16">
        <v>6</v>
      </c>
      <c r="C89" s="17" t="s">
        <v>154</v>
      </c>
      <c r="D89" s="21" t="s">
        <v>149</v>
      </c>
      <c r="E89" s="60">
        <v>1</v>
      </c>
      <c r="F89" s="36">
        <v>547054</v>
      </c>
      <c r="G89" s="36">
        <v>103940</v>
      </c>
      <c r="H89" s="36">
        <f t="shared" si="12"/>
        <v>650994</v>
      </c>
      <c r="I89" s="20"/>
      <c r="J89" s="20"/>
      <c r="K89" s="54"/>
      <c r="L89" s="20"/>
      <c r="M89" s="31">
        <v>6</v>
      </c>
      <c r="N89" s="32">
        <v>1</v>
      </c>
      <c r="O89" s="64"/>
      <c r="P89" s="36">
        <f t="shared" si="13"/>
        <v>0</v>
      </c>
      <c r="Q89" s="28">
        <f t="shared" si="14"/>
        <v>0</v>
      </c>
      <c r="T89" s="57"/>
    </row>
    <row r="90" spans="1:20" ht="22.5" customHeight="1" x14ac:dyDescent="0.2">
      <c r="A90" s="13"/>
      <c r="B90" s="16">
        <v>7</v>
      </c>
      <c r="C90" s="17" t="s">
        <v>155</v>
      </c>
      <c r="D90" s="21" t="s">
        <v>149</v>
      </c>
      <c r="E90" s="60">
        <v>1</v>
      </c>
      <c r="F90" s="36">
        <v>69276</v>
      </c>
      <c r="G90" s="36">
        <v>13162</v>
      </c>
      <c r="H90" s="36">
        <f t="shared" si="12"/>
        <v>82438</v>
      </c>
      <c r="I90" s="20"/>
      <c r="J90" s="20"/>
      <c r="K90" s="54"/>
      <c r="L90" s="20"/>
      <c r="M90" s="31">
        <v>7</v>
      </c>
      <c r="N90" s="32">
        <v>1</v>
      </c>
      <c r="O90" s="64"/>
      <c r="P90" s="36">
        <f t="shared" si="13"/>
        <v>0</v>
      </c>
      <c r="Q90" s="28">
        <f t="shared" si="14"/>
        <v>0</v>
      </c>
      <c r="T90" s="57"/>
    </row>
    <row r="91" spans="1:20" ht="22.5" customHeight="1" x14ac:dyDescent="0.2">
      <c r="A91" s="13"/>
      <c r="B91" s="16">
        <v>8</v>
      </c>
      <c r="C91" s="17" t="s">
        <v>156</v>
      </c>
      <c r="D91" s="21" t="s">
        <v>149</v>
      </c>
      <c r="E91" s="60">
        <v>1</v>
      </c>
      <c r="F91" s="36">
        <v>95553</v>
      </c>
      <c r="G91" s="36">
        <v>18155</v>
      </c>
      <c r="H91" s="36">
        <f t="shared" si="12"/>
        <v>113708</v>
      </c>
      <c r="I91" s="20"/>
      <c r="J91" s="20"/>
      <c r="K91" s="54"/>
      <c r="L91" s="20"/>
      <c r="M91" s="31">
        <v>8</v>
      </c>
      <c r="N91" s="32">
        <v>1</v>
      </c>
      <c r="O91" s="64"/>
      <c r="P91" s="36">
        <f t="shared" si="13"/>
        <v>0</v>
      </c>
      <c r="Q91" s="28">
        <f t="shared" si="14"/>
        <v>0</v>
      </c>
      <c r="T91" s="57"/>
    </row>
    <row r="92" spans="1:20" ht="22.5" customHeight="1" x14ac:dyDescent="0.2">
      <c r="A92" s="13"/>
      <c r="B92" s="16">
        <v>9</v>
      </c>
      <c r="C92" s="17" t="s">
        <v>157</v>
      </c>
      <c r="D92" s="21" t="s">
        <v>149</v>
      </c>
      <c r="E92" s="60">
        <v>1</v>
      </c>
      <c r="F92" s="36">
        <v>102108</v>
      </c>
      <c r="G92" s="36">
        <v>19401</v>
      </c>
      <c r="H92" s="36">
        <f t="shared" si="12"/>
        <v>121509</v>
      </c>
      <c r="I92" s="20"/>
      <c r="J92" s="20"/>
      <c r="K92" s="54"/>
      <c r="L92" s="20"/>
      <c r="M92" s="31">
        <v>9</v>
      </c>
      <c r="N92" s="32">
        <v>1</v>
      </c>
      <c r="O92" s="64"/>
      <c r="P92" s="36">
        <f t="shared" si="13"/>
        <v>0</v>
      </c>
      <c r="Q92" s="28">
        <f t="shared" si="14"/>
        <v>0</v>
      </c>
      <c r="T92" s="57"/>
    </row>
    <row r="93" spans="1:20" ht="22.5" customHeight="1" x14ac:dyDescent="0.2">
      <c r="A93" s="13"/>
      <c r="B93" s="16">
        <v>10</v>
      </c>
      <c r="C93" s="17" t="s">
        <v>158</v>
      </c>
      <c r="D93" s="21" t="s">
        <v>149</v>
      </c>
      <c r="E93" s="60">
        <v>1</v>
      </c>
      <c r="F93" s="36">
        <v>563207</v>
      </c>
      <c r="G93" s="36">
        <v>107009</v>
      </c>
      <c r="H93" s="36">
        <f t="shared" si="12"/>
        <v>670216</v>
      </c>
      <c r="I93" s="20"/>
      <c r="J93" s="20"/>
      <c r="K93" s="54"/>
      <c r="L93" s="20"/>
      <c r="M93" s="31">
        <v>10</v>
      </c>
      <c r="N93" s="32">
        <v>1</v>
      </c>
      <c r="O93" s="64"/>
      <c r="P93" s="36">
        <f t="shared" si="13"/>
        <v>0</v>
      </c>
      <c r="Q93" s="28">
        <f t="shared" si="14"/>
        <v>0</v>
      </c>
      <c r="T93" s="57"/>
    </row>
    <row r="94" spans="1:20" ht="22.5" customHeight="1" x14ac:dyDescent="0.2">
      <c r="A94" s="13"/>
      <c r="B94" s="16">
        <v>11</v>
      </c>
      <c r="C94" s="17" t="s">
        <v>159</v>
      </c>
      <c r="D94" s="21" t="s">
        <v>149</v>
      </c>
      <c r="E94" s="60">
        <v>1</v>
      </c>
      <c r="F94" s="36">
        <v>691648</v>
      </c>
      <c r="G94" s="36">
        <v>131413</v>
      </c>
      <c r="H94" s="36">
        <f t="shared" si="12"/>
        <v>823061</v>
      </c>
      <c r="I94" s="20"/>
      <c r="J94" s="20"/>
      <c r="K94" s="54"/>
      <c r="L94" s="20"/>
      <c r="M94" s="31">
        <v>11</v>
      </c>
      <c r="N94" s="32">
        <v>1</v>
      </c>
      <c r="O94" s="64"/>
      <c r="P94" s="36">
        <f t="shared" si="13"/>
        <v>0</v>
      </c>
      <c r="Q94" s="28">
        <f t="shared" si="14"/>
        <v>0</v>
      </c>
      <c r="T94" s="57"/>
    </row>
    <row r="95" spans="1:20" ht="22.5" customHeight="1" x14ac:dyDescent="0.2">
      <c r="A95" s="13"/>
      <c r="B95" s="16">
        <v>12</v>
      </c>
      <c r="C95" s="17" t="s">
        <v>160</v>
      </c>
      <c r="D95" s="21" t="s">
        <v>149</v>
      </c>
      <c r="E95" s="60">
        <v>1</v>
      </c>
      <c r="F95" s="36">
        <v>761435</v>
      </c>
      <c r="G95" s="36">
        <v>144673</v>
      </c>
      <c r="H95" s="36">
        <f t="shared" si="12"/>
        <v>906108</v>
      </c>
      <c r="I95" s="20"/>
      <c r="J95" s="20"/>
      <c r="K95" s="54"/>
      <c r="L95" s="20"/>
      <c r="M95" s="31">
        <v>12</v>
      </c>
      <c r="N95" s="32">
        <v>1</v>
      </c>
      <c r="O95" s="64"/>
      <c r="P95" s="36">
        <f t="shared" si="13"/>
        <v>0</v>
      </c>
      <c r="Q95" s="28">
        <f t="shared" si="14"/>
        <v>0</v>
      </c>
      <c r="T95" s="57"/>
    </row>
    <row r="96" spans="1:20" ht="22.5" customHeight="1" x14ac:dyDescent="0.2">
      <c r="A96" s="13"/>
      <c r="B96" s="16">
        <v>13</v>
      </c>
      <c r="C96" s="17" t="s">
        <v>161</v>
      </c>
      <c r="D96" s="21" t="s">
        <v>149</v>
      </c>
      <c r="E96" s="60">
        <v>1</v>
      </c>
      <c r="F96" s="36">
        <v>1350519</v>
      </c>
      <c r="G96" s="36">
        <v>256599</v>
      </c>
      <c r="H96" s="36">
        <f t="shared" si="12"/>
        <v>1607118</v>
      </c>
      <c r="I96" s="20"/>
      <c r="J96" s="20"/>
      <c r="K96" s="54"/>
      <c r="L96" s="20"/>
      <c r="M96" s="31">
        <v>13</v>
      </c>
      <c r="N96" s="32">
        <v>1</v>
      </c>
      <c r="O96" s="64"/>
      <c r="P96" s="36">
        <f t="shared" si="13"/>
        <v>0</v>
      </c>
      <c r="Q96" s="28">
        <f t="shared" si="14"/>
        <v>0</v>
      </c>
      <c r="T96" s="57"/>
    </row>
    <row r="97" spans="1:20" ht="22.5" customHeight="1" x14ac:dyDescent="0.2">
      <c r="A97" s="13"/>
      <c r="B97" s="16">
        <v>14</v>
      </c>
      <c r="C97" s="17" t="s">
        <v>162</v>
      </c>
      <c r="D97" s="21" t="s">
        <v>149</v>
      </c>
      <c r="E97" s="60">
        <v>1</v>
      </c>
      <c r="F97" s="36">
        <v>276659</v>
      </c>
      <c r="G97" s="36">
        <v>52565</v>
      </c>
      <c r="H97" s="36">
        <f t="shared" si="12"/>
        <v>329224</v>
      </c>
      <c r="I97" s="20"/>
      <c r="J97" s="20"/>
      <c r="K97" s="54"/>
      <c r="L97" s="20"/>
      <c r="M97" s="31">
        <v>14</v>
      </c>
      <c r="N97" s="32">
        <v>1</v>
      </c>
      <c r="O97" s="64"/>
      <c r="P97" s="36">
        <f t="shared" si="13"/>
        <v>0</v>
      </c>
      <c r="Q97" s="28">
        <f t="shared" si="14"/>
        <v>0</v>
      </c>
      <c r="T97" s="57"/>
    </row>
    <row r="98" spans="1:20" ht="22.5" customHeight="1" x14ac:dyDescent="0.2">
      <c r="A98" s="13"/>
      <c r="B98" s="16">
        <v>15</v>
      </c>
      <c r="C98" s="17" t="s">
        <v>163</v>
      </c>
      <c r="D98" s="21" t="s">
        <v>149</v>
      </c>
      <c r="E98" s="60">
        <v>1</v>
      </c>
      <c r="F98" s="36">
        <v>181551</v>
      </c>
      <c r="G98" s="36">
        <v>34495</v>
      </c>
      <c r="H98" s="36">
        <f t="shared" si="12"/>
        <v>216046</v>
      </c>
      <c r="I98" s="20"/>
      <c r="J98" s="20"/>
      <c r="K98" s="54"/>
      <c r="L98" s="20"/>
      <c r="M98" s="31">
        <v>15</v>
      </c>
      <c r="N98" s="32">
        <v>1</v>
      </c>
      <c r="O98" s="64"/>
      <c r="P98" s="36">
        <f t="shared" si="13"/>
        <v>0</v>
      </c>
      <c r="Q98" s="28">
        <f t="shared" si="14"/>
        <v>0</v>
      </c>
      <c r="T98" s="57"/>
    </row>
    <row r="99" spans="1:20" ht="22.5" customHeight="1" x14ac:dyDescent="0.2">
      <c r="A99" s="13"/>
      <c r="B99" s="16">
        <v>16</v>
      </c>
      <c r="C99" s="17" t="s">
        <v>164</v>
      </c>
      <c r="D99" s="21" t="s">
        <v>165</v>
      </c>
      <c r="E99" s="60">
        <v>1</v>
      </c>
      <c r="F99" s="36">
        <v>572539</v>
      </c>
      <c r="G99" s="36">
        <v>108782</v>
      </c>
      <c r="H99" s="36">
        <f t="shared" si="12"/>
        <v>681321</v>
      </c>
      <c r="I99" s="20"/>
      <c r="J99" s="20"/>
      <c r="K99" s="54"/>
      <c r="L99" s="20"/>
      <c r="M99" s="31">
        <v>16</v>
      </c>
      <c r="N99" s="32">
        <v>1</v>
      </c>
      <c r="O99" s="64"/>
      <c r="P99" s="36">
        <f t="shared" si="13"/>
        <v>0</v>
      </c>
      <c r="Q99" s="28">
        <f t="shared" si="14"/>
        <v>0</v>
      </c>
      <c r="T99" s="57"/>
    </row>
    <row r="100" spans="1:20" ht="22.5" customHeight="1" x14ac:dyDescent="0.2">
      <c r="A100" s="13"/>
      <c r="B100" s="16">
        <v>17</v>
      </c>
      <c r="C100" s="17" t="s">
        <v>166</v>
      </c>
      <c r="D100" s="21" t="s">
        <v>165</v>
      </c>
      <c r="E100" s="60">
        <v>1</v>
      </c>
      <c r="F100" s="36">
        <v>555425</v>
      </c>
      <c r="G100" s="36">
        <v>105531</v>
      </c>
      <c r="H100" s="36">
        <f t="shared" si="12"/>
        <v>660956</v>
      </c>
      <c r="I100" s="20"/>
      <c r="J100" s="20"/>
      <c r="K100" s="54"/>
      <c r="L100" s="20"/>
      <c r="M100" s="31">
        <v>17</v>
      </c>
      <c r="N100" s="32">
        <v>1</v>
      </c>
      <c r="O100" s="64"/>
      <c r="P100" s="36">
        <f t="shared" si="13"/>
        <v>0</v>
      </c>
      <c r="Q100" s="28">
        <f t="shared" si="14"/>
        <v>0</v>
      </c>
      <c r="T100" s="57"/>
    </row>
    <row r="101" spans="1:20" ht="22.5" customHeight="1" x14ac:dyDescent="0.2">
      <c r="A101" s="13"/>
      <c r="B101" s="16">
        <v>18</v>
      </c>
      <c r="C101" s="17" t="s">
        <v>167</v>
      </c>
      <c r="D101" s="21" t="s">
        <v>149</v>
      </c>
      <c r="E101" s="60">
        <v>1</v>
      </c>
      <c r="F101" s="36">
        <v>128664</v>
      </c>
      <c r="G101" s="36">
        <v>24446</v>
      </c>
      <c r="H101" s="36">
        <f t="shared" si="12"/>
        <v>153110</v>
      </c>
      <c r="I101" s="20"/>
      <c r="J101" s="20"/>
      <c r="K101" s="54"/>
      <c r="L101" s="20"/>
      <c r="M101" s="31">
        <v>18</v>
      </c>
      <c r="N101" s="32">
        <v>1</v>
      </c>
      <c r="O101" s="64"/>
      <c r="P101" s="36">
        <f t="shared" si="13"/>
        <v>0</v>
      </c>
      <c r="Q101" s="28">
        <f t="shared" si="14"/>
        <v>0</v>
      </c>
      <c r="T101" s="57"/>
    </row>
    <row r="102" spans="1:20" ht="22.5" customHeight="1" x14ac:dyDescent="0.2">
      <c r="A102" s="13"/>
      <c r="B102" s="16">
        <v>19</v>
      </c>
      <c r="C102" s="17" t="s">
        <v>168</v>
      </c>
      <c r="D102" s="21" t="s">
        <v>149</v>
      </c>
      <c r="E102" s="60">
        <v>1</v>
      </c>
      <c r="F102" s="36">
        <v>141774</v>
      </c>
      <c r="G102" s="36">
        <v>26937</v>
      </c>
      <c r="H102" s="36">
        <f t="shared" si="12"/>
        <v>168711</v>
      </c>
      <c r="I102" s="20"/>
      <c r="J102" s="20"/>
      <c r="K102" s="54"/>
      <c r="L102" s="20"/>
      <c r="M102" s="31">
        <v>19</v>
      </c>
      <c r="N102" s="32">
        <v>1</v>
      </c>
      <c r="O102" s="64"/>
      <c r="P102" s="36">
        <f t="shared" si="13"/>
        <v>0</v>
      </c>
      <c r="Q102" s="28">
        <f t="shared" si="14"/>
        <v>0</v>
      </c>
      <c r="T102" s="57"/>
    </row>
    <row r="103" spans="1:20" ht="22.5" customHeight="1" x14ac:dyDescent="0.2">
      <c r="A103" s="13"/>
      <c r="B103" s="16">
        <v>20</v>
      </c>
      <c r="C103" s="17" t="s">
        <v>169</v>
      </c>
      <c r="D103" s="21" t="s">
        <v>149</v>
      </c>
      <c r="E103" s="60">
        <v>1</v>
      </c>
      <c r="F103" s="36">
        <v>167995</v>
      </c>
      <c r="G103" s="36">
        <v>31919</v>
      </c>
      <c r="H103" s="36">
        <f t="shared" si="12"/>
        <v>199914</v>
      </c>
      <c r="I103" s="20"/>
      <c r="J103" s="20"/>
      <c r="K103" s="54"/>
      <c r="L103" s="20"/>
      <c r="M103" s="31">
        <v>20</v>
      </c>
      <c r="N103" s="32">
        <v>1</v>
      </c>
      <c r="O103" s="64"/>
      <c r="P103" s="36">
        <f t="shared" si="13"/>
        <v>0</v>
      </c>
      <c r="Q103" s="28">
        <f t="shared" si="14"/>
        <v>0</v>
      </c>
      <c r="T103" s="57"/>
    </row>
    <row r="104" spans="1:20" ht="22.5" customHeight="1" x14ac:dyDescent="0.2">
      <c r="A104" s="13"/>
      <c r="B104" s="16">
        <v>21</v>
      </c>
      <c r="C104" s="17" t="s">
        <v>170</v>
      </c>
      <c r="D104" s="21" t="s">
        <v>149</v>
      </c>
      <c r="E104" s="60">
        <v>1</v>
      </c>
      <c r="F104" s="36">
        <v>210772</v>
      </c>
      <c r="G104" s="36">
        <v>40047</v>
      </c>
      <c r="H104" s="36">
        <f t="shared" si="12"/>
        <v>250819</v>
      </c>
      <c r="I104" s="20"/>
      <c r="J104" s="20"/>
      <c r="K104" s="54"/>
      <c r="L104" s="20"/>
      <c r="M104" s="31">
        <v>21</v>
      </c>
      <c r="N104" s="32">
        <v>1</v>
      </c>
      <c r="O104" s="64"/>
      <c r="P104" s="36">
        <f t="shared" si="13"/>
        <v>0</v>
      </c>
      <c r="Q104" s="28">
        <f t="shared" si="14"/>
        <v>0</v>
      </c>
      <c r="T104" s="57"/>
    </row>
    <row r="105" spans="1:20" ht="22.5" customHeight="1" x14ac:dyDescent="0.2">
      <c r="A105" s="13"/>
      <c r="B105" s="16">
        <v>22</v>
      </c>
      <c r="C105" s="17" t="s">
        <v>171</v>
      </c>
      <c r="D105" s="21" t="s">
        <v>149</v>
      </c>
      <c r="E105" s="60">
        <v>1</v>
      </c>
      <c r="F105" s="36">
        <v>210772</v>
      </c>
      <c r="G105" s="36">
        <v>40047</v>
      </c>
      <c r="H105" s="36">
        <f t="shared" si="12"/>
        <v>250819</v>
      </c>
      <c r="I105" s="20"/>
      <c r="J105" s="20"/>
      <c r="K105" s="54"/>
      <c r="L105" s="20"/>
      <c r="M105" s="31">
        <v>22</v>
      </c>
      <c r="N105" s="32">
        <v>1</v>
      </c>
      <c r="O105" s="64"/>
      <c r="P105" s="36">
        <f t="shared" si="13"/>
        <v>0</v>
      </c>
      <c r="Q105" s="28">
        <f t="shared" si="14"/>
        <v>0</v>
      </c>
      <c r="T105" s="57"/>
    </row>
    <row r="106" spans="1:20" ht="22.5" customHeight="1" x14ac:dyDescent="0.2">
      <c r="A106" s="13"/>
      <c r="B106" s="16">
        <v>23</v>
      </c>
      <c r="C106" s="17" t="s">
        <v>172</v>
      </c>
      <c r="D106" s="21" t="s">
        <v>149</v>
      </c>
      <c r="E106" s="60">
        <v>1</v>
      </c>
      <c r="F106" s="36">
        <v>217327</v>
      </c>
      <c r="G106" s="36">
        <v>41292</v>
      </c>
      <c r="H106" s="36">
        <f t="shared" si="12"/>
        <v>258619</v>
      </c>
      <c r="I106" s="20"/>
      <c r="J106" s="20"/>
      <c r="K106" s="54"/>
      <c r="L106" s="20"/>
      <c r="M106" s="31">
        <v>23</v>
      </c>
      <c r="N106" s="32">
        <v>1</v>
      </c>
      <c r="O106" s="64"/>
      <c r="P106" s="36">
        <f t="shared" si="13"/>
        <v>0</v>
      </c>
      <c r="Q106" s="28">
        <f t="shared" si="14"/>
        <v>0</v>
      </c>
      <c r="T106" s="57"/>
    </row>
    <row r="107" spans="1:20" ht="22.5" customHeight="1" x14ac:dyDescent="0.2">
      <c r="A107" s="13"/>
      <c r="B107" s="16">
        <v>24</v>
      </c>
      <c r="C107" s="17" t="s">
        <v>173</v>
      </c>
      <c r="D107" s="21" t="s">
        <v>149</v>
      </c>
      <c r="E107" s="60">
        <v>1</v>
      </c>
      <c r="F107" s="36">
        <v>540406</v>
      </c>
      <c r="G107" s="36">
        <v>102677</v>
      </c>
      <c r="H107" s="36">
        <f t="shared" si="12"/>
        <v>643083</v>
      </c>
      <c r="I107" s="20"/>
      <c r="J107" s="20"/>
      <c r="K107" s="54"/>
      <c r="L107" s="20"/>
      <c r="M107" s="31">
        <v>24</v>
      </c>
      <c r="N107" s="32">
        <v>1</v>
      </c>
      <c r="O107" s="64"/>
      <c r="P107" s="36">
        <f t="shared" si="13"/>
        <v>0</v>
      </c>
      <c r="Q107" s="28">
        <f t="shared" si="14"/>
        <v>0</v>
      </c>
      <c r="T107" s="57"/>
    </row>
    <row r="108" spans="1:20" ht="22.5" customHeight="1" x14ac:dyDescent="0.2">
      <c r="A108" s="13"/>
      <c r="B108" s="16">
        <v>25</v>
      </c>
      <c r="C108" s="17" t="s">
        <v>174</v>
      </c>
      <c r="D108" s="21" t="s">
        <v>149</v>
      </c>
      <c r="E108" s="60">
        <v>1</v>
      </c>
      <c r="F108" s="36">
        <v>575406</v>
      </c>
      <c r="G108" s="36">
        <v>109327</v>
      </c>
      <c r="H108" s="36">
        <f t="shared" si="12"/>
        <v>684733</v>
      </c>
      <c r="I108" s="20"/>
      <c r="J108" s="20"/>
      <c r="K108" s="54"/>
      <c r="L108" s="20"/>
      <c r="M108" s="31">
        <v>25</v>
      </c>
      <c r="N108" s="32">
        <v>1</v>
      </c>
      <c r="O108" s="64"/>
      <c r="P108" s="36">
        <f t="shared" si="13"/>
        <v>0</v>
      </c>
      <c r="Q108" s="28">
        <f t="shared" si="14"/>
        <v>0</v>
      </c>
      <c r="T108" s="57"/>
    </row>
    <row r="109" spans="1:20" ht="22.5" customHeight="1" x14ac:dyDescent="0.2">
      <c r="A109" s="13"/>
      <c r="B109" s="16">
        <v>26</v>
      </c>
      <c r="C109" s="17" t="s">
        <v>175</v>
      </c>
      <c r="D109" s="21" t="s">
        <v>149</v>
      </c>
      <c r="E109" s="60">
        <v>1</v>
      </c>
      <c r="F109" s="36">
        <v>735525</v>
      </c>
      <c r="G109" s="36">
        <v>139750</v>
      </c>
      <c r="H109" s="36">
        <f t="shared" si="12"/>
        <v>875275</v>
      </c>
      <c r="I109" s="20"/>
      <c r="J109" s="20"/>
      <c r="K109" s="54"/>
      <c r="L109" s="20"/>
      <c r="M109" s="31">
        <v>26</v>
      </c>
      <c r="N109" s="32">
        <v>1</v>
      </c>
      <c r="O109" s="64"/>
      <c r="P109" s="36">
        <f t="shared" si="13"/>
        <v>0</v>
      </c>
      <c r="Q109" s="28">
        <f t="shared" si="14"/>
        <v>0</v>
      </c>
      <c r="T109" s="57"/>
    </row>
    <row r="110" spans="1:20" ht="22.5" customHeight="1" x14ac:dyDescent="0.2">
      <c r="A110" s="13"/>
      <c r="B110" s="16">
        <v>27</v>
      </c>
      <c r="C110" s="17" t="s">
        <v>176</v>
      </c>
      <c r="D110" s="21" t="s">
        <v>149</v>
      </c>
      <c r="E110" s="60">
        <v>1</v>
      </c>
      <c r="F110" s="36">
        <v>826405</v>
      </c>
      <c r="G110" s="36">
        <v>157017</v>
      </c>
      <c r="H110" s="36">
        <f t="shared" si="12"/>
        <v>983422</v>
      </c>
      <c r="I110" s="20"/>
      <c r="J110" s="20"/>
      <c r="K110" s="54"/>
      <c r="L110" s="20"/>
      <c r="M110" s="31">
        <v>27</v>
      </c>
      <c r="N110" s="32">
        <v>1</v>
      </c>
      <c r="O110" s="64"/>
      <c r="P110" s="36">
        <f t="shared" si="13"/>
        <v>0</v>
      </c>
      <c r="Q110" s="28">
        <f t="shared" si="14"/>
        <v>0</v>
      </c>
      <c r="T110" s="57"/>
    </row>
    <row r="111" spans="1:20" ht="22.5" customHeight="1" x14ac:dyDescent="0.2">
      <c r="A111" s="13"/>
      <c r="B111" s="16">
        <v>28</v>
      </c>
      <c r="C111" s="17" t="s">
        <v>177</v>
      </c>
      <c r="D111" s="21" t="s">
        <v>149</v>
      </c>
      <c r="E111" s="60">
        <v>1</v>
      </c>
      <c r="F111" s="36">
        <v>915936</v>
      </c>
      <c r="G111" s="36">
        <v>174028</v>
      </c>
      <c r="H111" s="36">
        <f t="shared" si="12"/>
        <v>1089964</v>
      </c>
      <c r="I111" s="20"/>
      <c r="J111" s="20"/>
      <c r="K111" s="54"/>
      <c r="L111" s="20"/>
      <c r="M111" s="31">
        <v>28</v>
      </c>
      <c r="N111" s="32">
        <v>1</v>
      </c>
      <c r="O111" s="64"/>
      <c r="P111" s="36">
        <f t="shared" si="13"/>
        <v>0</v>
      </c>
      <c r="Q111" s="28">
        <f t="shared" si="14"/>
        <v>0</v>
      </c>
      <c r="T111" s="57"/>
    </row>
    <row r="112" spans="1:20" ht="22.5" customHeight="1" x14ac:dyDescent="0.2">
      <c r="A112" s="13"/>
      <c r="B112" s="16">
        <v>29</v>
      </c>
      <c r="C112" s="17" t="s">
        <v>178</v>
      </c>
      <c r="D112" s="21" t="s">
        <v>149</v>
      </c>
      <c r="E112" s="60">
        <v>1</v>
      </c>
      <c r="F112" s="36">
        <v>1414293</v>
      </c>
      <c r="G112" s="36">
        <v>268716</v>
      </c>
      <c r="H112" s="36">
        <f t="shared" si="12"/>
        <v>1683009</v>
      </c>
      <c r="I112" s="20"/>
      <c r="J112" s="20"/>
      <c r="K112" s="54"/>
      <c r="L112" s="20"/>
      <c r="M112" s="31">
        <v>29</v>
      </c>
      <c r="N112" s="32">
        <v>1</v>
      </c>
      <c r="O112" s="64"/>
      <c r="P112" s="36">
        <f t="shared" si="13"/>
        <v>0</v>
      </c>
      <c r="Q112" s="28">
        <f t="shared" si="14"/>
        <v>0</v>
      </c>
      <c r="T112" s="57"/>
    </row>
    <row r="113" spans="1:20" ht="22.5" customHeight="1" x14ac:dyDescent="0.2">
      <c r="A113" s="13"/>
      <c r="B113" s="16">
        <v>30</v>
      </c>
      <c r="C113" s="17" t="s">
        <v>179</v>
      </c>
      <c r="D113" s="21" t="s">
        <v>149</v>
      </c>
      <c r="E113" s="60">
        <v>1</v>
      </c>
      <c r="F113" s="36">
        <v>524209</v>
      </c>
      <c r="G113" s="36">
        <v>99600</v>
      </c>
      <c r="H113" s="36">
        <f t="shared" si="12"/>
        <v>623809</v>
      </c>
      <c r="I113" s="20"/>
      <c r="J113" s="20"/>
      <c r="K113" s="54"/>
      <c r="L113" s="20"/>
      <c r="M113" s="31">
        <v>30</v>
      </c>
      <c r="N113" s="32">
        <v>1</v>
      </c>
      <c r="O113" s="64"/>
      <c r="P113" s="36">
        <f t="shared" si="13"/>
        <v>0</v>
      </c>
      <c r="Q113" s="28">
        <f t="shared" si="14"/>
        <v>0</v>
      </c>
      <c r="T113" s="57"/>
    </row>
    <row r="114" spans="1:20" ht="22.5" customHeight="1" x14ac:dyDescent="0.2">
      <c r="A114" s="13"/>
      <c r="B114" s="16">
        <v>31</v>
      </c>
      <c r="C114" s="17" t="s">
        <v>180</v>
      </c>
      <c r="D114" s="21" t="s">
        <v>149</v>
      </c>
      <c r="E114" s="60">
        <v>1</v>
      </c>
      <c r="F114" s="36">
        <v>577543</v>
      </c>
      <c r="G114" s="36">
        <v>109733</v>
      </c>
      <c r="H114" s="36">
        <f t="shared" si="12"/>
        <v>687276</v>
      </c>
      <c r="I114" s="20"/>
      <c r="J114" s="20"/>
      <c r="K114" s="54"/>
      <c r="L114" s="20"/>
      <c r="M114" s="31">
        <v>31</v>
      </c>
      <c r="N114" s="32">
        <v>1</v>
      </c>
      <c r="O114" s="64"/>
      <c r="P114" s="36">
        <f t="shared" si="13"/>
        <v>0</v>
      </c>
      <c r="Q114" s="28">
        <f t="shared" si="14"/>
        <v>0</v>
      </c>
      <c r="T114" s="57"/>
    </row>
    <row r="115" spans="1:20" ht="22.5" customHeight="1" x14ac:dyDescent="0.2">
      <c r="A115" s="13"/>
      <c r="B115" s="16">
        <v>32</v>
      </c>
      <c r="C115" s="17" t="s">
        <v>181</v>
      </c>
      <c r="D115" s="21" t="s">
        <v>149</v>
      </c>
      <c r="E115" s="60">
        <v>1</v>
      </c>
      <c r="F115" s="36">
        <v>709205</v>
      </c>
      <c r="G115" s="36">
        <v>134749</v>
      </c>
      <c r="H115" s="36">
        <f t="shared" si="12"/>
        <v>843954</v>
      </c>
      <c r="I115" s="20"/>
      <c r="J115" s="20"/>
      <c r="K115" s="54"/>
      <c r="L115" s="20"/>
      <c r="M115" s="31">
        <v>32</v>
      </c>
      <c r="N115" s="32">
        <v>1</v>
      </c>
      <c r="O115" s="64"/>
      <c r="P115" s="36">
        <f t="shared" si="13"/>
        <v>0</v>
      </c>
      <c r="Q115" s="28">
        <f t="shared" si="14"/>
        <v>0</v>
      </c>
      <c r="T115" s="57"/>
    </row>
    <row r="116" spans="1:20" ht="22.5" customHeight="1" x14ac:dyDescent="0.2">
      <c r="A116" s="13"/>
      <c r="B116" s="16">
        <v>33</v>
      </c>
      <c r="C116" s="17" t="s">
        <v>182</v>
      </c>
      <c r="D116" s="21" t="s">
        <v>149</v>
      </c>
      <c r="E116" s="60">
        <v>1</v>
      </c>
      <c r="F116" s="36">
        <v>801648</v>
      </c>
      <c r="G116" s="36">
        <v>152313</v>
      </c>
      <c r="H116" s="36">
        <f t="shared" si="12"/>
        <v>953961</v>
      </c>
      <c r="I116" s="20"/>
      <c r="J116" s="20"/>
      <c r="K116" s="54"/>
      <c r="L116" s="20"/>
      <c r="M116" s="31">
        <v>33</v>
      </c>
      <c r="N116" s="32">
        <v>1</v>
      </c>
      <c r="O116" s="64"/>
      <c r="P116" s="36">
        <f t="shared" si="13"/>
        <v>0</v>
      </c>
      <c r="Q116" s="28">
        <f t="shared" si="14"/>
        <v>0</v>
      </c>
      <c r="T116" s="57"/>
    </row>
    <row r="117" spans="1:20" ht="22.5" customHeight="1" x14ac:dyDescent="0.2">
      <c r="A117" s="13"/>
      <c r="B117" s="16">
        <v>34</v>
      </c>
      <c r="C117" s="17" t="s">
        <v>183</v>
      </c>
      <c r="D117" s="21" t="s">
        <v>149</v>
      </c>
      <c r="E117" s="60">
        <v>1</v>
      </c>
      <c r="F117" s="36">
        <v>998203</v>
      </c>
      <c r="G117" s="36">
        <v>189659</v>
      </c>
      <c r="H117" s="36">
        <f t="shared" si="12"/>
        <v>1187862</v>
      </c>
      <c r="I117" s="20"/>
      <c r="J117" s="20"/>
      <c r="K117" s="54"/>
      <c r="L117" s="20"/>
      <c r="M117" s="31">
        <v>34</v>
      </c>
      <c r="N117" s="32">
        <v>1</v>
      </c>
      <c r="O117" s="64"/>
      <c r="P117" s="36">
        <f t="shared" si="13"/>
        <v>0</v>
      </c>
      <c r="Q117" s="28">
        <f t="shared" si="14"/>
        <v>0</v>
      </c>
      <c r="T117" s="57"/>
    </row>
    <row r="118" spans="1:20" ht="22.5" customHeight="1" x14ac:dyDescent="0.2">
      <c r="A118" s="13"/>
      <c r="B118" s="16">
        <v>35</v>
      </c>
      <c r="C118" s="17" t="s">
        <v>184</v>
      </c>
      <c r="D118" s="21" t="s">
        <v>149</v>
      </c>
      <c r="E118" s="60">
        <v>1</v>
      </c>
      <c r="F118" s="36">
        <v>1710200</v>
      </c>
      <c r="G118" s="36">
        <v>324938</v>
      </c>
      <c r="H118" s="36">
        <f t="shared" si="12"/>
        <v>2035138</v>
      </c>
      <c r="I118" s="20"/>
      <c r="J118" s="20"/>
      <c r="K118" s="54"/>
      <c r="L118" s="20"/>
      <c r="M118" s="31">
        <v>35</v>
      </c>
      <c r="N118" s="32">
        <v>1</v>
      </c>
      <c r="O118" s="64"/>
      <c r="P118" s="36">
        <f t="shared" si="13"/>
        <v>0</v>
      </c>
      <c r="Q118" s="28">
        <f t="shared" si="14"/>
        <v>0</v>
      </c>
      <c r="T118" s="57"/>
    </row>
    <row r="119" spans="1:20" ht="22.5" customHeight="1" x14ac:dyDescent="0.2">
      <c r="A119" s="13"/>
      <c r="B119" s="16">
        <v>36</v>
      </c>
      <c r="C119" s="17" t="s">
        <v>185</v>
      </c>
      <c r="D119" s="41" t="s">
        <v>186</v>
      </c>
      <c r="E119" s="61">
        <v>1</v>
      </c>
      <c r="F119" s="36">
        <v>36277</v>
      </c>
      <c r="G119" s="36">
        <v>6893</v>
      </c>
      <c r="H119" s="36">
        <f t="shared" si="12"/>
        <v>43170</v>
      </c>
      <c r="I119" s="20"/>
      <c r="J119" s="20"/>
      <c r="K119" s="54"/>
      <c r="L119" s="20"/>
      <c r="M119" s="31">
        <v>36</v>
      </c>
      <c r="N119" s="32">
        <v>1</v>
      </c>
      <c r="O119" s="64"/>
      <c r="P119" s="36">
        <f t="shared" si="13"/>
        <v>0</v>
      </c>
      <c r="Q119" s="28">
        <f>ROUND(O119+P119,0)</f>
        <v>0</v>
      </c>
      <c r="T119" s="57"/>
    </row>
    <row r="120" spans="1:20" ht="22.5" customHeight="1" x14ac:dyDescent="0.2">
      <c r="A120" s="13"/>
      <c r="B120" s="16">
        <v>37</v>
      </c>
      <c r="C120" s="17" t="s">
        <v>187</v>
      </c>
      <c r="D120" s="21" t="s">
        <v>186</v>
      </c>
      <c r="E120" s="60">
        <v>1</v>
      </c>
      <c r="F120" s="36">
        <v>38599</v>
      </c>
      <c r="G120" s="36">
        <v>7334</v>
      </c>
      <c r="H120" s="36">
        <f t="shared" si="12"/>
        <v>45933</v>
      </c>
      <c r="I120" s="20"/>
      <c r="J120" s="20"/>
      <c r="K120" s="54"/>
      <c r="L120" s="20"/>
      <c r="M120" s="31">
        <v>37</v>
      </c>
      <c r="N120" s="32">
        <v>1</v>
      </c>
      <c r="O120" s="64"/>
      <c r="P120" s="36">
        <f t="shared" si="13"/>
        <v>0</v>
      </c>
      <c r="Q120" s="28">
        <f t="shared" si="14"/>
        <v>0</v>
      </c>
      <c r="T120" s="57"/>
    </row>
    <row r="121" spans="1:20" ht="22.5" customHeight="1" x14ac:dyDescent="0.2">
      <c r="A121" s="13"/>
      <c r="B121" s="16">
        <v>38</v>
      </c>
      <c r="C121" s="17" t="s">
        <v>188</v>
      </c>
      <c r="D121" s="21" t="s">
        <v>186</v>
      </c>
      <c r="E121" s="60">
        <v>1</v>
      </c>
      <c r="F121" s="36">
        <v>45210</v>
      </c>
      <c r="G121" s="36">
        <v>8590</v>
      </c>
      <c r="H121" s="36">
        <f t="shared" si="12"/>
        <v>53800</v>
      </c>
      <c r="I121" s="20"/>
      <c r="J121" s="20"/>
      <c r="K121" s="54"/>
      <c r="L121" s="20"/>
      <c r="M121" s="31">
        <v>38</v>
      </c>
      <c r="N121" s="32">
        <v>1</v>
      </c>
      <c r="O121" s="64"/>
      <c r="P121" s="36">
        <f t="shared" si="13"/>
        <v>0</v>
      </c>
      <c r="Q121" s="28">
        <f t="shared" si="14"/>
        <v>0</v>
      </c>
      <c r="T121" s="57"/>
    </row>
    <row r="122" spans="1:20" ht="22.5" customHeight="1" x14ac:dyDescent="0.2">
      <c r="A122" s="13"/>
      <c r="B122" s="16">
        <v>39</v>
      </c>
      <c r="C122" s="17" t="s">
        <v>189</v>
      </c>
      <c r="D122" s="21" t="s">
        <v>186</v>
      </c>
      <c r="E122" s="60">
        <v>1</v>
      </c>
      <c r="F122" s="36">
        <v>48843</v>
      </c>
      <c r="G122" s="36">
        <v>9280</v>
      </c>
      <c r="H122" s="36">
        <f t="shared" si="12"/>
        <v>58123</v>
      </c>
      <c r="I122" s="20"/>
      <c r="J122" s="20"/>
      <c r="K122" s="54"/>
      <c r="L122" s="20"/>
      <c r="M122" s="31">
        <v>39</v>
      </c>
      <c r="N122" s="32">
        <v>1</v>
      </c>
      <c r="O122" s="64"/>
      <c r="P122" s="36">
        <f t="shared" si="13"/>
        <v>0</v>
      </c>
      <c r="Q122" s="28">
        <f t="shared" si="14"/>
        <v>0</v>
      </c>
      <c r="T122" s="57"/>
    </row>
    <row r="123" spans="1:20" ht="22.5" customHeight="1" x14ac:dyDescent="0.2">
      <c r="A123" s="13"/>
      <c r="B123" s="16">
        <v>40</v>
      </c>
      <c r="C123" s="17" t="s">
        <v>190</v>
      </c>
      <c r="D123" s="21" t="s">
        <v>186</v>
      </c>
      <c r="E123" s="60">
        <v>1</v>
      </c>
      <c r="F123" s="36">
        <v>49866</v>
      </c>
      <c r="G123" s="36">
        <v>9475</v>
      </c>
      <c r="H123" s="36">
        <f t="shared" si="12"/>
        <v>59341</v>
      </c>
      <c r="I123" s="20"/>
      <c r="J123" s="20"/>
      <c r="K123" s="54"/>
      <c r="L123" s="20"/>
      <c r="M123" s="31">
        <v>40</v>
      </c>
      <c r="N123" s="32">
        <v>1</v>
      </c>
      <c r="O123" s="64"/>
      <c r="P123" s="36">
        <f t="shared" si="13"/>
        <v>0</v>
      </c>
      <c r="Q123" s="28">
        <f t="shared" si="14"/>
        <v>0</v>
      </c>
      <c r="T123" s="57"/>
    </row>
    <row r="124" spans="1:20" ht="22.5" customHeight="1" x14ac:dyDescent="0.2">
      <c r="A124" s="13"/>
      <c r="B124" s="16">
        <v>41</v>
      </c>
      <c r="C124" s="17" t="s">
        <v>191</v>
      </c>
      <c r="D124" s="21" t="s">
        <v>186</v>
      </c>
      <c r="E124" s="60">
        <v>1</v>
      </c>
      <c r="F124" s="36">
        <v>57824</v>
      </c>
      <c r="G124" s="36">
        <v>10987</v>
      </c>
      <c r="H124" s="36">
        <f t="shared" si="12"/>
        <v>68811</v>
      </c>
      <c r="I124" s="20"/>
      <c r="J124" s="20"/>
      <c r="K124" s="54"/>
      <c r="L124" s="20"/>
      <c r="M124" s="31">
        <v>41</v>
      </c>
      <c r="N124" s="32">
        <v>1</v>
      </c>
      <c r="O124" s="64"/>
      <c r="P124" s="36">
        <f t="shared" si="13"/>
        <v>0</v>
      </c>
      <c r="Q124" s="28">
        <f t="shared" si="14"/>
        <v>0</v>
      </c>
      <c r="T124" s="57"/>
    </row>
    <row r="125" spans="1:20" ht="22.5" customHeight="1" x14ac:dyDescent="0.2">
      <c r="A125" s="13"/>
      <c r="B125" s="16">
        <v>42</v>
      </c>
      <c r="C125" s="17" t="s">
        <v>192</v>
      </c>
      <c r="D125" s="21" t="s">
        <v>149</v>
      </c>
      <c r="E125" s="60">
        <v>1</v>
      </c>
      <c r="F125" s="36">
        <v>15100</v>
      </c>
      <c r="G125" s="36">
        <v>2869</v>
      </c>
      <c r="H125" s="36">
        <f t="shared" si="12"/>
        <v>17969</v>
      </c>
      <c r="I125" s="20"/>
      <c r="J125" s="20"/>
      <c r="K125" s="54"/>
      <c r="L125" s="20"/>
      <c r="M125" s="31">
        <v>42</v>
      </c>
      <c r="N125" s="32">
        <v>1</v>
      </c>
      <c r="O125" s="64"/>
      <c r="P125" s="36">
        <f t="shared" si="13"/>
        <v>0</v>
      </c>
      <c r="Q125" s="28">
        <f t="shared" si="14"/>
        <v>0</v>
      </c>
      <c r="T125" s="57"/>
    </row>
    <row r="126" spans="1:20" ht="22.5" customHeight="1" x14ac:dyDescent="0.2">
      <c r="A126" s="13"/>
      <c r="B126" s="16">
        <v>43</v>
      </c>
      <c r="C126" s="17" t="s">
        <v>193</v>
      </c>
      <c r="D126" s="21" t="s">
        <v>149</v>
      </c>
      <c r="E126" s="60">
        <v>1</v>
      </c>
      <c r="F126" s="36">
        <v>21088</v>
      </c>
      <c r="G126" s="36">
        <v>4007</v>
      </c>
      <c r="H126" s="36">
        <f t="shared" si="12"/>
        <v>25095</v>
      </c>
      <c r="I126" s="20"/>
      <c r="J126" s="20"/>
      <c r="K126" s="54"/>
      <c r="L126" s="20"/>
      <c r="M126" s="31">
        <v>43</v>
      </c>
      <c r="N126" s="32">
        <v>1</v>
      </c>
      <c r="O126" s="64"/>
      <c r="P126" s="36">
        <f t="shared" si="13"/>
        <v>0</v>
      </c>
      <c r="Q126" s="28">
        <f t="shared" si="14"/>
        <v>0</v>
      </c>
      <c r="T126" s="57"/>
    </row>
    <row r="127" spans="1:20" ht="22.5" customHeight="1" x14ac:dyDescent="0.2">
      <c r="A127" s="13"/>
      <c r="B127" s="16">
        <v>44</v>
      </c>
      <c r="C127" s="17" t="s">
        <v>194</v>
      </c>
      <c r="D127" s="21" t="s">
        <v>149</v>
      </c>
      <c r="E127" s="60">
        <v>1</v>
      </c>
      <c r="F127" s="36">
        <v>22755</v>
      </c>
      <c r="G127" s="36">
        <v>4323</v>
      </c>
      <c r="H127" s="36">
        <f t="shared" si="12"/>
        <v>27078</v>
      </c>
      <c r="I127" s="20"/>
      <c r="J127" s="20"/>
      <c r="K127" s="54"/>
      <c r="L127" s="20"/>
      <c r="M127" s="31">
        <v>44</v>
      </c>
      <c r="N127" s="32">
        <v>1</v>
      </c>
      <c r="O127" s="64"/>
      <c r="P127" s="36">
        <f t="shared" si="13"/>
        <v>0</v>
      </c>
      <c r="Q127" s="28">
        <f t="shared" si="14"/>
        <v>0</v>
      </c>
      <c r="T127" s="57"/>
    </row>
    <row r="128" spans="1:20" ht="22.5" customHeight="1" x14ac:dyDescent="0.2">
      <c r="A128" s="13"/>
      <c r="B128" s="16">
        <v>45</v>
      </c>
      <c r="C128" s="17" t="s">
        <v>195</v>
      </c>
      <c r="D128" s="21" t="s">
        <v>149</v>
      </c>
      <c r="E128" s="60">
        <v>1</v>
      </c>
      <c r="F128" s="36">
        <v>29643</v>
      </c>
      <c r="G128" s="36">
        <v>5632</v>
      </c>
      <c r="H128" s="36">
        <f t="shared" si="12"/>
        <v>35275</v>
      </c>
      <c r="I128" s="20"/>
      <c r="J128" s="20"/>
      <c r="K128" s="54"/>
      <c r="L128" s="20"/>
      <c r="M128" s="31">
        <v>45</v>
      </c>
      <c r="N128" s="32">
        <v>1</v>
      </c>
      <c r="O128" s="64"/>
      <c r="P128" s="36">
        <f t="shared" si="13"/>
        <v>0</v>
      </c>
      <c r="Q128" s="28">
        <f t="shared" si="14"/>
        <v>0</v>
      </c>
      <c r="T128" s="57"/>
    </row>
    <row r="129" spans="1:20" ht="22.5" customHeight="1" x14ac:dyDescent="0.2">
      <c r="A129" s="13"/>
      <c r="B129" s="16">
        <v>46</v>
      </c>
      <c r="C129" s="17" t="s">
        <v>196</v>
      </c>
      <c r="D129" s="21" t="s">
        <v>149</v>
      </c>
      <c r="E129" s="60">
        <v>1</v>
      </c>
      <c r="F129" s="36">
        <v>29643</v>
      </c>
      <c r="G129" s="36">
        <v>5632</v>
      </c>
      <c r="H129" s="36">
        <f t="shared" si="12"/>
        <v>35275</v>
      </c>
      <c r="I129" s="20"/>
      <c r="J129" s="20"/>
      <c r="K129" s="54"/>
      <c r="L129" s="20"/>
      <c r="M129" s="31">
        <v>46</v>
      </c>
      <c r="N129" s="32">
        <v>1</v>
      </c>
      <c r="O129" s="64"/>
      <c r="P129" s="36">
        <f t="shared" si="13"/>
        <v>0</v>
      </c>
      <c r="Q129" s="28">
        <f t="shared" si="14"/>
        <v>0</v>
      </c>
      <c r="T129" s="57"/>
    </row>
    <row r="130" spans="1:20" ht="22.5" customHeight="1" x14ac:dyDescent="0.2">
      <c r="A130" s="13"/>
      <c r="B130" s="16">
        <v>47</v>
      </c>
      <c r="C130" s="17" t="s">
        <v>197</v>
      </c>
      <c r="D130" s="21" t="s">
        <v>149</v>
      </c>
      <c r="E130" s="60">
        <v>1</v>
      </c>
      <c r="F130" s="36">
        <v>31621</v>
      </c>
      <c r="G130" s="36">
        <v>6008</v>
      </c>
      <c r="H130" s="36">
        <f t="shared" si="12"/>
        <v>37629</v>
      </c>
      <c r="I130" s="20"/>
      <c r="J130" s="20"/>
      <c r="K130" s="54"/>
      <c r="L130" s="20"/>
      <c r="M130" s="31">
        <v>47</v>
      </c>
      <c r="N130" s="32">
        <v>1</v>
      </c>
      <c r="O130" s="64"/>
      <c r="P130" s="36">
        <f t="shared" si="13"/>
        <v>0</v>
      </c>
      <c r="Q130" s="28">
        <f t="shared" si="14"/>
        <v>0</v>
      </c>
      <c r="T130" s="57"/>
    </row>
    <row r="131" spans="1:20" ht="22.5" customHeight="1" x14ac:dyDescent="0.2">
      <c r="A131" s="13"/>
      <c r="B131" s="16">
        <v>48</v>
      </c>
      <c r="C131" s="17" t="s">
        <v>198</v>
      </c>
      <c r="D131" s="21" t="s">
        <v>199</v>
      </c>
      <c r="E131" s="60">
        <v>1</v>
      </c>
      <c r="F131" s="36">
        <v>280549</v>
      </c>
      <c r="G131" s="36">
        <v>53304</v>
      </c>
      <c r="H131" s="36">
        <f t="shared" si="12"/>
        <v>333853</v>
      </c>
      <c r="I131" s="20"/>
      <c r="J131" s="20"/>
      <c r="K131" s="54"/>
      <c r="L131" s="20"/>
      <c r="M131" s="31">
        <v>48</v>
      </c>
      <c r="N131" s="32">
        <v>1</v>
      </c>
      <c r="O131" s="64"/>
      <c r="P131" s="36">
        <f t="shared" si="13"/>
        <v>0</v>
      </c>
      <c r="Q131" s="28">
        <f t="shared" si="14"/>
        <v>0</v>
      </c>
      <c r="T131" s="57"/>
    </row>
    <row r="132" spans="1:20" ht="22.5" customHeight="1" x14ac:dyDescent="0.2">
      <c r="A132" s="13"/>
      <c r="B132" s="16">
        <v>49</v>
      </c>
      <c r="C132" s="17" t="s">
        <v>200</v>
      </c>
      <c r="D132" s="21" t="s">
        <v>199</v>
      </c>
      <c r="E132" s="60">
        <v>1</v>
      </c>
      <c r="F132" s="36">
        <v>388879</v>
      </c>
      <c r="G132" s="36">
        <v>73887</v>
      </c>
      <c r="H132" s="36">
        <f t="shared" si="12"/>
        <v>462766</v>
      </c>
      <c r="I132" s="20"/>
      <c r="J132" s="20"/>
      <c r="K132" s="54"/>
      <c r="L132" s="20"/>
      <c r="M132" s="31">
        <v>49</v>
      </c>
      <c r="N132" s="32">
        <v>1</v>
      </c>
      <c r="O132" s="64"/>
      <c r="P132" s="36">
        <f t="shared" si="13"/>
        <v>0</v>
      </c>
      <c r="Q132" s="28">
        <f t="shared" si="14"/>
        <v>0</v>
      </c>
      <c r="T132" s="57"/>
    </row>
    <row r="133" spans="1:20" ht="36.5" customHeight="1" x14ac:dyDescent="0.2">
      <c r="A133" s="13"/>
      <c r="B133" s="16">
        <v>50</v>
      </c>
      <c r="C133" s="17" t="s">
        <v>201</v>
      </c>
      <c r="D133" s="21" t="s">
        <v>199</v>
      </c>
      <c r="E133" s="60">
        <v>1</v>
      </c>
      <c r="F133" s="36">
        <v>559985</v>
      </c>
      <c r="G133" s="36">
        <v>106397</v>
      </c>
      <c r="H133" s="36">
        <f t="shared" si="12"/>
        <v>666382</v>
      </c>
      <c r="I133" s="20"/>
      <c r="J133" s="20"/>
      <c r="K133" s="54"/>
      <c r="L133" s="20"/>
      <c r="M133" s="31">
        <v>50</v>
      </c>
      <c r="N133" s="32">
        <v>1</v>
      </c>
      <c r="O133" s="64"/>
      <c r="P133" s="36">
        <f t="shared" si="13"/>
        <v>0</v>
      </c>
      <c r="Q133" s="28">
        <f t="shared" si="14"/>
        <v>0</v>
      </c>
      <c r="T133" s="57"/>
    </row>
    <row r="134" spans="1:20" ht="22.5" customHeight="1" x14ac:dyDescent="0.2">
      <c r="A134" s="13"/>
      <c r="B134" s="16">
        <v>51</v>
      </c>
      <c r="C134" s="17" t="s">
        <v>202</v>
      </c>
      <c r="D134" s="21" t="s">
        <v>186</v>
      </c>
      <c r="E134" s="60">
        <v>1</v>
      </c>
      <c r="F134" s="36">
        <v>21444</v>
      </c>
      <c r="G134" s="36">
        <v>4074</v>
      </c>
      <c r="H134" s="36">
        <f t="shared" si="12"/>
        <v>25518</v>
      </c>
      <c r="I134" s="20"/>
      <c r="J134" s="20"/>
      <c r="K134" s="54"/>
      <c r="L134" s="20"/>
      <c r="M134" s="31">
        <v>51</v>
      </c>
      <c r="N134" s="32">
        <v>1</v>
      </c>
      <c r="O134" s="64"/>
      <c r="P134" s="36">
        <f t="shared" si="13"/>
        <v>0</v>
      </c>
      <c r="Q134" s="28">
        <f t="shared" si="14"/>
        <v>0</v>
      </c>
      <c r="T134" s="57"/>
    </row>
    <row r="135" spans="1:20" ht="22.5" customHeight="1" x14ac:dyDescent="0.2">
      <c r="A135" s="13"/>
      <c r="B135" s="16">
        <v>52</v>
      </c>
      <c r="C135" s="17" t="s">
        <v>203</v>
      </c>
      <c r="D135" s="21" t="s">
        <v>186</v>
      </c>
      <c r="E135" s="60">
        <v>1</v>
      </c>
      <c r="F135" s="36">
        <v>24410</v>
      </c>
      <c r="G135" s="36">
        <v>4638</v>
      </c>
      <c r="H135" s="36">
        <f t="shared" si="12"/>
        <v>29048</v>
      </c>
      <c r="I135" s="20"/>
      <c r="J135" s="20"/>
      <c r="K135" s="54"/>
      <c r="L135" s="20"/>
      <c r="M135" s="31">
        <v>52</v>
      </c>
      <c r="N135" s="42">
        <v>1</v>
      </c>
      <c r="O135" s="64"/>
      <c r="P135" s="36">
        <f t="shared" si="13"/>
        <v>0</v>
      </c>
      <c r="Q135" s="28">
        <f t="shared" si="14"/>
        <v>0</v>
      </c>
      <c r="T135" s="57"/>
    </row>
    <row r="136" spans="1:20" ht="22.5" customHeight="1" x14ac:dyDescent="0.2">
      <c r="A136" s="13"/>
      <c r="B136" s="16">
        <v>53</v>
      </c>
      <c r="C136" s="17" t="s">
        <v>204</v>
      </c>
      <c r="D136" s="21" t="s">
        <v>186</v>
      </c>
      <c r="E136" s="60">
        <v>1</v>
      </c>
      <c r="F136" s="36">
        <v>25721</v>
      </c>
      <c r="G136" s="36">
        <v>4887</v>
      </c>
      <c r="H136" s="36">
        <f t="shared" si="12"/>
        <v>30608</v>
      </c>
      <c r="I136" s="20"/>
      <c r="J136" s="20"/>
      <c r="K136" s="54"/>
      <c r="L136" s="20"/>
      <c r="M136" s="31">
        <v>53</v>
      </c>
      <c r="N136" s="42">
        <v>1</v>
      </c>
      <c r="O136" s="64"/>
      <c r="P136" s="36">
        <f t="shared" si="13"/>
        <v>0</v>
      </c>
      <c r="Q136" s="28">
        <f t="shared" si="14"/>
        <v>0</v>
      </c>
      <c r="T136" s="57"/>
    </row>
    <row r="137" spans="1:20" ht="22.5" customHeight="1" x14ac:dyDescent="0.2">
      <c r="A137" s="13"/>
      <c r="B137" s="16">
        <v>54</v>
      </c>
      <c r="C137" s="17" t="s">
        <v>205</v>
      </c>
      <c r="D137" s="21" t="s">
        <v>149</v>
      </c>
      <c r="E137" s="60">
        <v>1</v>
      </c>
      <c r="F137" s="36">
        <v>121941</v>
      </c>
      <c r="G137" s="36">
        <v>23169</v>
      </c>
      <c r="H137" s="36">
        <f t="shared" si="12"/>
        <v>145110</v>
      </c>
      <c r="I137" s="20"/>
      <c r="J137" s="20"/>
      <c r="K137" s="54"/>
      <c r="L137" s="20"/>
      <c r="M137" s="31">
        <v>54</v>
      </c>
      <c r="N137" s="42">
        <v>1</v>
      </c>
      <c r="O137" s="64"/>
      <c r="P137" s="36">
        <f t="shared" si="13"/>
        <v>0</v>
      </c>
      <c r="Q137" s="28">
        <f>ROUND(O137+P137,0)</f>
        <v>0</v>
      </c>
      <c r="T137" s="57"/>
    </row>
    <row r="138" spans="1:20" ht="22.5" customHeight="1" x14ac:dyDescent="0.2">
      <c r="A138" s="13"/>
      <c r="B138" s="16">
        <v>55</v>
      </c>
      <c r="C138" s="17" t="s">
        <v>206</v>
      </c>
      <c r="D138" s="21" t="s">
        <v>149</v>
      </c>
      <c r="E138" s="60">
        <v>1</v>
      </c>
      <c r="F138" s="36">
        <v>131941</v>
      </c>
      <c r="G138" s="36">
        <v>25069</v>
      </c>
      <c r="H138" s="36">
        <f t="shared" si="12"/>
        <v>157010</v>
      </c>
      <c r="I138" s="20"/>
      <c r="J138" s="20"/>
      <c r="K138" s="54"/>
      <c r="L138" s="20"/>
      <c r="M138" s="31">
        <v>55</v>
      </c>
      <c r="N138" s="42">
        <v>1</v>
      </c>
      <c r="O138" s="64"/>
      <c r="P138" s="36">
        <f t="shared" si="13"/>
        <v>0</v>
      </c>
      <c r="Q138" s="28">
        <f t="shared" si="14"/>
        <v>0</v>
      </c>
      <c r="T138" s="57"/>
    </row>
    <row r="139" spans="1:20" ht="22.5" customHeight="1" x14ac:dyDescent="0.2">
      <c r="A139" s="13"/>
      <c r="B139" s="16">
        <v>56</v>
      </c>
      <c r="C139" s="17" t="s">
        <v>207</v>
      </c>
      <c r="D139" s="21" t="s">
        <v>149</v>
      </c>
      <c r="E139" s="60">
        <v>1</v>
      </c>
      <c r="F139" s="36">
        <v>141774</v>
      </c>
      <c r="G139" s="36">
        <v>26937</v>
      </c>
      <c r="H139" s="36">
        <f t="shared" si="12"/>
        <v>168711</v>
      </c>
      <c r="I139" s="20"/>
      <c r="J139" s="20"/>
      <c r="K139" s="54"/>
      <c r="L139" s="20"/>
      <c r="M139" s="31">
        <v>56</v>
      </c>
      <c r="N139" s="42">
        <v>1</v>
      </c>
      <c r="O139" s="64"/>
      <c r="P139" s="36">
        <f t="shared" si="13"/>
        <v>0</v>
      </c>
      <c r="Q139" s="28">
        <f t="shared" si="14"/>
        <v>0</v>
      </c>
      <c r="T139" s="57"/>
    </row>
    <row r="140" spans="1:20" ht="22.5" customHeight="1" x14ac:dyDescent="0.2">
      <c r="A140" s="13"/>
      <c r="B140" s="16">
        <v>57</v>
      </c>
      <c r="C140" s="17" t="s">
        <v>208</v>
      </c>
      <c r="D140" s="21" t="s">
        <v>149</v>
      </c>
      <c r="E140" s="60">
        <v>1</v>
      </c>
      <c r="F140" s="36">
        <v>183240</v>
      </c>
      <c r="G140" s="36">
        <v>34816</v>
      </c>
      <c r="H140" s="36">
        <f t="shared" si="12"/>
        <v>218056</v>
      </c>
      <c r="I140" s="20"/>
      <c r="J140" s="20"/>
      <c r="K140" s="54"/>
      <c r="L140" s="20"/>
      <c r="M140" s="31">
        <v>57</v>
      </c>
      <c r="N140" s="42">
        <v>1</v>
      </c>
      <c r="O140" s="64"/>
      <c r="P140" s="36">
        <f t="shared" si="13"/>
        <v>0</v>
      </c>
      <c r="Q140" s="28">
        <f t="shared" si="14"/>
        <v>0</v>
      </c>
      <c r="T140" s="57"/>
    </row>
    <row r="141" spans="1:20" ht="22.5" customHeight="1" x14ac:dyDescent="0.2">
      <c r="A141" s="13"/>
      <c r="B141" s="16">
        <v>58</v>
      </c>
      <c r="C141" s="17" t="s">
        <v>209</v>
      </c>
      <c r="D141" s="21" t="s">
        <v>149</v>
      </c>
      <c r="E141" s="60">
        <v>1</v>
      </c>
      <c r="F141" s="36">
        <v>183240</v>
      </c>
      <c r="G141" s="36">
        <v>34816</v>
      </c>
      <c r="H141" s="36">
        <f t="shared" si="12"/>
        <v>218056</v>
      </c>
      <c r="I141" s="20"/>
      <c r="J141" s="20"/>
      <c r="K141" s="54"/>
      <c r="L141" s="20"/>
      <c r="M141" s="31">
        <v>58</v>
      </c>
      <c r="N141" s="42">
        <v>1</v>
      </c>
      <c r="O141" s="64"/>
      <c r="P141" s="36">
        <f t="shared" si="13"/>
        <v>0</v>
      </c>
      <c r="Q141" s="28">
        <f t="shared" si="14"/>
        <v>0</v>
      </c>
      <c r="T141" s="57"/>
    </row>
    <row r="142" spans="1:20" ht="22.5" customHeight="1" x14ac:dyDescent="0.2">
      <c r="A142" s="13"/>
      <c r="B142" s="16">
        <v>59</v>
      </c>
      <c r="C142" s="17" t="s">
        <v>210</v>
      </c>
      <c r="D142" s="21" t="s">
        <v>149</v>
      </c>
      <c r="E142" s="60">
        <v>1</v>
      </c>
      <c r="F142" s="36">
        <v>204217</v>
      </c>
      <c r="G142" s="36">
        <v>38801</v>
      </c>
      <c r="H142" s="36">
        <f t="shared" si="12"/>
        <v>243018</v>
      </c>
      <c r="I142" s="20"/>
      <c r="J142" s="20"/>
      <c r="K142" s="54"/>
      <c r="L142" s="20"/>
      <c r="M142" s="31">
        <v>59</v>
      </c>
      <c r="N142" s="42">
        <v>1</v>
      </c>
      <c r="O142" s="64"/>
      <c r="P142" s="36">
        <f t="shared" si="13"/>
        <v>0</v>
      </c>
      <c r="Q142" s="28">
        <f t="shared" si="14"/>
        <v>0</v>
      </c>
      <c r="T142" s="57"/>
    </row>
    <row r="143" spans="1:20" ht="22.5" customHeight="1" x14ac:dyDescent="0.2">
      <c r="A143" s="13"/>
      <c r="B143" s="16">
        <v>60</v>
      </c>
      <c r="C143" s="17" t="s">
        <v>211</v>
      </c>
      <c r="D143" s="21" t="s">
        <v>149</v>
      </c>
      <c r="E143" s="60">
        <v>1</v>
      </c>
      <c r="F143" s="36">
        <v>161414</v>
      </c>
      <c r="G143" s="36">
        <v>30669</v>
      </c>
      <c r="H143" s="36">
        <f t="shared" si="12"/>
        <v>192083</v>
      </c>
      <c r="I143" s="20"/>
      <c r="J143" s="20"/>
      <c r="K143" s="54"/>
      <c r="L143" s="20"/>
      <c r="M143" s="31">
        <v>60</v>
      </c>
      <c r="N143" s="42">
        <v>1</v>
      </c>
      <c r="O143" s="64"/>
      <c r="P143" s="36">
        <f t="shared" si="13"/>
        <v>0</v>
      </c>
      <c r="Q143" s="28">
        <f t="shared" si="14"/>
        <v>0</v>
      </c>
      <c r="T143" s="57"/>
    </row>
    <row r="144" spans="1:20" ht="22.5" customHeight="1" x14ac:dyDescent="0.2">
      <c r="A144" s="13"/>
      <c r="B144" s="16">
        <v>61</v>
      </c>
      <c r="C144" s="17" t="s">
        <v>212</v>
      </c>
      <c r="D144" s="21" t="s">
        <v>149</v>
      </c>
      <c r="E144" s="60">
        <v>1</v>
      </c>
      <c r="F144" s="36">
        <v>207430</v>
      </c>
      <c r="G144" s="36">
        <v>39412</v>
      </c>
      <c r="H144" s="36">
        <f t="shared" si="12"/>
        <v>246842</v>
      </c>
      <c r="I144" s="20"/>
      <c r="J144" s="20"/>
      <c r="K144" s="54"/>
      <c r="L144" s="20"/>
      <c r="M144" s="31">
        <v>61</v>
      </c>
      <c r="N144" s="42">
        <v>1</v>
      </c>
      <c r="O144" s="64"/>
      <c r="P144" s="36">
        <f t="shared" si="13"/>
        <v>0</v>
      </c>
      <c r="Q144" s="28">
        <f t="shared" si="14"/>
        <v>0</v>
      </c>
      <c r="T144" s="57"/>
    </row>
    <row r="145" spans="1:20" ht="22.5" customHeight="1" x14ac:dyDescent="0.2">
      <c r="A145" s="13"/>
      <c r="B145" s="16">
        <v>62</v>
      </c>
      <c r="C145" s="17" t="s">
        <v>213</v>
      </c>
      <c r="D145" s="21" t="s">
        <v>149</v>
      </c>
      <c r="E145" s="60">
        <v>1</v>
      </c>
      <c r="F145" s="36">
        <v>141663</v>
      </c>
      <c r="G145" s="36">
        <v>26916</v>
      </c>
      <c r="H145" s="36">
        <f t="shared" si="12"/>
        <v>168579</v>
      </c>
      <c r="I145" s="20"/>
      <c r="J145" s="20"/>
      <c r="K145" s="54"/>
      <c r="L145" s="20"/>
      <c r="M145" s="31">
        <v>62</v>
      </c>
      <c r="N145" s="42">
        <v>1</v>
      </c>
      <c r="O145" s="64"/>
      <c r="P145" s="36">
        <f t="shared" si="13"/>
        <v>0</v>
      </c>
      <c r="Q145" s="28">
        <f t="shared" si="14"/>
        <v>0</v>
      </c>
      <c r="T145" s="57"/>
    </row>
    <row r="146" spans="1:20" ht="22.5" customHeight="1" x14ac:dyDescent="0.2">
      <c r="A146" s="13"/>
      <c r="B146" s="16">
        <v>63</v>
      </c>
      <c r="C146" s="17" t="s">
        <v>214</v>
      </c>
      <c r="D146" s="21" t="s">
        <v>149</v>
      </c>
      <c r="E146" s="60">
        <v>1</v>
      </c>
      <c r="F146" s="36">
        <v>154773</v>
      </c>
      <c r="G146" s="36">
        <v>29407</v>
      </c>
      <c r="H146" s="36">
        <f t="shared" si="12"/>
        <v>184180</v>
      </c>
      <c r="I146" s="20"/>
      <c r="J146" s="20"/>
      <c r="K146" s="54"/>
      <c r="L146" s="20"/>
      <c r="M146" s="31">
        <v>63</v>
      </c>
      <c r="N146" s="42">
        <v>1</v>
      </c>
      <c r="O146" s="64"/>
      <c r="P146" s="36">
        <f t="shared" si="13"/>
        <v>0</v>
      </c>
      <c r="Q146" s="28">
        <f t="shared" si="14"/>
        <v>0</v>
      </c>
      <c r="T146" s="57"/>
    </row>
    <row r="147" spans="1:20" ht="22.5" customHeight="1" x14ac:dyDescent="0.2">
      <c r="A147" s="13"/>
      <c r="B147" s="16">
        <v>64</v>
      </c>
      <c r="C147" s="17" t="s">
        <v>215</v>
      </c>
      <c r="D147" s="21" t="s">
        <v>149</v>
      </c>
      <c r="E147" s="60">
        <v>1</v>
      </c>
      <c r="F147" s="36">
        <v>213673</v>
      </c>
      <c r="G147" s="36">
        <v>40598</v>
      </c>
      <c r="H147" s="36">
        <f t="shared" si="12"/>
        <v>254271</v>
      </c>
      <c r="I147" s="20"/>
      <c r="J147" s="20"/>
      <c r="K147" s="54"/>
      <c r="L147" s="20"/>
      <c r="M147" s="31">
        <v>64</v>
      </c>
      <c r="N147" s="42">
        <v>1</v>
      </c>
      <c r="O147" s="64"/>
      <c r="P147" s="36">
        <f t="shared" si="13"/>
        <v>0</v>
      </c>
      <c r="Q147" s="28">
        <f t="shared" si="14"/>
        <v>0</v>
      </c>
      <c r="T147" s="57"/>
    </row>
    <row r="148" spans="1:20" ht="22.5" customHeight="1" x14ac:dyDescent="0.2">
      <c r="A148" s="13"/>
      <c r="B148" s="16">
        <v>65</v>
      </c>
      <c r="C148" s="17" t="s">
        <v>216</v>
      </c>
      <c r="D148" s="21" t="s">
        <v>149</v>
      </c>
      <c r="E148" s="60">
        <v>1</v>
      </c>
      <c r="F148" s="36">
        <v>614154</v>
      </c>
      <c r="G148" s="36">
        <v>116689</v>
      </c>
      <c r="H148" s="36">
        <f t="shared" si="12"/>
        <v>730843</v>
      </c>
      <c r="I148" s="20"/>
      <c r="J148" s="20"/>
      <c r="K148" s="54"/>
      <c r="L148" s="20"/>
      <c r="M148" s="31">
        <v>65</v>
      </c>
      <c r="N148" s="42">
        <v>1</v>
      </c>
      <c r="O148" s="64"/>
      <c r="P148" s="36">
        <f t="shared" si="13"/>
        <v>0</v>
      </c>
      <c r="Q148" s="28">
        <f t="shared" si="14"/>
        <v>0</v>
      </c>
      <c r="T148" s="57"/>
    </row>
    <row r="149" spans="1:20" ht="22.5" customHeight="1" x14ac:dyDescent="0.2">
      <c r="A149" s="13"/>
      <c r="B149" s="16">
        <v>66</v>
      </c>
      <c r="C149" s="17" t="s">
        <v>217</v>
      </c>
      <c r="D149" s="21" t="s">
        <v>149</v>
      </c>
      <c r="E149" s="60">
        <v>1</v>
      </c>
      <c r="F149" s="36">
        <v>619070</v>
      </c>
      <c r="G149" s="36">
        <v>117623</v>
      </c>
      <c r="H149" s="36">
        <f t="shared" ref="H149:H162" si="15">F149+G149</f>
        <v>736693</v>
      </c>
      <c r="I149" s="20"/>
      <c r="J149" s="20"/>
      <c r="K149" s="54"/>
      <c r="L149" s="20"/>
      <c r="M149" s="31">
        <v>66</v>
      </c>
      <c r="N149" s="42">
        <v>1</v>
      </c>
      <c r="O149" s="64"/>
      <c r="P149" s="36">
        <f t="shared" ref="P149:P162" si="16">ROUND(+O149*19%,0)</f>
        <v>0</v>
      </c>
      <c r="Q149" s="28">
        <f t="shared" ref="Q149:Q162" si="17">ROUND(O149+P149,0)</f>
        <v>0</v>
      </c>
      <c r="T149" s="57"/>
    </row>
    <row r="150" spans="1:20" ht="22.5" customHeight="1" x14ac:dyDescent="0.2">
      <c r="A150" s="13"/>
      <c r="B150" s="16">
        <v>67</v>
      </c>
      <c r="C150" s="17" t="s">
        <v>218</v>
      </c>
      <c r="D150" s="21" t="s">
        <v>149</v>
      </c>
      <c r="E150" s="60">
        <v>1</v>
      </c>
      <c r="F150" s="36">
        <v>727650</v>
      </c>
      <c r="G150" s="36">
        <v>138254</v>
      </c>
      <c r="H150" s="36">
        <f t="shared" si="15"/>
        <v>865904</v>
      </c>
      <c r="I150" s="20"/>
      <c r="J150" s="20"/>
      <c r="K150" s="54"/>
      <c r="L150" s="20"/>
      <c r="M150" s="31">
        <v>67</v>
      </c>
      <c r="N150" s="42">
        <v>1</v>
      </c>
      <c r="O150" s="64"/>
      <c r="P150" s="36">
        <f t="shared" si="16"/>
        <v>0</v>
      </c>
      <c r="Q150" s="28">
        <f t="shared" si="17"/>
        <v>0</v>
      </c>
      <c r="T150" s="57"/>
    </row>
    <row r="151" spans="1:20" ht="22.5" customHeight="1" x14ac:dyDescent="0.2">
      <c r="A151" s="13"/>
      <c r="B151" s="16">
        <v>68</v>
      </c>
      <c r="C151" s="17" t="s">
        <v>219</v>
      </c>
      <c r="D151" s="21" t="s">
        <v>149</v>
      </c>
      <c r="E151" s="60">
        <v>1</v>
      </c>
      <c r="F151" s="36">
        <v>1210802</v>
      </c>
      <c r="G151" s="36">
        <v>230052</v>
      </c>
      <c r="H151" s="36">
        <f t="shared" si="15"/>
        <v>1440854</v>
      </c>
      <c r="I151" s="20"/>
      <c r="J151" s="20"/>
      <c r="K151" s="54"/>
      <c r="L151" s="20"/>
      <c r="M151" s="31">
        <v>68</v>
      </c>
      <c r="N151" s="42">
        <v>1</v>
      </c>
      <c r="O151" s="64"/>
      <c r="P151" s="36">
        <f t="shared" si="16"/>
        <v>0</v>
      </c>
      <c r="Q151" s="28">
        <f t="shared" si="17"/>
        <v>0</v>
      </c>
      <c r="T151" s="57"/>
    </row>
    <row r="152" spans="1:20" ht="22.5" customHeight="1" x14ac:dyDescent="0.2">
      <c r="A152" s="13"/>
      <c r="B152" s="16">
        <v>69</v>
      </c>
      <c r="C152" s="17" t="s">
        <v>220</v>
      </c>
      <c r="D152" s="21" t="s">
        <v>149</v>
      </c>
      <c r="E152" s="60">
        <v>1</v>
      </c>
      <c r="F152" s="36">
        <v>452906</v>
      </c>
      <c r="G152" s="36">
        <v>86052</v>
      </c>
      <c r="H152" s="36">
        <f t="shared" si="15"/>
        <v>538958</v>
      </c>
      <c r="I152" s="20"/>
      <c r="J152" s="20"/>
      <c r="K152" s="54"/>
      <c r="L152" s="20"/>
      <c r="M152" s="31">
        <v>69</v>
      </c>
      <c r="N152" s="42">
        <v>1</v>
      </c>
      <c r="O152" s="64"/>
      <c r="P152" s="36">
        <f t="shared" si="16"/>
        <v>0</v>
      </c>
      <c r="Q152" s="28">
        <f t="shared" si="17"/>
        <v>0</v>
      </c>
      <c r="T152" s="57"/>
    </row>
    <row r="153" spans="1:20" ht="22.5" customHeight="1" x14ac:dyDescent="0.2">
      <c r="A153" s="13"/>
      <c r="B153" s="16">
        <v>70</v>
      </c>
      <c r="C153" s="17" t="s">
        <v>221</v>
      </c>
      <c r="D153" s="21" t="s">
        <v>149</v>
      </c>
      <c r="E153" s="60">
        <v>1</v>
      </c>
      <c r="F153" s="36">
        <v>415406</v>
      </c>
      <c r="G153" s="36">
        <v>78927</v>
      </c>
      <c r="H153" s="36">
        <f t="shared" si="15"/>
        <v>494333</v>
      </c>
      <c r="I153" s="20"/>
      <c r="J153" s="20"/>
      <c r="K153" s="54"/>
      <c r="L153" s="20"/>
      <c r="M153" s="31">
        <v>70</v>
      </c>
      <c r="N153" s="42">
        <v>1</v>
      </c>
      <c r="O153" s="64"/>
      <c r="P153" s="36">
        <f t="shared" si="16"/>
        <v>0</v>
      </c>
      <c r="Q153" s="28">
        <f t="shared" si="17"/>
        <v>0</v>
      </c>
      <c r="T153" s="57"/>
    </row>
    <row r="154" spans="1:20" ht="22.5" customHeight="1" x14ac:dyDescent="0.2">
      <c r="A154" s="13"/>
      <c r="B154" s="16">
        <v>71</v>
      </c>
      <c r="C154" s="17" t="s">
        <v>222</v>
      </c>
      <c r="D154" s="21" t="s">
        <v>149</v>
      </c>
      <c r="E154" s="60">
        <v>1</v>
      </c>
      <c r="F154" s="36">
        <v>591381</v>
      </c>
      <c r="G154" s="36">
        <v>112362</v>
      </c>
      <c r="H154" s="36">
        <f t="shared" si="15"/>
        <v>703743</v>
      </c>
      <c r="I154" s="20"/>
      <c r="J154" s="20"/>
      <c r="K154" s="54"/>
      <c r="L154" s="20"/>
      <c r="M154" s="31">
        <v>71</v>
      </c>
      <c r="N154" s="42">
        <v>1</v>
      </c>
      <c r="O154" s="64"/>
      <c r="P154" s="36">
        <f t="shared" si="16"/>
        <v>0</v>
      </c>
      <c r="Q154" s="28">
        <f t="shared" si="17"/>
        <v>0</v>
      </c>
      <c r="T154" s="57"/>
    </row>
    <row r="155" spans="1:20" ht="22.5" customHeight="1" x14ac:dyDescent="0.2">
      <c r="A155" s="13"/>
      <c r="B155" s="16">
        <v>72</v>
      </c>
      <c r="C155" s="17" t="s">
        <v>223</v>
      </c>
      <c r="D155" s="21" t="s">
        <v>149</v>
      </c>
      <c r="E155" s="60">
        <v>1</v>
      </c>
      <c r="F155" s="36">
        <v>853987</v>
      </c>
      <c r="G155" s="36">
        <v>162258</v>
      </c>
      <c r="H155" s="36">
        <f t="shared" si="15"/>
        <v>1016245</v>
      </c>
      <c r="I155" s="20"/>
      <c r="J155" s="20"/>
      <c r="K155" s="54"/>
      <c r="L155" s="20"/>
      <c r="M155" s="31">
        <v>72</v>
      </c>
      <c r="N155" s="42">
        <v>1</v>
      </c>
      <c r="O155" s="64"/>
      <c r="P155" s="36">
        <f t="shared" si="16"/>
        <v>0</v>
      </c>
      <c r="Q155" s="28">
        <f t="shared" si="17"/>
        <v>0</v>
      </c>
      <c r="T155" s="57"/>
    </row>
    <row r="156" spans="1:20" ht="22.5" customHeight="1" x14ac:dyDescent="0.2">
      <c r="A156" s="13"/>
      <c r="B156" s="16">
        <v>73</v>
      </c>
      <c r="C156" s="17" t="s">
        <v>224</v>
      </c>
      <c r="D156" s="21" t="s">
        <v>149</v>
      </c>
      <c r="E156" s="60">
        <v>1</v>
      </c>
      <c r="F156" s="36">
        <v>770986</v>
      </c>
      <c r="G156" s="36">
        <v>146487</v>
      </c>
      <c r="H156" s="36">
        <f t="shared" si="15"/>
        <v>917473</v>
      </c>
      <c r="I156" s="20"/>
      <c r="J156" s="20"/>
      <c r="K156" s="54"/>
      <c r="L156" s="20"/>
      <c r="M156" s="31">
        <v>73</v>
      </c>
      <c r="N156" s="42">
        <v>1</v>
      </c>
      <c r="O156" s="64"/>
      <c r="P156" s="36">
        <f t="shared" si="16"/>
        <v>0</v>
      </c>
      <c r="Q156" s="28">
        <f t="shared" si="17"/>
        <v>0</v>
      </c>
      <c r="T156" s="57"/>
    </row>
    <row r="157" spans="1:20" ht="22.5" customHeight="1" x14ac:dyDescent="0.2">
      <c r="A157" s="13"/>
      <c r="B157" s="16">
        <v>74</v>
      </c>
      <c r="C157" s="17" t="s">
        <v>225</v>
      </c>
      <c r="D157" s="21" t="s">
        <v>149</v>
      </c>
      <c r="E157" s="60">
        <v>1</v>
      </c>
      <c r="F157" s="36">
        <v>661904</v>
      </c>
      <c r="G157" s="36">
        <v>125762</v>
      </c>
      <c r="H157" s="36">
        <f t="shared" si="15"/>
        <v>787666</v>
      </c>
      <c r="I157" s="20"/>
      <c r="J157" s="20"/>
      <c r="K157" s="54"/>
      <c r="L157" s="20"/>
      <c r="M157" s="31">
        <v>74</v>
      </c>
      <c r="N157" s="42">
        <v>1</v>
      </c>
      <c r="O157" s="64"/>
      <c r="P157" s="36">
        <f t="shared" si="16"/>
        <v>0</v>
      </c>
      <c r="Q157" s="28">
        <f t="shared" si="17"/>
        <v>0</v>
      </c>
      <c r="T157" s="57"/>
    </row>
    <row r="158" spans="1:20" ht="22.5" customHeight="1" x14ac:dyDescent="0.2">
      <c r="A158" s="13"/>
      <c r="B158" s="16">
        <v>75</v>
      </c>
      <c r="C158" s="17" t="s">
        <v>226</v>
      </c>
      <c r="D158" s="21" t="s">
        <v>149</v>
      </c>
      <c r="E158" s="60">
        <v>1</v>
      </c>
      <c r="F158" s="36">
        <v>725818</v>
      </c>
      <c r="G158" s="36">
        <v>137905</v>
      </c>
      <c r="H158" s="36">
        <f t="shared" si="15"/>
        <v>863723</v>
      </c>
      <c r="I158" s="20"/>
      <c r="J158" s="20"/>
      <c r="K158" s="54"/>
      <c r="L158" s="20"/>
      <c r="M158" s="31">
        <v>75</v>
      </c>
      <c r="N158" s="42">
        <v>1</v>
      </c>
      <c r="O158" s="64"/>
      <c r="P158" s="36">
        <f t="shared" si="16"/>
        <v>0</v>
      </c>
      <c r="Q158" s="28">
        <f t="shared" si="17"/>
        <v>0</v>
      </c>
      <c r="T158" s="57"/>
    </row>
    <row r="159" spans="1:20" ht="22.5" customHeight="1" x14ac:dyDescent="0.2">
      <c r="A159" s="13"/>
      <c r="B159" s="16">
        <v>76</v>
      </c>
      <c r="C159" s="17" t="s">
        <v>227</v>
      </c>
      <c r="D159" s="21" t="s">
        <v>149</v>
      </c>
      <c r="E159" s="60">
        <v>1</v>
      </c>
      <c r="F159" s="36">
        <v>750818</v>
      </c>
      <c r="G159" s="36">
        <v>142655</v>
      </c>
      <c r="H159" s="36">
        <f t="shared" si="15"/>
        <v>893473</v>
      </c>
      <c r="I159" s="20"/>
      <c r="J159" s="20"/>
      <c r="K159" s="54"/>
      <c r="L159" s="20"/>
      <c r="M159" s="31">
        <v>76</v>
      </c>
      <c r="N159" s="42">
        <v>1</v>
      </c>
      <c r="O159" s="64"/>
      <c r="P159" s="36">
        <f t="shared" si="16"/>
        <v>0</v>
      </c>
      <c r="Q159" s="28">
        <f t="shared" si="17"/>
        <v>0</v>
      </c>
      <c r="T159" s="57"/>
    </row>
    <row r="160" spans="1:20" ht="22.5" customHeight="1" x14ac:dyDescent="0.2">
      <c r="A160" s="13"/>
      <c r="B160" s="16">
        <v>77</v>
      </c>
      <c r="C160" s="17" t="s">
        <v>228</v>
      </c>
      <c r="D160" s="21" t="s">
        <v>149</v>
      </c>
      <c r="E160" s="60">
        <v>1</v>
      </c>
      <c r="F160" s="36">
        <v>780317</v>
      </c>
      <c r="G160" s="36">
        <v>148260</v>
      </c>
      <c r="H160" s="36">
        <f t="shared" si="15"/>
        <v>928577</v>
      </c>
      <c r="I160" s="20"/>
      <c r="J160" s="20"/>
      <c r="K160" s="54"/>
      <c r="L160" s="20"/>
      <c r="M160" s="31">
        <v>77</v>
      </c>
      <c r="N160" s="42">
        <v>1</v>
      </c>
      <c r="O160" s="64"/>
      <c r="P160" s="36">
        <f t="shared" si="16"/>
        <v>0</v>
      </c>
      <c r="Q160" s="28">
        <f t="shared" si="17"/>
        <v>0</v>
      </c>
      <c r="T160" s="57"/>
    </row>
    <row r="161" spans="1:20" ht="22.5" customHeight="1" x14ac:dyDescent="0.2">
      <c r="A161" s="13"/>
      <c r="B161" s="16">
        <v>78</v>
      </c>
      <c r="C161" s="17" t="s">
        <v>229</v>
      </c>
      <c r="D161" s="21" t="s">
        <v>149</v>
      </c>
      <c r="E161" s="60">
        <v>1</v>
      </c>
      <c r="F161" s="36">
        <v>919315</v>
      </c>
      <c r="G161" s="36">
        <v>174670</v>
      </c>
      <c r="H161" s="36">
        <f t="shared" si="15"/>
        <v>1093985</v>
      </c>
      <c r="I161" s="20"/>
      <c r="J161" s="20"/>
      <c r="K161" s="54"/>
      <c r="L161" s="20"/>
      <c r="M161" s="31">
        <v>78</v>
      </c>
      <c r="N161" s="42">
        <v>1</v>
      </c>
      <c r="O161" s="64"/>
      <c r="P161" s="36">
        <f t="shared" si="16"/>
        <v>0</v>
      </c>
      <c r="Q161" s="28">
        <f t="shared" si="17"/>
        <v>0</v>
      </c>
      <c r="T161" s="57"/>
    </row>
    <row r="162" spans="1:20" ht="22.5" customHeight="1" x14ac:dyDescent="0.2">
      <c r="A162" s="13"/>
      <c r="B162" s="16">
        <v>79</v>
      </c>
      <c r="C162" s="17" t="s">
        <v>230</v>
      </c>
      <c r="D162" s="21" t="s">
        <v>149</v>
      </c>
      <c r="E162" s="60">
        <v>1</v>
      </c>
      <c r="F162" s="36">
        <v>1089560</v>
      </c>
      <c r="G162" s="36">
        <v>207016</v>
      </c>
      <c r="H162" s="36">
        <f t="shared" si="15"/>
        <v>1296576</v>
      </c>
      <c r="I162" s="20"/>
      <c r="J162" s="20"/>
      <c r="K162" s="54"/>
      <c r="L162" s="20"/>
      <c r="M162" s="50">
        <v>79</v>
      </c>
      <c r="N162" s="51">
        <v>1</v>
      </c>
      <c r="O162" s="64"/>
      <c r="P162" s="36">
        <f t="shared" si="16"/>
        <v>0</v>
      </c>
      <c r="Q162" s="52">
        <f t="shared" si="17"/>
        <v>0</v>
      </c>
      <c r="T162" s="57"/>
    </row>
    <row r="163" spans="1:20" ht="11" customHeight="1" x14ac:dyDescent="0.2">
      <c r="A163" s="12"/>
      <c r="B163" s="87"/>
      <c r="C163" s="143"/>
      <c r="D163" s="143"/>
      <c r="E163" s="143"/>
      <c r="F163" s="143"/>
      <c r="G163" s="143"/>
      <c r="H163" s="143"/>
      <c r="I163" s="143"/>
      <c r="J163" s="143"/>
      <c r="K163" s="144"/>
      <c r="L163" s="20"/>
      <c r="M163" s="87"/>
      <c r="N163" s="88"/>
      <c r="O163" s="88"/>
      <c r="P163" s="88"/>
      <c r="Q163" s="88"/>
      <c r="R163" s="88"/>
      <c r="S163" s="88"/>
      <c r="T163" s="89"/>
    </row>
    <row r="164" spans="1:20" ht="24.5" customHeight="1" x14ac:dyDescent="0.2">
      <c r="A164" s="12"/>
      <c r="B164" s="90" t="s">
        <v>241</v>
      </c>
      <c r="C164" s="91"/>
      <c r="D164" s="91"/>
      <c r="E164" s="91"/>
      <c r="F164" s="91"/>
      <c r="G164" s="92"/>
      <c r="H164" s="92"/>
      <c r="I164" s="92"/>
      <c r="J164" s="93"/>
      <c r="K164" s="94"/>
      <c r="L164" s="20"/>
      <c r="M164" s="155" t="s">
        <v>243</v>
      </c>
      <c r="N164" s="156"/>
      <c r="O164" s="156"/>
      <c r="P164" s="156"/>
      <c r="Q164" s="156"/>
      <c r="R164" s="156"/>
      <c r="S164" s="157"/>
      <c r="T164" s="158"/>
    </row>
    <row r="165" spans="1:20" ht="63" customHeight="1" x14ac:dyDescent="0.2">
      <c r="A165" s="12"/>
      <c r="B165" s="74" t="s">
        <v>242</v>
      </c>
      <c r="C165" s="75"/>
      <c r="D165" s="75"/>
      <c r="E165" s="147">
        <f>+K79</f>
        <v>127199142</v>
      </c>
      <c r="F165" s="147"/>
      <c r="G165" s="148"/>
      <c r="H165" s="148"/>
      <c r="I165" s="148"/>
      <c r="J165" s="149"/>
      <c r="K165" s="150"/>
      <c r="L165" s="20"/>
      <c r="M165" s="159" t="s">
        <v>244</v>
      </c>
      <c r="N165" s="160"/>
      <c r="O165" s="160"/>
      <c r="P165" s="160"/>
      <c r="Q165" s="161"/>
      <c r="R165" s="161"/>
      <c r="S165" s="162"/>
      <c r="T165" s="62">
        <f>+T79</f>
        <v>0</v>
      </c>
    </row>
    <row r="166" spans="1:20" ht="45" customHeight="1" x14ac:dyDescent="0.2">
      <c r="A166" s="12"/>
      <c r="B166" s="79" t="s">
        <v>246</v>
      </c>
      <c r="C166" s="80"/>
      <c r="D166" s="80"/>
      <c r="E166" s="147">
        <v>40000000</v>
      </c>
      <c r="F166" s="147"/>
      <c r="G166" s="148"/>
      <c r="H166" s="148"/>
      <c r="I166" s="148"/>
      <c r="J166" s="149"/>
      <c r="K166" s="150"/>
      <c r="L166" s="20"/>
      <c r="M166" s="159" t="s">
        <v>247</v>
      </c>
      <c r="N166" s="160"/>
      <c r="O166" s="160"/>
      <c r="P166" s="160"/>
      <c r="Q166" s="161" t="s">
        <v>100</v>
      </c>
      <c r="R166" s="161"/>
      <c r="S166" s="162"/>
      <c r="T166" s="62">
        <v>40000000</v>
      </c>
    </row>
    <row r="167" spans="1:20" ht="42.5" customHeight="1" x14ac:dyDescent="0.2">
      <c r="A167" s="12"/>
      <c r="B167" s="71" t="s">
        <v>245</v>
      </c>
      <c r="C167" s="72"/>
      <c r="D167" s="73"/>
      <c r="E167" s="151">
        <f>E165+E166</f>
        <v>167199142</v>
      </c>
      <c r="F167" s="151"/>
      <c r="G167" s="152"/>
      <c r="H167" s="152"/>
      <c r="I167" s="152"/>
      <c r="J167" s="153"/>
      <c r="K167" s="154"/>
      <c r="L167" s="20"/>
      <c r="M167" s="163" t="s">
        <v>231</v>
      </c>
      <c r="N167" s="164"/>
      <c r="O167" s="164"/>
      <c r="P167" s="164"/>
      <c r="Q167" s="165" t="s">
        <v>101</v>
      </c>
      <c r="R167" s="165"/>
      <c r="S167" s="166"/>
      <c r="T167" s="43">
        <f>SUM(T165:T166)</f>
        <v>40000000</v>
      </c>
    </row>
    <row r="168" spans="1:20" x14ac:dyDescent="0.2">
      <c r="A168" s="12"/>
      <c r="B168" s="84"/>
      <c r="C168" s="85"/>
      <c r="D168" s="85"/>
      <c r="E168" s="85"/>
      <c r="F168" s="85"/>
      <c r="G168" s="85"/>
      <c r="H168" s="85"/>
      <c r="I168" s="85"/>
      <c r="J168" s="85"/>
      <c r="K168" s="85"/>
      <c r="L168" s="77"/>
      <c r="M168" s="77"/>
      <c r="N168" s="77"/>
      <c r="O168" s="77"/>
      <c r="P168" s="77"/>
      <c r="Q168" s="77"/>
      <c r="R168" s="77"/>
      <c r="S168" s="77"/>
      <c r="T168" s="86"/>
    </row>
    <row r="169" spans="1:20" ht="33" customHeight="1" x14ac:dyDescent="0.2">
      <c r="A169" s="12"/>
      <c r="B169" s="81" t="s">
        <v>248</v>
      </c>
      <c r="C169" s="81"/>
      <c r="D169" s="81"/>
      <c r="E169" s="81"/>
      <c r="F169" s="81"/>
      <c r="G169" s="81"/>
      <c r="H169" s="81"/>
      <c r="I169" s="81"/>
      <c r="J169" s="81"/>
      <c r="K169" s="81"/>
      <c r="L169" s="82"/>
      <c r="M169" s="82"/>
      <c r="N169" s="82"/>
      <c r="O169" s="82"/>
      <c r="P169" s="82"/>
      <c r="Q169" s="82"/>
      <c r="R169" s="82"/>
      <c r="S169" s="82"/>
      <c r="T169" s="82"/>
    </row>
    <row r="170" spans="1:20" ht="32.25" customHeight="1" x14ac:dyDescent="0.2">
      <c r="A170" s="12"/>
      <c r="B170" s="81" t="s">
        <v>273</v>
      </c>
      <c r="C170" s="81"/>
      <c r="D170" s="81"/>
      <c r="E170" s="81"/>
      <c r="F170" s="81"/>
      <c r="G170" s="81"/>
      <c r="H170" s="81"/>
      <c r="I170" s="81"/>
      <c r="J170" s="81"/>
      <c r="K170" s="81"/>
      <c r="L170" s="82"/>
      <c r="M170" s="82"/>
      <c r="N170" s="82"/>
      <c r="O170" s="82"/>
      <c r="P170" s="82"/>
      <c r="Q170" s="82"/>
      <c r="R170" s="82"/>
      <c r="S170" s="82"/>
      <c r="T170" s="82"/>
    </row>
    <row r="171" spans="1:20" ht="42.5" customHeight="1" x14ac:dyDescent="0.2">
      <c r="A171" s="12"/>
      <c r="B171" s="81" t="s">
        <v>261</v>
      </c>
      <c r="C171" s="81"/>
      <c r="D171" s="81"/>
      <c r="E171" s="81"/>
      <c r="F171" s="81"/>
      <c r="G171" s="81"/>
      <c r="H171" s="81"/>
      <c r="I171" s="81"/>
      <c r="J171" s="81"/>
      <c r="K171" s="81"/>
      <c r="L171" s="82"/>
      <c r="M171" s="82"/>
      <c r="N171" s="82"/>
      <c r="O171" s="82"/>
      <c r="P171" s="82"/>
      <c r="Q171" s="82"/>
      <c r="R171" s="82"/>
      <c r="S171" s="82"/>
      <c r="T171" s="82"/>
    </row>
    <row r="172" spans="1:20" ht="42" customHeight="1" x14ac:dyDescent="0.2">
      <c r="A172" s="12"/>
      <c r="B172" s="81" t="s">
        <v>274</v>
      </c>
      <c r="C172" s="81"/>
      <c r="D172" s="81"/>
      <c r="E172" s="81"/>
      <c r="F172" s="81"/>
      <c r="G172" s="81"/>
      <c r="H172" s="81"/>
      <c r="I172" s="81"/>
      <c r="J172" s="81"/>
      <c r="K172" s="81"/>
      <c r="L172" s="82"/>
      <c r="M172" s="82"/>
      <c r="N172" s="82"/>
      <c r="O172" s="82"/>
      <c r="P172" s="82"/>
      <c r="Q172" s="82"/>
      <c r="R172" s="82"/>
      <c r="S172" s="82"/>
      <c r="T172" s="82"/>
    </row>
    <row r="173" spans="1:20" ht="44" customHeight="1" x14ac:dyDescent="0.2">
      <c r="A173" s="12"/>
      <c r="B173" s="81" t="s">
        <v>262</v>
      </c>
      <c r="C173" s="81"/>
      <c r="D173" s="81"/>
      <c r="E173" s="81"/>
      <c r="F173" s="81"/>
      <c r="G173" s="81"/>
      <c r="H173" s="81"/>
      <c r="I173" s="81"/>
      <c r="J173" s="81"/>
      <c r="K173" s="81"/>
      <c r="L173" s="82"/>
      <c r="M173" s="82"/>
      <c r="N173" s="82"/>
      <c r="O173" s="82"/>
      <c r="P173" s="82"/>
      <c r="Q173" s="82"/>
      <c r="R173" s="82"/>
      <c r="S173" s="82"/>
      <c r="T173" s="82"/>
    </row>
    <row r="174" spans="1:20" ht="44" customHeight="1" x14ac:dyDescent="0.2">
      <c r="A174" s="12"/>
      <c r="B174" s="81" t="s">
        <v>263</v>
      </c>
      <c r="C174" s="81"/>
      <c r="D174" s="81"/>
      <c r="E174" s="81"/>
      <c r="F174" s="81"/>
      <c r="G174" s="81"/>
      <c r="H174" s="81"/>
      <c r="I174" s="81"/>
      <c r="J174" s="81"/>
      <c r="K174" s="81"/>
      <c r="L174" s="82"/>
      <c r="M174" s="82"/>
      <c r="N174" s="82"/>
      <c r="O174" s="82"/>
      <c r="P174" s="82"/>
      <c r="Q174" s="82"/>
      <c r="R174" s="82"/>
      <c r="S174" s="82"/>
      <c r="T174" s="82"/>
    </row>
    <row r="175" spans="1:20" ht="44" customHeight="1" x14ac:dyDescent="0.2">
      <c r="A175" s="12"/>
      <c r="B175" s="81" t="s">
        <v>275</v>
      </c>
      <c r="C175" s="81"/>
      <c r="D175" s="81"/>
      <c r="E175" s="81"/>
      <c r="F175" s="81"/>
      <c r="G175" s="81"/>
      <c r="H175" s="81"/>
      <c r="I175" s="81"/>
      <c r="J175" s="81"/>
      <c r="K175" s="81"/>
      <c r="L175" s="82"/>
      <c r="M175" s="82"/>
      <c r="N175" s="82"/>
      <c r="O175" s="82"/>
      <c r="P175" s="82"/>
      <c r="Q175" s="82"/>
      <c r="R175" s="82"/>
      <c r="S175" s="82"/>
      <c r="T175" s="82"/>
    </row>
    <row r="176" spans="1:20" ht="53.25" customHeight="1" x14ac:dyDescent="0.2">
      <c r="A176" s="12"/>
      <c r="B176" s="81" t="s">
        <v>250</v>
      </c>
      <c r="C176" s="81"/>
      <c r="D176" s="81"/>
      <c r="E176" s="81"/>
      <c r="F176" s="81"/>
      <c r="G176" s="81"/>
      <c r="H176" s="81"/>
      <c r="I176" s="81"/>
      <c r="J176" s="81"/>
      <c r="K176" s="81"/>
      <c r="L176" s="83"/>
      <c r="M176" s="83"/>
      <c r="N176" s="83"/>
      <c r="O176" s="83"/>
      <c r="P176" s="83"/>
      <c r="Q176" s="83"/>
      <c r="R176" s="83"/>
      <c r="S176" s="83"/>
      <c r="T176" s="83"/>
    </row>
    <row r="177" spans="1:20" ht="64.5" customHeight="1" x14ac:dyDescent="0.2">
      <c r="A177" s="12"/>
      <c r="B177" s="81" t="s">
        <v>276</v>
      </c>
      <c r="C177" s="81"/>
      <c r="D177" s="81"/>
      <c r="E177" s="81"/>
      <c r="F177" s="81"/>
      <c r="G177" s="81"/>
      <c r="H177" s="81"/>
      <c r="I177" s="81"/>
      <c r="J177" s="81"/>
      <c r="K177" s="81"/>
      <c r="L177" s="83"/>
      <c r="M177" s="83"/>
      <c r="N177" s="83"/>
      <c r="O177" s="83"/>
      <c r="P177" s="83"/>
      <c r="Q177" s="83"/>
      <c r="R177" s="83"/>
      <c r="S177" s="83"/>
      <c r="T177" s="83"/>
    </row>
    <row r="178" spans="1:20" ht="45" customHeight="1" x14ac:dyDescent="0.2">
      <c r="A178" s="12"/>
      <c r="B178" s="81" t="s">
        <v>264</v>
      </c>
      <c r="C178" s="81"/>
      <c r="D178" s="81"/>
      <c r="E178" s="81"/>
      <c r="F178" s="81"/>
      <c r="G178" s="81"/>
      <c r="H178" s="81"/>
      <c r="I178" s="81"/>
      <c r="J178" s="81"/>
      <c r="K178" s="81"/>
      <c r="L178" s="82"/>
      <c r="M178" s="82"/>
      <c r="N178" s="82"/>
      <c r="O178" s="82"/>
      <c r="P178" s="82"/>
      <c r="Q178" s="82"/>
      <c r="R178" s="82"/>
      <c r="S178" s="82"/>
      <c r="T178" s="82"/>
    </row>
    <row r="179" spans="1:20" ht="63" customHeight="1" x14ac:dyDescent="0.2">
      <c r="A179" s="12"/>
      <c r="B179" s="81" t="s">
        <v>265</v>
      </c>
      <c r="C179" s="81"/>
      <c r="D179" s="81"/>
      <c r="E179" s="81"/>
      <c r="F179" s="81"/>
      <c r="G179" s="81"/>
      <c r="H179" s="81"/>
      <c r="I179" s="81"/>
      <c r="J179" s="81"/>
      <c r="K179" s="81"/>
      <c r="L179" s="82"/>
      <c r="M179" s="82"/>
      <c r="N179" s="82"/>
      <c r="O179" s="82"/>
      <c r="P179" s="82"/>
      <c r="Q179" s="82"/>
      <c r="R179" s="82"/>
      <c r="S179" s="82"/>
      <c r="T179" s="82"/>
    </row>
    <row r="180" spans="1:20" ht="41.5" customHeight="1" x14ac:dyDescent="0.2">
      <c r="A180" s="12"/>
      <c r="B180" s="81" t="s">
        <v>251</v>
      </c>
      <c r="C180" s="81"/>
      <c r="D180" s="81"/>
      <c r="E180" s="81"/>
      <c r="F180" s="81"/>
      <c r="G180" s="81"/>
      <c r="H180" s="81"/>
      <c r="I180" s="81"/>
      <c r="J180" s="81"/>
      <c r="K180" s="81"/>
      <c r="L180" s="82"/>
      <c r="M180" s="82"/>
      <c r="N180" s="82"/>
      <c r="O180" s="82"/>
      <c r="P180" s="82"/>
      <c r="Q180" s="82"/>
      <c r="R180" s="82"/>
      <c r="S180" s="82"/>
      <c r="T180" s="82"/>
    </row>
    <row r="181" spans="1:20" ht="42.5" customHeight="1" x14ac:dyDescent="0.2">
      <c r="A181" s="12"/>
      <c r="B181" s="81" t="s">
        <v>266</v>
      </c>
      <c r="C181" s="81"/>
      <c r="D181" s="81"/>
      <c r="E181" s="81"/>
      <c r="F181" s="81"/>
      <c r="G181" s="81"/>
      <c r="H181" s="81"/>
      <c r="I181" s="81"/>
      <c r="J181" s="81"/>
      <c r="K181" s="81"/>
      <c r="L181" s="82"/>
      <c r="M181" s="82"/>
      <c r="N181" s="82"/>
      <c r="O181" s="82"/>
      <c r="P181" s="82"/>
      <c r="Q181" s="82"/>
      <c r="R181" s="82"/>
      <c r="S181" s="82"/>
      <c r="T181" s="82"/>
    </row>
    <row r="182" spans="1:20" ht="29" customHeight="1" x14ac:dyDescent="0.2">
      <c r="A182" s="12"/>
      <c r="B182" s="81" t="s">
        <v>267</v>
      </c>
      <c r="C182" s="81"/>
      <c r="D182" s="81"/>
      <c r="E182" s="81"/>
      <c r="F182" s="81"/>
      <c r="G182" s="81"/>
      <c r="H182" s="81"/>
      <c r="I182" s="81"/>
      <c r="J182" s="81"/>
      <c r="K182" s="81"/>
      <c r="L182" s="82"/>
      <c r="M182" s="82"/>
      <c r="N182" s="82"/>
      <c r="O182" s="82"/>
      <c r="P182" s="82"/>
      <c r="Q182" s="82"/>
      <c r="R182" s="82"/>
      <c r="S182" s="82"/>
      <c r="T182" s="82"/>
    </row>
    <row r="183" spans="1:20" ht="41" customHeight="1" x14ac:dyDescent="0.2">
      <c r="A183" s="12"/>
      <c r="B183" s="81" t="s">
        <v>268</v>
      </c>
      <c r="C183" s="81"/>
      <c r="D183" s="81"/>
      <c r="E183" s="81"/>
      <c r="F183" s="81"/>
      <c r="G183" s="81"/>
      <c r="H183" s="81"/>
      <c r="I183" s="81"/>
      <c r="J183" s="81"/>
      <c r="K183" s="81"/>
      <c r="L183" s="82"/>
      <c r="M183" s="82"/>
      <c r="N183" s="82"/>
      <c r="O183" s="82"/>
      <c r="P183" s="82"/>
      <c r="Q183" s="82"/>
      <c r="R183" s="82"/>
      <c r="S183" s="82"/>
      <c r="T183" s="82"/>
    </row>
    <row r="184" spans="1:20" ht="105" customHeight="1" x14ac:dyDescent="0.2">
      <c r="A184" s="12"/>
      <c r="B184" s="81" t="s">
        <v>269</v>
      </c>
      <c r="C184" s="81"/>
      <c r="D184" s="81"/>
      <c r="E184" s="81"/>
      <c r="F184" s="81"/>
      <c r="G184" s="81"/>
      <c r="H184" s="81"/>
      <c r="I184" s="81"/>
      <c r="J184" s="81"/>
      <c r="K184" s="81"/>
      <c r="L184" s="82"/>
      <c r="M184" s="82"/>
      <c r="N184" s="82"/>
      <c r="O184" s="82"/>
      <c r="P184" s="82"/>
      <c r="Q184" s="82"/>
      <c r="R184" s="82"/>
      <c r="S184" s="82"/>
      <c r="T184" s="82"/>
    </row>
    <row r="185" spans="1:20" ht="42" customHeight="1" x14ac:dyDescent="0.2">
      <c r="A185" s="12"/>
      <c r="B185" s="81" t="s">
        <v>252</v>
      </c>
      <c r="C185" s="81"/>
      <c r="D185" s="81"/>
      <c r="E185" s="81"/>
      <c r="F185" s="81"/>
      <c r="G185" s="81"/>
      <c r="H185" s="81"/>
      <c r="I185" s="81"/>
      <c r="J185" s="81"/>
      <c r="K185" s="81"/>
      <c r="L185" s="82"/>
      <c r="M185" s="82"/>
      <c r="N185" s="82"/>
      <c r="O185" s="82"/>
      <c r="P185" s="82"/>
      <c r="Q185" s="82"/>
      <c r="R185" s="82"/>
      <c r="S185" s="82"/>
      <c r="T185" s="82"/>
    </row>
    <row r="186" spans="1:20" ht="7.25" customHeight="1" x14ac:dyDescent="0.2">
      <c r="A186" s="12"/>
      <c r="B186" s="122"/>
      <c r="C186" s="66"/>
      <c r="D186" s="66"/>
      <c r="E186" s="66"/>
      <c r="F186" s="66"/>
      <c r="G186" s="66"/>
      <c r="H186" s="66"/>
      <c r="I186" s="66"/>
      <c r="J186" s="66"/>
      <c r="K186" s="66"/>
      <c r="L186" s="66"/>
      <c r="M186" s="66"/>
      <c r="N186" s="66"/>
      <c r="O186" s="66"/>
      <c r="P186" s="66"/>
      <c r="Q186" s="66"/>
      <c r="R186" s="66"/>
      <c r="S186" s="66"/>
      <c r="T186" s="66"/>
    </row>
    <row r="187" spans="1:20" ht="33.5" customHeight="1" x14ac:dyDescent="0.2">
      <c r="A187" s="12"/>
      <c r="B187" s="123" t="s">
        <v>30</v>
      </c>
      <c r="C187" s="123"/>
      <c r="D187" s="124"/>
      <c r="E187" s="65"/>
      <c r="F187" s="65"/>
      <c r="G187" s="65"/>
      <c r="H187" s="65"/>
      <c r="I187" s="65"/>
      <c r="J187" s="65"/>
      <c r="K187" s="65"/>
      <c r="L187" s="65"/>
      <c r="M187" s="66"/>
      <c r="N187" s="66"/>
      <c r="O187" s="66"/>
      <c r="P187" s="66"/>
      <c r="Q187" s="66"/>
      <c r="R187" s="66"/>
      <c r="S187" s="66"/>
      <c r="T187" s="66"/>
    </row>
    <row r="188" spans="1:20" ht="51" customHeight="1" x14ac:dyDescent="0.2">
      <c r="A188" s="12"/>
      <c r="B188" s="123" t="s">
        <v>31</v>
      </c>
      <c r="C188" s="123"/>
      <c r="D188" s="124"/>
      <c r="E188" s="65"/>
      <c r="F188" s="65"/>
      <c r="G188" s="65"/>
      <c r="H188" s="65"/>
      <c r="I188" s="65"/>
      <c r="J188" s="65"/>
      <c r="K188" s="65"/>
      <c r="L188" s="65"/>
      <c r="M188" s="66"/>
      <c r="N188" s="66"/>
      <c r="O188" s="66"/>
      <c r="P188" s="66"/>
      <c r="Q188" s="66"/>
      <c r="R188" s="66"/>
      <c r="S188" s="66"/>
      <c r="T188" s="66"/>
    </row>
    <row r="189" spans="1:20" ht="29.5" customHeight="1" x14ac:dyDescent="0.2">
      <c r="A189" s="12"/>
      <c r="B189" s="123" t="s">
        <v>32</v>
      </c>
      <c r="C189" s="123"/>
      <c r="D189" s="123"/>
      <c r="E189" s="65"/>
      <c r="F189" s="65"/>
      <c r="G189" s="65"/>
      <c r="H189" s="65"/>
      <c r="I189" s="65"/>
      <c r="J189" s="65"/>
      <c r="K189" s="65"/>
      <c r="L189" s="65"/>
      <c r="M189" s="66"/>
      <c r="N189" s="66"/>
      <c r="O189" s="66"/>
      <c r="P189" s="66"/>
      <c r="Q189" s="66"/>
      <c r="R189" s="66"/>
      <c r="S189" s="66"/>
      <c r="T189" s="66"/>
    </row>
    <row r="190" spans="1:20" ht="27.5" customHeight="1" x14ac:dyDescent="0.2">
      <c r="A190" s="12"/>
      <c r="B190" s="22" t="s">
        <v>33</v>
      </c>
      <c r="C190" s="22"/>
      <c r="D190" s="23"/>
      <c r="E190" s="65"/>
      <c r="F190" s="65"/>
      <c r="G190" s="65"/>
      <c r="H190" s="65"/>
      <c r="I190" s="65"/>
      <c r="J190" s="65"/>
      <c r="K190" s="65"/>
      <c r="L190" s="65"/>
      <c r="M190" s="66"/>
      <c r="N190" s="66"/>
      <c r="O190" s="66"/>
      <c r="P190" s="66"/>
      <c r="Q190" s="66"/>
      <c r="R190" s="66"/>
      <c r="S190" s="66"/>
      <c r="T190" s="66"/>
    </row>
    <row r="191" spans="1:20" ht="50.25" customHeight="1" x14ac:dyDescent="0.2">
      <c r="A191" s="12"/>
      <c r="B191" s="118" t="s">
        <v>253</v>
      </c>
      <c r="C191" s="119"/>
      <c r="D191" s="119"/>
      <c r="E191" s="119"/>
      <c r="F191" s="119"/>
      <c r="G191" s="119"/>
      <c r="H191" s="119"/>
      <c r="I191" s="119"/>
      <c r="J191" s="119"/>
      <c r="K191" s="119"/>
      <c r="L191" s="119"/>
      <c r="M191" s="120"/>
      <c r="N191" s="120"/>
      <c r="O191" s="120"/>
      <c r="P191" s="120"/>
      <c r="Q191" s="120"/>
      <c r="R191" s="120"/>
      <c r="S191" s="120"/>
      <c r="T191" s="121"/>
    </row>
  </sheetData>
  <sheetProtection formatCells="0" formatColumns="0" formatRows="0" insertColumns="0" insertRows="0"/>
  <mergeCells count="59">
    <mergeCell ref="B174:T174"/>
    <mergeCell ref="B175:T175"/>
    <mergeCell ref="M79:S80"/>
    <mergeCell ref="B82:H82"/>
    <mergeCell ref="M82:Q82"/>
    <mergeCell ref="B81:K81"/>
    <mergeCell ref="M81:T81"/>
    <mergeCell ref="B79:J80"/>
    <mergeCell ref="E165:K165"/>
    <mergeCell ref="E166:K166"/>
    <mergeCell ref="E167:K167"/>
    <mergeCell ref="M164:T164"/>
    <mergeCell ref="M165:S165"/>
    <mergeCell ref="M166:S166"/>
    <mergeCell ref="M167:S167"/>
    <mergeCell ref="B163:K163"/>
    <mergeCell ref="E190:T190"/>
    <mergeCell ref="B191:T191"/>
    <mergeCell ref="B186:T186"/>
    <mergeCell ref="B171:T171"/>
    <mergeCell ref="B172:T172"/>
    <mergeCell ref="B177:T177"/>
    <mergeCell ref="B189:D189"/>
    <mergeCell ref="B187:D187"/>
    <mergeCell ref="B188:D188"/>
    <mergeCell ref="B183:T183"/>
    <mergeCell ref="B184:T184"/>
    <mergeCell ref="B185:T185"/>
    <mergeCell ref="B179:T179"/>
    <mergeCell ref="B180:T180"/>
    <mergeCell ref="B181:T181"/>
    <mergeCell ref="B182:T182"/>
    <mergeCell ref="B2:T2"/>
    <mergeCell ref="B3:T3"/>
    <mergeCell ref="B4:T4"/>
    <mergeCell ref="B5:T5"/>
    <mergeCell ref="T79:T80"/>
    <mergeCell ref="K79:K80"/>
    <mergeCell ref="B7:K7"/>
    <mergeCell ref="M7:T7"/>
    <mergeCell ref="B9:K9"/>
    <mergeCell ref="M9:T9"/>
    <mergeCell ref="B8:K8"/>
    <mergeCell ref="E187:T187"/>
    <mergeCell ref="E188:T188"/>
    <mergeCell ref="E189:T189"/>
    <mergeCell ref="A6:T6"/>
    <mergeCell ref="B167:D167"/>
    <mergeCell ref="B165:D165"/>
    <mergeCell ref="M8:T8"/>
    <mergeCell ref="B166:D166"/>
    <mergeCell ref="B169:T169"/>
    <mergeCell ref="B170:T170"/>
    <mergeCell ref="B173:T173"/>
    <mergeCell ref="B176:T176"/>
    <mergeCell ref="B178:T178"/>
    <mergeCell ref="B168:T168"/>
    <mergeCell ref="M163:T163"/>
    <mergeCell ref="B164:K164"/>
  </mergeCells>
  <pageMargins left="0.7" right="0.7" top="0.75" bottom="0.75" header="0.3" footer="0.3"/>
  <pageSetup paperSize="2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5:E39"/>
  <sheetViews>
    <sheetView topLeftCell="A24" workbookViewId="0">
      <selection activeCell="H31" sqref="H31"/>
    </sheetView>
  </sheetViews>
  <sheetFormatPr baseColWidth="10" defaultColWidth="11" defaultRowHeight="15" x14ac:dyDescent="0.2"/>
  <cols>
    <col min="2" max="2" width="15.6640625" customWidth="1"/>
    <col min="3" max="3" width="16.6640625" customWidth="1"/>
    <col min="4" max="4" width="40" customWidth="1"/>
    <col min="5" max="5" width="16.1640625" customWidth="1"/>
  </cols>
  <sheetData>
    <row r="5" spans="2:5" x14ac:dyDescent="0.2">
      <c r="B5" s="167" t="s">
        <v>34</v>
      </c>
      <c r="C5" s="168"/>
      <c r="D5" s="168"/>
      <c r="E5" s="169"/>
    </row>
    <row r="6" spans="2:5" ht="24" x14ac:dyDescent="0.2">
      <c r="B6" s="1" t="s">
        <v>2</v>
      </c>
      <c r="C6" s="2" t="s">
        <v>35</v>
      </c>
      <c r="D6" s="2" t="s">
        <v>3</v>
      </c>
      <c r="E6" s="2" t="s">
        <v>36</v>
      </c>
    </row>
    <row r="7" spans="2:5" x14ac:dyDescent="0.2">
      <c r="B7" s="3">
        <v>1</v>
      </c>
      <c r="C7" s="4" t="s">
        <v>37</v>
      </c>
      <c r="D7" s="4" t="s">
        <v>4</v>
      </c>
      <c r="E7" s="5" t="s">
        <v>38</v>
      </c>
    </row>
    <row r="8" spans="2:5" x14ac:dyDescent="0.2">
      <c r="B8" s="3">
        <v>2</v>
      </c>
      <c r="C8" s="6" t="s">
        <v>39</v>
      </c>
      <c r="D8" s="6" t="s">
        <v>5</v>
      </c>
      <c r="E8" s="7" t="s">
        <v>40</v>
      </c>
    </row>
    <row r="9" spans="2:5" x14ac:dyDescent="0.2">
      <c r="B9" s="3">
        <v>3</v>
      </c>
      <c r="C9" s="6" t="s">
        <v>41</v>
      </c>
      <c r="D9" s="6" t="s">
        <v>6</v>
      </c>
      <c r="E9" s="7" t="s">
        <v>42</v>
      </c>
    </row>
    <row r="10" spans="2:5" x14ac:dyDescent="0.2">
      <c r="B10" s="3">
        <v>4</v>
      </c>
      <c r="C10" s="6" t="s">
        <v>43</v>
      </c>
      <c r="D10" s="6" t="s">
        <v>7</v>
      </c>
      <c r="E10" s="7" t="s">
        <v>44</v>
      </c>
    </row>
    <row r="11" spans="2:5" x14ac:dyDescent="0.2">
      <c r="B11" s="3">
        <v>5</v>
      </c>
      <c r="C11" s="6" t="s">
        <v>45</v>
      </c>
      <c r="D11" s="6" t="s">
        <v>46</v>
      </c>
      <c r="E11" s="7" t="s">
        <v>47</v>
      </c>
    </row>
    <row r="12" spans="2:5" x14ac:dyDescent="0.2">
      <c r="B12" s="3">
        <v>6</v>
      </c>
      <c r="C12" s="6" t="s">
        <v>48</v>
      </c>
      <c r="D12" s="6" t="s">
        <v>8</v>
      </c>
      <c r="E12" s="7" t="s">
        <v>49</v>
      </c>
    </row>
    <row r="13" spans="2:5" ht="24" x14ac:dyDescent="0.2">
      <c r="B13" s="3">
        <v>7</v>
      </c>
      <c r="C13" s="6" t="s">
        <v>50</v>
      </c>
      <c r="D13" s="6" t="s">
        <v>9</v>
      </c>
      <c r="E13" s="7" t="s">
        <v>51</v>
      </c>
    </row>
    <row r="14" spans="2:5" ht="24" x14ac:dyDescent="0.2">
      <c r="B14" s="3">
        <v>8</v>
      </c>
      <c r="C14" s="6" t="s">
        <v>52</v>
      </c>
      <c r="D14" s="6" t="s">
        <v>10</v>
      </c>
      <c r="E14" s="7" t="s">
        <v>51</v>
      </c>
    </row>
    <row r="15" spans="2:5" ht="24" x14ac:dyDescent="0.2">
      <c r="B15" s="3">
        <v>9</v>
      </c>
      <c r="C15" s="6" t="s">
        <v>53</v>
      </c>
      <c r="D15" s="6" t="s">
        <v>11</v>
      </c>
      <c r="E15" s="7" t="s">
        <v>54</v>
      </c>
    </row>
    <row r="16" spans="2:5" x14ac:dyDescent="0.2">
      <c r="B16" s="3">
        <v>10</v>
      </c>
      <c r="C16" s="6" t="s">
        <v>55</v>
      </c>
      <c r="D16" s="6" t="s">
        <v>12</v>
      </c>
      <c r="E16" s="7" t="s">
        <v>44</v>
      </c>
    </row>
    <row r="17" spans="2:5" x14ac:dyDescent="0.2">
      <c r="B17" s="3">
        <v>11</v>
      </c>
      <c r="C17" s="6" t="s">
        <v>56</v>
      </c>
      <c r="D17" s="6" t="s">
        <v>13</v>
      </c>
      <c r="E17" s="7" t="s">
        <v>57</v>
      </c>
    </row>
    <row r="18" spans="2:5" x14ac:dyDescent="0.2">
      <c r="B18" s="3">
        <v>12</v>
      </c>
      <c r="C18" s="6" t="s">
        <v>58</v>
      </c>
      <c r="D18" s="6" t="s">
        <v>14</v>
      </c>
      <c r="E18" s="7" t="s">
        <v>59</v>
      </c>
    </row>
    <row r="19" spans="2:5" x14ac:dyDescent="0.2">
      <c r="B19" s="3">
        <v>13</v>
      </c>
      <c r="C19" s="6" t="s">
        <v>60</v>
      </c>
      <c r="D19" s="6" t="s">
        <v>15</v>
      </c>
      <c r="E19" s="7" t="s">
        <v>61</v>
      </c>
    </row>
    <row r="20" spans="2:5" x14ac:dyDescent="0.2">
      <c r="B20" s="3">
        <v>14</v>
      </c>
      <c r="C20" s="6" t="s">
        <v>62</v>
      </c>
      <c r="D20" s="6" t="s">
        <v>16</v>
      </c>
      <c r="E20" s="7" t="s">
        <v>63</v>
      </c>
    </row>
    <row r="21" spans="2:5" x14ac:dyDescent="0.2">
      <c r="B21" s="3">
        <v>15</v>
      </c>
      <c r="C21" s="6" t="s">
        <v>64</v>
      </c>
      <c r="D21" s="6" t="s">
        <v>17</v>
      </c>
      <c r="E21" s="7" t="s">
        <v>65</v>
      </c>
    </row>
    <row r="22" spans="2:5" x14ac:dyDescent="0.2">
      <c r="B22" s="3">
        <v>16</v>
      </c>
      <c r="C22" s="6" t="s">
        <v>66</v>
      </c>
      <c r="D22" s="6" t="s">
        <v>67</v>
      </c>
      <c r="E22" s="7" t="s">
        <v>68</v>
      </c>
    </row>
    <row r="23" spans="2:5" x14ac:dyDescent="0.2">
      <c r="B23" s="3">
        <v>17</v>
      </c>
      <c r="C23" s="6" t="s">
        <v>69</v>
      </c>
      <c r="D23" s="6" t="s">
        <v>18</v>
      </c>
      <c r="E23" s="7" t="s">
        <v>70</v>
      </c>
    </row>
    <row r="24" spans="2:5" ht="24" x14ac:dyDescent="0.2">
      <c r="B24" s="3">
        <v>18</v>
      </c>
      <c r="C24" s="6" t="s">
        <v>71</v>
      </c>
      <c r="D24" s="6" t="s">
        <v>19</v>
      </c>
      <c r="E24" s="7" t="s">
        <v>72</v>
      </c>
    </row>
    <row r="25" spans="2:5" x14ac:dyDescent="0.2">
      <c r="B25" s="3">
        <v>19</v>
      </c>
      <c r="C25" s="6" t="s">
        <v>73</v>
      </c>
      <c r="D25" s="6" t="s">
        <v>20</v>
      </c>
      <c r="E25" s="7" t="s">
        <v>74</v>
      </c>
    </row>
    <row r="26" spans="2:5" x14ac:dyDescent="0.2">
      <c r="B26" s="3">
        <v>20</v>
      </c>
      <c r="C26" s="6" t="s">
        <v>75</v>
      </c>
      <c r="D26" s="6" t="s">
        <v>76</v>
      </c>
      <c r="E26" s="7" t="s">
        <v>42</v>
      </c>
    </row>
    <row r="27" spans="2:5" x14ac:dyDescent="0.2">
      <c r="B27" s="3">
        <v>21</v>
      </c>
      <c r="C27" s="6" t="s">
        <v>77</v>
      </c>
      <c r="D27" s="6" t="s">
        <v>21</v>
      </c>
      <c r="E27" s="7" t="s">
        <v>78</v>
      </c>
    </row>
    <row r="28" spans="2:5" ht="24" x14ac:dyDescent="0.2">
      <c r="B28" s="3">
        <v>22</v>
      </c>
      <c r="C28" s="6" t="s">
        <v>79</v>
      </c>
      <c r="D28" s="6" t="s">
        <v>22</v>
      </c>
      <c r="E28" s="7" t="s">
        <v>80</v>
      </c>
    </row>
    <row r="29" spans="2:5" x14ac:dyDescent="0.2">
      <c r="B29" s="3">
        <v>23</v>
      </c>
      <c r="C29" s="6" t="s">
        <v>81</v>
      </c>
      <c r="D29" s="6" t="s">
        <v>82</v>
      </c>
      <c r="E29" s="7" t="s">
        <v>83</v>
      </c>
    </row>
    <row r="30" spans="2:5" x14ac:dyDescent="0.2">
      <c r="B30" s="3">
        <v>24</v>
      </c>
      <c r="C30" s="6" t="s">
        <v>84</v>
      </c>
      <c r="D30" s="6" t="s">
        <v>23</v>
      </c>
      <c r="E30" s="7" t="s">
        <v>85</v>
      </c>
    </row>
    <row r="31" spans="2:5" x14ac:dyDescent="0.2">
      <c r="B31" s="3">
        <v>25</v>
      </c>
      <c r="C31" s="6" t="s">
        <v>86</v>
      </c>
      <c r="D31" s="6" t="s">
        <v>24</v>
      </c>
      <c r="E31" s="7" t="s">
        <v>87</v>
      </c>
    </row>
    <row r="32" spans="2:5" ht="24" x14ac:dyDescent="0.2">
      <c r="B32" s="3">
        <v>26</v>
      </c>
      <c r="C32" s="6" t="s">
        <v>88</v>
      </c>
      <c r="D32" s="6" t="s">
        <v>89</v>
      </c>
      <c r="E32" s="7" t="s">
        <v>65</v>
      </c>
    </row>
    <row r="33" spans="2:5" x14ac:dyDescent="0.2">
      <c r="B33" s="3">
        <v>27</v>
      </c>
      <c r="C33" s="6" t="s">
        <v>90</v>
      </c>
      <c r="D33" s="6" t="s">
        <v>25</v>
      </c>
      <c r="E33" s="7" t="s">
        <v>65</v>
      </c>
    </row>
    <row r="34" spans="2:5" x14ac:dyDescent="0.2">
      <c r="B34" s="3">
        <v>28</v>
      </c>
      <c r="C34" s="6" t="s">
        <v>91</v>
      </c>
      <c r="D34" s="6" t="s">
        <v>26</v>
      </c>
      <c r="E34" s="7" t="s">
        <v>40</v>
      </c>
    </row>
    <row r="35" spans="2:5" x14ac:dyDescent="0.2">
      <c r="B35" s="3">
        <v>29</v>
      </c>
      <c r="C35" s="6" t="s">
        <v>92</v>
      </c>
      <c r="D35" s="6" t="s">
        <v>93</v>
      </c>
      <c r="E35" s="7" t="s">
        <v>40</v>
      </c>
    </row>
    <row r="36" spans="2:5" x14ac:dyDescent="0.2">
      <c r="B36" s="3">
        <v>30</v>
      </c>
      <c r="C36" s="6" t="s">
        <v>94</v>
      </c>
      <c r="D36" s="6" t="s">
        <v>95</v>
      </c>
      <c r="E36" s="7" t="s">
        <v>40</v>
      </c>
    </row>
    <row r="37" spans="2:5" x14ac:dyDescent="0.2">
      <c r="B37" s="3">
        <v>31</v>
      </c>
      <c r="C37" s="6" t="s">
        <v>96</v>
      </c>
      <c r="D37" s="6" t="s">
        <v>27</v>
      </c>
      <c r="E37" s="7" t="s">
        <v>40</v>
      </c>
    </row>
    <row r="38" spans="2:5" ht="24" x14ac:dyDescent="0.2">
      <c r="B38" s="3">
        <v>32</v>
      </c>
      <c r="C38" s="6" t="s">
        <v>97</v>
      </c>
      <c r="D38" s="6" t="s">
        <v>28</v>
      </c>
      <c r="E38" s="7" t="s">
        <v>40</v>
      </c>
    </row>
    <row r="39" spans="2:5" x14ac:dyDescent="0.2">
      <c r="B39" s="3">
        <v>33</v>
      </c>
      <c r="C39" s="6" t="s">
        <v>98</v>
      </c>
      <c r="D39" s="6" t="s">
        <v>29</v>
      </c>
      <c r="E39" s="7" t="s">
        <v>40</v>
      </c>
    </row>
  </sheetData>
  <mergeCells count="1">
    <mergeCell ref="B5:E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Rango2" rangeCreator="" othersAccessPermission="edit"/>
  </rangeList>
  <rangeList sheetStid="4" master="" otherUserPermission="visible"/>
  <rangeList sheetStid="5" master="" otherUserPermission="visible"/>
  <rangeList sheetStid="3" master="" otherUserPermission="visible"/>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ANEXO No.6 PROP ECONÓMICA MANT</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Clavijo Alayon</dc:creator>
  <cp:lastModifiedBy>Elmer Rincón Plazas</cp:lastModifiedBy>
  <dcterms:created xsi:type="dcterms:W3CDTF">2022-11-08T12:28:00Z</dcterms:created>
  <dcterms:modified xsi:type="dcterms:W3CDTF">2026-06-01T02:22:56Z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EBBA4925E55241F5AB0724054C9741D3_12</vt:lpwstr>
  </property>
  <property fmtid="{D5CDD505-2E9C-101B-9397-08002B2CF9AE}" pid="3" name="KSOProductBuildVer">
    <vt:lpwstr>2058-12.2.0.23131</vt:lpwstr>
  </property>
  <property fmtid="{D5CDD505-2E9C-101B-9397-08002B2CF9AE}" pid="4" name="IdNivel">
    <vt:lpwstr>NIVEL-1</vt:lpwstr>
  </property>
  <property fmtid="{D5CDD505-2E9C-101B-9397-08002B2CF9AE}" pid="5" name="IdTipoDoc">
    <vt:lpwstr>TIPODOC-1</vt:lpwstr>
  </property>
  <property fmtid="{D5CDD505-2E9C-101B-9397-08002B2CF9AE}" pid="6" name="IdDocTMS">
    <vt:lpwstr>DOCTMS-1</vt:lpwstr>
  </property>
  <property fmtid="{D5CDD505-2E9C-101B-9397-08002B2CF9AE}" pid="7" name="PublicarPDF">
    <vt:lpwstr>1</vt:lpwstr>
  </property>
</Properties>
</file>