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3"/>
  <workbookPr defaultThemeVersion="124226"/>
  <mc:AlternateContent xmlns:mc="http://schemas.openxmlformats.org/markup-compatibility/2006">
    <mc:Choice Requires="x15">
      <x15ac:absPath xmlns:x15ac="http://schemas.microsoft.com/office/spreadsheetml/2010/11/ac" url="d:\Users\Leidy\Downloads\"/>
    </mc:Choice>
  </mc:AlternateContent>
  <xr:revisionPtr revIDLastSave="8" documentId="13_ncr:1_{BF5746DB-2F42-4371-A8C4-C1A197F38E3D}" xr6:coauthVersionLast="47" xr6:coauthVersionMax="47" xr10:uidLastSave="{5EE2FE1B-C224-424C-9D35-DFA5B5A5DF5F}"/>
  <bookViews>
    <workbookView xWindow="-120" yWindow="-120" windowWidth="20730" windowHeight="11310" xr2:uid="{00000000-000D-0000-FFFF-FFFF00000000}"/>
  </bookViews>
  <sheets>
    <sheet name="RIESGOS" sheetId="1" r:id="rId1"/>
    <sheet name="Hoja1" sheetId="8" r:id="rId2"/>
    <sheet name="Control de Cambios" sheetId="7" r:id="rId3"/>
    <sheet name="Hoja2" sheetId="2" state="hidden"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3" i="1" l="1"/>
  <c r="S23" i="1"/>
  <c r="L24" i="1"/>
  <c r="S24" i="1"/>
  <c r="L25" i="1"/>
  <c r="S25" i="1"/>
  <c r="AG20" i="1"/>
  <c r="AF20" i="1" s="1"/>
  <c r="AE20" i="1" s="1"/>
  <c r="R20" i="1" s="1"/>
  <c r="AH20" i="1"/>
  <c r="AH21" i="1"/>
  <c r="AG21" i="1" s="1"/>
  <c r="AF21" i="1" s="1"/>
  <c r="AE21" i="1" s="1"/>
  <c r="AE22" i="1"/>
  <c r="AH22" i="1"/>
  <c r="AG22" i="1" s="1"/>
  <c r="AF22" i="1" s="1"/>
  <c r="AH23" i="1"/>
  <c r="AG23" i="1" s="1"/>
  <c r="AF23" i="1" s="1"/>
  <c r="AE23" i="1" s="1"/>
  <c r="R23" i="1" s="1"/>
  <c r="AH24" i="1"/>
  <c r="AG24" i="1" s="1"/>
  <c r="AF24" i="1" s="1"/>
  <c r="AE24" i="1" s="1"/>
  <c r="R24" i="1" s="1"/>
  <c r="AH25" i="1"/>
  <c r="AG25" i="1" s="1"/>
  <c r="AF25" i="1" s="1"/>
  <c r="AE25" i="1" s="1"/>
  <c r="R25" i="1" s="1"/>
  <c r="R22" i="1"/>
  <c r="S22" i="1"/>
  <c r="S21" i="1"/>
  <c r="Z21" i="1"/>
  <c r="AC21" i="1"/>
  <c r="AB21" i="1" s="1"/>
  <c r="AA21" i="1" s="1"/>
  <c r="AB22" i="1"/>
  <c r="AA22" i="1" s="1"/>
  <c r="Z22" i="1" s="1"/>
  <c r="AC22" i="1"/>
  <c r="AC23" i="1"/>
  <c r="AB23" i="1" s="1"/>
  <c r="AA23" i="1" s="1"/>
  <c r="Z23" i="1" s="1"/>
  <c r="K23" i="1" s="1"/>
  <c r="AC24" i="1"/>
  <c r="AB24" i="1" s="1"/>
  <c r="AA24" i="1" s="1"/>
  <c r="Z24" i="1" s="1"/>
  <c r="K24" i="1" s="1"/>
  <c r="L22" i="1"/>
  <c r="L21" i="1"/>
  <c r="R21" i="1"/>
  <c r="S13" i="1"/>
  <c r="R13" i="1"/>
  <c r="L13" i="1"/>
  <c r="S12" i="1"/>
  <c r="R12" i="1"/>
  <c r="L12" i="1"/>
  <c r="L11" i="1"/>
  <c r="L14" i="1"/>
  <c r="L15" i="1"/>
  <c r="L16" i="1"/>
  <c r="L17" i="1"/>
  <c r="L18" i="1"/>
  <c r="L19" i="1"/>
  <c r="L20" i="1"/>
  <c r="S11" i="1"/>
  <c r="S14" i="1"/>
  <c r="S15" i="1"/>
  <c r="S16" i="1"/>
  <c r="S17" i="1"/>
  <c r="S18" i="1"/>
  <c r="S19" i="1"/>
  <c r="S20" i="1"/>
  <c r="R11" i="1"/>
  <c r="AH12" i="1"/>
  <c r="AG12" i="1" s="1"/>
  <c r="AF12" i="1" s="1"/>
  <c r="AE12" i="1" s="1"/>
  <c r="AH13" i="1"/>
  <c r="AG13" i="1" s="1"/>
  <c r="AF13" i="1" s="1"/>
  <c r="AE13" i="1" s="1"/>
  <c r="AH14" i="1"/>
  <c r="AG14" i="1" s="1"/>
  <c r="AF14" i="1" s="1"/>
  <c r="AE14" i="1" s="1"/>
  <c r="R14" i="1" s="1"/>
  <c r="AH15" i="1"/>
  <c r="AG15" i="1" s="1"/>
  <c r="AF15" i="1" s="1"/>
  <c r="AE15" i="1" s="1"/>
  <c r="R15" i="1" s="1"/>
  <c r="AH16" i="1"/>
  <c r="AG16" i="1" s="1"/>
  <c r="AF16" i="1" s="1"/>
  <c r="AE16" i="1" s="1"/>
  <c r="R16" i="1" s="1"/>
  <c r="AH17" i="1"/>
  <c r="AG17" i="1" s="1"/>
  <c r="AF17" i="1" s="1"/>
  <c r="AE17" i="1" s="1"/>
  <c r="R17" i="1" s="1"/>
  <c r="AH18" i="1"/>
  <c r="AG18" i="1" s="1"/>
  <c r="AF18" i="1" s="1"/>
  <c r="AE18" i="1" s="1"/>
  <c r="R18" i="1" s="1"/>
  <c r="AH19" i="1"/>
  <c r="AG19" i="1" s="1"/>
  <c r="AF19" i="1" s="1"/>
  <c r="AE19" i="1" s="1"/>
  <c r="R19" i="1" s="1"/>
  <c r="AH11" i="1"/>
  <c r="AG11" i="1" s="1"/>
  <c r="AF11" i="1" s="1"/>
  <c r="AE11" i="1" s="1"/>
  <c r="AC12" i="1"/>
  <c r="AB12" i="1" s="1"/>
  <c r="AA12" i="1" s="1"/>
  <c r="Z12" i="1" s="1"/>
  <c r="K12" i="1" s="1"/>
  <c r="AC13" i="1"/>
  <c r="AB13" i="1" s="1"/>
  <c r="AA13" i="1" s="1"/>
  <c r="Z13" i="1" s="1"/>
  <c r="K13" i="1" s="1"/>
  <c r="AC14" i="1"/>
  <c r="AB14" i="1" s="1"/>
  <c r="AA14" i="1" s="1"/>
  <c r="Z14" i="1" s="1"/>
  <c r="K14" i="1" s="1"/>
  <c r="AC15" i="1"/>
  <c r="AB15" i="1" s="1"/>
  <c r="AA15" i="1" s="1"/>
  <c r="Z15" i="1" s="1"/>
  <c r="K15" i="1" s="1"/>
  <c r="AC16" i="1"/>
  <c r="AB16" i="1" s="1"/>
  <c r="AA16" i="1" s="1"/>
  <c r="Z16" i="1" s="1"/>
  <c r="K16" i="1" s="1"/>
  <c r="AC17" i="1"/>
  <c r="AB17" i="1" s="1"/>
  <c r="AA17" i="1" s="1"/>
  <c r="Z17" i="1" s="1"/>
  <c r="K17" i="1" s="1"/>
  <c r="AC18" i="1"/>
  <c r="AB18" i="1" s="1"/>
  <c r="AA18" i="1" s="1"/>
  <c r="Z18" i="1" s="1"/>
  <c r="K18" i="1" s="1"/>
  <c r="AC19" i="1"/>
  <c r="AB19" i="1" s="1"/>
  <c r="AA19" i="1" s="1"/>
  <c r="Z19" i="1" s="1"/>
  <c r="K19" i="1" s="1"/>
  <c r="AC20" i="1"/>
  <c r="AB20" i="1" s="1"/>
  <c r="AA20" i="1" s="1"/>
  <c r="Z20" i="1" s="1"/>
  <c r="K20" i="1" s="1"/>
  <c r="K21" i="1"/>
  <c r="AC25" i="1"/>
  <c r="AB25" i="1" s="1"/>
  <c r="AA25" i="1" s="1"/>
  <c r="Z25" i="1" s="1"/>
  <c r="K25" i="1" s="1"/>
  <c r="AC26" i="1"/>
  <c r="AB26" i="1" s="1"/>
  <c r="AA26" i="1" s="1"/>
  <c r="Z26" i="1" s="1"/>
  <c r="K26" i="1" s="1"/>
  <c r="AC27" i="1"/>
  <c r="AB27" i="1" s="1"/>
  <c r="AA27" i="1" s="1"/>
  <c r="Z27" i="1" s="1"/>
  <c r="K27" i="1" s="1"/>
  <c r="AC28" i="1"/>
  <c r="AB28" i="1" s="1"/>
  <c r="AA28" i="1" s="1"/>
  <c r="Z28" i="1" s="1"/>
  <c r="K28" i="1" s="1"/>
  <c r="AC29" i="1"/>
  <c r="AB29" i="1" s="1"/>
  <c r="AA29" i="1" s="1"/>
  <c r="Z29" i="1" s="1"/>
  <c r="K29" i="1" s="1"/>
  <c r="AC30" i="1"/>
  <c r="AB30" i="1" s="1"/>
  <c r="AA30" i="1" s="1"/>
  <c r="Z30" i="1" s="1"/>
  <c r="K30" i="1" s="1"/>
  <c r="AC31" i="1"/>
  <c r="AB31" i="1" s="1"/>
  <c r="AA31" i="1" s="1"/>
  <c r="Z31" i="1" s="1"/>
  <c r="K31" i="1" s="1"/>
  <c r="AC32" i="1"/>
  <c r="AB32" i="1" s="1"/>
  <c r="AA32" i="1" s="1"/>
  <c r="Z32" i="1" s="1"/>
  <c r="K32" i="1" s="1"/>
  <c r="AC33" i="1"/>
  <c r="AB33" i="1" s="1"/>
  <c r="AA33" i="1" s="1"/>
  <c r="Z33" i="1" s="1"/>
  <c r="K33" i="1" s="1"/>
  <c r="AC34" i="1"/>
  <c r="AB34" i="1" s="1"/>
  <c r="AA34" i="1" s="1"/>
  <c r="Z34" i="1" s="1"/>
  <c r="K34" i="1" s="1"/>
  <c r="AC35" i="1"/>
  <c r="AB35" i="1" s="1"/>
  <c r="AA35" i="1" s="1"/>
  <c r="Z35" i="1" s="1"/>
  <c r="K35" i="1" s="1"/>
  <c r="AC36" i="1"/>
  <c r="AB36" i="1" s="1"/>
  <c r="AA36" i="1" s="1"/>
  <c r="Z36" i="1" s="1"/>
  <c r="K36" i="1" s="1"/>
  <c r="AC11" i="1"/>
  <c r="AB11" i="1" s="1"/>
  <c r="AA11" i="1" s="1"/>
  <c r="Z11" i="1" s="1"/>
  <c r="K11" i="1" s="1"/>
  <c r="K22"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Hoslander Adlai Saenz Barrera</author>
    <author>IvanErnestoS</author>
  </authors>
  <commentList>
    <comment ref="C10" authorId="0" shapeId="0" xr:uid="{00000000-0006-0000-0000-000001000000}">
      <text>
        <r>
          <rPr>
            <b/>
            <sz val="9"/>
            <color indexed="81"/>
            <rFont val="Tahoma"/>
            <family val="2"/>
          </rPr>
          <t>SE DEBE SELECCIONAR; 
RIESGOS ESPECIFICOS: ES UN RIESGO PROPIO DEL PROCESO DE CONTRATACION OBJETO DE ANALISIS</t>
        </r>
      </text>
    </comment>
    <comment ref="D10" authorId="0" shapeId="0" xr:uid="{00000000-0006-0000-0000-000002000000}">
      <text>
        <r>
          <rPr>
            <b/>
            <sz val="9"/>
            <color indexed="81"/>
            <rFont val="Tahoma"/>
            <family val="2"/>
          </rPr>
          <t xml:space="preserve">SELECCIONE UNO DE LOS SIGUIENTES RIESGOS DE ACUERDO A LA FUENTE QUE GENERA EL RIESGO:
INTERNO: </t>
        </r>
        <r>
          <rPr>
            <sz val="9"/>
            <color indexed="81"/>
            <rFont val="Tahoma"/>
            <family val="2"/>
          </rPr>
          <t>ES UN RIESGO ASOCIADO A LA OPERACIÓN, CAPACIDAD, O SITUACION PARTICULAR DE LA ENTIDAD</t>
        </r>
        <r>
          <rPr>
            <b/>
            <sz val="9"/>
            <color indexed="81"/>
            <rFont val="Tahoma"/>
            <family val="2"/>
          </rPr>
          <t xml:space="preserve">
EXTERNO: </t>
        </r>
        <r>
          <rPr>
            <sz val="9"/>
            <color indexed="81"/>
            <rFont val="Tahoma"/>
            <family val="2"/>
          </rPr>
          <t xml:space="preserve">ES UN RIESGO DEL SECTOR OBJETO DEL PROCESO DE CONTRATACIÓN, O ASOCIADO A ASUNTOS NO REFERIDOS A LA ENTIDAD ESTATAL (DESASTRES ECONOMICOS, EXISTENCIA DE MONOPOLIOS, CIRCUSTANCIAS ELECTORALES)
</t>
        </r>
      </text>
    </comment>
    <comment ref="E10" authorId="0" shapeId="0" xr:uid="{00000000-0006-0000-0000-000003000000}">
      <text>
        <r>
          <rPr>
            <b/>
            <sz val="9"/>
            <color indexed="81"/>
            <rFont val="Tahoma"/>
            <family val="2"/>
          </rPr>
          <t xml:space="preserve">SELECCIONE LA ETAPA DEL PROCESO DE CONTRATACION EN LA CUAL SE IDENTIFICA EL RIESGO:
PLANEACIÓN: ESTUDIOS PREVIOS, PROYECTO PLIEGO DE CONDICIONES O SUS EQUIVALENTES.
SELECCION: ESTA COMPRENDIDA ENTRE EL ACTO DE APERTURA DEL PROCESO DE CONTRATACIÓN Y ADJUNDICACIÓN O LA DECLARACION DE DESIERTO DEL PROCESO DE CONTRATACION. EN LA ETAPA DE SELECCION LA ENTIDAD ESTATAL SELECCIONA AL CONTRATISTA
 CONTRATACION: UNA VEZ ADJUDICADO EL CONTRATO OBJETO DEL PROCESO DE CONTRATACIÓN, CUMPLIMIENTO CRONOGRAMA PREVISTO PARA LA CELEBRACION DEL CONTRATO, EL REGISTRO PRESUPUESTAL, LA PUBLICACION EL SECOP, REQUISITOS PARA PERFECIONAMIENTO, EJECUCIÓN Y PAGO DEL CONTRATO.
EJECUCIÓN: DESDE LA EJECUCION DEL CONTRATO Y TERMINA CON EL VENCIMIENTO DEL PLAZO DEL CONTRATO 
CIERRE Y LIQUIDACION: DESDE LA TERMINACION DEL PLAZO DEL CONTRATO HASTA LA LIQUIDACION DEL CONTRATO, SE PUEDE EXTENDER CUANDO HAY LUGAR A GARANTIAS DE CALIDAD, ESTABILIDAD Y MANTENIMIENTO, O A CONDICIONES DE DISPOSICION FINAL O RECUPERACION AMBIENTAL DE LAS OBRAS O BIENES.  </t>
        </r>
      </text>
    </comment>
    <comment ref="F10" authorId="0" shapeId="0" xr:uid="{00000000-0006-0000-0000-000004000000}">
      <text>
        <r>
          <rPr>
            <b/>
            <sz val="9"/>
            <color indexed="81"/>
            <rFont val="Tahoma"/>
            <family val="2"/>
          </rPr>
          <t>SELECCIONE EL TIPO DE RIESGO ASOCIADO AL RIESGO IDENTIFICADO</t>
        </r>
        <r>
          <rPr>
            <sz val="9"/>
            <color indexed="81"/>
            <rFont val="Tahoma"/>
            <family val="2"/>
          </rPr>
          <t xml:space="preserve">
1.</t>
        </r>
        <r>
          <rPr>
            <b/>
            <sz val="9"/>
            <color indexed="81"/>
            <rFont val="Tahoma"/>
            <family val="2"/>
          </rPr>
          <t xml:space="preserve"> Riesgos Económicos:</t>
        </r>
        <r>
          <rPr>
            <sz val="9"/>
            <color indexed="81"/>
            <rFont val="Tahoma"/>
            <family val="2"/>
          </rPr>
          <t xml:space="preserve"> son los derivados del comportamiento del mercado, tales como la fluctuación de los precios de los insumos, desabastecimiento y  especulación de los mismos, entre otros.
2. </t>
        </r>
        <r>
          <rPr>
            <b/>
            <sz val="9"/>
            <color indexed="81"/>
            <rFont val="Tahoma"/>
            <family val="2"/>
          </rPr>
          <t>Riesgos Sociales o Políticos:</t>
        </r>
        <r>
          <rPr>
            <sz val="9"/>
            <color indexed="81"/>
            <rFont val="Tahoma"/>
            <family val="2"/>
          </rPr>
          <t xml:space="preserve"> son los derivados de los cambios de las políticas gubernamentales y de cambios en las condiciones sociales que tengan impacto en la ejecución del contrato.
3. </t>
        </r>
        <r>
          <rPr>
            <b/>
            <sz val="9"/>
            <color indexed="81"/>
            <rFont val="Tahoma"/>
            <family val="2"/>
          </rPr>
          <t>Riesgos Operacionales:</t>
        </r>
        <r>
          <rPr>
            <sz val="9"/>
            <color indexed="81"/>
            <rFont val="Tahoma"/>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4. </t>
        </r>
        <r>
          <rPr>
            <b/>
            <sz val="9"/>
            <color indexed="81"/>
            <rFont val="Tahoma"/>
            <family val="2"/>
          </rPr>
          <t>Riesgos Financieros:</t>
        </r>
        <r>
          <rPr>
            <sz val="9"/>
            <color indexed="81"/>
            <rFont val="Tahoma"/>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5. </t>
        </r>
        <r>
          <rPr>
            <b/>
            <sz val="9"/>
            <color indexed="81"/>
            <rFont val="Tahoma"/>
            <family val="2"/>
          </rPr>
          <t>Riesgos Regulatorios:</t>
        </r>
        <r>
          <rPr>
            <sz val="9"/>
            <color indexed="81"/>
            <rFont val="Tahoma"/>
            <family val="2"/>
          </rPr>
          <t xml:space="preserve"> derivados de cambios regulatorios o reglamentarios que afecten la ecuación económica del contrato.
6. </t>
        </r>
        <r>
          <rPr>
            <b/>
            <sz val="9"/>
            <color indexed="81"/>
            <rFont val="Tahoma"/>
            <family val="2"/>
          </rPr>
          <t>Riesgos de la Naturaleza:</t>
        </r>
        <r>
          <rPr>
            <sz val="9"/>
            <color indexed="81"/>
            <rFont val="Tahoma"/>
            <family val="2"/>
          </rPr>
          <t xml:space="preserve"> son los eventos naturales previsibles en los cuales no hay intervención humana que puedan tener impacto en la ejecución del contrato, por ejemplo los temblores, inundaciones, lluvias, sequías, entre otros.
7. </t>
        </r>
        <r>
          <rPr>
            <b/>
            <sz val="9"/>
            <color indexed="81"/>
            <rFont val="Tahoma"/>
            <family val="2"/>
          </rPr>
          <t>Riesgos Ambientales:</t>
        </r>
        <r>
          <rPr>
            <sz val="9"/>
            <color indexed="81"/>
            <rFont val="Tahoma"/>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8. </t>
        </r>
        <r>
          <rPr>
            <b/>
            <sz val="9"/>
            <color indexed="81"/>
            <rFont val="Tahoma"/>
            <family val="2"/>
          </rPr>
          <t>Riesgos Tecnológicos</t>
        </r>
        <r>
          <rPr>
            <sz val="9"/>
            <color indexed="81"/>
            <rFont val="Tahoma"/>
            <family val="2"/>
          </rPr>
          <t>: son los derivados de fallas en los sistemas de comunicación de voz y de datos, suspensión de servicios públicos, nuevos desarrollos tecnológicos o estándares que deben ser tenidos en cuenta para la ejecución del contrato, obsolescencia tecnológica.</t>
        </r>
      </text>
    </comment>
    <comment ref="G10" authorId="0" shapeId="0" xr:uid="{00000000-0006-0000-0000-000005000000}">
      <text>
        <r>
          <rPr>
            <sz val="9"/>
            <color indexed="81"/>
            <rFont val="Tahoma"/>
            <family val="2"/>
          </rPr>
          <t xml:space="preserve">PARA REDACTAR EL RIESGO ADECUADAMENTE TENGA EN CUENTA LO SIGUIENTE:
CONSECUENCIA, IMPACTO, EFECTO + EVENTO + CAUSA MEDIATA
EJEMPLO:
INCREMENTO EN COSTO OPERACIONAL, POR LA CONTRATACION DE PERSONAL ADICIONAL PARA LA RECONSTRUCCION DE EXPEDIENTES DEBIDO AL HURTO DE DOCUMENTOS POR PARTE DE TERCEROS  </t>
        </r>
      </text>
    </comment>
    <comment ref="I10" authorId="1" shapeId="0" xr:uid="{00000000-0006-0000-0000-000006000000}">
      <text>
        <r>
          <rPr>
            <b/>
            <sz val="8"/>
            <color indexed="81"/>
            <rFont val="Tahoma"/>
            <family val="2"/>
          </rPr>
          <t>Determine la posibilidad de ocurrencia según la tabla de probabilidad que se encuentra al final</t>
        </r>
        <r>
          <rPr>
            <sz val="8"/>
            <color indexed="81"/>
            <rFont val="Tahoma"/>
            <family val="2"/>
          </rPr>
          <t xml:space="preserve">
Para estimar la probabilidad de ocurrencia de acuerdo a la escala definida se sugiere considerar fuentes de información como:
1. Registros anteriores de la ocurrencia del evento en Proceso de Contratación propios y de otras Entidades Estatales.
2. Experiencia relevante propia y de otras Entidades Estatales.
3. Prácticas y experiencia de la industria o el sector en el manejo del Riesgo identificado.
4. Publicaciones o noticias sobre la ocurrencia del Riesgo identificado.
5. Opiniones y juicios de especialistas y expertos.
Estudios técnicos.</t>
        </r>
      </text>
    </comment>
    <comment ref="J10" authorId="1" shapeId="0" xr:uid="{00000000-0006-0000-0000-000007000000}">
      <text>
        <r>
          <rPr>
            <b/>
            <sz val="8"/>
            <color indexed="81"/>
            <rFont val="Tahoma"/>
            <family val="2"/>
          </rPr>
          <t>Determine el nivel de impacto según la tabla que se encuentra al final</t>
        </r>
        <r>
          <rPr>
            <sz val="8"/>
            <color indexed="81"/>
            <rFont val="Tahoma"/>
            <family val="2"/>
          </rPr>
          <t xml:space="preserve">
Para estimar la probabilidad de ocurrencia de acuerdo a la escala definida se sugiere considerar fuentes de información como:
1. Registros anteriores de la ocurrencia del evento en Proceso de Contratación propios y de otras Entidades Estatales.
2. Experiencia relevante propia y de otras Entidades Estatales.
3. Prácticas y experiencia de la industria o el sector en el manejo del Riesgo identificado.
4. Publicaciones o noticias sobre la ocurrencia del Riesgo identificado.
5. Opiniones y juicios de especialistas y expertos.
Estudios técnicos.</t>
        </r>
      </text>
    </comment>
    <comment ref="M10" authorId="0" shapeId="0" xr:uid="{00000000-0006-0000-0000-000008000000}">
      <text>
        <r>
          <rPr>
            <sz val="9"/>
            <color indexed="81"/>
            <rFont val="Tahoma"/>
            <family val="2"/>
          </rPr>
          <t>SELECCIONE A QUIEN LE CORRESPONDE ADMINISTRAR Y GESTIONAR EL RIESGO</t>
        </r>
      </text>
    </comment>
    <comment ref="N10" authorId="0" shapeId="0" xr:uid="{00000000-0006-0000-0000-000009000000}">
      <text>
        <r>
          <rPr>
            <b/>
            <sz val="9"/>
            <color indexed="81"/>
            <rFont val="Tahoma"/>
            <family val="2"/>
          </rPr>
          <t xml:space="preserve">SELECCIONE LA FORMA QUE USARA PARA DAR TRATAMIENTO AL RIESGO 
Evitar el Riesgo: </t>
        </r>
        <r>
          <rPr>
            <sz val="9"/>
            <color indexed="81"/>
            <rFont val="Tahoma"/>
            <family val="2"/>
          </rPr>
          <t>Para lo cual debe decidir no proceder con la actividad que causa el Riesgo o buscar alternativas para obtener el beneficio del Proceso de Contratación</t>
        </r>
        <r>
          <rPr>
            <b/>
            <sz val="9"/>
            <color indexed="81"/>
            <rFont val="Tahoma"/>
            <family val="2"/>
          </rPr>
          <t xml:space="preserve">
Transferir el Riesgo:</t>
        </r>
        <r>
          <rPr>
            <sz val="9"/>
            <color indexed="81"/>
            <rFont val="Tahoma"/>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r>
          <rPr>
            <b/>
            <sz val="9"/>
            <color indexed="81"/>
            <rFont val="Tahoma"/>
            <family val="2"/>
          </rPr>
          <t>Aceptar el Riesgo:</t>
        </r>
        <r>
          <rPr>
            <sz val="9"/>
            <color indexed="81"/>
            <rFont val="Tahoma"/>
            <family val="2"/>
          </rPr>
          <t xml:space="preserve"> Cuando no puede ser evitado ni ser transferido o el costo de evitarlo o transferirlo es muy alto. En este caso se recomiendan medidas para reducir el Riesgo o  mitigar su impacto, así como el monitoreo.
</t>
        </r>
        <r>
          <rPr>
            <b/>
            <sz val="9"/>
            <color indexed="81"/>
            <rFont val="Tahoma"/>
            <family val="2"/>
          </rPr>
          <t>Reducir la probabilidad de la ocurrencia del evento:</t>
        </r>
        <r>
          <rPr>
            <sz val="9"/>
            <color indexed="81"/>
            <rFont val="Tahoma"/>
            <family val="2"/>
          </rPr>
          <t xml:space="preserve">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r>
          <rPr>
            <b/>
            <sz val="9"/>
            <color indexed="81"/>
            <rFont val="Tahoma"/>
            <family val="2"/>
          </rPr>
          <t xml:space="preserve">Reducir las consecuencias o el impacto del Riesgo: </t>
        </r>
        <r>
          <rPr>
            <sz val="9"/>
            <color indexed="81"/>
            <rFont val="Tahoma"/>
            <family val="2"/>
          </rPr>
          <t>A través de planes de contingencia, en los términos y condiciones del contrato, inspecciones y revisiones para revisar el cumplimiento del contrato y programas de apremio para lograr el cumplimiento del contrato</t>
        </r>
      </text>
    </comment>
    <comment ref="O10" authorId="0" shapeId="0" xr:uid="{00000000-0006-0000-0000-00000A000000}">
      <text>
        <r>
          <rPr>
            <b/>
            <sz val="9"/>
            <color indexed="81"/>
            <rFont val="Tahoma"/>
            <family val="2"/>
          </rPr>
          <t>IDENTIFIQUE Y RELACIONE LOS CONTROLES A IMPLIMENTAR PARA MITIGAR EL RIESGO</t>
        </r>
        <r>
          <rPr>
            <sz val="9"/>
            <color indexed="81"/>
            <rFont val="Tahoma"/>
            <family val="2"/>
          </rPr>
          <t xml:space="preserve">
</t>
        </r>
      </text>
    </comment>
    <comment ref="P10" authorId="1" shapeId="0" xr:uid="{00000000-0006-0000-0000-00000B000000}">
      <text>
        <r>
          <rPr>
            <b/>
            <sz val="8"/>
            <color indexed="81"/>
            <rFont val="Tahoma"/>
            <family val="2"/>
          </rPr>
          <t>Determine la posibilidad de ocurrencia según la tabla de probabilidad que se encuentra al final</t>
        </r>
        <r>
          <rPr>
            <sz val="8"/>
            <color indexed="81"/>
            <rFont val="Tahoma"/>
            <family val="2"/>
          </rPr>
          <t xml:space="preserve">
</t>
        </r>
      </text>
    </comment>
    <comment ref="Q10" authorId="1" shapeId="0" xr:uid="{00000000-0006-0000-0000-00000C000000}">
      <text>
        <r>
          <rPr>
            <b/>
            <sz val="8"/>
            <color indexed="81"/>
            <rFont val="Tahoma"/>
            <family val="2"/>
          </rPr>
          <t>Determine el nivel de impacto según la tabla que se encuentra al final</t>
        </r>
        <r>
          <rPr>
            <sz val="8"/>
            <color indexed="81"/>
            <rFont val="Tahoma"/>
            <family val="2"/>
          </rPr>
          <t xml:space="preserve">
</t>
        </r>
      </text>
    </comment>
    <comment ref="U10" authorId="0" shapeId="0" xr:uid="{00000000-0006-0000-0000-00000D000000}">
      <text>
        <r>
          <rPr>
            <b/>
            <sz val="9"/>
            <color indexed="81"/>
            <rFont val="Tahoma"/>
            <family val="2"/>
          </rPr>
          <t>CARGO DEL RESPONSABLE DE IMPLEMENTAR Y EJECUTAR EL CONTROL</t>
        </r>
        <r>
          <rPr>
            <sz val="9"/>
            <color indexed="81"/>
            <rFont val="Tahoma"/>
            <family val="2"/>
          </rPr>
          <t xml:space="preserve">
</t>
        </r>
      </text>
    </comment>
    <comment ref="V10" authorId="0" shapeId="0" xr:uid="{00000000-0006-0000-0000-00000E000000}">
      <text>
        <r>
          <rPr>
            <sz val="9"/>
            <color indexed="81"/>
            <rFont val="Tahoma"/>
            <family val="2"/>
          </rPr>
          <t xml:space="preserve">FECHA EN LA QUE INICIA LA EJECUCIÓN DEL CONTROL
</t>
        </r>
      </text>
    </comment>
    <comment ref="W10" authorId="0" shapeId="0" xr:uid="{00000000-0006-0000-0000-00000F000000}">
      <text>
        <r>
          <rPr>
            <b/>
            <sz val="9"/>
            <color indexed="81"/>
            <rFont val="Tahoma"/>
            <family val="2"/>
          </rPr>
          <t>FECHA EN QUE TERMINA LA EJECUCIÓN DEL CONTROL</t>
        </r>
      </text>
    </comment>
    <comment ref="X10" authorId="0" shapeId="0" xr:uid="{00000000-0006-0000-0000-000010000000}">
      <text>
        <r>
          <rPr>
            <b/>
            <sz val="9"/>
            <color indexed="81"/>
            <rFont val="Tahoma"/>
            <family val="2"/>
          </rPr>
          <t xml:space="preserve">SEÑALAR LA FORMA DE SEGUIMIENTO:
1. ENCUESTAS
2. MUESTREOS ALEATORIOS DE CALIDAD
3. REUNIONES DE SEGUIMIENTO
4. INFORME 
</t>
        </r>
      </text>
    </comment>
  </commentList>
</comments>
</file>

<file path=xl/sharedStrings.xml><?xml version="1.0" encoding="utf-8"?>
<sst xmlns="http://schemas.openxmlformats.org/spreadsheetml/2006/main" count="340" uniqueCount="170">
  <si>
    <t>PROCESO GESTIÓN CONTRACTUAL</t>
  </si>
  <si>
    <t>Código</t>
  </si>
  <si>
    <t>GCT-FM-015</t>
  </si>
  <si>
    <t>Versión</t>
  </si>
  <si>
    <t>005</t>
  </si>
  <si>
    <t>FORMATO: VALORACION Y EVALUACIÓN DE RIESGO DE LOS PROCESOS DE CONTRATACIÓN</t>
  </si>
  <si>
    <t>Fecha</t>
  </si>
  <si>
    <t>Clasificación de la información</t>
  </si>
  <si>
    <t>Pública</t>
  </si>
  <si>
    <t>Valor  del contrato</t>
  </si>
  <si>
    <t>FECHA DE VALORACIÓN</t>
  </si>
  <si>
    <t>OBJETO DEL CONTRATO</t>
  </si>
  <si>
    <t>Prestar los servicios de administración, gestión, soporte, asistencia técnica y mantenimiento a la solución F5</t>
  </si>
  <si>
    <t>EVALUACIÓN DEL RIESGO SIN CONTROLES</t>
  </si>
  <si>
    <t>IMPACTO DESPUES DEL TRATAMIENTO</t>
  </si>
  <si>
    <t xml:space="preserve">MONITOREO Y REVISIÓN </t>
  </si>
  <si>
    <t>N</t>
  </si>
  <si>
    <t xml:space="preserve">CLASE </t>
  </si>
  <si>
    <t>FUENTE</t>
  </si>
  <si>
    <t>ETAPA</t>
  </si>
  <si>
    <t>TIPO</t>
  </si>
  <si>
    <t>DESCRIPCION DEL RIESGO</t>
  </si>
  <si>
    <t>CONSECUENCIA DE LA OCURRENCIA DEL EVENTO</t>
  </si>
  <si>
    <t>PROBABILIDAD</t>
  </si>
  <si>
    <t>IMPACTO</t>
  </si>
  <si>
    <t>VALORACION</t>
  </si>
  <si>
    <t>CATEGORIA</t>
  </si>
  <si>
    <t xml:space="preserve">ASIGNADO A </t>
  </si>
  <si>
    <t>TRATAMIENTO</t>
  </si>
  <si>
    <t>CONTROLES A SER IMPLEMENTADOS / PLAN DE TRATAMIENTO</t>
  </si>
  <si>
    <t>PROBABILIDAD2</t>
  </si>
  <si>
    <t>IMPACTO3</t>
  </si>
  <si>
    <t>VALORACION4</t>
  </si>
  <si>
    <t>CATEGORIA5</t>
  </si>
  <si>
    <t>AFECTA LA EJECUCION DEL CONTRATO</t>
  </si>
  <si>
    <t>RESPONSABLE DEL TRATAMIENTO</t>
  </si>
  <si>
    <t>FECHA ESTIMADA QUE SE INICIA EL TRATAMIENTO</t>
  </si>
  <si>
    <t xml:space="preserve">FECHA ESTIMADA EN QUE SE COMPLETA EL TRATAMIENTO </t>
  </si>
  <si>
    <t>COMO SE REALIZA EL MONITOREO</t>
  </si>
  <si>
    <t>PERIODICIDAD</t>
  </si>
  <si>
    <t>Especifico</t>
  </si>
  <si>
    <t>Interno</t>
  </si>
  <si>
    <t>Planeación</t>
  </si>
  <si>
    <t>Operacionales</t>
  </si>
  <si>
    <t>Falta de claridad en la necesidad a satisfacer para llevar a cabo el proceso de contratación</t>
  </si>
  <si>
    <t>No se satisface o cubre la necesidad planteada</t>
  </si>
  <si>
    <t>CONTRATANTE</t>
  </si>
  <si>
    <t>Reducir la Probabilidad de Ocurrencia del Evento</t>
  </si>
  <si>
    <t xml:space="preserve">Levantar la información necesaria para conocer específicamente las necesidades existentes/Realizar estudio de sector y estudio de mercado  para determinar la cuantía del contrato. </t>
  </si>
  <si>
    <t>NO</t>
  </si>
  <si>
    <t>Dirección de Tecnología de la Información y las Comunicaciones</t>
  </si>
  <si>
    <t>Verificando el anexo técnico y que las cotizaciones allegadas no estén condicionadas y que las mismas estén abarcando las necesidades plasmadas por la entidad en el anexo</t>
  </si>
  <si>
    <t>Cuando se tenga el anexo técnico y cuando alleguen las cotizaciones del estudio de mercado de potenciales proveedores</t>
  </si>
  <si>
    <t>Presupuesto insuficiente, por falta de información clara del proveedor o que éste sobrevalore su oferta</t>
  </si>
  <si>
    <t>Proceso de contratación desierto</t>
  </si>
  <si>
    <t xml:space="preserve">Realizar estudio de sector y estudio de mercado  para determinar la cuantía del presupuesto para el proceso de contratación. </t>
  </si>
  <si>
    <t>Elaboración de estudio de mercado</t>
  </si>
  <si>
    <t>Verificando que las cotizaciones allegadas no estén condicionadas y que las mismas estén abarcando las necesidades plasmadas por la entidad en el anexo técnico</t>
  </si>
  <si>
    <t>Cuando se alleguen las cotizaciones del estudio de mercado de potenciales proveedores</t>
  </si>
  <si>
    <t>Selección</t>
  </si>
  <si>
    <t>Incremento en el costo de las cotizaciones , por modificaciones en la ficha técnica que hace que el mercado sobre pase los costos de planeación Institucional.</t>
  </si>
  <si>
    <t xml:space="preserve">Definir claramente la ficha técnica y validar respecto del estudio de mercado y sector, asimismo con el histórico de contratos que ha tenido la entidad respecto del bien solicitado para establecer el presupuesto oficial acorde a las necesidades. </t>
  </si>
  <si>
    <t>Ejecución</t>
  </si>
  <si>
    <t>No dar cumplimiento a los planes de trabajo y las responsabilidades que hacen parte esencial de las actividades especificas del objeto del contrato</t>
  </si>
  <si>
    <t>Indebida satisfacción de la necesidad de la Entidad e incumplimiento contractual.</t>
  </si>
  <si>
    <t>CONTRATISTA</t>
  </si>
  <si>
    <t xml:space="preserve">Reducir el Impacto </t>
  </si>
  <si>
    <t>Informes de cumplimiento de acuerdo a la forma de pago establecida</t>
  </si>
  <si>
    <t>Supervisor del contrato</t>
  </si>
  <si>
    <t>Inicio de ejecución</t>
  </si>
  <si>
    <t>Liquidación del contrato</t>
  </si>
  <si>
    <t>Informe de Supervisión</t>
  </si>
  <si>
    <t>Mensual</t>
  </si>
  <si>
    <t>No cumplimiento de las actividades programadas por la entidad debido al retraso en la entrega de las pólizas por parte del contratista</t>
  </si>
  <si>
    <t>Demora en el inicio de la ejecución del contrato.</t>
  </si>
  <si>
    <t>Seguimiento al envío a tiempo de las pólizas por parte del contratista</t>
  </si>
  <si>
    <t>Entidad y Contratista</t>
  </si>
  <si>
    <t>Solicitando la entrega y Radicación de pólizas</t>
  </si>
  <si>
    <t>Hasta que el contratista  entregue las pólizas y estas sean aprobadas</t>
  </si>
  <si>
    <t>Deficiencia en el cargue oportuno y completo de la información contractual en SECOP II, SIGEP o TVEC por parte del supervisor o dependencia responsable.</t>
  </si>
  <si>
    <t>Debilidad en el ejercicio de la supervisión por ausencia de documentos o despliegue de actividades al interior de las plataformas. Observaciones de entes de control y equipos auditores.</t>
  </si>
  <si>
    <t>Seguimiento del supervisor</t>
  </si>
  <si>
    <t>Informe de Supervisión e informe de gestión del contratista</t>
  </si>
  <si>
    <t>Permanente</t>
  </si>
  <si>
    <t>Deficiencias en la prestación de los servicios relacionados en las actividades de las obligaciones, tales como el soporte o transferencia del conocimiento.</t>
  </si>
  <si>
    <t>Indisponibilidad del sistema e incumplimiento de las obligaciones contractuales</t>
  </si>
  <si>
    <t>Acuerdos de Nivel de Servicio (SLA), cláusula de penalidades, garantía de calidad</t>
  </si>
  <si>
    <t>SI</t>
  </si>
  <si>
    <t>Externo</t>
  </si>
  <si>
    <t>Financiero</t>
  </si>
  <si>
    <t>Fallas en el SECOP II y/o SIIF Nación y/o congelamiento de recursos por parte de MINHACIENDA</t>
  </si>
  <si>
    <t>Demoras en los tramites de pago.</t>
  </si>
  <si>
    <t>CONTRATISTA Y CONTRATANTE</t>
  </si>
  <si>
    <t xml:space="preserve">Seguimiento por parte del supervisor y de la Dirección Financiera reportando las fallas a los administradores de las plataformas. 
Informar al contratista si hay fallas en las plataformas o congelamiento de recursos </t>
  </si>
  <si>
    <t>Supervisor del contrato y Dirección Financiera</t>
  </si>
  <si>
    <t>Reporte novedades</t>
  </si>
  <si>
    <t>Inhabilidades o incompatibilidades sobrevinientes</t>
  </si>
  <si>
    <t>Nulidad contractual.</t>
  </si>
  <si>
    <t xml:space="preserve">El contratista debe informar si existen eventos de inhabilidades o incompatibilidades sobrevinientes </t>
  </si>
  <si>
    <t>Contratista y supervisor del contrato</t>
  </si>
  <si>
    <t>Comunicación por parte del contratista</t>
  </si>
  <si>
    <t>Actos de corrupción y Favorecimientos a terceros.</t>
  </si>
  <si>
    <t>Investigaciones al proceso.</t>
  </si>
  <si>
    <t>Declaración de conflicto de intereses, Cláusula anticorrupción, Publicidad total del proceso en SECOP II, Canal de denuncias.</t>
  </si>
  <si>
    <t>Entidad</t>
  </si>
  <si>
    <t>Respuesta a PQRSD si se presenta</t>
  </si>
  <si>
    <t>Configuración inadecuada o actualización incorrecta de la plataforma F5 (BIG-IP)</t>
  </si>
  <si>
    <t>Interrupción o degradación de los servicios tecnológicos institucionales y posible exposición a incidentes de seguridad de la información.Apertura accidental de servicios</t>
  </si>
  <si>
    <t>Reducir el Impacto</t>
  </si>
  <si>
    <t xml:space="preserve">Aplicación de buenas prácticas de configuración y actualización de la plataforma F5, validación de cambios antes de su implementación en producción, cumplimiento de lineamientos de seguridad de la información de la Entidad, seguimiento del supervisor del contrato y establecimiento de Acuerdos de Nivel de Servicio </t>
  </si>
  <si>
    <t>Verificación mediante informes de gestión del contratista, revisión de reportes de incidentes, validación de cambios realizados en la plataforma y seguimiento a los ANS</t>
  </si>
  <si>
    <t>Tecnológico</t>
  </si>
  <si>
    <t>Existencia de vulnerabilidades tecnicas en los productos entregados o existencia de vulnerabilidades  posteriores a la contratación y entrega de productos.</t>
  </si>
  <si>
    <t>Interrupción de servicios críticos.
Ataques de denegación de servicio.
Alteración de configuraciones.
Manipulación de información o sistemas.
Caídas del servicio.
Explotación de vulnerabilidades conocidas.</t>
  </si>
  <si>
    <t>Atención a las nuevas versiones que el fabricante libere.
Instalación de las actualizaciones y parches de seguridad  liberadas por el fabricante 
Ejecución de pruebas de las nuevas versiones liberadas e instaladas
Aplicación de pólizas o de acuerdos de niveles de servicios (ANS)."</t>
  </si>
  <si>
    <t>Verificación permanente de informes técnicos de fabricante y gestión de vulnerabilidades identificadas por herramientas de monitoreo</t>
  </si>
  <si>
    <t xml:space="preserve">Negligencia, incumplimiento o mala calidad del soporte, asistencia técnica o mantenimientos en virtud de la garantia. </t>
  </si>
  <si>
    <t>Retrasos, posible incumplimiento y posible perdida de disponibilidad de los servicios.</t>
  </si>
  <si>
    <t>Aceptar el Riesgo</t>
  </si>
  <si>
    <t>Monitoreo y registro del soporte técnico contratado.</t>
  </si>
  <si>
    <t xml:space="preserve">Cumplimiento de ANS, verificacion de tiempos acordados para la atención de incidentes y requerimientos </t>
  </si>
  <si>
    <t xml:space="preserve">No instalar las actualizaciones de software  liberadas por el fabricante </t>
  </si>
  <si>
    <t>No aprovechamiento de mejoras realizadas al  hardware  causando posibles perdidas de integridad, desactualizaciones de seguridad.</t>
  </si>
  <si>
    <t>Atención a las nuevas versiones que el fabricante libere.
Ejecución de pruebas de las nuevas versiones liberadas e instaladas</t>
  </si>
  <si>
    <t>Verificación permanente de informes técnicos de fabricante y gestión de cambios previas pruebas realizadas</t>
  </si>
  <si>
    <t xml:space="preserve">Acceso privilegiado a infraestrucutra critica por parte del proveedor para la gestión administrativa </t>
  </si>
  <si>
    <t>Interrupción de servicios.
Acceso a aplicaciones internas.</t>
  </si>
  <si>
    <t>Acceso con MFA.
Gestión de accesos privilegiados.
Registro de sesiones administrativas.
Accesos temporales controlados.</t>
  </si>
  <si>
    <t>Monitoreo de accesos otorgados y activación de logs  de operación</t>
  </si>
  <si>
    <t>AREA</t>
  </si>
  <si>
    <t>Valoración</t>
  </si>
  <si>
    <t>Calificación Cualitativa</t>
  </si>
  <si>
    <t>Calificación Monetaria</t>
  </si>
  <si>
    <t>Descriptor</t>
  </si>
  <si>
    <t>Obstruye la ejecución del contrato de  manera intrascendente</t>
  </si>
  <si>
    <t>los sobrecostos no representan más del uno por ciento (1%) del valor del contrato</t>
  </si>
  <si>
    <t>Raro (Puede ocurrir excepcionalmente)</t>
  </si>
  <si>
    <t>Dificulta la ejecución del contrato de manera baja. Aplicando medidas mínimas se puede lograr el objeto contractual</t>
  </si>
  <si>
    <t>los sobrecostos no representan más del cinco por ciento (5%) del valor del contrato</t>
  </si>
  <si>
    <t>Improbable (puede ocurrir ocasionalmente)</t>
  </si>
  <si>
    <t>Afecta la Ejecución del contrato sin alterar el beneficio para las partes</t>
  </si>
  <si>
    <t>genera un impacto sobre el valor del contrato entre el cinco (5%) y el quince por ciento (15%)</t>
  </si>
  <si>
    <t>Posible (puede ocurrir en cualquier momento futuro)</t>
  </si>
  <si>
    <t>Obstruye la ejecución del contrato sustancialmente pero aun así permite la consecución del objeto contractual</t>
  </si>
  <si>
    <t>genera un impacto sobre el valor del contrato entre el cinco (15%) y el treinta por ciento (30%)</t>
  </si>
  <si>
    <t>Probable (Probablemente va a ocurrir)</t>
  </si>
  <si>
    <t>perturba la ejecución del contrato de manera grave imposibilitando la consecución del objeto contractual</t>
  </si>
  <si>
    <t>Impacto sobre el valor del contrato en más del treinta por ciento (30%)</t>
  </si>
  <si>
    <t>Casi cierto (ocurre en la mayoría de circunstancias)</t>
  </si>
  <si>
    <t>ASIGNADO A</t>
  </si>
  <si>
    <t>FECHA ESTIMADA EN QUE SE COMPLETA EL TRATAMIENTO</t>
  </si>
  <si>
    <t>Tecnológicos / Seguridad de la Información</t>
  </si>
  <si>
    <t>Falla en la configuración o actualización de la plataforma F5 que pueda generar indisponibilidad de los servicios o vulnerabilidades que afecten la confidencialidad, integridad y disponibilidad de la información institucional.</t>
  </si>
  <si>
    <t>ALTO</t>
  </si>
  <si>
    <t>Improbable</t>
  </si>
  <si>
    <t>Aplicación de buenas prácticas de configuración y actualización de la plataforma F5, validación de cambios antes de su implementación en producción, cumplimiento de lineamientos de seguridad de la información de la Entidad, seguimiento del supervisor del contrato y establecimiento de Acuerdos de Nivel de Servicio (SLA).</t>
  </si>
  <si>
    <t>BAJO</t>
  </si>
  <si>
    <t>Verificación mediante informes de gestión del contratista, revisión de reportes de incidentes, validación de cambios realizados en la plataforma y seguimiento a los SLA definidos.</t>
  </si>
  <si>
    <t>CONTROL DE CAMBIOS</t>
  </si>
  <si>
    <t xml:space="preserve">Descripción del Cambio </t>
  </si>
  <si>
    <t>Se incluye hoja para el control de cambios del formato. Se actualiza al código GTC-FM-015 conforme a la guía para elaboración de los documentos del SGI.</t>
  </si>
  <si>
    <t>Proceso: Gestión Integral: Código GIN–FM–032, Versión: 001, Vigencia: 26/02/2025
Verifique que este documento corresponda a la versión vigente antes de su uso</t>
  </si>
  <si>
    <t>Económico</t>
  </si>
  <si>
    <t>Sociales o Políticos</t>
  </si>
  <si>
    <t>Financieros</t>
  </si>
  <si>
    <t>Regulatorios</t>
  </si>
  <si>
    <t>De la naturaleza</t>
  </si>
  <si>
    <t>Ambientales</t>
  </si>
  <si>
    <t>Tecnológicos</t>
  </si>
  <si>
    <t xml:space="preserve">Segurdad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</si>
</sst>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quot;$&quot;\ * #,##0.00_ ;_ &quot;$&quot;\ * \-#,##0.00_ ;_ &quot;$&quot;\ * &quot;-&quot;??_ ;_ @_ "/>
  </numFmts>
  <fonts count="26">
    <font>
      <sz val="10"/>
      <name val="Arial"/>
    </font>
    <font>
      <sz val="11"/>
      <color theme="1"/>
      <name val="Calibri"/>
      <family val="2"/>
      <scheme val="minor"/>
    </font>
    <font>
      <sz val="11"/>
      <color theme="1"/>
      <name val="Calibri"/>
      <family val="2"/>
      <scheme val="minor"/>
    </font>
    <font>
      <sz val="10"/>
      <name val="Arial"/>
      <family val="2"/>
    </font>
    <font>
      <sz val="8"/>
      <name val="Arial"/>
      <family val="2"/>
    </font>
    <font>
      <sz val="8"/>
      <color indexed="81"/>
      <name val="Tahoma"/>
      <family val="2"/>
    </font>
    <font>
      <b/>
      <sz val="8"/>
      <color indexed="81"/>
      <name val="Tahoma"/>
      <family val="2"/>
    </font>
    <font>
      <b/>
      <sz val="9"/>
      <color indexed="81"/>
      <name val="Tahoma"/>
      <family val="2"/>
    </font>
    <font>
      <sz val="9"/>
      <color indexed="81"/>
      <name val="Tahoma"/>
      <family val="2"/>
    </font>
    <font>
      <b/>
      <sz val="9"/>
      <name val="Calibri"/>
      <family val="2"/>
      <scheme val="minor"/>
    </font>
    <font>
      <sz val="9"/>
      <name val="Calibri"/>
      <family val="2"/>
      <scheme val="minor"/>
    </font>
    <font>
      <b/>
      <sz val="9"/>
      <color theme="0"/>
      <name val="Calibri"/>
      <family val="2"/>
      <scheme val="minor"/>
    </font>
    <font>
      <b/>
      <sz val="9"/>
      <name val="Verdana"/>
      <family val="2"/>
    </font>
    <font>
      <b/>
      <sz val="14"/>
      <name val="Verdana"/>
      <family val="2"/>
    </font>
    <font>
      <sz val="9"/>
      <name val="Verdana"/>
      <family val="2"/>
    </font>
    <font>
      <b/>
      <sz val="11"/>
      <color theme="0"/>
      <name val="Verdana"/>
      <family val="2"/>
    </font>
    <font>
      <b/>
      <sz val="12"/>
      <color theme="0"/>
      <name val="Verdana"/>
      <family val="2"/>
    </font>
    <font>
      <b/>
      <sz val="10"/>
      <color theme="0"/>
      <name val="Verdana"/>
      <family val="2"/>
    </font>
    <font>
      <sz val="11"/>
      <name val="Verdana"/>
      <family val="2"/>
    </font>
    <font>
      <b/>
      <sz val="11"/>
      <name val="Verdana"/>
      <family val="2"/>
    </font>
    <font>
      <sz val="10"/>
      <name val="Verdana"/>
      <family val="2"/>
    </font>
    <font>
      <b/>
      <sz val="12"/>
      <color rgb="FFFFFFFF"/>
      <name val="Verdana"/>
      <family val="2"/>
    </font>
    <font>
      <b/>
      <sz val="11"/>
      <color theme="1"/>
      <name val="Verdana"/>
      <family val="2"/>
    </font>
    <font>
      <b/>
      <sz val="10"/>
      <name val="Arial"/>
      <family val="2"/>
    </font>
    <font>
      <sz val="9"/>
      <color theme="1"/>
      <name val="Verdana"/>
      <family val="2"/>
    </font>
    <font>
      <b/>
      <sz val="10"/>
      <name val="Arial"/>
    </font>
  </fonts>
  <fills count="7">
    <fill>
      <patternFill patternType="none"/>
    </fill>
    <fill>
      <patternFill patternType="gray125"/>
    </fill>
    <fill>
      <patternFill patternType="solid">
        <fgColor theme="0"/>
        <bgColor indexed="64"/>
      </patternFill>
    </fill>
    <fill>
      <patternFill patternType="solid">
        <fgColor rgb="FF962D46"/>
        <bgColor indexed="64"/>
      </patternFill>
    </fill>
    <fill>
      <patternFill patternType="solid">
        <fgColor rgb="FF96284B"/>
        <bgColor rgb="FF96284B"/>
      </patternFill>
    </fill>
    <fill>
      <patternFill patternType="solid">
        <fgColor theme="4" tint="0.79998168889431442"/>
        <bgColor theme="4" tint="0.79998168889431442"/>
      </patternFill>
    </fill>
    <fill>
      <patternFill patternType="solid">
        <fgColor theme="4" tint="0.79998168889431442"/>
        <bgColor indexed="64"/>
      </patternFill>
    </fill>
  </fills>
  <borders count="21">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theme="4" tint="0.39997558519241921"/>
      </top>
      <bottom/>
      <diagonal/>
    </border>
    <border>
      <left style="thin">
        <color rgb="FF000000"/>
      </left>
      <right style="thin">
        <color rgb="FF000000"/>
      </right>
      <top style="thin">
        <color rgb="FF000000"/>
      </top>
      <bottom/>
      <diagonal/>
    </border>
  </borders>
  <cellStyleXfs count="3">
    <xf numFmtId="0" fontId="0" fillId="0" borderId="0"/>
    <xf numFmtId="164" fontId="3" fillId="0" borderId="0" applyFont="0" applyFill="0" applyBorder="0" applyAlignment="0" applyProtection="0"/>
    <xf numFmtId="0" fontId="2" fillId="0" borderId="0"/>
  </cellStyleXfs>
  <cellXfs count="137">
    <xf numFmtId="0" fontId="0" fillId="0" borderId="0" xfId="0"/>
    <xf numFmtId="0" fontId="9" fillId="0" borderId="1" xfId="0" applyFont="1" applyBorder="1" applyAlignment="1">
      <alignment horizontal="center" vertical="center" wrapText="1"/>
    </xf>
    <xf numFmtId="0" fontId="10" fillId="0" borderId="1" xfId="0" applyFont="1" applyBorder="1" applyAlignment="1" applyProtection="1">
      <alignment horizontal="center" vertical="center" wrapText="1"/>
      <protection locked="0"/>
    </xf>
    <xf numFmtId="0" fontId="10" fillId="0" borderId="2" xfId="0" applyFont="1" applyBorder="1" applyAlignment="1">
      <alignment horizontal="justify" vertical="center" wrapText="1"/>
    </xf>
    <xf numFmtId="0" fontId="10" fillId="0" borderId="0" xfId="0" applyFont="1"/>
    <xf numFmtId="0" fontId="10" fillId="2" borderId="0" xfId="0" applyFont="1" applyFill="1"/>
    <xf numFmtId="0" fontId="10" fillId="2" borderId="0" xfId="0" applyFont="1" applyFill="1" applyAlignment="1">
      <alignment wrapText="1"/>
    </xf>
    <xf numFmtId="0" fontId="10" fillId="0" borderId="2" xfId="0" applyFont="1" applyBorder="1" applyAlignment="1" applyProtection="1">
      <alignment horizontal="justify" vertical="top" wrapText="1"/>
      <protection locked="0"/>
    </xf>
    <xf numFmtId="0" fontId="10" fillId="0" borderId="1" xfId="0" applyFont="1" applyBorder="1" applyAlignment="1" applyProtection="1">
      <alignment horizontal="justify" vertical="top" wrapText="1"/>
      <protection locked="0"/>
    </xf>
    <xf numFmtId="0" fontId="10" fillId="0" borderId="2" xfId="0" applyFont="1" applyBorder="1" applyAlignment="1">
      <alignment horizontal="justify" vertical="top" wrapText="1"/>
    </xf>
    <xf numFmtId="0" fontId="9" fillId="0" borderId="0" xfId="0" applyFont="1" applyAlignment="1">
      <alignment horizontal="center" vertical="center" wrapText="1"/>
    </xf>
    <xf numFmtId="0" fontId="10" fillId="0" borderId="0" xfId="0" applyFont="1" applyAlignment="1">
      <alignment vertical="top" wrapText="1"/>
    </xf>
    <xf numFmtId="0" fontId="10" fillId="0" borderId="0" xfId="0" applyFont="1" applyAlignment="1">
      <alignment horizontal="justify" vertical="top" wrapText="1"/>
    </xf>
    <xf numFmtId="0" fontId="10" fillId="0" borderId="0" xfId="0" applyFont="1" applyAlignment="1">
      <alignment horizontal="center" vertical="center" wrapText="1"/>
    </xf>
    <xf numFmtId="0" fontId="10" fillId="0" borderId="0" xfId="0" applyFont="1" applyAlignment="1">
      <alignment wrapText="1"/>
    </xf>
    <xf numFmtId="0" fontId="11" fillId="2" borderId="0" xfId="0" applyFont="1" applyFill="1" applyAlignment="1">
      <alignment horizontal="center"/>
    </xf>
    <xf numFmtId="0" fontId="11" fillId="2" borderId="0" xfId="0" applyFont="1" applyFill="1"/>
    <xf numFmtId="0" fontId="11" fillId="2" borderId="0" xfId="0" applyFont="1" applyFill="1" applyAlignment="1">
      <alignment vertical="top" wrapText="1"/>
    </xf>
    <xf numFmtId="0" fontId="11" fillId="2" borderId="0" xfId="0" applyFont="1" applyFill="1" applyAlignment="1">
      <alignment horizontal="center" vertical="top" wrapText="1"/>
    </xf>
    <xf numFmtId="0" fontId="10" fillId="2" borderId="0" xfId="0" applyFont="1" applyFill="1" applyAlignment="1">
      <alignment horizontal="center" vertical="top" wrapText="1"/>
    </xf>
    <xf numFmtId="0" fontId="14" fillId="2" borderId="0" xfId="0" applyFont="1" applyFill="1" applyAlignment="1">
      <alignment horizontal="center"/>
    </xf>
    <xf numFmtId="0" fontId="14" fillId="2" borderId="0" xfId="0" applyFont="1" applyFill="1" applyAlignment="1">
      <alignment wrapText="1"/>
    </xf>
    <xf numFmtId="164" fontId="12" fillId="2" borderId="0" xfId="1" applyFont="1" applyFill="1" applyBorder="1" applyAlignment="1" applyProtection="1">
      <alignment horizontal="center"/>
      <protection locked="0"/>
    </xf>
    <xf numFmtId="14" fontId="14" fillId="2" borderId="0" xfId="0" applyNumberFormat="1" applyFont="1" applyFill="1" applyAlignment="1" applyProtection="1">
      <alignment horizontal="center"/>
      <protection locked="0"/>
    </xf>
    <xf numFmtId="0" fontId="12" fillId="2" borderId="0" xfId="0" applyFont="1" applyFill="1" applyAlignment="1" applyProtection="1">
      <alignment horizontal="left" wrapText="1"/>
      <protection locked="0"/>
    </xf>
    <xf numFmtId="0" fontId="14" fillId="2" borderId="0" xfId="0" applyFont="1" applyFill="1"/>
    <xf numFmtId="0" fontId="12" fillId="0" borderId="3" xfId="0" applyFont="1" applyBorder="1" applyAlignment="1">
      <alignment horizontal="center" vertical="center" wrapText="1"/>
    </xf>
    <xf numFmtId="0" fontId="14" fillId="0" borderId="3" xfId="0" applyFont="1" applyBorder="1" applyAlignment="1">
      <alignment horizontal="center" vertical="center" wrapText="1"/>
    </xf>
    <xf numFmtId="0" fontId="10" fillId="0" borderId="9" xfId="0" applyFont="1" applyBorder="1"/>
    <xf numFmtId="0" fontId="10" fillId="0" borderId="4" xfId="0" applyFont="1" applyBorder="1" applyAlignment="1" applyProtection="1">
      <alignment horizontal="justify" vertical="top" wrapText="1"/>
      <protection locked="0"/>
    </xf>
    <xf numFmtId="0" fontId="10" fillId="0" borderId="4" xfId="0" applyFont="1" applyBorder="1" applyAlignment="1" applyProtection="1">
      <alignment horizontal="center" vertical="center" wrapText="1"/>
      <protection locked="0"/>
    </xf>
    <xf numFmtId="0" fontId="12" fillId="0" borderId="10" xfId="0" applyFont="1" applyBorder="1" applyAlignment="1">
      <alignment horizontal="center" vertical="center" wrapText="1"/>
    </xf>
    <xf numFmtId="0" fontId="14" fillId="0" borderId="3" xfId="0" applyFont="1" applyBorder="1" applyAlignment="1">
      <alignment horizontal="justify" vertical="center" wrapText="1"/>
    </xf>
    <xf numFmtId="0" fontId="14" fillId="0" borderId="3" xfId="0" applyFont="1" applyBorder="1" applyAlignment="1" applyProtection="1">
      <alignment horizontal="center" vertical="center" wrapText="1"/>
      <protection locked="0"/>
    </xf>
    <xf numFmtId="0" fontId="14" fillId="0" borderId="9" xfId="0" applyFont="1" applyBorder="1" applyAlignment="1" applyProtection="1">
      <alignment horizontal="center" vertical="center" wrapText="1"/>
      <protection locked="0"/>
    </xf>
    <xf numFmtId="0" fontId="14" fillId="0" borderId="3" xfId="0" applyFont="1" applyBorder="1" applyAlignment="1" applyProtection="1">
      <alignment horizontal="justify" vertical="top" wrapText="1"/>
      <protection locked="0"/>
    </xf>
    <xf numFmtId="0" fontId="14" fillId="0" borderId="3" xfId="0" applyFont="1" applyBorder="1" applyAlignment="1">
      <alignment horizontal="justify" vertical="top" wrapText="1"/>
    </xf>
    <xf numFmtId="0" fontId="14" fillId="0" borderId="3" xfId="0" applyFont="1" applyBorder="1" applyAlignment="1" applyProtection="1">
      <alignment horizontal="center" vertical="top" wrapText="1"/>
      <protection locked="0"/>
    </xf>
    <xf numFmtId="0" fontId="19" fillId="2" borderId="3" xfId="0" applyFont="1" applyFill="1" applyBorder="1" applyAlignment="1">
      <alignment horizontal="center" vertical="center" wrapText="1"/>
    </xf>
    <xf numFmtId="0" fontId="16" fillId="3" borderId="3" xfId="0" applyFont="1" applyFill="1" applyBorder="1" applyAlignment="1">
      <alignment horizontal="center" vertical="center"/>
    </xf>
    <xf numFmtId="0" fontId="18" fillId="0" borderId="3" xfId="0" applyFont="1" applyBorder="1" applyAlignment="1">
      <alignment horizontal="justify" vertical="center" wrapText="1"/>
    </xf>
    <xf numFmtId="0" fontId="19" fillId="0" borderId="3" xfId="0" applyFont="1" applyBorder="1" applyAlignment="1">
      <alignment horizontal="center" vertical="center" wrapText="1"/>
    </xf>
    <xf numFmtId="0" fontId="2" fillId="0" borderId="0" xfId="2"/>
    <xf numFmtId="0" fontId="21" fillId="4" borderId="3" xfId="2" applyFont="1" applyFill="1" applyBorder="1" applyAlignment="1">
      <alignment horizontal="center" vertical="center" wrapText="1"/>
    </xf>
    <xf numFmtId="49" fontId="1" fillId="0" borderId="6" xfId="2" applyNumberFormat="1" applyFont="1" applyBorder="1" applyAlignment="1">
      <alignment horizontal="center" vertical="center"/>
    </xf>
    <xf numFmtId="14" fontId="1" fillId="0" borderId="3" xfId="2" applyNumberFormat="1" applyFont="1" applyBorder="1" applyAlignment="1">
      <alignment horizontal="center" vertical="center"/>
    </xf>
    <xf numFmtId="0" fontId="1" fillId="0" borderId="7" xfId="2" applyFont="1" applyBorder="1" applyAlignment="1">
      <alignment horizontal="justify" vertical="top" wrapText="1"/>
    </xf>
    <xf numFmtId="0" fontId="23" fillId="0" borderId="15" xfId="0" applyFont="1" applyBorder="1" applyAlignment="1">
      <alignment horizontal="center" vertical="center" wrapText="1"/>
    </xf>
    <xf numFmtId="0" fontId="3" fillId="0" borderId="15" xfId="0" applyFont="1" applyBorder="1" applyAlignment="1" applyProtection="1">
      <alignment horizontal="justify" vertical="center" wrapText="1"/>
      <protection locked="0"/>
    </xf>
    <xf numFmtId="0" fontId="3" fillId="0" borderId="15" xfId="0" applyFont="1" applyBorder="1" applyAlignment="1">
      <alignment horizontal="justify" vertical="center" wrapText="1"/>
    </xf>
    <xf numFmtId="0" fontId="3" fillId="0" borderId="15" xfId="0" applyFont="1" applyBorder="1" applyAlignment="1">
      <alignment horizontal="center" vertical="center" wrapText="1"/>
    </xf>
    <xf numFmtId="0" fontId="3" fillId="0" borderId="15" xfId="0" applyFont="1" applyBorder="1" applyAlignment="1" applyProtection="1">
      <alignment horizontal="center" vertical="center" wrapText="1"/>
      <protection locked="0"/>
    </xf>
    <xf numFmtId="14" fontId="3" fillId="0" borderId="15" xfId="0" applyNumberFormat="1" applyFont="1" applyBorder="1" applyAlignment="1">
      <alignment horizontal="center" wrapText="1"/>
    </xf>
    <xf numFmtId="0" fontId="3" fillId="0" borderId="15" xfId="0" applyFont="1" applyBorder="1" applyAlignment="1" applyProtection="1">
      <alignment horizontal="justify" vertical="top" wrapText="1"/>
      <protection locked="0"/>
    </xf>
    <xf numFmtId="0" fontId="3" fillId="0" borderId="15" xfId="0" applyFont="1" applyBorder="1" applyAlignment="1" applyProtection="1">
      <alignment horizontal="center" vertical="top" wrapText="1"/>
      <protection locked="0"/>
    </xf>
    <xf numFmtId="0" fontId="3" fillId="0" borderId="15" xfId="0" applyFont="1" applyBorder="1" applyAlignment="1">
      <alignment horizontal="center" wrapText="1"/>
    </xf>
    <xf numFmtId="0" fontId="12" fillId="0" borderId="15" xfId="0" applyFont="1" applyBorder="1" applyAlignment="1">
      <alignment horizontal="center" vertical="center" wrapText="1"/>
    </xf>
    <xf numFmtId="0" fontId="14" fillId="0" borderId="15" xfId="0" applyFont="1" applyBorder="1" applyAlignment="1" applyProtection="1">
      <alignment horizontal="justify" vertical="top" wrapText="1"/>
      <protection locked="0"/>
    </xf>
    <xf numFmtId="0" fontId="14" fillId="0" borderId="15" xfId="0" applyFont="1" applyBorder="1" applyAlignment="1">
      <alignment horizontal="justify" vertical="center" wrapText="1"/>
    </xf>
    <xf numFmtId="0" fontId="14" fillId="0" borderId="15" xfId="0" applyFont="1" applyBorder="1" applyAlignment="1" applyProtection="1">
      <alignment horizontal="center" vertical="center" wrapText="1"/>
      <protection locked="0"/>
    </xf>
    <xf numFmtId="0" fontId="14" fillId="0" borderId="15" xfId="0" applyFont="1" applyBorder="1" applyAlignment="1">
      <alignment horizontal="justify" vertical="top" wrapText="1"/>
    </xf>
    <xf numFmtId="0" fontId="14" fillId="0" borderId="15" xfId="0" applyFont="1" applyBorder="1" applyAlignment="1" applyProtection="1">
      <alignment horizontal="center" vertical="top" wrapText="1"/>
      <protection locked="0"/>
    </xf>
    <xf numFmtId="0" fontId="14" fillId="0" borderId="15" xfId="0" applyFont="1" applyBorder="1" applyAlignment="1">
      <alignment horizontal="center" vertical="center" wrapText="1"/>
    </xf>
    <xf numFmtId="0" fontId="17" fillId="3" borderId="16" xfId="0" applyFont="1" applyFill="1" applyBorder="1" applyAlignment="1">
      <alignment horizontal="center" vertical="center" wrapText="1"/>
    </xf>
    <xf numFmtId="0" fontId="17" fillId="3" borderId="17" xfId="0" applyFont="1" applyFill="1" applyBorder="1" applyAlignment="1">
      <alignment horizontal="center" vertical="center" wrapText="1"/>
    </xf>
    <xf numFmtId="0" fontId="17" fillId="3" borderId="18" xfId="0" applyFont="1" applyFill="1" applyBorder="1" applyAlignment="1">
      <alignment horizontal="center" vertical="center" wrapText="1"/>
    </xf>
    <xf numFmtId="0" fontId="12" fillId="0" borderId="14" xfId="0" applyFont="1" applyBorder="1" applyAlignment="1">
      <alignment horizontal="center" vertical="center" wrapText="1"/>
    </xf>
    <xf numFmtId="0" fontId="14" fillId="0" borderId="5" xfId="0" applyFont="1" applyBorder="1" applyAlignment="1" applyProtection="1">
      <alignment horizontal="justify" vertical="top" wrapText="1"/>
      <protection locked="0"/>
    </xf>
    <xf numFmtId="0" fontId="14" fillId="0" borderId="5" xfId="0" applyFont="1" applyBorder="1" applyAlignment="1">
      <alignment horizontal="justify" vertical="center" wrapText="1"/>
    </xf>
    <xf numFmtId="0" fontId="14" fillId="0" borderId="5" xfId="0" applyFont="1" applyBorder="1" applyAlignment="1" applyProtection="1">
      <alignment horizontal="center" vertical="center" wrapText="1"/>
      <protection locked="0"/>
    </xf>
    <xf numFmtId="0" fontId="14" fillId="0" borderId="5" xfId="0" applyFont="1" applyBorder="1" applyAlignment="1">
      <alignment horizontal="justify" vertical="top" wrapText="1"/>
    </xf>
    <xf numFmtId="0" fontId="14" fillId="0" borderId="5" xfId="0" applyFont="1" applyBorder="1" applyAlignment="1" applyProtection="1">
      <alignment horizontal="center" vertical="top" wrapText="1"/>
      <protection locked="0"/>
    </xf>
    <xf numFmtId="0" fontId="14" fillId="0" borderId="5" xfId="0" applyFont="1" applyBorder="1" applyAlignment="1">
      <alignment horizontal="center" vertical="center" wrapText="1"/>
    </xf>
    <xf numFmtId="0" fontId="14" fillId="0" borderId="13" xfId="0" applyFont="1" applyBorder="1" applyAlignment="1" applyProtection="1">
      <alignment horizontal="center" vertical="center" wrapText="1"/>
      <protection locked="0"/>
    </xf>
    <xf numFmtId="0" fontId="25" fillId="0" borderId="0" xfId="0" applyFont="1" applyAlignment="1">
      <alignment horizontal="center" vertical="center" wrapText="1"/>
    </xf>
    <xf numFmtId="0" fontId="0" fillId="0" borderId="0" xfId="0" applyAlignment="1">
      <alignment vertical="center" wrapText="1"/>
    </xf>
    <xf numFmtId="0" fontId="10" fillId="0" borderId="0" xfId="0" applyFont="1" applyAlignment="1">
      <alignment vertical="center"/>
    </xf>
    <xf numFmtId="0" fontId="24" fillId="0" borderId="3" xfId="0" applyFont="1" applyBorder="1" applyAlignment="1">
      <alignment horizontal="justify" vertical="top" wrapText="1"/>
    </xf>
    <xf numFmtId="0" fontId="24" fillId="0" borderId="3" xfId="0" applyFont="1" applyBorder="1" applyAlignment="1">
      <alignment horizontal="justify" vertical="center" wrapText="1"/>
    </xf>
    <xf numFmtId="0" fontId="24" fillId="0" borderId="3" xfId="0" applyFont="1" applyBorder="1" applyAlignment="1">
      <alignment horizontal="center" vertical="center" wrapText="1"/>
    </xf>
    <xf numFmtId="0" fontId="24" fillId="0" borderId="3" xfId="0" applyFont="1" applyBorder="1" applyAlignment="1">
      <alignment vertical="center" wrapText="1"/>
    </xf>
    <xf numFmtId="0" fontId="24" fillId="0" borderId="3" xfId="0" applyFont="1" applyBorder="1" applyAlignment="1">
      <alignment horizontal="left" vertical="center" wrapText="1"/>
    </xf>
    <xf numFmtId="0" fontId="4" fillId="0" borderId="3" xfId="0" applyFont="1" applyBorder="1" applyAlignment="1">
      <alignment horizontal="left" vertical="center" wrapText="1"/>
    </xf>
    <xf numFmtId="0" fontId="12" fillId="6" borderId="16" xfId="0" applyFont="1" applyFill="1" applyBorder="1" applyAlignment="1">
      <alignment horizontal="center" vertical="center" wrapText="1"/>
    </xf>
    <xf numFmtId="0" fontId="24" fillId="5" borderId="19" xfId="0" applyFont="1" applyFill="1" applyBorder="1" applyAlignment="1">
      <alignment horizontal="justify" vertical="top" wrapText="1"/>
    </xf>
    <xf numFmtId="0" fontId="14" fillId="6" borderId="17" xfId="0" applyFont="1" applyFill="1" applyBorder="1" applyAlignment="1" applyProtection="1">
      <alignment horizontal="justify" vertical="center" wrapText="1"/>
      <protection locked="0"/>
    </xf>
    <xf numFmtId="0" fontId="14" fillId="0" borderId="20" xfId="0" applyFont="1" applyBorder="1" applyAlignment="1">
      <alignment horizontal="justify" vertical="center" wrapText="1"/>
    </xf>
    <xf numFmtId="0" fontId="14" fillId="6" borderId="17" xfId="0" applyFont="1" applyFill="1" applyBorder="1" applyAlignment="1" applyProtection="1">
      <alignment horizontal="center" vertical="center" wrapText="1"/>
      <protection locked="0"/>
    </xf>
    <xf numFmtId="0" fontId="14" fillId="6" borderId="17" xfId="0" applyFont="1" applyFill="1" applyBorder="1" applyAlignment="1">
      <alignment horizontal="justify" vertical="center" wrapText="1"/>
    </xf>
    <xf numFmtId="0" fontId="24" fillId="0" borderId="12" xfId="0" applyFont="1" applyBorder="1" applyAlignment="1">
      <alignment horizontal="center" vertical="center" wrapText="1"/>
    </xf>
    <xf numFmtId="0" fontId="14" fillId="0" borderId="18" xfId="0" applyFont="1" applyBorder="1" applyAlignment="1">
      <alignment horizontal="center" vertical="center" wrapText="1"/>
    </xf>
    <xf numFmtId="0" fontId="24" fillId="0" borderId="12" xfId="0" applyFont="1" applyBorder="1" applyAlignment="1">
      <alignment horizontal="justify" vertical="center" wrapText="1"/>
    </xf>
    <xf numFmtId="0" fontId="14" fillId="0" borderId="12" xfId="0" applyFont="1" applyBorder="1" applyAlignment="1">
      <alignment horizontal="justify" vertical="center" wrapText="1"/>
    </xf>
    <xf numFmtId="0" fontId="14" fillId="0" borderId="12" xfId="0" applyFont="1" applyBorder="1" applyAlignment="1" applyProtection="1">
      <alignment horizontal="center" vertical="center" wrapText="1"/>
      <protection locked="0"/>
    </xf>
    <xf numFmtId="0" fontId="9" fillId="0" borderId="4" xfId="0" applyFont="1" applyBorder="1" applyAlignment="1">
      <alignment horizontal="center" vertical="center" wrapText="1"/>
    </xf>
    <xf numFmtId="0" fontId="24" fillId="0" borderId="5" xfId="0" applyFont="1" applyBorder="1" applyAlignment="1">
      <alignment horizontal="justify" vertical="center" wrapText="1"/>
    </xf>
    <xf numFmtId="0" fontId="9" fillId="0" borderId="3" xfId="0" applyFont="1" applyBorder="1" applyAlignment="1">
      <alignment horizontal="center" vertical="center" wrapText="1"/>
    </xf>
    <xf numFmtId="0" fontId="14" fillId="2" borderId="3" xfId="0" applyFont="1" applyFill="1" applyBorder="1" applyAlignment="1" applyProtection="1">
      <alignment horizontal="justify" vertical="center" wrapText="1"/>
      <protection locked="0"/>
    </xf>
    <xf numFmtId="0" fontId="24" fillId="6" borderId="3" xfId="0" applyFont="1" applyFill="1" applyBorder="1" applyAlignment="1">
      <alignment horizontal="justify" vertical="top" wrapText="1"/>
    </xf>
    <xf numFmtId="0" fontId="4" fillId="6" borderId="3" xfId="0" applyFont="1" applyFill="1" applyBorder="1" applyAlignment="1">
      <alignment horizontal="left" vertical="center" wrapText="1"/>
    </xf>
    <xf numFmtId="0" fontId="14" fillId="6" borderId="3" xfId="0" applyFont="1" applyFill="1" applyBorder="1" applyAlignment="1" applyProtection="1">
      <alignment horizontal="justify" vertical="center" wrapText="1"/>
      <protection locked="0"/>
    </xf>
    <xf numFmtId="0" fontId="24" fillId="6" borderId="3" xfId="0" applyFont="1" applyFill="1" applyBorder="1" applyAlignment="1">
      <alignment horizontal="justify" vertical="center" wrapText="1"/>
    </xf>
    <xf numFmtId="0" fontId="24" fillId="6" borderId="3" xfId="0" applyFont="1" applyFill="1" applyBorder="1" applyAlignment="1">
      <alignment horizontal="center" vertical="center" wrapText="1"/>
    </xf>
    <xf numFmtId="0" fontId="24" fillId="6" borderId="3" xfId="0" applyFont="1" applyFill="1" applyBorder="1" applyAlignment="1">
      <alignment vertical="center" wrapText="1"/>
    </xf>
    <xf numFmtId="0" fontId="14" fillId="6" borderId="3" xfId="0" applyFont="1" applyFill="1" applyBorder="1" applyAlignment="1">
      <alignment horizontal="center" vertical="center" wrapText="1"/>
    </xf>
    <xf numFmtId="0" fontId="24" fillId="6" borderId="3" xfId="0" applyFont="1" applyFill="1" applyBorder="1" applyAlignment="1">
      <alignment horizontal="left" vertical="center" wrapText="1"/>
    </xf>
    <xf numFmtId="0" fontId="14" fillId="6" borderId="3" xfId="0" applyFont="1" applyFill="1" applyBorder="1" applyAlignment="1" applyProtection="1">
      <alignment horizontal="center" vertical="center" wrapText="1"/>
      <protection locked="0"/>
    </xf>
    <xf numFmtId="0" fontId="14" fillId="6" borderId="3" xfId="0" applyFont="1" applyFill="1" applyBorder="1" applyAlignment="1">
      <alignment horizontal="justify" vertical="center" wrapText="1"/>
    </xf>
    <xf numFmtId="0" fontId="4" fillId="6" borderId="5" xfId="0" applyFont="1" applyFill="1" applyBorder="1" applyAlignment="1">
      <alignment horizontal="left" vertical="center" wrapText="1"/>
    </xf>
    <xf numFmtId="0" fontId="20" fillId="2" borderId="3" xfId="0" applyFont="1" applyFill="1" applyBorder="1" applyAlignment="1">
      <alignment horizontal="left" vertical="center" wrapText="1"/>
    </xf>
    <xf numFmtId="0" fontId="12" fillId="0" borderId="3" xfId="0" applyFont="1" applyBorder="1" applyAlignment="1">
      <alignment horizontal="center"/>
    </xf>
    <xf numFmtId="0" fontId="13" fillId="0" borderId="3" xfId="0" applyFont="1" applyBorder="1" applyAlignment="1">
      <alignment horizontal="center" vertical="center"/>
    </xf>
    <xf numFmtId="0" fontId="12" fillId="0" borderId="8"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6" fillId="3" borderId="3" xfId="0" applyFont="1" applyFill="1" applyBorder="1" applyAlignment="1">
      <alignment horizontal="center" vertical="center" wrapText="1"/>
    </xf>
    <xf numFmtId="0" fontId="15" fillId="3" borderId="11" xfId="0" applyFont="1" applyFill="1" applyBorder="1" applyAlignment="1">
      <alignment horizontal="center" vertical="center" wrapText="1"/>
    </xf>
    <xf numFmtId="0" fontId="15" fillId="3" borderId="0" xfId="0" applyFont="1" applyFill="1" applyAlignment="1">
      <alignment horizontal="center" vertical="center" wrapText="1"/>
    </xf>
    <xf numFmtId="0" fontId="14" fillId="0" borderId="3" xfId="0" applyFont="1" applyBorder="1" applyAlignment="1">
      <alignment horizontal="center" vertical="center" wrapText="1"/>
    </xf>
    <xf numFmtId="0" fontId="14" fillId="0" borderId="3" xfId="0" quotePrefix="1" applyFont="1" applyBorder="1" applyAlignment="1">
      <alignment horizontal="center" vertical="center" wrapText="1"/>
    </xf>
    <xf numFmtId="14" fontId="14" fillId="0" borderId="3" xfId="0" quotePrefix="1" applyNumberFormat="1" applyFont="1" applyBorder="1" applyAlignment="1">
      <alignment horizontal="center" vertical="center" wrapText="1"/>
    </xf>
    <xf numFmtId="0" fontId="15" fillId="3" borderId="9" xfId="0" applyFont="1" applyFill="1" applyBorder="1" applyAlignment="1">
      <alignment horizontal="center" vertical="center"/>
    </xf>
    <xf numFmtId="0" fontId="15" fillId="3" borderId="8" xfId="0" applyFont="1" applyFill="1" applyBorder="1" applyAlignment="1">
      <alignment horizontal="center" vertical="center"/>
    </xf>
    <xf numFmtId="0" fontId="16" fillId="3" borderId="3" xfId="0" applyFont="1" applyFill="1" applyBorder="1" applyAlignment="1">
      <alignment horizontal="center" vertical="center"/>
    </xf>
    <xf numFmtId="0" fontId="15" fillId="3" borderId="3" xfId="0" applyFont="1" applyFill="1" applyBorder="1" applyAlignment="1">
      <alignment horizontal="center" vertical="center"/>
    </xf>
    <xf numFmtId="0" fontId="15" fillId="3" borderId="3" xfId="0" applyFont="1" applyFill="1" applyBorder="1" applyAlignment="1">
      <alignment horizontal="center" vertical="center" wrapText="1"/>
    </xf>
    <xf numFmtId="14" fontId="14" fillId="2" borderId="3" xfId="0" applyNumberFormat="1" applyFont="1" applyFill="1" applyBorder="1" applyAlignment="1" applyProtection="1">
      <alignment horizontal="center"/>
      <protection locked="0"/>
    </xf>
    <xf numFmtId="0" fontId="15" fillId="3" borderId="10" xfId="0" applyFont="1" applyFill="1" applyBorder="1" applyAlignment="1">
      <alignment horizontal="center" vertical="center"/>
    </xf>
    <xf numFmtId="0" fontId="15" fillId="3" borderId="9" xfId="0" applyFont="1" applyFill="1" applyBorder="1" applyAlignment="1">
      <alignment horizontal="center" vertical="center" wrapText="1"/>
    </xf>
    <xf numFmtId="0" fontId="15" fillId="3" borderId="8" xfId="0" applyFont="1" applyFill="1" applyBorder="1" applyAlignment="1">
      <alignment horizontal="center" vertical="center" wrapText="1"/>
    </xf>
    <xf numFmtId="0" fontId="15" fillId="3" borderId="10" xfId="0" applyFont="1" applyFill="1" applyBorder="1" applyAlignment="1">
      <alignment horizontal="center" vertical="center" wrapText="1"/>
    </xf>
    <xf numFmtId="0" fontId="15" fillId="3" borderId="12" xfId="0" applyFont="1" applyFill="1" applyBorder="1" applyAlignment="1">
      <alignment horizontal="center" vertical="center" wrapText="1"/>
    </xf>
    <xf numFmtId="0" fontId="15" fillId="3" borderId="5" xfId="0" applyFont="1" applyFill="1" applyBorder="1" applyAlignment="1">
      <alignment horizontal="center" vertical="center" wrapText="1"/>
    </xf>
    <xf numFmtId="0" fontId="22" fillId="0" borderId="0" xfId="2" applyFont="1" applyAlignment="1">
      <alignment horizontal="center" vertical="center"/>
    </xf>
    <xf numFmtId="0" fontId="2" fillId="0" borderId="0" xfId="2" applyAlignment="1">
      <alignment horizontal="center" vertical="center" wrapText="1"/>
    </xf>
    <xf numFmtId="0" fontId="2" fillId="0" borderId="0" xfId="2" applyAlignment="1">
      <alignment horizontal="center" vertical="center"/>
    </xf>
    <xf numFmtId="164" fontId="12" fillId="2" borderId="9" xfId="1" applyFont="1" applyFill="1" applyBorder="1" applyAlignment="1" applyProtection="1">
      <alignment horizontal="center"/>
      <protection locked="0"/>
    </xf>
    <xf numFmtId="164" fontId="12" fillId="2" borderId="10" xfId="1" applyFont="1" applyFill="1" applyBorder="1" applyAlignment="1" applyProtection="1">
      <alignment horizontal="center"/>
      <protection locked="0"/>
    </xf>
  </cellXfs>
  <cellStyles count="3">
    <cellStyle name="Moneda" xfId="1" builtinId="4"/>
    <cellStyle name="Normal" xfId="0" builtinId="0"/>
    <cellStyle name="Normal 2" xfId="2" xr:uid="{3CDE514B-1B62-4CBD-A7D3-EF68C91BEEAA}"/>
  </cellStyles>
  <dxfs count="52">
    <dxf>
      <font>
        <b val="0"/>
        <i val="0"/>
        <strike val="0"/>
        <condense val="0"/>
        <extend val="0"/>
        <outline val="0"/>
        <shadow val="0"/>
        <u val="none"/>
        <vertAlign val="baseline"/>
        <sz val="9"/>
        <color auto="1"/>
        <name val="Verdana"/>
        <family val="2"/>
        <scheme val="none"/>
      </font>
      <alignment horizontal="center"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Verdana"/>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Verdana"/>
        <family val="2"/>
        <scheme val="none"/>
      </font>
      <numFmt numFmtId="0" formatCode="General"/>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Verdana"/>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Verdana"/>
        <family val="2"/>
        <scheme val="none"/>
      </font>
      <alignment horizontal="center"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auto="1"/>
        <name val="Verdana"/>
        <family val="2"/>
        <scheme val="none"/>
      </font>
      <alignment horizontal="center"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Verdana"/>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auto="1"/>
        <name val="Verdana"/>
        <family val="2"/>
        <scheme val="none"/>
      </font>
      <numFmt numFmtId="0" formatCode="General"/>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Verdana"/>
        <family val="2"/>
        <scheme val="none"/>
      </font>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i val="0"/>
        <strike val="0"/>
        <condense val="0"/>
        <extend val="0"/>
        <outline val="0"/>
        <shadow val="0"/>
        <u val="none"/>
        <vertAlign val="baseline"/>
        <sz val="9"/>
        <color auto="1"/>
        <name val="Verdana"/>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bottom style="thin">
          <color indexed="64"/>
        </bottom>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dxf>
    <dxf>
      <font>
        <b/>
        <i val="0"/>
        <strike val="0"/>
        <condense val="0"/>
        <extend val="0"/>
        <outline val="0"/>
        <shadow val="0"/>
        <u val="none"/>
        <vertAlign val="baseline"/>
        <sz val="10"/>
        <color theme="0"/>
        <name val="Verdana"/>
        <family val="2"/>
        <scheme val="none"/>
      </font>
      <fill>
        <patternFill patternType="solid">
          <fgColor indexed="64"/>
          <bgColor rgb="FF962D46"/>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ont>
        <condense val="0"/>
        <extend val="0"/>
        <color indexed="9"/>
      </font>
      <fill>
        <patternFill>
          <bgColor indexed="16"/>
        </patternFill>
      </fill>
    </dxf>
    <dxf>
      <fill>
        <patternFill>
          <bgColor indexed="10"/>
        </patternFill>
      </fill>
    </dxf>
    <dxf>
      <fill>
        <patternFill>
          <bgColor indexed="52"/>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s>
  <tableStyles count="0" defaultTableStyle="TableStyleMedium2" defaultPivotStyle="PivotStyleLight16"/>
  <colors>
    <mruColors>
      <color rgb="FF962D4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216347</xdr:colOff>
      <xdr:row>0</xdr:row>
      <xdr:rowOff>34017</xdr:rowOff>
    </xdr:from>
    <xdr:to>
      <xdr:col>3</xdr:col>
      <xdr:colOff>343801</xdr:colOff>
      <xdr:row>3</xdr:row>
      <xdr:rowOff>247453</xdr:rowOff>
    </xdr:to>
    <xdr:pic>
      <xdr:nvPicPr>
        <xdr:cNvPr id="2" name="Imagen 1">
          <a:extLst>
            <a:ext uri="{FF2B5EF4-FFF2-40B4-BE49-F238E27FC236}">
              <a16:creationId xmlns:a16="http://schemas.microsoft.com/office/drawing/2014/main" id="{4A9A7BDA-3F32-B435-3450-7D43602673E2}"/>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0567" t="6025" r="8367" b="19231"/>
        <a:stretch/>
      </xdr:blipFill>
      <xdr:spPr bwMode="auto">
        <a:xfrm>
          <a:off x="669918" y="34017"/>
          <a:ext cx="1873704" cy="1063882"/>
        </a:xfrm>
        <a:prstGeom prst="rect">
          <a:avLst/>
        </a:prstGeom>
        <a:noFill/>
        <a:ln>
          <a:noFill/>
        </a:ln>
        <a:extLst>
          <a:ext uri="{53640926-AAD7-44D8-BBD7-CCE9431645EC}">
            <a14:shadowObscured xmlns:a14="http://schemas.microsoft.com/office/drawing/2010/main"/>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90A62ED-8011-4103-A518-D150E6F3CCB5}" name="Tabla1" displayName="Tabla1" ref="B10:Y20" totalsRowShown="0" headerRowDxfId="28" dataDxfId="27" headerRowBorderDxfId="25" tableBorderDxfId="26" totalsRowBorderDxfId="24">
  <autoFilter ref="B10:Y20" xr:uid="{F90A62ED-8011-4103-A518-D150E6F3CCB5}"/>
  <tableColumns count="24">
    <tableColumn id="1" xr3:uid="{C145072C-9D0D-444A-A458-B4043107A2FF}" name="N" dataDxfId="23"/>
    <tableColumn id="2" xr3:uid="{4E5F4237-EEC5-4DB3-A049-BD1ED178662C}" name="CLASE " dataDxfId="22"/>
    <tableColumn id="3" xr3:uid="{6E20C35C-5A55-460B-9BF5-A97E4E7A87DF}" name="FUENTE" dataDxfId="21"/>
    <tableColumn id="4" xr3:uid="{A394C2EE-43C3-4A2A-B9F5-AAF45748AA8C}" name="ETAPA" dataDxfId="20"/>
    <tableColumn id="5" xr3:uid="{52A3A60B-CC24-490F-9A3F-CEF1CECA1F8D}" name="TIPO" dataDxfId="19"/>
    <tableColumn id="6" xr3:uid="{9FAB7266-879B-4632-9920-F49FC714B4BB}" name="DESCRIPCION DEL RIESGO" dataDxfId="18"/>
    <tableColumn id="7" xr3:uid="{B159A4E0-A5CB-4E3D-A97A-1F6E93FA52B2}" name="CONSECUENCIA DE LA OCURRENCIA DEL EVENTO" dataDxfId="17"/>
    <tableColumn id="8" xr3:uid="{7FAD50DE-7CFE-4EB3-9035-C5BCEAF69916}" name="PROBABILIDAD" dataDxfId="16"/>
    <tableColumn id="9" xr3:uid="{5231A151-6335-4382-AC81-5DB397CCB891}" name="IMPACTO" dataDxfId="15"/>
    <tableColumn id="10" xr3:uid="{748412F7-F14A-46E7-AD0D-0001CBE4C99D}" name="VALORACION" dataDxfId="14">
      <calculatedColumnFormula>IF(AND((I11=1),J11=1),"BAJO",IF(AND((I11=1),J11=2),"BAJO",IF(AND((I11=1),J11=3),"BAJO",IF(AND((I11=1),J11=4),"MODERADO",IF(AND((I11=1),J11=5),"ALTO",IF(AND((I11=2),J11=1),"BAJO",IF(AND((I11=2),J11=2),"BAJO",Z11)))))))</calculatedColumnFormula>
    </tableColumn>
    <tableColumn id="11" xr3:uid="{FCD0BD95-1567-4807-B76A-BD2F218A4522}" name="CATEGORIA" dataDxfId="13">
      <calculatedColumnFormula>IF(I11=1,"Raro",IF(I11=2,"Improbable",IF(I11=3,"Posible",IF(I11=4,"Probable",IF(I11=5,"Casi cierto")))))</calculatedColumnFormula>
    </tableColumn>
    <tableColumn id="12" xr3:uid="{AF65D877-626E-4ABC-86FD-2872893DA7EA}" name="ASIGNADO A " dataDxfId="12"/>
    <tableColumn id="13" xr3:uid="{3335A4A0-1AA1-4318-925B-8D94F39B0A63}" name="TRATAMIENTO" dataDxfId="11"/>
    <tableColumn id="14" xr3:uid="{9FE6A151-98D7-462D-B598-530A1845AFD7}" name="CONTROLES A SER IMPLEMENTADOS / PLAN DE TRATAMIENTO" dataDxfId="10"/>
    <tableColumn id="15" xr3:uid="{211B506C-9C16-46BF-8C26-161A641520C1}" name="PROBABILIDAD2" dataDxfId="9"/>
    <tableColumn id="16" xr3:uid="{7878E65F-01B0-4DE2-8426-44A57038E3B5}" name="IMPACTO3" dataDxfId="8"/>
    <tableColumn id="17" xr3:uid="{ACD9421C-9DCC-4C0B-8CD5-29758D6F815A}" name="VALORACION4" dataDxfId="7">
      <calculatedColumnFormula>IF(AND((P11=1),Q11=1),"BAJO",IF(AND((P11=1),Q11=2),"BAJO",IF(AND((P11=1),Q11=3),"BAJO",IF(AND((P11=1),Q11=4),"MODERADO",IF(AND((P11=1),Q11=5),"ALTO",IF(AND((P11=2),Q11=1),"BAJO",IF(AND((P11=2),Q11=2),"BAJO",AE11)))))))</calculatedColumnFormula>
    </tableColumn>
    <tableColumn id="18" xr3:uid="{DAC4F722-9232-4396-9120-03CEE3F88F6A}" name="CATEGORIA5" dataDxfId="6">
      <calculatedColumnFormula>IF(P11=1,"Raro",IF(P11=2,"Improbable",IF(P11=3,"Posible",IF(P11=4,"Probable",IF(P11=5,"Casi cierto")))))</calculatedColumnFormula>
    </tableColumn>
    <tableColumn id="19" xr3:uid="{153E5374-2AAD-4BC8-A2CA-95394E5D2793}" name="AFECTA LA EJECUCION DEL CONTRATO" dataDxfId="5"/>
    <tableColumn id="20" xr3:uid="{5E8FB107-BA93-4AE7-B2D9-4928AE493CC1}" name="RESPONSABLE DEL TRATAMIENTO" dataDxfId="4"/>
    <tableColumn id="21" xr3:uid="{0EBD1DAC-F9AC-48BD-A1D5-D119876A5B62}" name="FECHA ESTIMADA QUE SE INICIA EL TRATAMIENTO" dataDxfId="3"/>
    <tableColumn id="22" xr3:uid="{D978AC94-FD39-4EE0-8C7E-88D19A3C4982}" name="FECHA ESTIMADA EN QUE SE COMPLETA EL TRATAMIENTO " dataDxfId="2"/>
    <tableColumn id="23" xr3:uid="{FB3C535F-FAAD-44EA-BEDE-39F3EA0F2E2C}" name="COMO SE REALIZA EL MONITOREO" dataDxfId="1"/>
    <tableColumn id="24" xr3:uid="{B6198E86-70DF-416A-9725-46108B23A328}" name="PERIODICIDAD" dataDxfId="0"/>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45"/>
  <sheetViews>
    <sheetView tabSelected="1" topLeftCell="B1" zoomScale="80" zoomScaleNormal="80" workbookViewId="0">
      <selection activeCell="A14" sqref="A14:XFD14"/>
    </sheetView>
  </sheetViews>
  <sheetFormatPr defaultColWidth="11.42578125" defaultRowHeight="12"/>
  <cols>
    <col min="1" max="1" width="1.42578125" style="4" hidden="1" customWidth="1"/>
    <col min="2" max="2" width="6.85546875" style="4" customWidth="1"/>
    <col min="3" max="3" width="26.140625" style="4" customWidth="1"/>
    <col min="4" max="6" width="17.28515625" style="4" customWidth="1"/>
    <col min="7" max="7" width="31.5703125" style="4" customWidth="1"/>
    <col min="8" max="8" width="55.5703125" style="4" customWidth="1"/>
    <col min="9" max="9" width="19.5703125" style="4" customWidth="1"/>
    <col min="10" max="10" width="18.28515625" style="4" customWidth="1"/>
    <col min="11" max="13" width="17.7109375" style="4" customWidth="1"/>
    <col min="14" max="14" width="19.7109375" style="4" customWidth="1"/>
    <col min="15" max="15" width="70.28515625" style="4" customWidth="1"/>
    <col min="16" max="16" width="20.85546875" style="4" customWidth="1"/>
    <col min="17" max="17" width="14.42578125" style="4" customWidth="1"/>
    <col min="18" max="18" width="18.5703125" style="4" customWidth="1"/>
    <col min="19" max="19" width="17.140625" style="4" customWidth="1"/>
    <col min="20" max="20" width="44.85546875" style="4" customWidth="1"/>
    <col min="21" max="21" width="39.5703125" style="4" customWidth="1"/>
    <col min="22" max="22" width="19.42578125" style="4" customWidth="1"/>
    <col min="23" max="23" width="23.7109375" style="4" customWidth="1"/>
    <col min="24" max="24" width="20.28515625" style="4" customWidth="1"/>
    <col min="25" max="25" width="17.5703125" style="14" customWidth="1"/>
    <col min="26" max="30" width="11.42578125" style="4" hidden="1" customWidth="1"/>
    <col min="31" max="31" width="11.5703125" style="4" hidden="1" customWidth="1"/>
    <col min="32" max="34" width="7.28515625" style="4" hidden="1" customWidth="1"/>
    <col min="35" max="16384" width="11.42578125" style="4"/>
  </cols>
  <sheetData>
    <row r="1" spans="1:34" ht="22.5" customHeight="1">
      <c r="A1" s="28"/>
      <c r="B1" s="110"/>
      <c r="C1" s="110"/>
      <c r="D1" s="110"/>
      <c r="E1" s="111" t="s">
        <v>0</v>
      </c>
      <c r="F1" s="111"/>
      <c r="G1" s="111"/>
      <c r="H1" s="111"/>
      <c r="I1" s="111"/>
      <c r="J1" s="111"/>
      <c r="K1" s="111"/>
      <c r="L1" s="111"/>
      <c r="M1" s="111"/>
      <c r="N1" s="111"/>
      <c r="O1" s="111"/>
      <c r="P1" s="111"/>
      <c r="Q1" s="111"/>
      <c r="R1" s="111"/>
      <c r="S1" s="111"/>
      <c r="T1" s="111"/>
      <c r="U1" s="111"/>
      <c r="V1" s="111"/>
      <c r="W1" s="26" t="s">
        <v>1</v>
      </c>
      <c r="X1" s="117" t="s">
        <v>2</v>
      </c>
      <c r="Y1" s="117"/>
    </row>
    <row r="2" spans="1:34" ht="22.5" customHeight="1">
      <c r="A2" s="28"/>
      <c r="B2" s="110"/>
      <c r="C2" s="110"/>
      <c r="D2" s="110"/>
      <c r="E2" s="111"/>
      <c r="F2" s="111"/>
      <c r="G2" s="111"/>
      <c r="H2" s="111"/>
      <c r="I2" s="111"/>
      <c r="J2" s="111"/>
      <c r="K2" s="111"/>
      <c r="L2" s="111"/>
      <c r="M2" s="111"/>
      <c r="N2" s="111"/>
      <c r="O2" s="111"/>
      <c r="P2" s="111"/>
      <c r="Q2" s="111"/>
      <c r="R2" s="111"/>
      <c r="S2" s="111"/>
      <c r="T2" s="111"/>
      <c r="U2" s="111"/>
      <c r="V2" s="111"/>
      <c r="W2" s="26" t="s">
        <v>3</v>
      </c>
      <c r="X2" s="118" t="s">
        <v>4</v>
      </c>
      <c r="Y2" s="117"/>
    </row>
    <row r="3" spans="1:34" ht="22.5" customHeight="1">
      <c r="A3" s="28"/>
      <c r="B3" s="110"/>
      <c r="C3" s="110"/>
      <c r="D3" s="110"/>
      <c r="E3" s="111" t="s">
        <v>5</v>
      </c>
      <c r="F3" s="111"/>
      <c r="G3" s="111"/>
      <c r="H3" s="111"/>
      <c r="I3" s="111"/>
      <c r="J3" s="111"/>
      <c r="K3" s="111"/>
      <c r="L3" s="111"/>
      <c r="M3" s="111"/>
      <c r="N3" s="111"/>
      <c r="O3" s="111"/>
      <c r="P3" s="111"/>
      <c r="Q3" s="111"/>
      <c r="R3" s="111"/>
      <c r="S3" s="111"/>
      <c r="T3" s="111"/>
      <c r="U3" s="111"/>
      <c r="V3" s="111"/>
      <c r="W3" s="26" t="s">
        <v>6</v>
      </c>
      <c r="X3" s="119">
        <v>45856</v>
      </c>
      <c r="Y3" s="119"/>
    </row>
    <row r="4" spans="1:34" ht="22.5" customHeight="1">
      <c r="A4" s="28"/>
      <c r="B4" s="110"/>
      <c r="C4" s="110"/>
      <c r="D4" s="110"/>
      <c r="E4" s="111"/>
      <c r="F4" s="111"/>
      <c r="G4" s="111"/>
      <c r="H4" s="111"/>
      <c r="I4" s="111"/>
      <c r="J4" s="111"/>
      <c r="K4" s="111"/>
      <c r="L4" s="111"/>
      <c r="M4" s="111"/>
      <c r="N4" s="111"/>
      <c r="O4" s="111"/>
      <c r="P4" s="111"/>
      <c r="Q4" s="111"/>
      <c r="R4" s="111"/>
      <c r="S4" s="111"/>
      <c r="T4" s="111"/>
      <c r="U4" s="111"/>
      <c r="V4" s="111"/>
      <c r="W4" s="26" t="s">
        <v>7</v>
      </c>
      <c r="X4" s="117" t="s">
        <v>8</v>
      </c>
      <c r="Y4" s="117"/>
    </row>
    <row r="5" spans="1:34">
      <c r="A5" s="5"/>
      <c r="B5" s="20"/>
      <c r="C5" s="20"/>
      <c r="D5" s="20"/>
      <c r="E5" s="20"/>
      <c r="F5" s="20"/>
      <c r="G5" s="20"/>
      <c r="H5" s="20"/>
      <c r="I5" s="20"/>
      <c r="J5" s="20"/>
      <c r="K5" s="20"/>
      <c r="L5" s="20"/>
      <c r="M5" s="20"/>
      <c r="N5" s="20"/>
      <c r="O5" s="20"/>
      <c r="P5" s="20"/>
      <c r="Q5" s="20"/>
      <c r="R5" s="20"/>
      <c r="S5" s="20"/>
      <c r="T5" s="20"/>
      <c r="U5" s="20"/>
      <c r="V5" s="20"/>
      <c r="W5" s="20"/>
      <c r="X5" s="20"/>
      <c r="Y5" s="21"/>
    </row>
    <row r="6" spans="1:34" ht="42.75" customHeight="1">
      <c r="B6" s="123" t="s">
        <v>9</v>
      </c>
      <c r="C6" s="123"/>
      <c r="D6" s="135">
        <v>113610973</v>
      </c>
      <c r="E6" s="136"/>
      <c r="F6" s="22"/>
      <c r="G6" s="22"/>
      <c r="H6" s="22"/>
      <c r="I6" s="20"/>
      <c r="J6" s="20"/>
      <c r="K6" s="20"/>
      <c r="L6" s="20"/>
      <c r="M6" s="20"/>
      <c r="N6" s="20"/>
      <c r="O6" s="20"/>
      <c r="P6" s="20"/>
      <c r="Q6" s="20"/>
      <c r="R6" s="20"/>
      <c r="S6" s="20"/>
      <c r="T6" s="20"/>
      <c r="U6" s="20"/>
      <c r="V6" s="20"/>
      <c r="W6" s="20"/>
      <c r="X6" s="20"/>
      <c r="Y6" s="21"/>
    </row>
    <row r="7" spans="1:34" ht="45.75" customHeight="1">
      <c r="B7" s="124" t="s">
        <v>10</v>
      </c>
      <c r="C7" s="124"/>
      <c r="D7" s="125">
        <v>46140</v>
      </c>
      <c r="E7" s="125"/>
      <c r="F7" s="23"/>
      <c r="G7" s="23"/>
      <c r="H7" s="23"/>
      <c r="I7" s="120" t="s">
        <v>11</v>
      </c>
      <c r="J7" s="121"/>
      <c r="K7" s="112" t="s">
        <v>12</v>
      </c>
      <c r="L7" s="112"/>
      <c r="M7" s="112"/>
      <c r="N7" s="112"/>
      <c r="O7" s="112"/>
      <c r="P7" s="112"/>
      <c r="Q7" s="112"/>
      <c r="R7" s="112"/>
      <c r="S7" s="112"/>
      <c r="T7" s="112"/>
      <c r="U7" s="112"/>
      <c r="V7" s="112"/>
      <c r="W7" s="112"/>
      <c r="X7" s="112"/>
      <c r="Y7" s="113"/>
    </row>
    <row r="8" spans="1:34" ht="16.5" customHeight="1">
      <c r="A8" s="5"/>
      <c r="B8" s="23"/>
      <c r="C8" s="23"/>
      <c r="D8" s="23"/>
      <c r="E8" s="23"/>
      <c r="F8" s="23"/>
      <c r="G8" s="23"/>
      <c r="H8" s="23"/>
      <c r="I8" s="24"/>
      <c r="J8" s="24"/>
      <c r="K8" s="24"/>
      <c r="L8" s="24"/>
      <c r="M8" s="24"/>
      <c r="N8" s="24"/>
      <c r="O8" s="24"/>
      <c r="P8" s="24"/>
      <c r="Q8" s="24"/>
      <c r="R8" s="24"/>
      <c r="S8" s="24"/>
      <c r="T8" s="24"/>
      <c r="U8" s="24"/>
      <c r="V8" s="24"/>
      <c r="W8" s="24"/>
      <c r="X8" s="24"/>
      <c r="Y8" s="24"/>
    </row>
    <row r="9" spans="1:34" ht="44.25" customHeight="1">
      <c r="B9" s="25"/>
      <c r="C9" s="25"/>
      <c r="D9" s="25"/>
      <c r="E9" s="25"/>
      <c r="F9" s="25"/>
      <c r="G9" s="25"/>
      <c r="H9" s="25"/>
      <c r="I9" s="115" t="s">
        <v>13</v>
      </c>
      <c r="J9" s="116"/>
      <c r="K9" s="116"/>
      <c r="L9" s="116"/>
      <c r="M9" s="20"/>
      <c r="N9" s="20"/>
      <c r="O9" s="20"/>
      <c r="P9" s="114" t="s">
        <v>14</v>
      </c>
      <c r="Q9" s="114"/>
      <c r="R9" s="114"/>
      <c r="S9" s="114"/>
      <c r="T9" s="20"/>
      <c r="U9" s="20"/>
      <c r="V9" s="20"/>
      <c r="W9" s="20"/>
      <c r="X9" s="114" t="s">
        <v>15</v>
      </c>
      <c r="Y9" s="114"/>
    </row>
    <row r="10" spans="1:34" ht="55.5" customHeight="1">
      <c r="B10" s="63" t="s">
        <v>16</v>
      </c>
      <c r="C10" s="64" t="s">
        <v>17</v>
      </c>
      <c r="D10" s="64" t="s">
        <v>18</v>
      </c>
      <c r="E10" s="64" t="s">
        <v>19</v>
      </c>
      <c r="F10" s="64" t="s">
        <v>20</v>
      </c>
      <c r="G10" s="64" t="s">
        <v>21</v>
      </c>
      <c r="H10" s="64" t="s">
        <v>22</v>
      </c>
      <c r="I10" s="64" t="s">
        <v>23</v>
      </c>
      <c r="J10" s="64" t="s">
        <v>24</v>
      </c>
      <c r="K10" s="64" t="s">
        <v>25</v>
      </c>
      <c r="L10" s="64" t="s">
        <v>26</v>
      </c>
      <c r="M10" s="64" t="s">
        <v>27</v>
      </c>
      <c r="N10" s="64" t="s">
        <v>28</v>
      </c>
      <c r="O10" s="64" t="s">
        <v>29</v>
      </c>
      <c r="P10" s="64" t="s">
        <v>30</v>
      </c>
      <c r="Q10" s="64" t="s">
        <v>31</v>
      </c>
      <c r="R10" s="64" t="s">
        <v>32</v>
      </c>
      <c r="S10" s="64" t="s">
        <v>33</v>
      </c>
      <c r="T10" s="64" t="s">
        <v>34</v>
      </c>
      <c r="U10" s="64" t="s">
        <v>35</v>
      </c>
      <c r="V10" s="64" t="s">
        <v>36</v>
      </c>
      <c r="W10" s="64" t="s">
        <v>37</v>
      </c>
      <c r="X10" s="64" t="s">
        <v>38</v>
      </c>
      <c r="Y10" s="65" t="s">
        <v>39</v>
      </c>
    </row>
    <row r="11" spans="1:34" ht="127.5">
      <c r="B11" s="47">
        <v>1</v>
      </c>
      <c r="C11" s="48" t="s">
        <v>40</v>
      </c>
      <c r="D11" s="48" t="s">
        <v>41</v>
      </c>
      <c r="E11" s="48" t="s">
        <v>42</v>
      </c>
      <c r="F11" s="48" t="s">
        <v>43</v>
      </c>
      <c r="G11" s="48" t="s">
        <v>44</v>
      </c>
      <c r="H11" s="48" t="s">
        <v>45</v>
      </c>
      <c r="I11" s="48">
        <v>2</v>
      </c>
      <c r="J11" s="48">
        <v>3</v>
      </c>
      <c r="K11" s="49" t="str">
        <f t="shared" ref="K11:K13" si="0">IF(AND((I11=1),J11=1),"BAJO",IF(AND((I11=1),J11=2),"BAJO",IF(AND((I11=1),J11=3),"BAJO",IF(AND((I11=1),J11=4),"MODERADO",IF(AND((I11=1),J11=5),"ALTO",IF(AND((I11=2),J11=1),"BAJO",IF(AND((I11=2),J11=2),"BAJO",Z11)))))))</f>
        <v>MODERADO</v>
      </c>
      <c r="L11" s="50" t="str">
        <f t="shared" ref="L11:L22" si="1">IF(I11=1,"Raro",IF(I11=2,"Improbable",IF(I11=3,"Posible",IF(I11=4,"Probable",IF(I11=5,"Casi cierto")))))</f>
        <v>Improbable</v>
      </c>
      <c r="M11" s="51" t="s">
        <v>46</v>
      </c>
      <c r="N11" s="49" t="s">
        <v>47</v>
      </c>
      <c r="O11" s="48" t="s">
        <v>48</v>
      </c>
      <c r="P11" s="51">
        <v>2</v>
      </c>
      <c r="Q11" s="51">
        <v>2</v>
      </c>
      <c r="R11" s="50" t="str">
        <f t="shared" ref="R11:R13" si="2">IF(AND((P11=1),Q11=1),"BAJO",IF(AND((P11=1),Q11=2),"BAJO",IF(AND((P11=1),Q11=3),"BAJO",IF(AND((P11=1),Q11=4),"MODERADO",IF(AND((P11=1),Q11=5),"ALTO",IF(AND((P11=2),Q11=1),"BAJO",IF(AND((P11=2),Q11=2),"BAJO",AE11)))))))</f>
        <v>BAJO</v>
      </c>
      <c r="S11" s="50" t="str">
        <f t="shared" ref="S11:S22" si="3">IF(P11=1,"Raro",IF(P11=2,"Improbable",IF(P11=3,"Posible",IF(P11=4,"Probable",IF(P11=5,"Casi cierto")))))</f>
        <v>Improbable</v>
      </c>
      <c r="T11" s="49" t="s">
        <v>49</v>
      </c>
      <c r="U11" s="51" t="s">
        <v>50</v>
      </c>
      <c r="V11" s="52">
        <v>46062</v>
      </c>
      <c r="W11" s="52">
        <v>46066</v>
      </c>
      <c r="X11" s="49" t="s">
        <v>51</v>
      </c>
      <c r="Y11" s="51" t="s">
        <v>52</v>
      </c>
      <c r="Z11" s="4" t="str">
        <f t="shared" ref="Z11:Z20" si="4">IF(AND((I11=2),J11=3),"MODERADO",IF(AND((I11=2),J11=4),"ALTO",IF(AND((I11=2),J11=5),"ALTO",IF(AND((I11=3),J11=1),"BAJO",IF(AND((I11=3),J11=2),"MODERADO",IF(AND((I11=3),J11=3),"ALTO",IF(AND((I11=3),J11=4),"ALTO",AA11)))))))</f>
        <v>MODERADO</v>
      </c>
      <c r="AA11" s="4" t="b">
        <f t="shared" ref="AA11:AA20" si="5">IF(AND((I11=3),J11=5),"EXTREMO",AB11)</f>
        <v>0</v>
      </c>
      <c r="AB11" s="4" t="b">
        <f t="shared" ref="AB11:AB20" si="6">IF(AND((I11=4),J11=1),"MODERADO",IF(AND((I11=4),J11=2),"ALTO",IF(AND((I11=4)*J11=3),"ALTO",IF(AND((I11=4),J11=4),"EXTREMO",IF(AND((I11=4),J11=5),"EXTREMO",IF(AND((I11=5),J11=1),"ALTO",AC11))))))</f>
        <v>0</v>
      </c>
      <c r="AC11" s="4" t="b">
        <f t="shared" ref="AC11:AC20" si="7">IF(AND((I11=5),J11=2),"ALTO",IF(AND((I11=5),J11=3),"EXTREMO",IF(AND((I11=5),J11=4),"EXTREMO",IF(AND((I11=5),J11=5),"EXTREMO"))))</f>
        <v>0</v>
      </c>
      <c r="AE11" s="4" t="b">
        <f t="shared" ref="AE11:AE19" si="8">IF(AND((P11=2),Q11=3),"MODERADO",IF(AND((P11=2),Q11=4),"ALTO",IF(AND((P11=2),Q11=5),"ALTO",IF(AND((P11=3),Q11=1),"BAJO",IF(AND((P11=3),Q11=2),"MODERADO",IF(AND((P11=3),Q11=3),"ALTO",IF(AND((P11=3),Q11=4),"ALTO",AF11)))))))</f>
        <v>0</v>
      </c>
      <c r="AF11" s="4" t="b">
        <f t="shared" ref="AF11:AF19" si="9">IF(AND((P11=3),Q11=5),"EXTREMO",AG11)</f>
        <v>0</v>
      </c>
      <c r="AG11" s="4" t="b">
        <f t="shared" ref="AG11:AG19" si="10">IF(AND((P11=4),Q11=1),"MODERADO",IF(AND((P11=4),Q11=2),"ALTO",IF(AND((P11=4)*Q11=3),"ALTO",IF(AND((P11=4),Q11=4),"EXTREMO",IF(AND((P11=4),Q11=5),"EXTREMO",IF(AND((P11=5),Q11=1),"ALTO",AH11))))))</f>
        <v>0</v>
      </c>
      <c r="AH11" s="4" t="b">
        <f t="shared" ref="AH11:AH19" si="11">IF(AND((P11=5),Q11=2),"ALTO",IF(AND((P11=5),Q11=3),"EXTREMO",IF(AND((P11=5),Q11=4),"EXTREMO",IF(AND((P11=5),Q11=5),"EXTREMO"))))</f>
        <v>0</v>
      </c>
    </row>
    <row r="12" spans="1:34" ht="127.5">
      <c r="B12" s="47">
        <v>2</v>
      </c>
      <c r="C12" s="48" t="s">
        <v>40</v>
      </c>
      <c r="D12" s="48" t="s">
        <v>41</v>
      </c>
      <c r="E12" s="48" t="s">
        <v>42</v>
      </c>
      <c r="F12" s="48" t="s">
        <v>43</v>
      </c>
      <c r="G12" s="53" t="s">
        <v>53</v>
      </c>
      <c r="H12" s="53" t="s">
        <v>54</v>
      </c>
      <c r="I12" s="53">
        <v>3</v>
      </c>
      <c r="J12" s="53">
        <v>3</v>
      </c>
      <c r="K12" s="49" t="str">
        <f t="shared" si="0"/>
        <v>ALTO</v>
      </c>
      <c r="L12" s="50" t="str">
        <f t="shared" si="1"/>
        <v>Posible</v>
      </c>
      <c r="M12" s="51" t="s">
        <v>46</v>
      </c>
      <c r="N12" s="49" t="s">
        <v>47</v>
      </c>
      <c r="O12" s="53" t="s">
        <v>55</v>
      </c>
      <c r="P12" s="54">
        <v>2</v>
      </c>
      <c r="Q12" s="54">
        <v>2</v>
      </c>
      <c r="R12" s="50" t="str">
        <f t="shared" si="2"/>
        <v>BAJO</v>
      </c>
      <c r="S12" s="50" t="str">
        <f t="shared" si="3"/>
        <v>Improbable</v>
      </c>
      <c r="T12" s="49" t="s">
        <v>49</v>
      </c>
      <c r="U12" s="51" t="s">
        <v>50</v>
      </c>
      <c r="V12" s="55" t="s">
        <v>56</v>
      </c>
      <c r="W12" s="52">
        <v>46066</v>
      </c>
      <c r="X12" s="49" t="s">
        <v>57</v>
      </c>
      <c r="Y12" s="51" t="s">
        <v>58</v>
      </c>
      <c r="Z12" s="4" t="str">
        <f t="shared" si="4"/>
        <v>ALTO</v>
      </c>
      <c r="AA12" s="4" t="b">
        <f t="shared" si="5"/>
        <v>0</v>
      </c>
      <c r="AB12" s="4" t="b">
        <f t="shared" si="6"/>
        <v>0</v>
      </c>
      <c r="AC12" s="4" t="b">
        <f t="shared" si="7"/>
        <v>0</v>
      </c>
      <c r="AE12" s="4" t="b">
        <f t="shared" si="8"/>
        <v>0</v>
      </c>
      <c r="AF12" s="4" t="b">
        <f t="shared" si="9"/>
        <v>0</v>
      </c>
      <c r="AG12" s="4" t="b">
        <f t="shared" si="10"/>
        <v>0</v>
      </c>
      <c r="AH12" s="4" t="b">
        <f t="shared" si="11"/>
        <v>0</v>
      </c>
    </row>
    <row r="13" spans="1:34" ht="127.5">
      <c r="B13" s="47">
        <v>3</v>
      </c>
      <c r="C13" s="48" t="s">
        <v>40</v>
      </c>
      <c r="D13" s="48" t="s">
        <v>41</v>
      </c>
      <c r="E13" s="53" t="s">
        <v>59</v>
      </c>
      <c r="F13" s="53" t="s">
        <v>43</v>
      </c>
      <c r="G13" s="53" t="s">
        <v>60</v>
      </c>
      <c r="H13" s="53" t="s">
        <v>54</v>
      </c>
      <c r="I13" s="53">
        <v>3</v>
      </c>
      <c r="J13" s="53">
        <v>3</v>
      </c>
      <c r="K13" s="49" t="str">
        <f t="shared" si="0"/>
        <v>ALTO</v>
      </c>
      <c r="L13" s="50" t="str">
        <f t="shared" si="1"/>
        <v>Posible</v>
      </c>
      <c r="M13" s="51" t="s">
        <v>46</v>
      </c>
      <c r="N13" s="49" t="s">
        <v>47</v>
      </c>
      <c r="O13" s="53" t="s">
        <v>61</v>
      </c>
      <c r="P13" s="54">
        <v>2</v>
      </c>
      <c r="Q13" s="54">
        <v>2</v>
      </c>
      <c r="R13" s="50" t="str">
        <f t="shared" si="2"/>
        <v>BAJO</v>
      </c>
      <c r="S13" s="50" t="str">
        <f t="shared" si="3"/>
        <v>Improbable</v>
      </c>
      <c r="T13" s="49" t="s">
        <v>49</v>
      </c>
      <c r="U13" s="51" t="s">
        <v>50</v>
      </c>
      <c r="V13" s="55" t="s">
        <v>56</v>
      </c>
      <c r="W13" s="52">
        <v>46066</v>
      </c>
      <c r="X13" s="49" t="s">
        <v>51</v>
      </c>
      <c r="Y13" s="51" t="s">
        <v>52</v>
      </c>
      <c r="Z13" s="4" t="str">
        <f t="shared" si="4"/>
        <v>ALTO</v>
      </c>
      <c r="AA13" s="4" t="b">
        <f t="shared" si="5"/>
        <v>0</v>
      </c>
      <c r="AB13" s="4" t="b">
        <f t="shared" si="6"/>
        <v>0</v>
      </c>
      <c r="AC13" s="4" t="b">
        <f t="shared" si="7"/>
        <v>0</v>
      </c>
      <c r="AE13" s="4" t="b">
        <f t="shared" si="8"/>
        <v>0</v>
      </c>
      <c r="AF13" s="4" t="b">
        <f t="shared" si="9"/>
        <v>0</v>
      </c>
      <c r="AG13" s="4" t="b">
        <f t="shared" si="10"/>
        <v>0</v>
      </c>
      <c r="AH13" s="4" t="b">
        <f t="shared" si="11"/>
        <v>0</v>
      </c>
    </row>
    <row r="14" spans="1:34" ht="67.5">
      <c r="B14" s="56">
        <v>4</v>
      </c>
      <c r="C14" s="57" t="s">
        <v>40</v>
      </c>
      <c r="D14" s="57" t="s">
        <v>41</v>
      </c>
      <c r="E14" s="57" t="s">
        <v>62</v>
      </c>
      <c r="F14" s="57" t="s">
        <v>43</v>
      </c>
      <c r="G14" s="57" t="s">
        <v>63</v>
      </c>
      <c r="H14" s="57" t="s">
        <v>64</v>
      </c>
      <c r="I14" s="57">
        <v>1</v>
      </c>
      <c r="J14" s="57">
        <v>2</v>
      </c>
      <c r="K14" s="58" t="str">
        <f t="shared" ref="K14:K20" si="12">IF(AND((I14=1),J14=1),"BAJO",IF(AND((I14=1),J14=2),"BAJO",IF(AND((I14=1),J14=3),"BAJO",IF(AND((I14=1),J14=4),"MODERADO",IF(AND((I14=1),J14=5),"ALTO",IF(AND((I14=2),J14=1),"BAJO",IF(AND((I14=2),J14=2),"BAJO",Z14)))))))</f>
        <v>BAJO</v>
      </c>
      <c r="L14" s="58" t="str">
        <f t="shared" si="1"/>
        <v>Raro</v>
      </c>
      <c r="M14" s="59" t="s">
        <v>65</v>
      </c>
      <c r="N14" s="60" t="s">
        <v>66</v>
      </c>
      <c r="O14" s="57" t="s">
        <v>67</v>
      </c>
      <c r="P14" s="61">
        <v>1</v>
      </c>
      <c r="Q14" s="61">
        <v>2</v>
      </c>
      <c r="R14" s="62" t="str">
        <f t="shared" ref="R14:R20" si="13">IF(AND((P14=1),Q14=1),"BAJO",IF(AND((P14=1),Q14=2),"BAJO",IF(AND((P14=1),Q14=3),"BAJO",IF(AND((P14=1),Q14=4),"MODERADO",IF(AND((P14=1),Q14=5),"ALTO",IF(AND((P14=2),Q14=1),"BAJO",IF(AND((P14=2),Q14=2),"BAJO",AE14)))))))</f>
        <v>BAJO</v>
      </c>
      <c r="S14" s="58" t="str">
        <f t="shared" si="3"/>
        <v>Raro</v>
      </c>
      <c r="T14" s="60" t="s">
        <v>49</v>
      </c>
      <c r="U14" s="59" t="s">
        <v>68</v>
      </c>
      <c r="V14" s="60" t="s">
        <v>69</v>
      </c>
      <c r="W14" s="60" t="s">
        <v>70</v>
      </c>
      <c r="X14" s="60" t="s">
        <v>71</v>
      </c>
      <c r="Y14" s="59" t="s">
        <v>72</v>
      </c>
      <c r="Z14" s="4" t="b">
        <f t="shared" si="4"/>
        <v>0</v>
      </c>
      <c r="AA14" s="4" t="b">
        <f t="shared" si="5"/>
        <v>0</v>
      </c>
      <c r="AB14" s="4" t="b">
        <f t="shared" si="6"/>
        <v>0</v>
      </c>
      <c r="AC14" s="4" t="b">
        <f t="shared" si="7"/>
        <v>0</v>
      </c>
      <c r="AE14" s="4" t="b">
        <f t="shared" si="8"/>
        <v>0</v>
      </c>
      <c r="AF14" s="4" t="b">
        <f t="shared" si="9"/>
        <v>0</v>
      </c>
      <c r="AG14" s="4" t="b">
        <f t="shared" si="10"/>
        <v>0</v>
      </c>
      <c r="AH14" s="4" t="b">
        <f t="shared" si="11"/>
        <v>0</v>
      </c>
    </row>
    <row r="15" spans="1:34" ht="56.25">
      <c r="B15" s="56">
        <v>5</v>
      </c>
      <c r="C15" s="57" t="s">
        <v>40</v>
      </c>
      <c r="D15" s="57" t="s">
        <v>41</v>
      </c>
      <c r="E15" s="57" t="s">
        <v>62</v>
      </c>
      <c r="F15" s="57" t="s">
        <v>43</v>
      </c>
      <c r="G15" s="57" t="s">
        <v>73</v>
      </c>
      <c r="H15" s="57" t="s">
        <v>74</v>
      </c>
      <c r="I15" s="57">
        <v>1</v>
      </c>
      <c r="J15" s="57">
        <v>1</v>
      </c>
      <c r="K15" s="58" t="str">
        <f t="shared" si="12"/>
        <v>BAJO</v>
      </c>
      <c r="L15" s="58" t="str">
        <f t="shared" si="1"/>
        <v>Raro</v>
      </c>
      <c r="M15" s="59" t="s">
        <v>65</v>
      </c>
      <c r="N15" s="60" t="s">
        <v>47</v>
      </c>
      <c r="O15" s="57" t="s">
        <v>75</v>
      </c>
      <c r="P15" s="61">
        <v>1</v>
      </c>
      <c r="Q15" s="61">
        <v>1</v>
      </c>
      <c r="R15" s="62" t="str">
        <f t="shared" si="13"/>
        <v>BAJO</v>
      </c>
      <c r="S15" s="58" t="str">
        <f t="shared" si="3"/>
        <v>Raro</v>
      </c>
      <c r="T15" s="60" t="s">
        <v>49</v>
      </c>
      <c r="U15" s="59" t="s">
        <v>76</v>
      </c>
      <c r="V15" s="60" t="s">
        <v>69</v>
      </c>
      <c r="W15" s="60" t="s">
        <v>70</v>
      </c>
      <c r="X15" s="60" t="s">
        <v>77</v>
      </c>
      <c r="Y15" s="59" t="s">
        <v>78</v>
      </c>
      <c r="Z15" s="4" t="b">
        <f t="shared" si="4"/>
        <v>0</v>
      </c>
      <c r="AA15" s="4" t="b">
        <f t="shared" si="5"/>
        <v>0</v>
      </c>
      <c r="AB15" s="4" t="b">
        <f t="shared" si="6"/>
        <v>0</v>
      </c>
      <c r="AC15" s="4" t="b">
        <f t="shared" si="7"/>
        <v>0</v>
      </c>
      <c r="AE15" s="4" t="b">
        <f t="shared" si="8"/>
        <v>0</v>
      </c>
      <c r="AF15" s="4" t="b">
        <f t="shared" si="9"/>
        <v>0</v>
      </c>
      <c r="AG15" s="4" t="b">
        <f t="shared" si="10"/>
        <v>0</v>
      </c>
      <c r="AH15" s="4" t="b">
        <f t="shared" si="11"/>
        <v>0</v>
      </c>
    </row>
    <row r="16" spans="1:34" ht="58.5">
      <c r="B16" s="56">
        <v>6</v>
      </c>
      <c r="C16" s="57" t="s">
        <v>40</v>
      </c>
      <c r="D16" s="57" t="s">
        <v>41</v>
      </c>
      <c r="E16" s="57" t="s">
        <v>62</v>
      </c>
      <c r="F16" s="57" t="s">
        <v>43</v>
      </c>
      <c r="G16" s="57" t="s">
        <v>79</v>
      </c>
      <c r="H16" s="57" t="s">
        <v>80</v>
      </c>
      <c r="I16" s="57">
        <v>2</v>
      </c>
      <c r="J16" s="57">
        <v>2</v>
      </c>
      <c r="K16" s="58" t="str">
        <f>IF(AND((I16=1),J16=1),"BAJO",IF(AND((I16=1),J16=2),"BAJO",IF(AND((I16=1),J16=3),"BAJO",IF(AND((I16=1),J16=4),"MODERADO",IF(AND((I16=1),J16=5),"ALTO",IF(AND((I16=2),J16=1),"BAJO",IF(AND((I16=2),J16=2),"BAJO",Z16)))))))</f>
        <v>BAJO</v>
      </c>
      <c r="L16" s="58" t="str">
        <f>IF(I16=1,"Raro",IF(I16=2,"Improbable",IF(I16=3,"Posible",IF(I16=4,"Probable",IF(I16=5,"Casi cierto")))))</f>
        <v>Improbable</v>
      </c>
      <c r="M16" s="59" t="s">
        <v>46</v>
      </c>
      <c r="N16" s="60" t="s">
        <v>47</v>
      </c>
      <c r="O16" s="57" t="s">
        <v>81</v>
      </c>
      <c r="P16" s="61">
        <v>1</v>
      </c>
      <c r="Q16" s="61">
        <v>2</v>
      </c>
      <c r="R16" s="62" t="str">
        <f>IF(AND((P16=1),Q16=1),"BAJO",IF(AND((P16=1),Q16=2),"BAJO",IF(AND((P16=1),Q16=3),"BAJO",IF(AND((P16=1),Q16=4),"MODERADO",IF(AND((P16=1),Q16=5),"ALTO",IF(AND((P16=2),Q16=1),"BAJO",IF(AND((P16=2),Q16=2),"BAJO",AE16)))))))</f>
        <v>BAJO</v>
      </c>
      <c r="S16" s="58" t="str">
        <f>IF(P16=1,"Raro",IF(P16=2,"Improbable",IF(P16=3,"Posible",IF(P16=4,"Probable",IF(P16=5,"Casi cierto")))))</f>
        <v>Raro</v>
      </c>
      <c r="T16" s="60" t="s">
        <v>49</v>
      </c>
      <c r="U16" s="59" t="s">
        <v>68</v>
      </c>
      <c r="V16" s="60" t="s">
        <v>69</v>
      </c>
      <c r="W16" s="60" t="s">
        <v>70</v>
      </c>
      <c r="X16" s="60" t="s">
        <v>82</v>
      </c>
      <c r="Y16" s="59" t="s">
        <v>83</v>
      </c>
      <c r="Z16" s="4" t="b">
        <f>IF(AND((I16=2),J16=3),"MODERADO",IF(AND((I16=2),J16=4),"ALTO",IF(AND((I16=2),J16=5),"ALTO",IF(AND((I16=3),J16=1),"BAJO",IF(AND((I16=3),J16=2),"MODERADO",IF(AND((I16=3),J16=3),"ALTO",IF(AND((I16=3),J16=4),"ALTO",AA16)))))))</f>
        <v>0</v>
      </c>
      <c r="AA16" s="4" t="b">
        <f>IF(AND((I16=3),J16=5),"EXTREMO",AB16)</f>
        <v>0</v>
      </c>
      <c r="AB16" s="4" t="b">
        <f>IF(AND((I16=4),J16=1),"MODERADO",IF(AND((I16=4),J16=2),"ALTO",IF(AND((I16=4)*J16=3),"ALTO",IF(AND((I16=4),J16=4),"EXTREMO",IF(AND((I16=4),J16=5),"EXTREMO",IF(AND((I16=5),J16=1),"ALTO",AC16))))))</f>
        <v>0</v>
      </c>
      <c r="AC16" s="4" t="b">
        <f>IF(AND((I16=5),J16=2),"ALTO",IF(AND((I16=5),J16=3),"EXTREMO",IF(AND((I16=5),J16=4),"EXTREMO",IF(AND((I16=5),J16=5),"EXTREMO"))))</f>
        <v>0</v>
      </c>
      <c r="AE16" s="4" t="b">
        <f>IF(AND((P16=2),Q16=3),"MODERADO",IF(AND((P16=2),Q16=4),"ALTO",IF(AND((P16=2),Q16=5),"ALTO",IF(AND((P16=3),Q16=1),"BAJO",IF(AND((P16=3),Q16=2),"MODERADO",IF(AND((P16=3),Q16=3),"ALTO",IF(AND((P16=3),Q16=4),"ALTO",AF16)))))))</f>
        <v>0</v>
      </c>
      <c r="AF16" s="4" t="b">
        <f>IF(AND((P16=3),Q16=5),"EXTREMO",AG16)</f>
        <v>0</v>
      </c>
      <c r="AG16" s="4" t="b">
        <f>IF(AND((P16=4),Q16=1),"MODERADO",IF(AND((P16=4),Q16=2),"ALTO",IF(AND((P16=4)*Q16=3),"ALTO",IF(AND((P16=4),Q16=4),"EXTREMO",IF(AND((P16=4),Q16=5),"EXTREMO",IF(AND((P16=5),Q16=1),"ALTO",AH16))))))</f>
        <v>0</v>
      </c>
      <c r="AH16" s="4" t="b">
        <f>IF(AND((P16=5),Q16=2),"ALTO",IF(AND((P16=5),Q16=3),"EXTREMO",IF(AND((P16=5),Q16=4),"EXTREMO",IF(AND((P16=5),Q16=5),"EXTREMO"))))</f>
        <v>0</v>
      </c>
    </row>
    <row r="17" spans="2:34" ht="56.25">
      <c r="B17" s="56">
        <v>7</v>
      </c>
      <c r="C17" s="57" t="s">
        <v>40</v>
      </c>
      <c r="D17" s="57" t="s">
        <v>41</v>
      </c>
      <c r="E17" s="57" t="s">
        <v>62</v>
      </c>
      <c r="F17" s="57" t="s">
        <v>43</v>
      </c>
      <c r="G17" s="57" t="s">
        <v>84</v>
      </c>
      <c r="H17" s="57" t="s">
        <v>85</v>
      </c>
      <c r="I17" s="57">
        <v>2</v>
      </c>
      <c r="J17" s="57">
        <v>5</v>
      </c>
      <c r="K17" s="58" t="str">
        <f t="shared" si="12"/>
        <v>ALTO</v>
      </c>
      <c r="L17" s="58" t="str">
        <f t="shared" si="1"/>
        <v>Improbable</v>
      </c>
      <c r="M17" s="59" t="s">
        <v>65</v>
      </c>
      <c r="N17" s="60" t="s">
        <v>66</v>
      </c>
      <c r="O17" s="57" t="s">
        <v>86</v>
      </c>
      <c r="P17" s="61">
        <v>2</v>
      </c>
      <c r="Q17" s="61">
        <v>2</v>
      </c>
      <c r="R17" s="62" t="str">
        <f t="shared" si="13"/>
        <v>BAJO</v>
      </c>
      <c r="S17" s="58" t="str">
        <f t="shared" si="3"/>
        <v>Improbable</v>
      </c>
      <c r="T17" s="60" t="s">
        <v>87</v>
      </c>
      <c r="U17" s="59" t="s">
        <v>68</v>
      </c>
      <c r="V17" s="60" t="s">
        <v>69</v>
      </c>
      <c r="W17" s="60" t="s">
        <v>70</v>
      </c>
      <c r="X17" s="60" t="s">
        <v>82</v>
      </c>
      <c r="Y17" s="59" t="s">
        <v>83</v>
      </c>
      <c r="Z17" s="4" t="str">
        <f t="shared" si="4"/>
        <v>ALTO</v>
      </c>
      <c r="AA17" s="4" t="b">
        <f t="shared" si="5"/>
        <v>0</v>
      </c>
      <c r="AB17" s="4" t="b">
        <f t="shared" si="6"/>
        <v>0</v>
      </c>
      <c r="AC17" s="4" t="b">
        <f t="shared" si="7"/>
        <v>0</v>
      </c>
      <c r="AE17" s="4" t="b">
        <f t="shared" si="8"/>
        <v>0</v>
      </c>
      <c r="AF17" s="4" t="b">
        <f t="shared" si="9"/>
        <v>0</v>
      </c>
      <c r="AG17" s="4" t="b">
        <f t="shared" si="10"/>
        <v>0</v>
      </c>
      <c r="AH17" s="4" t="b">
        <f t="shared" si="11"/>
        <v>0</v>
      </c>
    </row>
    <row r="18" spans="2:34" ht="56.25">
      <c r="B18" s="56">
        <v>8</v>
      </c>
      <c r="C18" s="57" t="s">
        <v>40</v>
      </c>
      <c r="D18" s="57" t="s">
        <v>88</v>
      </c>
      <c r="E18" s="57" t="s">
        <v>62</v>
      </c>
      <c r="F18" s="57" t="s">
        <v>89</v>
      </c>
      <c r="G18" s="57" t="s">
        <v>90</v>
      </c>
      <c r="H18" s="57" t="s">
        <v>91</v>
      </c>
      <c r="I18" s="57">
        <v>2</v>
      </c>
      <c r="J18" s="57">
        <v>3</v>
      </c>
      <c r="K18" s="58" t="str">
        <f t="shared" si="12"/>
        <v>MODERADO</v>
      </c>
      <c r="L18" s="58" t="str">
        <f t="shared" si="1"/>
        <v>Improbable</v>
      </c>
      <c r="M18" s="59" t="s">
        <v>92</v>
      </c>
      <c r="N18" s="60" t="s">
        <v>66</v>
      </c>
      <c r="O18" s="57" t="s">
        <v>93</v>
      </c>
      <c r="P18" s="61">
        <v>2</v>
      </c>
      <c r="Q18" s="61">
        <v>3</v>
      </c>
      <c r="R18" s="62" t="str">
        <f t="shared" si="13"/>
        <v>MODERADO</v>
      </c>
      <c r="S18" s="58" t="str">
        <f t="shared" si="3"/>
        <v>Improbable</v>
      </c>
      <c r="T18" s="60" t="s">
        <v>49</v>
      </c>
      <c r="U18" s="59" t="s">
        <v>94</v>
      </c>
      <c r="V18" s="60" t="s">
        <v>69</v>
      </c>
      <c r="W18" s="60" t="s">
        <v>70</v>
      </c>
      <c r="X18" s="60" t="s">
        <v>95</v>
      </c>
      <c r="Y18" s="59" t="s">
        <v>83</v>
      </c>
      <c r="Z18" s="4" t="str">
        <f t="shared" si="4"/>
        <v>MODERADO</v>
      </c>
      <c r="AA18" s="4" t="b">
        <f t="shared" si="5"/>
        <v>0</v>
      </c>
      <c r="AB18" s="4" t="b">
        <f t="shared" si="6"/>
        <v>0</v>
      </c>
      <c r="AC18" s="4" t="b">
        <f t="shared" si="7"/>
        <v>0</v>
      </c>
      <c r="AE18" s="4" t="str">
        <f t="shared" si="8"/>
        <v>MODERADO</v>
      </c>
      <c r="AF18" s="4" t="b">
        <f t="shared" si="9"/>
        <v>0</v>
      </c>
      <c r="AG18" s="4" t="b">
        <f t="shared" si="10"/>
        <v>0</v>
      </c>
      <c r="AH18" s="4" t="b">
        <f t="shared" si="11"/>
        <v>0</v>
      </c>
    </row>
    <row r="19" spans="2:34" ht="33.75">
      <c r="B19" s="66">
        <v>9</v>
      </c>
      <c r="C19" s="67" t="s">
        <v>40</v>
      </c>
      <c r="D19" s="67" t="s">
        <v>88</v>
      </c>
      <c r="E19" s="67" t="s">
        <v>62</v>
      </c>
      <c r="F19" s="67" t="s">
        <v>43</v>
      </c>
      <c r="G19" s="67" t="s">
        <v>96</v>
      </c>
      <c r="H19" s="67" t="s">
        <v>97</v>
      </c>
      <c r="I19" s="67">
        <v>3</v>
      </c>
      <c r="J19" s="67">
        <v>2</v>
      </c>
      <c r="K19" s="58" t="str">
        <f t="shared" si="12"/>
        <v>MODERADO</v>
      </c>
      <c r="L19" s="68" t="str">
        <f t="shared" si="1"/>
        <v>Posible</v>
      </c>
      <c r="M19" s="69" t="s">
        <v>65</v>
      </c>
      <c r="N19" s="70" t="s">
        <v>66</v>
      </c>
      <c r="O19" s="67" t="s">
        <v>98</v>
      </c>
      <c r="P19" s="71">
        <v>5</v>
      </c>
      <c r="Q19" s="71">
        <v>1</v>
      </c>
      <c r="R19" s="72" t="str">
        <f t="shared" si="13"/>
        <v>ALTO</v>
      </c>
      <c r="S19" s="68" t="str">
        <f t="shared" si="3"/>
        <v>Casi cierto</v>
      </c>
      <c r="T19" s="70" t="s">
        <v>87</v>
      </c>
      <c r="U19" s="69" t="s">
        <v>99</v>
      </c>
      <c r="V19" s="70" t="s">
        <v>69</v>
      </c>
      <c r="W19" s="70" t="s">
        <v>70</v>
      </c>
      <c r="X19" s="70" t="s">
        <v>100</v>
      </c>
      <c r="Y19" s="73" t="s">
        <v>83</v>
      </c>
      <c r="Z19" s="4" t="str">
        <f t="shared" si="4"/>
        <v>MODERADO</v>
      </c>
      <c r="AA19" s="4" t="b">
        <f t="shared" si="5"/>
        <v>0</v>
      </c>
      <c r="AB19" s="4" t="b">
        <f t="shared" si="6"/>
        <v>0</v>
      </c>
      <c r="AC19" s="4" t="b">
        <f t="shared" si="7"/>
        <v>0</v>
      </c>
      <c r="AE19" s="4" t="str">
        <f t="shared" si="8"/>
        <v>ALTO</v>
      </c>
      <c r="AF19" s="4" t="str">
        <f t="shared" si="9"/>
        <v>ALTO</v>
      </c>
      <c r="AG19" s="4" t="str">
        <f t="shared" si="10"/>
        <v>ALTO</v>
      </c>
      <c r="AH19" s="4" t="b">
        <f t="shared" si="11"/>
        <v>0</v>
      </c>
    </row>
    <row r="20" spans="2:34" ht="23.25">
      <c r="B20" s="31">
        <v>10</v>
      </c>
      <c r="C20" s="35" t="s">
        <v>40</v>
      </c>
      <c r="D20" s="35" t="s">
        <v>88</v>
      </c>
      <c r="E20" s="35" t="s">
        <v>62</v>
      </c>
      <c r="F20" s="35" t="s">
        <v>43</v>
      </c>
      <c r="G20" s="35" t="s">
        <v>101</v>
      </c>
      <c r="H20" s="35" t="s">
        <v>102</v>
      </c>
      <c r="I20" s="35">
        <v>4</v>
      </c>
      <c r="J20" s="35">
        <v>1</v>
      </c>
      <c r="K20" s="32" t="str">
        <f t="shared" si="12"/>
        <v>MODERADO</v>
      </c>
      <c r="L20" s="32" t="str">
        <f t="shared" si="1"/>
        <v>Probable</v>
      </c>
      <c r="M20" s="33" t="s">
        <v>65</v>
      </c>
      <c r="N20" s="36" t="s">
        <v>66</v>
      </c>
      <c r="O20" s="35" t="s">
        <v>103</v>
      </c>
      <c r="P20" s="37">
        <v>5</v>
      </c>
      <c r="Q20" s="37">
        <v>1</v>
      </c>
      <c r="R20" s="27" t="str">
        <f t="shared" si="13"/>
        <v>ALTO</v>
      </c>
      <c r="S20" s="32" t="str">
        <f t="shared" si="3"/>
        <v>Casi cierto</v>
      </c>
      <c r="T20" s="36" t="s">
        <v>87</v>
      </c>
      <c r="U20" s="33" t="s">
        <v>104</v>
      </c>
      <c r="V20" s="36" t="s">
        <v>69</v>
      </c>
      <c r="W20" s="36" t="s">
        <v>70</v>
      </c>
      <c r="X20" s="36" t="s">
        <v>105</v>
      </c>
      <c r="Y20" s="34" t="s">
        <v>83</v>
      </c>
      <c r="Z20" s="4" t="str">
        <f t="shared" si="4"/>
        <v>MODERADO</v>
      </c>
      <c r="AA20" s="4" t="str">
        <f t="shared" si="5"/>
        <v>MODERADO</v>
      </c>
      <c r="AB20" s="4" t="str">
        <f t="shared" si="6"/>
        <v>MODERADO</v>
      </c>
      <c r="AC20" s="4" t="b">
        <f t="shared" si="7"/>
        <v>0</v>
      </c>
      <c r="AE20" s="4" t="str">
        <f t="shared" ref="AE20:AE25" si="14">IF(AND((P20=2),Q20=3),"MODERADO",IF(AND((P20=2),Q20=4),"ALTO",IF(AND((P20=2),Q20=5),"ALTO",IF(AND((P20=3),Q20=1),"BAJO",IF(AND((P20=3),Q20=2),"MODERADO",IF(AND((P20=3),Q20=3),"ALTO",IF(AND((P20=3),Q20=4),"ALTO",AF20)))))))</f>
        <v>ALTO</v>
      </c>
      <c r="AF20" s="4" t="str">
        <f t="shared" ref="AF20:AF25" si="15">IF(AND((P20=3),Q20=5),"EXTREMO",AG20)</f>
        <v>ALTO</v>
      </c>
      <c r="AG20" s="4" t="str">
        <f t="shared" ref="AG20:AG25" si="16">IF(AND((P20=4),Q20=1),"MODERADO",IF(AND((P20=4),Q20=2),"ALTO",IF(AND((P20=4)*Q20=3),"ALTO",IF(AND((P20=4),Q20=4),"EXTREMO",IF(AND((P20=4),Q20=5),"EXTREMO",IF(AND((P20=5),Q20=1),"ALTO",AH20))))))</f>
        <v>ALTO</v>
      </c>
      <c r="AH20" s="4" t="b">
        <f t="shared" ref="AH20:AH25" si="17">IF(AND((P20=5),Q20=2),"ALTO",IF(AND((P20=5),Q20=3),"EXTREMO",IF(AND((P20=5),Q20=4),"EXTREMO",IF(AND((P20=5),Q20=5),"EXTREMO"))))</f>
        <v>0</v>
      </c>
    </row>
    <row r="21" spans="2:34" s="76" customFormat="1" ht="105">
      <c r="B21" s="83">
        <v>11</v>
      </c>
      <c r="C21" s="84" t="s">
        <v>40</v>
      </c>
      <c r="D21" s="85" t="s">
        <v>88</v>
      </c>
      <c r="E21" s="85" t="s">
        <v>62</v>
      </c>
      <c r="F21" s="85" t="s">
        <v>43</v>
      </c>
      <c r="G21" s="85" t="s">
        <v>106</v>
      </c>
      <c r="H21" s="85" t="s">
        <v>107</v>
      </c>
      <c r="I21" s="85">
        <v>2</v>
      </c>
      <c r="J21" s="85">
        <v>4</v>
      </c>
      <c r="K21" s="86" t="str">
        <f>IF(AND((I21=1),J21=1),"BAJO",IF(AND((I21=1),J21=2),"BAJO",IF(AND((I21=1),J21=3),"BAJO",IF(AND((I21=1),J21=4),"MODERADO",IF(AND((I21=1),J21=5),"ALTO",IF(AND((I21=2),J21=1),"BAJO",IF(AND((I21=2),J21=2),"BAJO",Z21)))))))</f>
        <v>ALTO</v>
      </c>
      <c r="L21" s="87" t="str">
        <f t="shared" si="1"/>
        <v>Improbable</v>
      </c>
      <c r="M21" s="87" t="s">
        <v>65</v>
      </c>
      <c r="N21" s="88" t="s">
        <v>108</v>
      </c>
      <c r="O21" s="85" t="s">
        <v>109</v>
      </c>
      <c r="P21" s="89">
        <v>2</v>
      </c>
      <c r="Q21" s="89">
        <v>2</v>
      </c>
      <c r="R21" s="90" t="str">
        <f>IF(AND((P21=1),Q21=1),"BAJO",IF(AND((P21=1),Q21=2),"BAJO",IF(AND((P21=1),Q21=3),"BAJO",IF(AND((P21=1),Q21=4),"MODERADO",IF(AND((P21=1),Q21=5),"ALTO",IF(AND((P21=2),Q21=1),"BAJO",IF(AND((P21=2),Q21=2),"BAJO",AE21)))))))</f>
        <v>BAJO</v>
      </c>
      <c r="S21" s="91" t="str">
        <f t="shared" si="3"/>
        <v>Improbable</v>
      </c>
      <c r="T21" s="92" t="s">
        <v>87</v>
      </c>
      <c r="U21" s="93" t="s">
        <v>68</v>
      </c>
      <c r="V21" s="92" t="s">
        <v>69</v>
      </c>
      <c r="W21" s="92" t="s">
        <v>70</v>
      </c>
      <c r="X21" s="92" t="s">
        <v>110</v>
      </c>
      <c r="Y21" s="93" t="s">
        <v>83</v>
      </c>
      <c r="Z21" s="76" t="str">
        <f>IF(AND((I21=2),J21=3),"MODERADO",IF(AND((I21=2),J21=4),"ALTO",IF(AND((I21=2),J21=5),"ALTO",IF(AND((I21=3),J21=1),"BAJO",IF(AND((I21=3),J21=2),"MODERADO",IF(AND((I21=3),J21=3),"ALTO",IF(AND((I21=3),J21=4),"ALTO",AA21)))))))</f>
        <v>ALTO</v>
      </c>
      <c r="AA21" s="76" t="b">
        <f>IF(AND((I21=3),J21=5),"EXTREMO",AB21)</f>
        <v>0</v>
      </c>
      <c r="AB21" s="76" t="b">
        <f>IF(AND((I21=4),J21=1),"MODERADO",IF(AND((I21=4),J21=2),"ALTO",IF(AND((I21=4)*J21=3),"ALTO",IF(AND((I21=4),J21=4),"EXTREMO",IF(AND((I21=4),J21=5),"EXTREMO",IF(AND((I21=5),J21=1),"ALTO",AC21))))))</f>
        <v>0</v>
      </c>
      <c r="AC21" s="76" t="b">
        <f>IF(AND((I21=5),J21=2),"ALTO",IF(AND((I21=5),J21=3),"EXTREMO",IF(AND((I21=5),J21=4),"EXTREMO",IF(AND((I21=5),J21=5),"EXTREMO"))))</f>
        <v>0</v>
      </c>
      <c r="AE21" s="4" t="b">
        <f t="shared" si="14"/>
        <v>0</v>
      </c>
      <c r="AF21" s="4" t="b">
        <f t="shared" si="15"/>
        <v>0</v>
      </c>
      <c r="AG21" s="4" t="b">
        <f t="shared" si="16"/>
        <v>0</v>
      </c>
      <c r="AH21" s="4" t="b">
        <f t="shared" si="17"/>
        <v>0</v>
      </c>
    </row>
    <row r="22" spans="2:34" ht="90" customHeight="1">
      <c r="B22" s="96">
        <v>12</v>
      </c>
      <c r="C22" s="77" t="s">
        <v>40</v>
      </c>
      <c r="D22" s="77" t="s">
        <v>41</v>
      </c>
      <c r="E22" s="77" t="s">
        <v>62</v>
      </c>
      <c r="F22" s="77" t="s">
        <v>111</v>
      </c>
      <c r="G22" s="82" t="s">
        <v>112</v>
      </c>
      <c r="H22" s="97" t="s">
        <v>113</v>
      </c>
      <c r="I22" s="77">
        <v>4</v>
      </c>
      <c r="J22" s="77">
        <v>3</v>
      </c>
      <c r="K22" s="78" t="str">
        <f>IF(AND((I22=1),J22=1),"BAJO",IF(AND((I22=1),J22=2),"BAJO",IF(AND((I22=1),J22=3),"BAJO",IF(AND((I22=1),J22=4),"MODERADO",IF(AND((I22=1),J22=5),"ALTO",IF(AND((I22=2),J22=1),"BAJO",IF(AND((I22=2),J22=2),"BAJO",Z22)))))))</f>
        <v>ALTO</v>
      </c>
      <c r="L22" s="79" t="str">
        <f t="shared" si="1"/>
        <v>Probable</v>
      </c>
      <c r="M22" s="79" t="s">
        <v>65</v>
      </c>
      <c r="N22" s="80" t="s">
        <v>66</v>
      </c>
      <c r="O22" s="77" t="s">
        <v>114</v>
      </c>
      <c r="P22" s="79">
        <v>3</v>
      </c>
      <c r="Q22" s="79">
        <v>2</v>
      </c>
      <c r="R22" s="27" t="str">
        <f>IF(AND((P22=1),Q22=1),"BAJO",IF(AND((P22=1),Q22=2),"BAJO",IF(AND((P22=1),Q22=3),"BAJO",IF(AND((P22=1),Q22=4),"MODERADO",IF(AND((P22=1),Q22=5),"ALTO",IF(AND((P22=2),Q22=1),"BAJO",IF(AND((P22=2),Q22=2),"BAJO",AE22)))))))</f>
        <v>MODERADO</v>
      </c>
      <c r="S22" s="78" t="str">
        <f t="shared" si="3"/>
        <v>Posible</v>
      </c>
      <c r="T22" s="81" t="s">
        <v>49</v>
      </c>
      <c r="U22" s="33" t="s">
        <v>68</v>
      </c>
      <c r="V22" s="32" t="s">
        <v>69</v>
      </c>
      <c r="W22" s="32" t="s">
        <v>70</v>
      </c>
      <c r="X22" s="77" t="s">
        <v>115</v>
      </c>
      <c r="Y22" s="33" t="s">
        <v>83</v>
      </c>
      <c r="Z22" s="4" t="str">
        <f>IF(AND((I22=2),J22=3),"MODERADO",IF(AND((I22=2),J22=4),"ALTO",IF(AND((I22=2),J22=5),"ALTO",IF(AND((I22=3),J22=1),"BAJO",IF(AND((I22=3),J22=2),"MODERADO",IF(AND((I22=3),J22=3),"ALTO",IF(AND((I22=3),J22=4),"ALTO",AA22)))))))</f>
        <v>ALTO</v>
      </c>
      <c r="AA22" s="4" t="str">
        <f>IF(AND((I22=3),J22=5),"EXTREMO",AB22)</f>
        <v>ALTO</v>
      </c>
      <c r="AB22" s="4" t="str">
        <f>IF(AND((I22=4),J22=1),"MODERADO",IF(AND((I22=4),J22=2),"ALTO",IF(AND((I22=4)*J22=3),"ALTO",IF(AND((I22=4),J22=4),"EXTREMO",IF(AND((I22=4),J22=5),"EXTREMO",IF(AND((I22=5),J22=1),"ALTO",AC22))))))</f>
        <v>ALTO</v>
      </c>
      <c r="AC22" s="4" t="b">
        <f>IF(AND((I22=5),J22=2),"ALTO",IF(AND((I22=5),J22=3),"EXTREMO",IF(AND((I22=5),J22=4),"EXTREMO",IF(AND((I22=5),J22=5),"EXTREMO"))))</f>
        <v>0</v>
      </c>
      <c r="AE22" s="4" t="str">
        <f t="shared" si="14"/>
        <v>MODERADO</v>
      </c>
      <c r="AF22" s="4" t="b">
        <f t="shared" si="15"/>
        <v>0</v>
      </c>
      <c r="AG22" s="4" t="b">
        <f t="shared" si="16"/>
        <v>0</v>
      </c>
      <c r="AH22" s="4" t="b">
        <f t="shared" si="17"/>
        <v>0</v>
      </c>
    </row>
    <row r="23" spans="2:34" ht="67.5">
      <c r="B23" s="96">
        <v>13</v>
      </c>
      <c r="C23" s="98" t="s">
        <v>40</v>
      </c>
      <c r="D23" s="98" t="s">
        <v>41</v>
      </c>
      <c r="E23" s="98" t="s">
        <v>62</v>
      </c>
      <c r="F23" s="98" t="s">
        <v>111</v>
      </c>
      <c r="G23" s="99" t="s">
        <v>116</v>
      </c>
      <c r="H23" s="100" t="s">
        <v>117</v>
      </c>
      <c r="I23" s="98">
        <v>2</v>
      </c>
      <c r="J23" s="98">
        <v>3</v>
      </c>
      <c r="K23" s="101" t="str">
        <f t="shared" ref="K23:K25" si="18">IF(AND((I23=1),J23=1),"BAJO",IF(AND((I23=1),J23=2),"BAJO",IF(AND((I23=1),J23=3),"BAJO",IF(AND((I23=1),J23=4),"MODERADO",IF(AND((I23=1),J23=5),"ALTO",IF(AND((I23=2),J23=1),"BAJO",IF(AND((I23=2),J23=2),"BAJO",Z23)))))))</f>
        <v>MODERADO</v>
      </c>
      <c r="L23" s="102" t="str">
        <f t="shared" ref="L23:L25" si="19">IF(I23=1,"Raro",IF(I23=2,"Improbable",IF(I23=3,"Posible",IF(I23=4,"Probable",IF(I23=5,"Casi cierto")))))</f>
        <v>Improbable</v>
      </c>
      <c r="M23" s="102" t="s">
        <v>65</v>
      </c>
      <c r="N23" s="103" t="s">
        <v>118</v>
      </c>
      <c r="O23" s="98" t="s">
        <v>119</v>
      </c>
      <c r="P23" s="102">
        <v>2</v>
      </c>
      <c r="Q23" s="102">
        <v>2</v>
      </c>
      <c r="R23" s="104" t="str">
        <f t="shared" ref="R23:R25" si="20">IF(AND((P23=1),Q23=1),"BAJO",IF(AND((P23=1),Q23=2),"BAJO",IF(AND((P23=1),Q23=3),"BAJO",IF(AND((P23=1),Q23=4),"MODERADO",IF(AND((P23=1),Q23=5),"ALTO",IF(AND((P23=2),Q23=1),"BAJO",IF(AND((P23=2),Q23=2),"BAJO",AE23)))))))</f>
        <v>BAJO</v>
      </c>
      <c r="S23" s="101" t="str">
        <f t="shared" ref="S23:S25" si="21">IF(P23=1,"Raro",IF(P23=2,"Improbable",IF(P23=3,"Posible",IF(P23=4,"Probable",IF(P23=5,"Casi cierto")))))</f>
        <v>Improbable</v>
      </c>
      <c r="T23" s="105" t="s">
        <v>49</v>
      </c>
      <c r="U23" s="106" t="s">
        <v>68</v>
      </c>
      <c r="V23" s="107" t="s">
        <v>69</v>
      </c>
      <c r="W23" s="107" t="s">
        <v>70</v>
      </c>
      <c r="X23" s="98" t="s">
        <v>120</v>
      </c>
      <c r="Y23" s="106" t="s">
        <v>83</v>
      </c>
      <c r="Z23" s="4" t="str">
        <f>IF(AND((I23=2),J23=3),"MODERADO",IF(AND((I23=2),J23=4),"ALTO",IF(AND((I23=2),J23=5),"ALTO",IF(AND((I23=3),J23=1),"BAJO",IF(AND((I23=3),J23=2),"MODERADO",IF(AND((I23=3),J23=3),"ALTO",IF(AND((I23=3),J23=4),"ALTO",AA23)))))))</f>
        <v>MODERADO</v>
      </c>
      <c r="AA23" s="4" t="b">
        <f>IF(AND((I23=3),J23=5),"EXTREMO",AB23)</f>
        <v>0</v>
      </c>
      <c r="AB23" s="4" t="b">
        <f>IF(AND((I23=4),J23=1),"MODERADO",IF(AND((I23=4),J23=2),"ALTO",IF(AND((I23=4)*J23=3),"ALTO",IF(AND((I23=4),J23=4),"EXTREMO",IF(AND((I23=4),J23=5),"EXTREMO",IF(AND((I23=5),J23=1),"ALTO",AC23))))))</f>
        <v>0</v>
      </c>
      <c r="AC23" s="4" t="b">
        <f>IF(AND((I23=5),J23=2),"ALTO",IF(AND((I23=5),J23=3),"EXTREMO",IF(AND((I23=5),J23=4),"EXTREMO",IF(AND((I23=5),J23=5),"EXTREMO"))))</f>
        <v>0</v>
      </c>
      <c r="AE23" s="4" t="b">
        <f t="shared" si="14"/>
        <v>0</v>
      </c>
      <c r="AF23" s="4" t="b">
        <f t="shared" si="15"/>
        <v>0</v>
      </c>
      <c r="AG23" s="4" t="b">
        <f t="shared" si="16"/>
        <v>0</v>
      </c>
      <c r="AH23" s="4" t="b">
        <f t="shared" si="17"/>
        <v>0</v>
      </c>
    </row>
    <row r="24" spans="2:34" ht="67.5">
      <c r="B24" s="96">
        <v>14</v>
      </c>
      <c r="C24" s="77" t="s">
        <v>40</v>
      </c>
      <c r="D24" s="77" t="s">
        <v>41</v>
      </c>
      <c r="E24" s="77" t="s">
        <v>62</v>
      </c>
      <c r="F24" s="77" t="s">
        <v>111</v>
      </c>
      <c r="G24" s="82" t="s">
        <v>121</v>
      </c>
      <c r="H24" s="97" t="s">
        <v>122</v>
      </c>
      <c r="I24" s="77">
        <v>3</v>
      </c>
      <c r="J24" s="77">
        <v>3</v>
      </c>
      <c r="K24" s="78" t="str">
        <f t="shared" si="18"/>
        <v>ALTO</v>
      </c>
      <c r="L24" s="79" t="str">
        <f t="shared" si="19"/>
        <v>Posible</v>
      </c>
      <c r="M24" s="79" t="s">
        <v>65</v>
      </c>
      <c r="N24" s="80" t="s">
        <v>66</v>
      </c>
      <c r="O24" s="77" t="s">
        <v>123</v>
      </c>
      <c r="P24" s="79">
        <v>3</v>
      </c>
      <c r="Q24" s="79">
        <v>2</v>
      </c>
      <c r="R24" s="27" t="str">
        <f t="shared" si="20"/>
        <v>MODERADO</v>
      </c>
      <c r="S24" s="78" t="str">
        <f t="shared" si="21"/>
        <v>Posible</v>
      </c>
      <c r="T24" s="81" t="s">
        <v>49</v>
      </c>
      <c r="U24" s="33" t="s">
        <v>68</v>
      </c>
      <c r="V24" s="32" t="s">
        <v>69</v>
      </c>
      <c r="W24" s="32" t="s">
        <v>70</v>
      </c>
      <c r="X24" s="77" t="s">
        <v>124</v>
      </c>
      <c r="Y24" s="33" t="s">
        <v>83</v>
      </c>
      <c r="Z24" s="4" t="str">
        <f>IF(AND((I24=2),J24=3),"MODERADO",IF(AND((I24=2),J24=4),"ALTO",IF(AND((I24=2),J24=5),"ALTO",IF(AND((I24=3),J24=1),"BAJO",IF(AND((I24=3),J24=2),"MODERADO",IF(AND((I24=3),J24=3),"ALTO",IF(AND((I24=3),J24=4),"ALTO",AA24)))))))</f>
        <v>ALTO</v>
      </c>
      <c r="AA24" s="4" t="b">
        <f>IF(AND((I24=3),J24=5),"EXTREMO",AB24)</f>
        <v>0</v>
      </c>
      <c r="AB24" s="4" t="b">
        <f>IF(AND((I24=4),J24=1),"MODERADO",IF(AND((I24=4),J24=2),"ALTO",IF(AND((I24=4)*J24=3),"ALTO",IF(AND((I24=4),J24=4),"EXTREMO",IF(AND((I24=4),J24=5),"EXTREMO",IF(AND((I24=5),J24=1),"ALTO",AC24))))))</f>
        <v>0</v>
      </c>
      <c r="AC24" s="4" t="b">
        <f>IF(AND((I24=5),J24=2),"ALTO",IF(AND((I24=5),J24=3),"EXTREMO",IF(AND((I24=5),J24=4),"EXTREMO",IF(AND((I24=5),J24=5),"EXTREMO"))))</f>
        <v>0</v>
      </c>
      <c r="AE24" s="4" t="str">
        <f t="shared" si="14"/>
        <v>MODERADO</v>
      </c>
      <c r="AF24" s="4" t="b">
        <f t="shared" si="15"/>
        <v>0</v>
      </c>
      <c r="AG24" s="4" t="b">
        <f t="shared" si="16"/>
        <v>0</v>
      </c>
      <c r="AH24" s="4" t="b">
        <f t="shared" si="17"/>
        <v>0</v>
      </c>
    </row>
    <row r="25" spans="2:34" ht="62.25" customHeight="1">
      <c r="B25" s="96">
        <v>15</v>
      </c>
      <c r="C25" s="98" t="s">
        <v>40</v>
      </c>
      <c r="D25" s="98" t="s">
        <v>41</v>
      </c>
      <c r="E25" s="98" t="s">
        <v>62</v>
      </c>
      <c r="F25" s="98" t="s">
        <v>111</v>
      </c>
      <c r="G25" s="108" t="s">
        <v>125</v>
      </c>
      <c r="H25" s="108" t="s">
        <v>126</v>
      </c>
      <c r="I25" s="98">
        <v>4</v>
      </c>
      <c r="J25" s="98">
        <v>3</v>
      </c>
      <c r="K25" s="101" t="str">
        <f t="shared" si="18"/>
        <v>ALTO</v>
      </c>
      <c r="L25" s="102" t="str">
        <f t="shared" si="19"/>
        <v>Probable</v>
      </c>
      <c r="M25" s="102" t="s">
        <v>65</v>
      </c>
      <c r="N25" s="103" t="s">
        <v>66</v>
      </c>
      <c r="O25" s="98" t="s">
        <v>127</v>
      </c>
      <c r="P25" s="102">
        <v>3</v>
      </c>
      <c r="Q25" s="102">
        <v>2</v>
      </c>
      <c r="R25" s="104" t="str">
        <f t="shared" si="20"/>
        <v>MODERADO</v>
      </c>
      <c r="S25" s="101" t="str">
        <f t="shared" si="21"/>
        <v>Posible</v>
      </c>
      <c r="T25" s="105" t="s">
        <v>49</v>
      </c>
      <c r="U25" s="106" t="s">
        <v>68</v>
      </c>
      <c r="V25" s="107" t="s">
        <v>69</v>
      </c>
      <c r="W25" s="107" t="s">
        <v>70</v>
      </c>
      <c r="X25" s="98" t="s">
        <v>128</v>
      </c>
      <c r="Y25" s="106" t="s">
        <v>83</v>
      </c>
      <c r="Z25" s="4" t="str">
        <f>IF(AND((I25=2),J25=3),"MODERADO",IF(AND((I25=2),J25=4),"ALTO",IF(AND((I25=2),J25=5),"ALTO",IF(AND((I25=3),J25=1),"BAJO",IF(AND((I25=3),J25=2),"MODERADO",IF(AND((I25=3),J25=3),"ALTO",IF(AND((I25=3),J25=4),"ALTO",AA25)))))))</f>
        <v>ALTO</v>
      </c>
      <c r="AA25" s="4" t="str">
        <f>IF(AND((I25=3),J25=5),"EXTREMO",AB25)</f>
        <v>ALTO</v>
      </c>
      <c r="AB25" s="4" t="str">
        <f>IF(AND((I25=4),J25=1),"MODERADO",IF(AND((I25=4),J25=2),"ALTO",IF(AND((I25=4)*J25=3),"ALTO",IF(AND((I25=4),J25=4),"EXTREMO",IF(AND((I25=4),J25=5),"EXTREMO",IF(AND((I25=5),J25=1),"ALTO",AC25))))))</f>
        <v>ALTO</v>
      </c>
      <c r="AC25" s="4" t="b">
        <f>IF(AND((I25=5),J25=2),"ALTO",IF(AND((I25=5),J25=3),"EXTREMO",IF(AND((I25=5),J25=4),"EXTREMO",IF(AND((I25=5),J25=5),"EXTREMO"))))</f>
        <v>0</v>
      </c>
      <c r="AE25" s="4" t="str">
        <f t="shared" si="14"/>
        <v>MODERADO</v>
      </c>
      <c r="AF25" s="4" t="b">
        <f t="shared" si="15"/>
        <v>0</v>
      </c>
      <c r="AG25" s="4" t="b">
        <f t="shared" si="16"/>
        <v>0</v>
      </c>
      <c r="AH25" s="4" t="b">
        <f t="shared" si="17"/>
        <v>0</v>
      </c>
    </row>
    <row r="26" spans="2:34" ht="12.75" hidden="1" thickBot="1">
      <c r="B26" s="94">
        <v>15</v>
      </c>
      <c r="C26" s="7"/>
      <c r="D26" s="7"/>
      <c r="E26" s="7"/>
      <c r="F26" s="7"/>
      <c r="G26" s="7"/>
      <c r="H26" s="7"/>
      <c r="I26" s="7"/>
      <c r="J26" s="29"/>
      <c r="K26" s="95" t="b">
        <f t="shared" ref="K26:K36" si="22">IF(AND((I26=1),J26=1),"BAJO",IF(AND((I26=1),J26=2),"BAJO",IF(AND((I26=1),J26=3),"BAJO",IF(AND((I26=1),J26=4),"MODERADO",IF(AND((I26=1),J26=5),"ALTO",IF(AND((I26=2),J26=1),"BAJO",IF(AND((I26=2),J26=2),"BAJO",Z26)))))))</f>
        <v>0</v>
      </c>
      <c r="L26" s="3"/>
      <c r="M26" s="9"/>
      <c r="N26" s="9"/>
      <c r="O26" s="29"/>
      <c r="P26" s="29"/>
      <c r="Q26" s="29"/>
      <c r="R26" s="29"/>
      <c r="S26" s="29"/>
      <c r="T26" s="29"/>
      <c r="U26" s="29"/>
      <c r="V26" s="29"/>
      <c r="W26" s="29"/>
      <c r="X26" s="29"/>
      <c r="Y26" s="30"/>
      <c r="Z26" s="4" t="b">
        <f>IF(AND((I26=2),J26=3),"MODERADO",IF(AND((I26=2),J26=4),"ALTO",IF(AND((I26=2),J26=5),"ALTO",IF(AND((I26=3),J26=1),"BAJO",IF(AND((I26=3),J26=2),"MODERADO",IF(AND((I26=3),J26=3),"ALTO",IF(AND((I26=3),J26=4),"ALTO",AA26)))))))</f>
        <v>0</v>
      </c>
      <c r="AA26" s="4" t="b">
        <f>IF(AND((I26=3),J26=5),"EXTREMO",AB26)</f>
        <v>0</v>
      </c>
      <c r="AB26" s="4" t="b">
        <f>IF(AND((I26=4),J26=1),"MODERADO",IF(AND((I26=4),J26=2),"ALTO",IF(AND((I26=4)*J26=3),"ALTO",IF(AND((I26=4),J26=4),"EXTREMO",IF(AND((I26=4),J26=5),"EXTREMO",IF(AND((I26=5),J26=1),"ALTO",AC26))))))</f>
        <v>0</v>
      </c>
      <c r="AC26" s="4" t="b">
        <f>IF(AND((I26=5),J26=2),"ALTO",IF(AND((I26=5),J26=3),"EXTREMO",IF(AND((I26=5),J26=4),"EXTREMO",IF(AND((I26=5),J26=5),"EXTREMO"))))</f>
        <v>0</v>
      </c>
    </row>
    <row r="27" spans="2:34" ht="12.75" hidden="1" thickBot="1">
      <c r="B27" s="1">
        <v>16</v>
      </c>
      <c r="C27" s="7"/>
      <c r="D27" s="7"/>
      <c r="E27" s="7"/>
      <c r="F27" s="7"/>
      <c r="G27" s="7"/>
      <c r="H27" s="7"/>
      <c r="I27" s="7"/>
      <c r="J27" s="8"/>
      <c r="K27" s="78" t="b">
        <f t="shared" si="22"/>
        <v>0</v>
      </c>
      <c r="L27" s="3"/>
      <c r="M27" s="9"/>
      <c r="N27" s="9"/>
      <c r="O27" s="8"/>
      <c r="P27" s="8"/>
      <c r="Q27" s="8"/>
      <c r="R27" s="8"/>
      <c r="S27" s="8"/>
      <c r="T27" s="8"/>
      <c r="U27" s="8"/>
      <c r="V27" s="8"/>
      <c r="W27" s="8"/>
      <c r="X27" s="8"/>
      <c r="Y27" s="2"/>
      <c r="Z27" s="4" t="b">
        <f>IF(AND((I27=2),J27=3),"MODERADO",IF(AND((I27=2),J27=4),"ALTO",IF(AND((I27=2),J27=5),"ALTO",IF(AND((I27=3),J27=1),"BAJO",IF(AND((I27=3),J27=2),"MODERADO",IF(AND((I27=3),J27=3),"ALTO",IF(AND((I27=3),J27=4),"ALTO",AA27)))))))</f>
        <v>0</v>
      </c>
      <c r="AA27" s="4" t="b">
        <f>IF(AND((I27=3),J27=5),"EXTREMO",AB27)</f>
        <v>0</v>
      </c>
      <c r="AB27" s="4" t="b">
        <f>IF(AND((I27=4),J27=1),"MODERADO",IF(AND((I27=4),J27=2),"ALTO",IF(AND((I27=4)*J27=3),"ALTO",IF(AND((I27=4),J27=4),"EXTREMO",IF(AND((I27=4),J27=5),"EXTREMO",IF(AND((I27=5),J27=1),"ALTO",AC27))))))</f>
        <v>0</v>
      </c>
      <c r="AC27" s="4" t="b">
        <f>IF(AND((I27=5),J27=2),"ALTO",IF(AND((I27=5),J27=3),"EXTREMO",IF(AND((I27=5),J27=4),"EXTREMO",IF(AND((I27=5),J27=5),"EXTREMO"))))</f>
        <v>0</v>
      </c>
    </row>
    <row r="28" spans="2:34" ht="12.75" hidden="1" thickBot="1">
      <c r="B28" s="1">
        <v>17</v>
      </c>
      <c r="C28" s="7"/>
      <c r="D28" s="7"/>
      <c r="E28" s="7"/>
      <c r="F28" s="7"/>
      <c r="G28" s="7"/>
      <c r="H28" s="7"/>
      <c r="I28" s="7"/>
      <c r="J28" s="8"/>
      <c r="K28" s="78" t="b">
        <f t="shared" si="22"/>
        <v>0</v>
      </c>
      <c r="L28" s="3"/>
      <c r="M28" s="9"/>
      <c r="N28" s="9"/>
      <c r="O28" s="8"/>
      <c r="P28" s="8"/>
      <c r="Q28" s="8"/>
      <c r="R28" s="8"/>
      <c r="S28" s="8"/>
      <c r="T28" s="8"/>
      <c r="U28" s="8"/>
      <c r="V28" s="8"/>
      <c r="W28" s="8"/>
      <c r="X28" s="8"/>
      <c r="Y28" s="2"/>
      <c r="Z28" s="4" t="b">
        <f>IF(AND((I28=2),J28=3),"MODERADO",IF(AND((I28=2),J28=4),"ALTO",IF(AND((I28=2),J28=5),"ALTO",IF(AND((I28=3),J28=1),"BAJO",IF(AND((I28=3),J28=2),"MODERADO",IF(AND((I28=3),J28=3),"ALTO",IF(AND((I28=3),J28=4),"ALTO",AA28)))))))</f>
        <v>0</v>
      </c>
      <c r="AA28" s="4" t="b">
        <f>IF(AND((I28=3),J28=5),"EXTREMO",AB28)</f>
        <v>0</v>
      </c>
      <c r="AB28" s="4" t="b">
        <f>IF(AND((I28=4),J28=1),"MODERADO",IF(AND((I28=4),J28=2),"ALTO",IF(AND((I28=4)*J28=3),"ALTO",IF(AND((I28=4),J28=4),"EXTREMO",IF(AND((I28=4),J28=5),"EXTREMO",IF(AND((I28=5),J28=1),"ALTO",AC28))))))</f>
        <v>0</v>
      </c>
      <c r="AC28" s="4" t="b">
        <f>IF(AND((I28=5),J28=2),"ALTO",IF(AND((I28=5),J28=3),"EXTREMO",IF(AND((I28=5),J28=4),"EXTREMO",IF(AND((I28=5),J28=5),"EXTREMO"))))</f>
        <v>0</v>
      </c>
    </row>
    <row r="29" spans="2:34" ht="12.75" hidden="1" thickBot="1">
      <c r="B29" s="1">
        <v>18</v>
      </c>
      <c r="C29" s="7"/>
      <c r="D29" s="7"/>
      <c r="E29" s="7"/>
      <c r="F29" s="7"/>
      <c r="G29" s="7"/>
      <c r="H29" s="7"/>
      <c r="I29" s="7"/>
      <c r="J29" s="8"/>
      <c r="K29" s="78" t="b">
        <f t="shared" si="22"/>
        <v>0</v>
      </c>
      <c r="L29" s="3"/>
      <c r="M29" s="9"/>
      <c r="N29" s="9"/>
      <c r="O29" s="8"/>
      <c r="P29" s="8"/>
      <c r="Q29" s="8"/>
      <c r="R29" s="8"/>
      <c r="S29" s="8"/>
      <c r="T29" s="8"/>
      <c r="U29" s="8"/>
      <c r="V29" s="8"/>
      <c r="W29" s="8"/>
      <c r="X29" s="8"/>
      <c r="Y29" s="2"/>
      <c r="Z29" s="4" t="b">
        <f>IF(AND((I29=2),J29=3),"MODERADO",IF(AND((I29=2),J29=4),"ALTO",IF(AND((I29=2),J29=5),"ALTO",IF(AND((I29=3),J29=1),"BAJO",IF(AND((I29=3),J29=2),"MODERADO",IF(AND((I29=3),J29=3),"ALTO",IF(AND((I29=3),J29=4),"ALTO",AA29)))))))</f>
        <v>0</v>
      </c>
      <c r="AA29" s="4" t="b">
        <f>IF(AND((I29=3),J29=5),"EXTREMO",AB29)</f>
        <v>0</v>
      </c>
      <c r="AB29" s="4" t="b">
        <f>IF(AND((I29=4),J29=1),"MODERADO",IF(AND((I29=4),J29=2),"ALTO",IF(AND((I29=4)*J29=3),"ALTO",IF(AND((I29=4),J29=4),"EXTREMO",IF(AND((I29=4),J29=5),"EXTREMO",IF(AND((I29=5),J29=1),"ALTO",AC29))))))</f>
        <v>0</v>
      </c>
      <c r="AC29" s="4" t="b">
        <f>IF(AND((I29=5),J29=2),"ALTO",IF(AND((I29=5),J29=3),"EXTREMO",IF(AND((I29=5),J29=4),"EXTREMO",IF(AND((I29=5),J29=5),"EXTREMO"))))</f>
        <v>0</v>
      </c>
    </row>
    <row r="30" spans="2:34" ht="12.75" hidden="1" thickBot="1">
      <c r="B30" s="1">
        <v>19</v>
      </c>
      <c r="C30" s="7"/>
      <c r="D30" s="7"/>
      <c r="E30" s="7"/>
      <c r="F30" s="7"/>
      <c r="G30" s="7"/>
      <c r="H30" s="7"/>
      <c r="I30" s="7"/>
      <c r="J30" s="8"/>
      <c r="K30" s="78" t="b">
        <f t="shared" si="22"/>
        <v>0</v>
      </c>
      <c r="L30" s="3"/>
      <c r="M30" s="9"/>
      <c r="N30" s="9"/>
      <c r="O30" s="8"/>
      <c r="P30" s="8"/>
      <c r="Q30" s="8"/>
      <c r="R30" s="8"/>
      <c r="S30" s="8"/>
      <c r="T30" s="8"/>
      <c r="U30" s="8"/>
      <c r="V30" s="8"/>
      <c r="W30" s="8"/>
      <c r="X30" s="8"/>
      <c r="Y30" s="2"/>
      <c r="Z30" s="4" t="b">
        <f>IF(AND((I30=2),J30=3),"MODERADO",IF(AND((I30=2),J30=4),"ALTO",IF(AND((I30=2),J30=5),"ALTO",IF(AND((I30=3),J30=1),"BAJO",IF(AND((I30=3),J30=2),"MODERADO",IF(AND((I30=3),J30=3),"ALTO",IF(AND((I30=3),J30=4),"ALTO",AA30)))))))</f>
        <v>0</v>
      </c>
      <c r="AA30" s="4" t="b">
        <f>IF(AND((I30=3),J30=5),"EXTREMO",AB30)</f>
        <v>0</v>
      </c>
      <c r="AB30" s="4" t="b">
        <f>IF(AND((I30=4),J30=1),"MODERADO",IF(AND((I30=4),J30=2),"ALTO",IF(AND((I30=4)*J30=3),"ALTO",IF(AND((I30=4),J30=4),"EXTREMO",IF(AND((I30=4),J30=5),"EXTREMO",IF(AND((I30=5),J30=1),"ALTO",AC30))))))</f>
        <v>0</v>
      </c>
      <c r="AC30" s="4" t="b">
        <f>IF(AND((I30=5),J30=2),"ALTO",IF(AND((I30=5),J30=3),"EXTREMO",IF(AND((I30=5),J30=4),"EXTREMO",IF(AND((I30=5),J30=5),"EXTREMO"))))</f>
        <v>0</v>
      </c>
    </row>
    <row r="31" spans="2:34" ht="12.75" hidden="1" thickBot="1">
      <c r="B31" s="1">
        <v>20</v>
      </c>
      <c r="C31" s="7"/>
      <c r="D31" s="7"/>
      <c r="E31" s="7"/>
      <c r="F31" s="7"/>
      <c r="G31" s="7"/>
      <c r="H31" s="7"/>
      <c r="I31" s="7"/>
      <c r="J31" s="8"/>
      <c r="K31" s="78" t="b">
        <f t="shared" si="22"/>
        <v>0</v>
      </c>
      <c r="L31" s="3"/>
      <c r="M31" s="9"/>
      <c r="N31" s="9"/>
      <c r="O31" s="8"/>
      <c r="P31" s="8"/>
      <c r="Q31" s="8"/>
      <c r="R31" s="8"/>
      <c r="S31" s="8"/>
      <c r="T31" s="8"/>
      <c r="U31" s="8"/>
      <c r="V31" s="8"/>
      <c r="W31" s="8"/>
      <c r="X31" s="8"/>
      <c r="Y31" s="2"/>
      <c r="Z31" s="4" t="b">
        <f>IF(AND((I31=2),J31=3),"MODERADO",IF(AND((I31=2),J31=4),"ALTO",IF(AND((I31=2),J31=5),"ALTO",IF(AND((I31=3),J31=1),"BAJO",IF(AND((I31=3),J31=2),"MODERADO",IF(AND((I31=3),J31=3),"ALTO",IF(AND((I31=3),J31=4),"ALTO",AA31)))))))</f>
        <v>0</v>
      </c>
      <c r="AA31" s="4" t="b">
        <f>IF(AND((I31=3),J31=5),"EXTREMO",AB31)</f>
        <v>0</v>
      </c>
      <c r="AB31" s="4" t="b">
        <f>IF(AND((I31=4),J31=1),"MODERADO",IF(AND((I31=4),J31=2),"ALTO",IF(AND((I31=4)*J31=3),"ALTO",IF(AND((I31=4),J31=4),"EXTREMO",IF(AND((I31=4),J31=5),"EXTREMO",IF(AND((I31=5),J31=1),"ALTO",AC31))))))</f>
        <v>0</v>
      </c>
      <c r="AC31" s="4" t="b">
        <f>IF(AND((I31=5),J31=2),"ALTO",IF(AND((I31=5),J31=3),"EXTREMO",IF(AND((I31=5),J31=4),"EXTREMO",IF(AND((I31=5),J31=5),"EXTREMO"))))</f>
        <v>0</v>
      </c>
    </row>
    <row r="32" spans="2:34" ht="12.75" hidden="1" thickBot="1">
      <c r="B32" s="1">
        <v>21</v>
      </c>
      <c r="C32" s="7"/>
      <c r="D32" s="7"/>
      <c r="E32" s="7"/>
      <c r="F32" s="7"/>
      <c r="G32" s="7"/>
      <c r="H32" s="7"/>
      <c r="I32" s="7"/>
      <c r="J32" s="8"/>
      <c r="K32" s="78" t="b">
        <f t="shared" si="22"/>
        <v>0</v>
      </c>
      <c r="L32" s="3"/>
      <c r="M32" s="9"/>
      <c r="N32" s="9"/>
      <c r="O32" s="8"/>
      <c r="P32" s="8"/>
      <c r="Q32" s="8"/>
      <c r="R32" s="8"/>
      <c r="S32" s="8"/>
      <c r="T32" s="8"/>
      <c r="U32" s="8"/>
      <c r="V32" s="8"/>
      <c r="W32" s="8"/>
      <c r="X32" s="8"/>
      <c r="Y32" s="2"/>
      <c r="Z32" s="4" t="b">
        <f>IF(AND((I32=2),J32=3),"MODERADO",IF(AND((I32=2),J32=4),"ALTO",IF(AND((I32=2),J32=5),"ALTO",IF(AND((I32=3),J32=1),"BAJO",IF(AND((I32=3),J32=2),"MODERADO",IF(AND((I32=3),J32=3),"ALTO",IF(AND((I32=3),J32=4),"ALTO",AA32)))))))</f>
        <v>0</v>
      </c>
      <c r="AA32" s="4" t="b">
        <f>IF(AND((I32=3),J32=5),"EXTREMO",AB32)</f>
        <v>0</v>
      </c>
      <c r="AB32" s="4" t="b">
        <f>IF(AND((I32=4),J32=1),"MODERADO",IF(AND((I32=4),J32=2),"ALTO",IF(AND((I32=4)*J32=3),"ALTO",IF(AND((I32=4),J32=4),"EXTREMO",IF(AND((I32=4),J32=5),"EXTREMO",IF(AND((I32=5),J32=1),"ALTO",AC32))))))</f>
        <v>0</v>
      </c>
      <c r="AC32" s="4" t="b">
        <f>IF(AND((I32=5),J32=2),"ALTO",IF(AND((I32=5),J32=3),"EXTREMO",IF(AND((I32=5),J32=4),"EXTREMO",IF(AND((I32=5),J32=5),"EXTREMO"))))</f>
        <v>0</v>
      </c>
    </row>
    <row r="33" spans="2:29" ht="12.75" hidden="1" thickBot="1">
      <c r="B33" s="1">
        <v>22</v>
      </c>
      <c r="C33" s="7"/>
      <c r="D33" s="7"/>
      <c r="E33" s="7"/>
      <c r="F33" s="7"/>
      <c r="G33" s="7"/>
      <c r="H33" s="7"/>
      <c r="I33" s="7"/>
      <c r="J33" s="8"/>
      <c r="K33" s="78" t="b">
        <f t="shared" si="22"/>
        <v>0</v>
      </c>
      <c r="L33" s="3"/>
      <c r="M33" s="9"/>
      <c r="N33" s="9"/>
      <c r="O33" s="8"/>
      <c r="P33" s="8"/>
      <c r="Q33" s="8"/>
      <c r="R33" s="8"/>
      <c r="S33" s="8"/>
      <c r="T33" s="8"/>
      <c r="U33" s="8"/>
      <c r="V33" s="8"/>
      <c r="W33" s="8"/>
      <c r="X33" s="8"/>
      <c r="Y33" s="2"/>
      <c r="Z33" s="4" t="b">
        <f>IF(AND((I33=2),J33=3),"MODERADO",IF(AND((I33=2),J33=4),"ALTO",IF(AND((I33=2),J33=5),"ALTO",IF(AND((I33=3),J33=1),"BAJO",IF(AND((I33=3),J33=2),"MODERADO",IF(AND((I33=3),J33=3),"ALTO",IF(AND((I33=3),J33=4),"ALTO",AA33)))))))</f>
        <v>0</v>
      </c>
      <c r="AA33" s="4" t="b">
        <f>IF(AND((I33=3),J33=5),"EXTREMO",AB33)</f>
        <v>0</v>
      </c>
      <c r="AB33" s="4" t="b">
        <f>IF(AND((I33=4),J33=1),"MODERADO",IF(AND((I33=4),J33=2),"ALTO",IF(AND((I33=4)*J33=3),"ALTO",IF(AND((I33=4),J33=4),"EXTREMO",IF(AND((I33=4),J33=5),"EXTREMO",IF(AND((I33=5),J33=1),"ALTO",AC33))))))</f>
        <v>0</v>
      </c>
      <c r="AC33" s="4" t="b">
        <f>IF(AND((I33=5),J33=2),"ALTO",IF(AND((I33=5),J33=3),"EXTREMO",IF(AND((I33=5),J33=4),"EXTREMO",IF(AND((I33=5),J33=5),"EXTREMO"))))</f>
        <v>0</v>
      </c>
    </row>
    <row r="34" spans="2:29" ht="12.75" hidden="1" thickBot="1">
      <c r="B34" s="1">
        <v>23</v>
      </c>
      <c r="C34" s="7"/>
      <c r="D34" s="7"/>
      <c r="E34" s="7"/>
      <c r="F34" s="7"/>
      <c r="G34" s="7"/>
      <c r="H34" s="7"/>
      <c r="I34" s="7"/>
      <c r="J34" s="8"/>
      <c r="K34" s="78" t="b">
        <f t="shared" si="22"/>
        <v>0</v>
      </c>
      <c r="L34" s="3"/>
      <c r="M34" s="9"/>
      <c r="N34" s="9"/>
      <c r="O34" s="8"/>
      <c r="P34" s="8"/>
      <c r="Q34" s="8"/>
      <c r="R34" s="8"/>
      <c r="S34" s="8"/>
      <c r="T34" s="8"/>
      <c r="U34" s="8"/>
      <c r="V34" s="8"/>
      <c r="W34" s="8"/>
      <c r="X34" s="8"/>
      <c r="Y34" s="2"/>
      <c r="Z34" s="4" t="b">
        <f>IF(AND((I34=2),J34=3),"MODERADO",IF(AND((I34=2),J34=4),"ALTO",IF(AND((I34=2),J34=5),"ALTO",IF(AND((I34=3),J34=1),"BAJO",IF(AND((I34=3),J34=2),"MODERADO",IF(AND((I34=3),J34=3),"ALTO",IF(AND((I34=3),J34=4),"ALTO",AA34)))))))</f>
        <v>0</v>
      </c>
      <c r="AA34" s="4" t="b">
        <f>IF(AND((I34=3),J34=5),"EXTREMO",AB34)</f>
        <v>0</v>
      </c>
      <c r="AB34" s="4" t="b">
        <f>IF(AND((I34=4),J34=1),"MODERADO",IF(AND((I34=4),J34=2),"ALTO",IF(AND((I34=4)*J34=3),"ALTO",IF(AND((I34=4),J34=4),"EXTREMO",IF(AND((I34=4),J34=5),"EXTREMO",IF(AND((I34=5),J34=1),"ALTO",AC34))))))</f>
        <v>0</v>
      </c>
      <c r="AC34" s="4" t="b">
        <f>IF(AND((I34=5),J34=2),"ALTO",IF(AND((I34=5),J34=3),"EXTREMO",IF(AND((I34=5),J34=4),"EXTREMO",IF(AND((I34=5),J34=5),"EXTREMO"))))</f>
        <v>0</v>
      </c>
    </row>
    <row r="35" spans="2:29" ht="12.75" hidden="1" thickBot="1">
      <c r="B35" s="1">
        <v>24</v>
      </c>
      <c r="C35" s="7"/>
      <c r="D35" s="7"/>
      <c r="E35" s="7"/>
      <c r="F35" s="7"/>
      <c r="G35" s="7"/>
      <c r="H35" s="7"/>
      <c r="I35" s="7"/>
      <c r="J35" s="8"/>
      <c r="K35" s="78" t="b">
        <f t="shared" si="22"/>
        <v>0</v>
      </c>
      <c r="L35" s="3"/>
      <c r="M35" s="9"/>
      <c r="N35" s="9"/>
      <c r="O35" s="8"/>
      <c r="P35" s="8"/>
      <c r="Q35" s="8"/>
      <c r="R35" s="8"/>
      <c r="S35" s="8"/>
      <c r="T35" s="8"/>
      <c r="U35" s="8"/>
      <c r="V35" s="8"/>
      <c r="W35" s="8"/>
      <c r="X35" s="8"/>
      <c r="Y35" s="2"/>
      <c r="Z35" s="4" t="b">
        <f>IF(AND((I35=2),J35=3),"MODERADO",IF(AND((I35=2),J35=4),"ALTO",IF(AND((I35=2),J35=5),"ALTO",IF(AND((I35=3),J35=1),"BAJO",IF(AND((I35=3),J35=2),"MODERADO",IF(AND((I35=3),J35=3),"ALTO",IF(AND((I35=3),J35=4),"ALTO",AA35)))))))</f>
        <v>0</v>
      </c>
      <c r="AA35" s="4" t="b">
        <f>IF(AND((I35=3),J35=5),"EXTREMO",AB35)</f>
        <v>0</v>
      </c>
      <c r="AB35" s="4" t="b">
        <f>IF(AND((I35=4),J35=1),"MODERADO",IF(AND((I35=4),J35=2),"ALTO",IF(AND((I35=4)*J35=3),"ALTO",IF(AND((I35=4),J35=4),"EXTREMO",IF(AND((I35=4),J35=5),"EXTREMO",IF(AND((I35=5),J35=1),"ALTO",AC35))))))</f>
        <v>0</v>
      </c>
      <c r="AC35" s="4" t="b">
        <f>IF(AND((I35=5),J35=2),"ALTO",IF(AND((I35=5),J35=3),"EXTREMO",IF(AND((I35=5),J35=4),"EXTREMO",IF(AND((I35=5),J35=5),"EXTREMO"))))</f>
        <v>0</v>
      </c>
    </row>
    <row r="36" spans="2:29" ht="12.75" hidden="1" thickBot="1">
      <c r="B36" s="1">
        <v>25</v>
      </c>
      <c r="C36" s="7"/>
      <c r="D36" s="7"/>
      <c r="E36" s="7"/>
      <c r="F36" s="7"/>
      <c r="G36" s="7"/>
      <c r="H36" s="7"/>
      <c r="I36" s="7"/>
      <c r="J36" s="8"/>
      <c r="K36" s="78" t="b">
        <f t="shared" si="22"/>
        <v>0</v>
      </c>
      <c r="L36" s="3"/>
      <c r="M36" s="9"/>
      <c r="N36" s="9"/>
      <c r="O36" s="8"/>
      <c r="P36" s="8"/>
      <c r="Q36" s="8"/>
      <c r="R36" s="8"/>
      <c r="S36" s="8"/>
      <c r="T36" s="8"/>
      <c r="U36" s="8"/>
      <c r="V36" s="8"/>
      <c r="W36" s="8"/>
      <c r="X36" s="8"/>
      <c r="Y36" s="2"/>
      <c r="Z36" s="4" t="b">
        <f>IF(AND((I36=2),J36=3),"MODERADO",IF(AND((I36=2),J36=4),"ALTO",IF(AND((I36=2),J36=5),"ALTO",IF(AND((I36=3),J36=1),"BAJO",IF(AND((I36=3),J36=2),"MODERADO",IF(AND((I36=3),J36=3),"ALTO",IF(AND((I36=3),J36=4),"ALTO",AA36)))))))</f>
        <v>0</v>
      </c>
      <c r="AA36" s="4" t="b">
        <f>IF(AND((I36=3),J36=5),"EXTREMO",AB36)</f>
        <v>0</v>
      </c>
      <c r="AB36" s="4" t="b">
        <f>IF(AND((I36=4),J36=1),"MODERADO",IF(AND((I36=4),J36=2),"ALTO",IF(AND((I36=4)*J36=3),"ALTO",IF(AND((I36=4),J36=4),"EXTREMO",IF(AND((I36=4),J36=5),"EXTREMO",IF(AND((I36=5),J36=1),"ALTO",AC36))))))</f>
        <v>0</v>
      </c>
      <c r="AC36" s="4" t="b">
        <f>IF(AND((I36=5),J36=2),"ALTO",IF(AND((I36=5),J36=3),"EXTREMO",IF(AND((I36=5),J36=4),"EXTREMO",IF(AND((I36=5),J36=5),"EXTREMO"))))</f>
        <v>0</v>
      </c>
    </row>
    <row r="37" spans="2:29" ht="12.75" thickBot="1">
      <c r="B37" s="10"/>
      <c r="C37" s="11"/>
      <c r="D37" s="11"/>
      <c r="E37" s="7"/>
      <c r="F37" s="11"/>
      <c r="G37" s="11"/>
      <c r="H37" s="11"/>
      <c r="I37" s="12"/>
      <c r="J37" s="12"/>
      <c r="K37" s="12"/>
      <c r="L37" s="12"/>
      <c r="M37" s="12"/>
      <c r="N37" s="12"/>
      <c r="O37" s="12"/>
      <c r="P37" s="12"/>
      <c r="Q37" s="12"/>
      <c r="R37" s="12"/>
      <c r="S37" s="12"/>
      <c r="T37" s="12"/>
      <c r="U37" s="12"/>
      <c r="V37" s="12"/>
      <c r="W37" s="12"/>
      <c r="X37" s="12"/>
      <c r="Y37" s="13"/>
    </row>
    <row r="38" spans="2:29" ht="20.100000000000001" customHeight="1">
      <c r="B38" s="120" t="s">
        <v>24</v>
      </c>
      <c r="C38" s="121"/>
      <c r="D38" s="121"/>
      <c r="E38" s="121"/>
      <c r="F38" s="126"/>
      <c r="G38" s="15"/>
      <c r="H38" s="15"/>
      <c r="I38" s="16"/>
      <c r="J38" s="5"/>
      <c r="K38" s="5"/>
      <c r="L38" s="5"/>
      <c r="M38" s="5"/>
      <c r="N38" s="5"/>
      <c r="O38" s="17"/>
      <c r="P38" s="17"/>
      <c r="Q38" s="17"/>
      <c r="R38" s="17"/>
      <c r="S38" s="17"/>
      <c r="T38" s="17"/>
      <c r="U38" s="17"/>
      <c r="V38" s="17"/>
      <c r="W38" s="17"/>
      <c r="X38" s="17"/>
      <c r="Y38" s="6"/>
    </row>
    <row r="39" spans="2:29" ht="20.100000000000001" customHeight="1">
      <c r="B39" s="127" t="s">
        <v>129</v>
      </c>
      <c r="C39" s="128"/>
      <c r="D39" s="128"/>
      <c r="E39" s="129"/>
      <c r="F39" s="130" t="s">
        <v>130</v>
      </c>
      <c r="G39" s="18"/>
      <c r="H39" s="122" t="s">
        <v>23</v>
      </c>
      <c r="I39" s="122"/>
      <c r="J39" s="5"/>
      <c r="K39" s="5"/>
      <c r="N39" s="5"/>
      <c r="O39" s="5"/>
      <c r="P39" s="5"/>
      <c r="Q39" s="5"/>
      <c r="R39" s="5"/>
      <c r="S39" s="5"/>
      <c r="T39" s="5"/>
      <c r="U39" s="5"/>
      <c r="V39" s="5"/>
      <c r="W39" s="5"/>
      <c r="X39" s="5"/>
      <c r="Y39" s="6"/>
    </row>
    <row r="40" spans="2:29" ht="20.100000000000001" customHeight="1">
      <c r="B40" s="124" t="s">
        <v>131</v>
      </c>
      <c r="C40" s="124"/>
      <c r="D40" s="124" t="s">
        <v>132</v>
      </c>
      <c r="E40" s="124"/>
      <c r="F40" s="131"/>
      <c r="G40" s="18"/>
      <c r="H40" s="39" t="s">
        <v>133</v>
      </c>
      <c r="I40" s="39" t="s">
        <v>130</v>
      </c>
      <c r="J40" s="5"/>
      <c r="K40" s="5"/>
      <c r="L40" s="5"/>
      <c r="M40" s="5"/>
      <c r="N40" s="5"/>
      <c r="O40" s="5"/>
      <c r="P40" s="5"/>
      <c r="Q40" s="5"/>
      <c r="R40" s="5"/>
      <c r="S40" s="5"/>
      <c r="T40" s="5"/>
      <c r="U40" s="5"/>
      <c r="V40" s="5"/>
      <c r="W40" s="5"/>
      <c r="X40" s="5"/>
      <c r="Y40" s="6"/>
    </row>
    <row r="41" spans="2:29" ht="48.75" customHeight="1">
      <c r="B41" s="109" t="s">
        <v>134</v>
      </c>
      <c r="C41" s="109"/>
      <c r="D41" s="109" t="s">
        <v>135</v>
      </c>
      <c r="E41" s="109"/>
      <c r="F41" s="38">
        <v>1</v>
      </c>
      <c r="G41" s="19"/>
      <c r="H41" s="40" t="s">
        <v>136</v>
      </c>
      <c r="I41" s="41">
        <v>1</v>
      </c>
      <c r="J41" s="5"/>
      <c r="K41" s="5"/>
      <c r="L41" s="5"/>
      <c r="M41" s="5"/>
      <c r="N41" s="5"/>
      <c r="O41" s="5"/>
      <c r="P41" s="5"/>
      <c r="Q41" s="5"/>
      <c r="R41" s="5"/>
      <c r="S41" s="5"/>
      <c r="T41" s="5"/>
      <c r="U41" s="5"/>
      <c r="V41" s="5"/>
      <c r="W41" s="5"/>
      <c r="X41" s="5"/>
      <c r="Y41" s="6"/>
    </row>
    <row r="42" spans="2:29" ht="84.75" customHeight="1">
      <c r="B42" s="109" t="s">
        <v>137</v>
      </c>
      <c r="C42" s="109"/>
      <c r="D42" s="109" t="s">
        <v>138</v>
      </c>
      <c r="E42" s="109"/>
      <c r="F42" s="38">
        <v>2</v>
      </c>
      <c r="G42" s="19"/>
      <c r="H42" s="40" t="s">
        <v>139</v>
      </c>
      <c r="I42" s="41">
        <v>2</v>
      </c>
      <c r="J42" s="5"/>
      <c r="K42" s="5"/>
      <c r="L42" s="5"/>
      <c r="M42" s="5"/>
      <c r="N42" s="5"/>
      <c r="O42" s="5"/>
      <c r="P42" s="5"/>
      <c r="Q42" s="5"/>
      <c r="R42" s="5"/>
      <c r="S42" s="5"/>
      <c r="T42" s="5"/>
      <c r="U42" s="5"/>
      <c r="V42" s="5"/>
      <c r="W42" s="5"/>
      <c r="X42" s="5"/>
      <c r="Y42" s="6"/>
    </row>
    <row r="43" spans="2:29" ht="72.75" customHeight="1">
      <c r="B43" s="109" t="s">
        <v>140</v>
      </c>
      <c r="C43" s="109"/>
      <c r="D43" s="109" t="s">
        <v>141</v>
      </c>
      <c r="E43" s="109"/>
      <c r="F43" s="38">
        <v>3</v>
      </c>
      <c r="G43" s="19"/>
      <c r="H43" s="40" t="s">
        <v>142</v>
      </c>
      <c r="I43" s="41">
        <v>3</v>
      </c>
      <c r="J43" s="5"/>
      <c r="K43" s="5"/>
      <c r="L43" s="5"/>
      <c r="M43" s="5"/>
      <c r="N43" s="5"/>
      <c r="O43" s="5"/>
      <c r="P43" s="5"/>
      <c r="Q43" s="5"/>
      <c r="R43" s="5"/>
      <c r="S43" s="5"/>
      <c r="T43" s="5"/>
      <c r="U43" s="5"/>
      <c r="V43" s="5"/>
      <c r="W43" s="5"/>
      <c r="X43" s="5"/>
      <c r="Y43" s="6"/>
    </row>
    <row r="44" spans="2:29" ht="72.75" customHeight="1">
      <c r="B44" s="109" t="s">
        <v>143</v>
      </c>
      <c r="C44" s="109"/>
      <c r="D44" s="109" t="s">
        <v>144</v>
      </c>
      <c r="E44" s="109"/>
      <c r="F44" s="38">
        <v>4</v>
      </c>
      <c r="G44" s="19"/>
      <c r="H44" s="40" t="s">
        <v>145</v>
      </c>
      <c r="I44" s="41">
        <v>4</v>
      </c>
      <c r="J44" s="5"/>
      <c r="K44" s="5"/>
      <c r="L44" s="5"/>
      <c r="M44" s="5"/>
      <c r="N44" s="5"/>
      <c r="O44" s="5"/>
      <c r="P44" s="5"/>
      <c r="Q44" s="5"/>
      <c r="R44" s="5"/>
      <c r="S44" s="5"/>
      <c r="T44" s="5"/>
      <c r="U44" s="5"/>
      <c r="V44" s="5"/>
      <c r="W44" s="5"/>
      <c r="X44" s="5"/>
      <c r="Y44" s="6"/>
    </row>
    <row r="45" spans="2:29" ht="72.75" customHeight="1">
      <c r="B45" s="109" t="s">
        <v>146</v>
      </c>
      <c r="C45" s="109"/>
      <c r="D45" s="109" t="s">
        <v>147</v>
      </c>
      <c r="E45" s="109"/>
      <c r="F45" s="38">
        <v>5</v>
      </c>
      <c r="G45" s="19"/>
      <c r="H45" s="40" t="s">
        <v>148</v>
      </c>
      <c r="I45" s="41">
        <v>5</v>
      </c>
      <c r="J45" s="5"/>
      <c r="K45" s="5"/>
      <c r="L45" s="5"/>
      <c r="M45" s="5"/>
      <c r="N45" s="5"/>
      <c r="O45" s="5"/>
      <c r="P45" s="5"/>
      <c r="Q45" s="5"/>
      <c r="R45" s="5"/>
      <c r="S45" s="5"/>
      <c r="T45" s="5"/>
      <c r="U45" s="5"/>
      <c r="V45" s="5"/>
      <c r="W45" s="5"/>
      <c r="X45" s="5"/>
      <c r="Y45" s="6"/>
    </row>
  </sheetData>
  <sheetProtection formatCells="0" formatColumns="0" formatRows="0" insertColumns="0" insertRows="0" deleteRows="0"/>
  <mergeCells count="32">
    <mergeCell ref="B45:C45"/>
    <mergeCell ref="B6:C6"/>
    <mergeCell ref="B7:C7"/>
    <mergeCell ref="D6:E6"/>
    <mergeCell ref="D7:E7"/>
    <mergeCell ref="D40:E40"/>
    <mergeCell ref="D41:E41"/>
    <mergeCell ref="D42:E42"/>
    <mergeCell ref="D43:E43"/>
    <mergeCell ref="D44:E44"/>
    <mergeCell ref="D45:E45"/>
    <mergeCell ref="B38:F38"/>
    <mergeCell ref="B39:E39"/>
    <mergeCell ref="F39:F40"/>
    <mergeCell ref="B40:C40"/>
    <mergeCell ref="B41:C41"/>
    <mergeCell ref="B42:C42"/>
    <mergeCell ref="B43:C43"/>
    <mergeCell ref="B44:C44"/>
    <mergeCell ref="B1:D4"/>
    <mergeCell ref="E1:V2"/>
    <mergeCell ref="E3:V4"/>
    <mergeCell ref="K7:Y7"/>
    <mergeCell ref="P9:S9"/>
    <mergeCell ref="X9:Y9"/>
    <mergeCell ref="I9:L9"/>
    <mergeCell ref="X1:Y1"/>
    <mergeCell ref="X2:Y2"/>
    <mergeCell ref="X3:Y3"/>
    <mergeCell ref="X4:Y4"/>
    <mergeCell ref="I7:J7"/>
    <mergeCell ref="H39:I39"/>
  </mergeCells>
  <phoneticPr fontId="4" type="noConversion"/>
  <conditionalFormatting sqref="K22:K36 K11:L20 R11:S20">
    <cfRule type="containsText" dxfId="51" priority="33" stopIfTrue="1" operator="containsText" text="BAJO">
      <formula>NOT(ISERROR(SEARCH("BAJO",K11)))</formula>
    </cfRule>
    <cfRule type="containsText" dxfId="50" priority="34" stopIfTrue="1" operator="containsText" text="EXTREMO">
      <formula>NOT(ISERROR(SEARCH("EXTREMO",K11)))</formula>
    </cfRule>
    <cfRule type="containsText" dxfId="49" priority="35" stopIfTrue="1" operator="containsText" text="MODERADO">
      <formula>NOT(ISERROR(SEARCH("MODERADO",K11)))</formula>
    </cfRule>
    <cfRule type="containsText" dxfId="48" priority="36" stopIfTrue="1" operator="containsText" text="ALTO">
      <formula>NOT(ISERROR(SEARCH("ALTO",K11)))</formula>
    </cfRule>
  </conditionalFormatting>
  <conditionalFormatting sqref="K21 R21:R25">
    <cfRule type="containsText" dxfId="47" priority="21" stopIfTrue="1" operator="containsText" text="BAJO">
      <formula>NOT(ISERROR(SEARCH("BAJO",K21)))</formula>
    </cfRule>
    <cfRule type="containsText" dxfId="46" priority="22" stopIfTrue="1" operator="containsText" text="EXTREMO">
      <formula>NOT(ISERROR(SEARCH("EXTREMO",K21)))</formula>
    </cfRule>
    <cfRule type="containsText" dxfId="45" priority="23" stopIfTrue="1" operator="containsText" text="MODERADO">
      <formula>NOT(ISERROR(SEARCH("MODERADO",K21)))</formula>
    </cfRule>
    <cfRule type="containsText" dxfId="44" priority="24" stopIfTrue="1" operator="containsText" text="ALTO">
      <formula>NOT(ISERROR(SEARCH("ALTO",K21)))</formula>
    </cfRule>
  </conditionalFormatting>
  <conditionalFormatting sqref="M26:N36 K37:N37">
    <cfRule type="cellIs" dxfId="43" priority="85" stopIfTrue="1" operator="equal">
      <formula>"MAYOR"</formula>
    </cfRule>
    <cfRule type="cellIs" dxfId="42" priority="86" stopIfTrue="1" operator="equal">
      <formula>"ALTO"</formula>
    </cfRule>
    <cfRule type="cellIs" dxfId="41" priority="87" stopIfTrue="1" operator="equal">
      <formula>"CATASTROFICO"</formula>
    </cfRule>
  </conditionalFormatting>
  <conditionalFormatting sqref="L22:L25">
    <cfRule type="containsText" dxfId="40" priority="9" stopIfTrue="1" operator="containsText" text="BAJO">
      <formula>NOT(ISERROR(SEARCH("BAJO",L22)))</formula>
    </cfRule>
    <cfRule type="containsText" dxfId="39" priority="10" stopIfTrue="1" operator="containsText" text="EXTREMO">
      <formula>NOT(ISERROR(SEARCH("EXTREMO",L22)))</formula>
    </cfRule>
    <cfRule type="containsText" dxfId="38" priority="11" stopIfTrue="1" operator="containsText" text="MODERADO">
      <formula>NOT(ISERROR(SEARCH("MODERADO",L22)))</formula>
    </cfRule>
    <cfRule type="containsText" dxfId="37" priority="12" stopIfTrue="1" operator="containsText" text="ALTO">
      <formula>NOT(ISERROR(SEARCH("ALTO",L22)))</formula>
    </cfRule>
  </conditionalFormatting>
  <conditionalFormatting sqref="S21">
    <cfRule type="containsText" dxfId="36" priority="5" stopIfTrue="1" operator="containsText" text="BAJO">
      <formula>NOT(ISERROR(SEARCH("BAJO",S21)))</formula>
    </cfRule>
    <cfRule type="containsText" dxfId="35" priority="6" stopIfTrue="1" operator="containsText" text="EXTREMO">
      <formula>NOT(ISERROR(SEARCH("EXTREMO",S21)))</formula>
    </cfRule>
    <cfRule type="containsText" dxfId="34" priority="7" stopIfTrue="1" operator="containsText" text="MODERADO">
      <formula>NOT(ISERROR(SEARCH("MODERADO",S21)))</formula>
    </cfRule>
    <cfRule type="containsText" dxfId="33" priority="8" stopIfTrue="1" operator="containsText" text="ALTO">
      <formula>NOT(ISERROR(SEARCH("ALTO",S21)))</formula>
    </cfRule>
  </conditionalFormatting>
  <conditionalFormatting sqref="S22:S25">
    <cfRule type="containsText" dxfId="32" priority="1" stopIfTrue="1" operator="containsText" text="BAJO">
      <formula>NOT(ISERROR(SEARCH("BAJO",S22)))</formula>
    </cfRule>
    <cfRule type="containsText" dxfId="31" priority="2" stopIfTrue="1" operator="containsText" text="EXTREMO">
      <formula>NOT(ISERROR(SEARCH("EXTREMO",S22)))</formula>
    </cfRule>
    <cfRule type="containsText" dxfId="30" priority="3" stopIfTrue="1" operator="containsText" text="MODERADO">
      <formula>NOT(ISERROR(SEARCH("MODERADO",S22)))</formula>
    </cfRule>
    <cfRule type="containsText" dxfId="29" priority="4" stopIfTrue="1" operator="containsText" text="ALTO">
      <formula>NOT(ISERROR(SEARCH("ALTO",S22)))</formula>
    </cfRule>
  </conditionalFormatting>
  <dataValidations count="10">
    <dataValidation type="list" allowBlank="1" showInputMessage="1" showErrorMessage="1" sqref="P11:Q20 I11:J37" xr:uid="{00000000-0002-0000-0000-000000000000}">
      <formula1>"1,2,3,4,5"</formula1>
    </dataValidation>
    <dataValidation type="list" allowBlank="1" showInputMessage="1" showErrorMessage="1" sqref="M22:M25 M11:M20 Y21:Y37" xr:uid="{00000000-0002-0000-0000-000001000000}">
      <formula1>"CONTRATISTA, CONTRATANTE, CONTRATISTA Y CONTRATANTE"</formula1>
    </dataValidation>
    <dataValidation type="list" allowBlank="1" showInputMessage="1" showErrorMessage="1" sqref="C26:D36 C21:D21 G26:H36 F22:F36" xr:uid="{00000000-0002-0000-0000-000002000000}">
      <formula1>"Ambientales, De la Naturaleza, Financiero, Económico, Operacionales, Sociales o Políticos, Tecnológico, Regulatorio"</formula1>
    </dataValidation>
    <dataValidation type="list" allowBlank="1" showInputMessage="1" showErrorMessage="1" sqref="D11:D20 D22:D25" xr:uid="{00000000-0002-0000-0000-000003000000}">
      <formula1>"Interno, Externo"</formula1>
    </dataValidation>
    <dataValidation type="list" allowBlank="1" showInputMessage="1" showErrorMessage="1" sqref="C14:C20 C22:C25" xr:uid="{00000000-0002-0000-0000-000006000000}">
      <formula1>"General, Especifico"</formula1>
    </dataValidation>
    <dataValidation type="list" allowBlank="1" showInputMessage="1" showErrorMessage="1" sqref="N11:N20 N22:N25" xr:uid="{7C5E92EE-7148-4423-8D51-11F14B9D8610}">
      <formula1>"Evitar el Riesgo, Transferir el Riesgo, Aceptar el Riesgo, Reducir la Probabilidad de Ocurrencia del Evento, Reducir el Impacto "</formula1>
    </dataValidation>
    <dataValidation type="list" allowBlank="1" showInputMessage="1" showErrorMessage="1" sqref="T11:T20" xr:uid="{03E3A2E9-1A1B-4465-B16E-35893DE85168}">
      <formula1>"SI, NO"</formula1>
    </dataValidation>
    <dataValidation type="list" allowBlank="1" showInputMessage="1" showErrorMessage="1" sqref="F11:F13" xr:uid="{FCE442A6-834A-483D-9514-7F6D081A65BB}">
      <formula1>"Economico, Sociales o Politicos, Operacionales, Financieros, Regulatorios, De la Naturaleza, Ambientales, Tecnológicos"</formula1>
    </dataValidation>
    <dataValidation type="list" allowBlank="1" showInputMessage="1" showErrorMessage="1" sqref="C11:C13" xr:uid="{75991791-B871-4422-B6BA-82E9875E386E}">
      <formula1>"Especifico"</formula1>
    </dataValidation>
    <dataValidation type="list" allowBlank="1" showInputMessage="1" showErrorMessage="1" sqref="E11:E37" xr:uid="{00000000-0002-0000-0000-000004000000}">
      <formula1>"Planeación, Selección, Contratación, Ejecución,Cierre y Liquidación "</formula1>
    </dataValidation>
  </dataValidations>
  <printOptions horizontalCentered="1"/>
  <pageMargins left="0" right="0" top="0.19685039370078741" bottom="0.19685039370078741" header="0" footer="0"/>
  <pageSetup paperSize="14" orientation="landscape" r:id="rId1"/>
  <headerFooter alignWithMargins="0"/>
  <drawing r:id="rId2"/>
  <legacyDrawing r:id="rId3"/>
  <tableParts count="1">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98D319-08FA-417A-8417-FE221A6200DF}">
  <dimension ref="B5:W6"/>
  <sheetViews>
    <sheetView workbookViewId="0"/>
  </sheetViews>
  <sheetFormatPr defaultColWidth="11.42578125" defaultRowHeight="12.75"/>
  <sheetData>
    <row r="5" spans="2:23" ht="89.25">
      <c r="B5" s="74" t="s">
        <v>18</v>
      </c>
      <c r="C5" s="74" t="s">
        <v>19</v>
      </c>
      <c r="D5" s="74" t="s">
        <v>20</v>
      </c>
      <c r="E5" s="74" t="s">
        <v>21</v>
      </c>
      <c r="F5" s="74" t="s">
        <v>22</v>
      </c>
      <c r="G5" s="74" t="s">
        <v>23</v>
      </c>
      <c r="H5" s="74" t="s">
        <v>24</v>
      </c>
      <c r="I5" s="74" t="s">
        <v>25</v>
      </c>
      <c r="J5" s="74" t="s">
        <v>26</v>
      </c>
      <c r="K5" s="74" t="s">
        <v>149</v>
      </c>
      <c r="L5" s="74" t="s">
        <v>28</v>
      </c>
      <c r="M5" s="74" t="s">
        <v>29</v>
      </c>
      <c r="N5" s="74" t="s">
        <v>30</v>
      </c>
      <c r="O5" s="74" t="s">
        <v>31</v>
      </c>
      <c r="P5" s="74" t="s">
        <v>32</v>
      </c>
      <c r="Q5" s="74" t="s">
        <v>33</v>
      </c>
      <c r="R5" s="74" t="s">
        <v>34</v>
      </c>
      <c r="S5" s="74" t="s">
        <v>35</v>
      </c>
      <c r="T5" s="74" t="s">
        <v>36</v>
      </c>
      <c r="U5" s="74" t="s">
        <v>150</v>
      </c>
      <c r="V5" s="74" t="s">
        <v>38</v>
      </c>
      <c r="W5" s="74" t="s">
        <v>39</v>
      </c>
    </row>
    <row r="6" spans="2:23" ht="409.5">
      <c r="B6" s="75" t="s">
        <v>40</v>
      </c>
      <c r="C6" s="75" t="s">
        <v>88</v>
      </c>
      <c r="D6" s="75" t="s">
        <v>62</v>
      </c>
      <c r="E6" s="75" t="s">
        <v>151</v>
      </c>
      <c r="F6" s="75" t="s">
        <v>152</v>
      </c>
      <c r="G6" s="75">
        <v>2</v>
      </c>
      <c r="H6" s="75">
        <v>4</v>
      </c>
      <c r="I6" s="75" t="s">
        <v>153</v>
      </c>
      <c r="J6" s="75" t="s">
        <v>154</v>
      </c>
      <c r="K6" s="75" t="s">
        <v>65</v>
      </c>
      <c r="L6" s="75" t="s">
        <v>108</v>
      </c>
      <c r="M6" s="75" t="s">
        <v>155</v>
      </c>
      <c r="N6" s="75">
        <v>2</v>
      </c>
      <c r="O6" s="75">
        <v>2</v>
      </c>
      <c r="P6" s="75" t="s">
        <v>156</v>
      </c>
      <c r="Q6" s="75" t="s">
        <v>154</v>
      </c>
      <c r="R6" s="75" t="s">
        <v>87</v>
      </c>
      <c r="S6" s="75" t="s">
        <v>68</v>
      </c>
      <c r="T6" s="75" t="s">
        <v>69</v>
      </c>
      <c r="U6" s="75" t="s">
        <v>70</v>
      </c>
      <c r="V6" s="75" t="s">
        <v>157</v>
      </c>
      <c r="W6" s="75" t="s">
        <v>83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F68A2-EE93-4820-876E-15DEA87B98C3}">
  <dimension ref="B2:D19"/>
  <sheetViews>
    <sheetView showGridLines="0" zoomScale="90" zoomScaleNormal="90" workbookViewId="0">
      <selection activeCell="D5" sqref="D5"/>
    </sheetView>
  </sheetViews>
  <sheetFormatPr defaultColWidth="11.42578125" defaultRowHeight="15"/>
  <cols>
    <col min="1" max="1" width="3.42578125" style="42" customWidth="1"/>
    <col min="2" max="3" width="26.7109375" style="42" customWidth="1"/>
    <col min="4" max="4" width="60.5703125" style="42" customWidth="1"/>
    <col min="5" max="16384" width="11.42578125" style="42"/>
  </cols>
  <sheetData>
    <row r="2" spans="2:4">
      <c r="B2" s="132" t="s">
        <v>158</v>
      </c>
      <c r="C2" s="132"/>
      <c r="D2" s="132"/>
    </row>
    <row r="4" spans="2:4">
      <c r="B4" s="43" t="s">
        <v>3</v>
      </c>
      <c r="C4" s="43" t="s">
        <v>6</v>
      </c>
      <c r="D4" s="43" t="s">
        <v>159</v>
      </c>
    </row>
    <row r="5" spans="2:4" ht="79.5" customHeight="1">
      <c r="B5" s="44" t="s">
        <v>4</v>
      </c>
      <c r="C5" s="45">
        <v>45856</v>
      </c>
      <c r="D5" s="46" t="s">
        <v>160</v>
      </c>
    </row>
    <row r="19" spans="2:4" ht="36" customHeight="1">
      <c r="B19" s="133" t="s">
        <v>161</v>
      </c>
      <c r="C19" s="134"/>
      <c r="D19" s="134"/>
    </row>
  </sheetData>
  <mergeCells count="2">
    <mergeCell ref="B2:D2"/>
    <mergeCell ref="B19:D19"/>
  </mergeCells>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D4:D12"/>
  <sheetViews>
    <sheetView workbookViewId="0">
      <selection activeCell="C1" sqref="C1"/>
    </sheetView>
  </sheetViews>
  <sheetFormatPr defaultColWidth="11.42578125" defaultRowHeight="12.75"/>
  <sheetData>
    <row r="4" spans="4:4">
      <c r="D4" t="s">
        <v>162</v>
      </c>
    </row>
    <row r="5" spans="4:4">
      <c r="D5" t="s">
        <v>163</v>
      </c>
    </row>
    <row r="6" spans="4:4">
      <c r="D6" t="s">
        <v>43</v>
      </c>
    </row>
    <row r="7" spans="4:4">
      <c r="D7" t="s">
        <v>164</v>
      </c>
    </row>
    <row r="8" spans="4:4">
      <c r="D8" t="s">
        <v>165</v>
      </c>
    </row>
    <row r="9" spans="4:4">
      <c r="D9" t="s">
        <v>166</v>
      </c>
    </row>
    <row r="10" spans="4:4">
      <c r="D10" t="s">
        <v>167</v>
      </c>
    </row>
    <row r="11" spans="4:4">
      <c r="D11" t="s">
        <v>168</v>
      </c>
    </row>
    <row r="12" spans="4:4">
      <c r="D12" t="s">
        <v>169</v>
      </c>
    </row>
  </sheetData>
  <phoneticPr fontId="4" type="noConversion"/>
  <pageMargins left="0.75" right="0.75" top="1" bottom="1" header="0" footer="0"/>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b360864-5489-42cf-be01-d26866164735">
      <Terms xmlns="http://schemas.microsoft.com/office/infopath/2007/PartnerControls"/>
    </lcf76f155ced4ddcb4097134ff3c332f>
    <TaxCatchAll xmlns="64014819-7feb-4233-8118-6bc5d4a3df46" xsi:nil="true"/>
  </documentManagement>
</p:properti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Documento" ma:contentTypeID="0x010100B0D908C9CEF10243A17FD86E97E26020" ma:contentTypeVersion="16" ma:contentTypeDescription="Crear nuevo documento." ma:contentTypeScope="" ma:versionID="b88ad3c4f962ecd5378a1ddff71b25a3">
  <xsd:schema xmlns:xsd="http://www.w3.org/2001/XMLSchema" xmlns:xs="http://www.w3.org/2001/XMLSchema" xmlns:p="http://schemas.microsoft.com/office/2006/metadata/properties" xmlns:ns2="0b360864-5489-42cf-be01-d26866164735" xmlns:ns3="64014819-7feb-4233-8118-6bc5d4a3df46" targetNamespace="http://schemas.microsoft.com/office/2006/metadata/properties" ma:root="true" ma:fieldsID="ce500dcc63e1c84494d740b0b2d834d3" ns2:_="" ns3:_="">
    <xsd:import namespace="0b360864-5489-42cf-be01-d26866164735"/>
    <xsd:import namespace="64014819-7feb-4233-8118-6bc5d4a3df4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b360864-5489-42cf-be01-d2686616473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lcf76f155ced4ddcb4097134ff3c332f" ma:index="16" nillable="true" ma:taxonomy="true" ma:internalName="lcf76f155ced4ddcb4097134ff3c332f" ma:taxonomyFieldName="MediaServiceImageTags" ma:displayName="Etiquetas de imagen" ma:fieldId="{5cf76f15-5ced-4ddc-b409-7134ff3c332f}" ma:taxonomyMulti="true" ma:sspId="00000000-0000-0000-0000-000000000000" ma:termSetId="00000000-0000-0000-0000-000000000000" ma:anchorId="00000000-0000-0000-0000-000000000000" ma:open="fals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4014819-7feb-4233-8118-6bc5d4a3df46"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85699bdc-8a36-4022-8261-0a12307d6b1c}" ma:internalName="TaxCatchAll" ma:showField="CatchAllData" ma:web="64014819-7feb-4233-8118-6bc5d4a3df4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856FDB4-C118-46AB-986E-B8A698BF6743}"/>
</file>

<file path=customXml/itemProps2.xml><?xml version="1.0" encoding="utf-8"?>
<ds:datastoreItem xmlns:ds="http://schemas.openxmlformats.org/officeDocument/2006/customXml" ds:itemID="{33749AAA-F34E-44B1-9F00-5A330D76336F}"/>
</file>

<file path=customXml/itemProps3.xml><?xml version="1.0" encoding="utf-8"?>
<ds:datastoreItem xmlns:ds="http://schemas.openxmlformats.org/officeDocument/2006/customXml" ds:itemID="{57348600-3D7E-4F6E-A497-731886522DE8}"/>
</file>

<file path=customXml/itemProps4.xml><?xml version="1.0" encoding="utf-8"?>
<ds:datastoreItem xmlns:ds="http://schemas.openxmlformats.org/officeDocument/2006/customXml" ds:itemID="{86711D46-12C0-4B0D-9AC2-13B70A299028}"/>
</file>

<file path=docProps/app.xml><?xml version="1.0" encoding="utf-8"?>
<Properties xmlns="http://schemas.openxmlformats.org/officeDocument/2006/extended-properties" xmlns:vt="http://schemas.openxmlformats.org/officeDocument/2006/docPropsVTypes">
  <Application>Microsoft Excel Online</Application>
  <Manager/>
  <Company>SUPERSOCIEDADES</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IvanErnestoS</dc:creator>
  <cp:keywords/>
  <dc:description/>
  <cp:lastModifiedBy>Maria Antonia Amaris Castillo</cp:lastModifiedBy>
  <cp:revision/>
  <dcterms:created xsi:type="dcterms:W3CDTF">2011-02-09T19:14:36Z</dcterms:created>
  <dcterms:modified xsi:type="dcterms:W3CDTF">2026-04-29T20:11:21Z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SSDOCID-1136287043-3181</vt:lpwstr>
  </property>
  <property fmtid="{D5CDD505-2E9C-101B-9397-08002B2CF9AE}" pid="3" name="_dlc_DocIdItemGuid">
    <vt:lpwstr>b0d8eab0-eeb2-4494-910e-a4be7fa350ab</vt:lpwstr>
  </property>
  <property fmtid="{D5CDD505-2E9C-101B-9397-08002B2CF9AE}" pid="4" name="_dlc_DocIdUrl">
    <vt:lpwstr>https://www.supersociedades.gov.co/sgi/_layouts/15/DocIdRedir.aspx?ID=SSDOCID-1136287043-3181, SSDOCID-1136287043-3181</vt:lpwstr>
  </property>
  <property fmtid="{D5CDD505-2E9C-101B-9397-08002B2CF9AE}" pid="5" name="ContentTypeId">
    <vt:lpwstr>0x010100B0D908C9CEF10243A17FD86E97E26020</vt:lpwstr>
  </property>
  <property fmtid="{D5CDD505-2E9C-101B-9397-08002B2CF9AE}" pid="6" name="MediaServiceImageTags">
    <vt:lpwstr/>
  </property>
  <property fmtid="{D5CDD505-2E9C-101B-9397-08002B2CF9AE}" pid="7" name="MSIP_Label_0e276b9b-e947-408c-8898-19de23b201e4_Enabled">
    <vt:lpwstr>true</vt:lpwstr>
  </property>
  <property fmtid="{D5CDD505-2E9C-101B-9397-08002B2CF9AE}" pid="8" name="MSIP_Label_0e276b9b-e947-408c-8898-19de23b201e4_SetDate">
    <vt:lpwstr>2026-03-04T19:54:59Z</vt:lpwstr>
  </property>
  <property fmtid="{D5CDD505-2E9C-101B-9397-08002B2CF9AE}" pid="9" name="MSIP_Label_0e276b9b-e947-408c-8898-19de23b201e4_Method">
    <vt:lpwstr>Standard</vt:lpwstr>
  </property>
  <property fmtid="{D5CDD505-2E9C-101B-9397-08002B2CF9AE}" pid="10" name="MSIP_Label_0e276b9b-e947-408c-8898-19de23b201e4_Name">
    <vt:lpwstr>Publica</vt:lpwstr>
  </property>
  <property fmtid="{D5CDD505-2E9C-101B-9397-08002B2CF9AE}" pid="11" name="MSIP_Label_0e276b9b-e947-408c-8898-19de23b201e4_SiteId">
    <vt:lpwstr>6ee94c34-bbd6-4647-a483-0e196a4de0ff</vt:lpwstr>
  </property>
  <property fmtid="{D5CDD505-2E9C-101B-9397-08002B2CF9AE}" pid="12" name="MSIP_Label_0e276b9b-e947-408c-8898-19de23b201e4_ActionId">
    <vt:lpwstr>e0cb8a5d-e5ef-422c-a872-461e7e8451de</vt:lpwstr>
  </property>
  <property fmtid="{D5CDD505-2E9C-101B-9397-08002B2CF9AE}" pid="13" name="MSIP_Label_0e276b9b-e947-408c-8898-19de23b201e4_ContentBits">
    <vt:lpwstr>0</vt:lpwstr>
  </property>
  <property fmtid="{D5CDD505-2E9C-101B-9397-08002B2CF9AE}" pid="14" name="MSIP_Label_0e276b9b-e947-408c-8898-19de23b201e4_Tag">
    <vt:lpwstr>10, 3, 0, 2</vt:lpwstr>
  </property>
</Properties>
</file>