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angela.parra\Documents\Contratos\2026\Vacaciones Ing. Barahona\PROCESOS\29.MANTENIMIENTO DE AVENIDAD 2026 -GRUPO 2\02.INTERVENTORIA-PENDIENTE  CDP\V3 06-05-2026\"/>
    </mc:Choice>
  </mc:AlternateContent>
  <xr:revisionPtr revIDLastSave="0" documentId="13_ncr:1_{928E5E74-B660-4FD8-94BF-8390860B75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PTO INTERV" sheetId="1" r:id="rId1"/>
    <sheet name="FACTOR MULTIPLICADOR" sheetId="3" r:id="rId2"/>
    <sheet name="FACTOR MULTI 2 COSTOS DTOS" sheetId="4" r:id="rId3"/>
  </sheets>
  <externalReferences>
    <externalReference r:id="rId4"/>
  </externalReferences>
  <definedNames>
    <definedName name="_Toc142041533" localSheetId="0">'PPTO INTERV'!$A$747</definedName>
    <definedName name="_Toc143694497" localSheetId="0">'PPTO INTERV'!$A$207</definedName>
    <definedName name="_Toc143694537" localSheetId="0">'PPTO INTERV'!$A$235</definedName>
    <definedName name="_Toc143694561" localSheetId="0">'PPTO INTERV'!$A$421</definedName>
    <definedName name="_Toc144106979" localSheetId="0">'PPTO INTERV'!$A$12</definedName>
    <definedName name="_Toc144106980" localSheetId="0">'PPTO INTERV'!$A$55</definedName>
    <definedName name="_Toc144106982" localSheetId="0">'PPTO INTERV'!$A$63</definedName>
    <definedName name="_Toc144106983" localSheetId="0">'PPTO INTERV'!$A$66</definedName>
    <definedName name="_Toc144106984" localSheetId="0">'PPTO INTERV'!$A$68</definedName>
    <definedName name="_Toc144106985" localSheetId="0">'PPTO INTERV'!$A$70</definedName>
    <definedName name="_Toc144106986" localSheetId="0">'PPTO INTERV'!$A$72</definedName>
    <definedName name="_Toc144106987" localSheetId="0">'PPTO INTERV'!$A$91</definedName>
    <definedName name="_Toc144106988" localSheetId="0">'PPTO INTERV'!$A$93</definedName>
    <definedName name="_Toc144106989" localSheetId="0">'PPTO INTERV'!$A$98</definedName>
    <definedName name="_Toc144106990" localSheetId="0">'PPTO INTERV'!$A$118</definedName>
    <definedName name="_Toc144106991" localSheetId="0">'PPTO INTERV'!$A$122</definedName>
    <definedName name="_Toc144106992" localSheetId="0">'PPTO INTERV'!$A$126</definedName>
    <definedName name="_Toc144106993" localSheetId="0">'PPTO INTERV'!$A$131</definedName>
    <definedName name="_Toc144106994" localSheetId="0">'PPTO INTERV'!$A$137</definedName>
    <definedName name="_Toc144106995" localSheetId="0">'PPTO INTERV'!$A$143</definedName>
    <definedName name="_Toc144106996" localSheetId="0">'PPTO INTERV'!$A$152</definedName>
    <definedName name="_Toc144106997" localSheetId="0">'PPTO INTERV'!$A$158</definedName>
    <definedName name="_Toc144106998" localSheetId="0">'PPTO INTERV'!$A$164</definedName>
    <definedName name="_Toc144106999" localSheetId="0">'PPTO INTERV'!$A$168</definedName>
    <definedName name="_Toc144107000" localSheetId="0">'PPTO INTERV'!$A$177</definedName>
    <definedName name="_Toc144107001" localSheetId="0">'PPTO INTERV'!$A$185</definedName>
    <definedName name="_Toc144107002" localSheetId="0">'PPTO INTERV'!$A$190</definedName>
    <definedName name="_Toc144107003" localSheetId="0">'PPTO INTERV'!$A$192</definedName>
    <definedName name="_Toc144107004" localSheetId="0">'PPTO INTERV'!$A$194</definedName>
    <definedName name="_Toc144107005" localSheetId="0">'PPTO INTERV'!$A$198</definedName>
    <definedName name="_Toc144107006" localSheetId="0">'PPTO INTERV'!$A$208</definedName>
    <definedName name="_Toc144107007" localSheetId="0">'PPTO INTERV'!$A$223</definedName>
    <definedName name="_Toc144107008" localSheetId="0">'PPTO INTERV'!$A$226</definedName>
    <definedName name="_Toc144107009" localSheetId="0">'PPTO INTERV'!$A$234</definedName>
    <definedName name="_Toc144107010" localSheetId="0">'PPTO INTERV'!$A$236</definedName>
    <definedName name="_Toc144107011" localSheetId="0">'PPTO INTERV'!$A$238</definedName>
    <definedName name="_Toc144107012" localSheetId="0">'PPTO INTERV'!$A$241</definedName>
    <definedName name="_Toc144107013" localSheetId="0">'PPTO INTERV'!$A$243</definedName>
    <definedName name="_Toc144107014" localSheetId="0">'PPTO INTERV'!$A$245</definedName>
    <definedName name="_Toc144107015" localSheetId="0">'PPTO INTERV'!$A$247</definedName>
    <definedName name="_Toc144107016" localSheetId="0">'PPTO INTERV'!$A$249</definedName>
    <definedName name="_Toc144107017" localSheetId="0">'PPTO INTERV'!$A$251</definedName>
    <definedName name="_Toc144107018" localSheetId="0">'PPTO INTERV'!$A$253</definedName>
    <definedName name="_Toc144107019" localSheetId="0">'PPTO INTERV'!$A$255</definedName>
    <definedName name="_Toc144107020" localSheetId="0">'PPTO INTERV'!$A$257</definedName>
    <definedName name="_Toc144107021" localSheetId="0">'PPTO INTERV'!$A$259</definedName>
    <definedName name="_Toc144107022" localSheetId="0">'PPTO INTERV'!$A$261</definedName>
    <definedName name="_Toc144107023" localSheetId="0">'PPTO INTERV'!$A$263</definedName>
    <definedName name="_Toc144107024" localSheetId="0">'PPTO INTERV'!$A$265</definedName>
    <definedName name="_Toc144107025" localSheetId="0">'PPTO INTERV'!$A$267</definedName>
    <definedName name="_Toc144107026" localSheetId="0">'PPTO INTERV'!$A$269</definedName>
    <definedName name="_Toc144107027" localSheetId="0">'PPTO INTERV'!$A$271</definedName>
    <definedName name="_Toc144107028" localSheetId="0">'PPTO INTERV'!$A$274</definedName>
    <definedName name="_Toc144107029" localSheetId="0">'PPTO INTERV'!$A$276</definedName>
    <definedName name="_Toc144107030" localSheetId="0">'PPTO INTERV'!$A$278</definedName>
    <definedName name="_Toc144107031" localSheetId="0">'PPTO INTERV'!$A$280</definedName>
    <definedName name="_Toc144107032" localSheetId="0">'PPTO INTERV'!$A$307</definedName>
    <definedName name="_Toc144107033" localSheetId="0">'PPTO INTERV'!$A$312</definedName>
    <definedName name="_Toc144107034" localSheetId="0">'PPTO INTERV'!$A$343</definedName>
    <definedName name="_Toc144107035" localSheetId="0">'PPTO INTERV'!$A$345</definedName>
    <definedName name="_Toc144107036" localSheetId="0">'PPTO INTERV'!$A$369</definedName>
    <definedName name="_Toc144107037" localSheetId="0">'PPTO INTERV'!$A$378</definedName>
    <definedName name="_Toc144107038" localSheetId="0">'PPTO INTERV'!$A$383</definedName>
    <definedName name="_Toc144107039" localSheetId="0">'PPTO INTERV'!$A$387</definedName>
    <definedName name="_Toc144107040" localSheetId="0">'PPTO INTERV'!$A$399</definedName>
    <definedName name="_Toc144107041" localSheetId="0">'PPTO INTERV'!$A$403</definedName>
    <definedName name="_Toc144107042" localSheetId="0">'PPTO INTERV'!$A$404</definedName>
    <definedName name="_Toc144107043" localSheetId="0">'PPTO INTERV'!$A$405</definedName>
    <definedName name="_Toc144107044" localSheetId="0">'PPTO INTERV'!$A$406</definedName>
    <definedName name="_Toc144107045" localSheetId="0">'PPTO INTERV'!$A$407</definedName>
    <definedName name="_Toc144107046" localSheetId="0">'PPTO INTERV'!$A$408</definedName>
    <definedName name="_Toc144107047" localSheetId="0">'PPTO INTERV'!$A$409</definedName>
    <definedName name="_Toc144107048" localSheetId="0">'PPTO INTERV'!$A$410</definedName>
    <definedName name="_Toc144107049" localSheetId="0">'PPTO INTERV'!$A$411</definedName>
    <definedName name="_Toc144107050" localSheetId="0">'PPTO INTERV'!$A$412</definedName>
    <definedName name="_Toc144107051" localSheetId="0">'PPTO INTERV'!$A$413</definedName>
    <definedName name="_Toc144107052" localSheetId="0">'PPTO INTERV'!$A$414</definedName>
    <definedName name="_Toc144107053" localSheetId="0">'PPTO INTERV'!$A$415</definedName>
    <definedName name="_Toc144107054" localSheetId="0">'PPTO INTERV'!$A$416</definedName>
    <definedName name="_Toc144107055" localSheetId="0">'PPTO INTERV'!$A$417</definedName>
    <definedName name="_Toc144107056" localSheetId="0">'PPTO INTERV'!$A$418</definedName>
    <definedName name="_Toc144107057" localSheetId="0">'PPTO INTERV'!$A$419</definedName>
    <definedName name="_Toc144107058" localSheetId="0">'PPTO INTERV'!$A$420</definedName>
    <definedName name="_Toc144107060" localSheetId="0">'PPTO INTERV'!$A$424</definedName>
    <definedName name="_Toc144107061" localSheetId="0">'PPTO INTERV'!$A$442</definedName>
    <definedName name="_Toc144107062" localSheetId="0">'PPTO INTERV'!$A$459</definedName>
    <definedName name="_Toc144107063" localSheetId="0">'PPTO INTERV'!$A$465</definedName>
    <definedName name="_Toc144107064" localSheetId="0">'PPTO INTERV'!$A$473</definedName>
    <definedName name="_Toc144107065" localSheetId="0">'PPTO INTERV'!$A$477</definedName>
    <definedName name="_Toc144107066" localSheetId="0">'PPTO INTERV'!$A$481</definedName>
    <definedName name="_Toc144107067" localSheetId="0">'PPTO INTERV'!$A$485</definedName>
    <definedName name="_Toc144107068" localSheetId="0">'PPTO INTERV'!$A$494</definedName>
    <definedName name="_Toc144107069" localSheetId="0">'PPTO INTERV'!$A$500</definedName>
    <definedName name="_Toc144107070" localSheetId="0">'PPTO INTERV'!$A$504</definedName>
    <definedName name="_Toc144107071" localSheetId="0">'PPTO INTERV'!$A$508</definedName>
    <definedName name="_Toc144107072" localSheetId="0">'PPTO INTERV'!$A$513</definedName>
    <definedName name="_Toc144107073" localSheetId="0">'PPTO INTERV'!$A$517</definedName>
    <definedName name="_Toc144107074" localSheetId="0">'PPTO INTERV'!$A$542</definedName>
    <definedName name="_Toc144107075" localSheetId="0">'PPTO INTERV'!$A$546</definedName>
    <definedName name="_Toc144107076" localSheetId="0">'PPTO INTERV'!$A$548</definedName>
    <definedName name="_Toc144107077" localSheetId="0">'PPTO INTERV'!$A$550</definedName>
    <definedName name="_Toc144107078" localSheetId="0">'PPTO INTERV'!$A$558</definedName>
    <definedName name="_Toc144107079" localSheetId="0">'PPTO INTERV'!$A$560</definedName>
    <definedName name="_Toc144107080" localSheetId="0">'PPTO INTERV'!$A$572</definedName>
    <definedName name="_Toc144107081" localSheetId="0">'PPTO INTERV'!$A$576</definedName>
    <definedName name="_Toc144107082" localSheetId="0">'PPTO INTERV'!$A$580</definedName>
    <definedName name="_Toc144107083" localSheetId="0">'PPTO INTERV'!$A$586</definedName>
    <definedName name="_Toc144107084" localSheetId="0">'PPTO INTERV'!$A$594</definedName>
    <definedName name="_Toc144107085" localSheetId="0">'PPTO INTERV'!$A$598</definedName>
    <definedName name="_Toc144107086" localSheetId="0">'PPTO INTERV'!$A$602</definedName>
    <definedName name="_Toc144107087" localSheetId="0">'PPTO INTERV'!$A$606</definedName>
    <definedName name="_Toc144107088" localSheetId="0">'PPTO INTERV'!$A$610</definedName>
    <definedName name="_Toc144107089" localSheetId="0">'PPTO INTERV'!$A$614</definedName>
    <definedName name="_Toc144107090" localSheetId="0">'PPTO INTERV'!$A$626</definedName>
    <definedName name="_Toc144107091" localSheetId="0">'PPTO INTERV'!$A$648</definedName>
    <definedName name="_Toc144107092" localSheetId="0">'PPTO INTERV'!$A$656</definedName>
    <definedName name="_Toc144107093" localSheetId="0">'PPTO INTERV'!$A$668</definedName>
    <definedName name="_Toc144107094" localSheetId="0">'PPTO INTERV'!$A$674</definedName>
    <definedName name="_Toc144107095" localSheetId="0">'PPTO INTERV'!$A$680</definedName>
    <definedName name="_Toc144107096" localSheetId="0">'PPTO INTERV'!$A$698</definedName>
    <definedName name="_Toc144107097" localSheetId="0">'PPTO INTERV'!$A$710</definedName>
    <definedName name="_Toc144107098" localSheetId="0">'PPTO INTERV'!$A$716</definedName>
    <definedName name="_Toc144107099" localSheetId="0">'PPTO INTERV'!$A$729</definedName>
    <definedName name="_Toc144107100" localSheetId="0">'PPTO INTERV'!$A$735</definedName>
    <definedName name="_Toc144107101" localSheetId="0">'PPTO INTERV'!$A$742</definedName>
    <definedName name="_Toc144107102" localSheetId="0">'PPTO INTERV'!$A$744</definedName>
    <definedName name="_Toc144107103" localSheetId="0">'PPTO INTERV'!$A$747</definedName>
    <definedName name="_Toc144107104" localSheetId="0">'PPTO INTERV'!$A$776</definedName>
    <definedName name="_Toc144107105" localSheetId="0">'PPTO INTERV'!$A$818</definedName>
    <definedName name="_Toc144107106" localSheetId="0">'PPTO INTERV'!$A$1033</definedName>
    <definedName name="_xlnm.Print_Area" localSheetId="2">'FACTOR MULTI 2 COSTOS DTOS'!$A$1:$I$36</definedName>
    <definedName name="_xlnm.Print_Area" localSheetId="1">'FACTOR MULTIPLICADOR'!$A$1:$I$52</definedName>
    <definedName name="_xlnm.Print_Area" localSheetId="0">'PPTO INTERV'!$A$2:$I$50</definedName>
    <definedName name="TARIFAS">[1]TARIFAS!$A$1:$F$52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1" i="1" l="1"/>
  <c r="I40" i="1"/>
  <c r="I39" i="1"/>
  <c r="I36" i="1"/>
  <c r="I34" i="1"/>
  <c r="I33" i="1"/>
  <c r="I32" i="1"/>
  <c r="I31" i="1"/>
  <c r="I30" i="1"/>
  <c r="I29" i="1"/>
  <c r="I25" i="1"/>
  <c r="I23" i="1"/>
  <c r="I19" i="1"/>
  <c r="I18" i="1"/>
  <c r="I17" i="1"/>
  <c r="I16" i="1"/>
  <c r="I12" i="1"/>
  <c r="I11" i="1"/>
  <c r="I10" i="1"/>
  <c r="I9" i="1"/>
  <c r="I8" i="1"/>
  <c r="E29" i="1"/>
  <c r="E34" i="1" l="1"/>
  <c r="E33" i="1"/>
  <c r="E32" i="1"/>
  <c r="E31" i="1"/>
  <c r="E30" i="1"/>
  <c r="H23" i="1"/>
  <c r="H18" i="1"/>
  <c r="H17" i="1"/>
  <c r="H16" i="1"/>
  <c r="H11" i="1"/>
  <c r="H10" i="1"/>
  <c r="H9" i="1"/>
  <c r="H8" i="1"/>
  <c r="A2" i="4"/>
  <c r="A2" i="3"/>
  <c r="I17" i="4" l="1"/>
  <c r="J15" i="4"/>
  <c r="I15" i="4"/>
  <c r="I27" i="4" s="1"/>
  <c r="I11" i="4"/>
  <c r="I5" i="4"/>
  <c r="I33" i="4" l="1"/>
  <c r="I35" i="4" s="1"/>
  <c r="F8" i="1" l="1"/>
  <c r="G8" i="1" s="1"/>
  <c r="I5" i="3"/>
  <c r="I6" i="3"/>
  <c r="I8" i="3" s="1"/>
  <c r="I28" i="3"/>
  <c r="I32" i="3"/>
  <c r="J32" i="3"/>
  <c r="I34" i="3"/>
  <c r="F11" i="1" l="1"/>
  <c r="G11" i="1" s="1"/>
  <c r="F9" i="1"/>
  <c r="G9" i="1" s="1"/>
  <c r="F10" i="1"/>
  <c r="G10" i="1" s="1"/>
  <c r="I44" i="3"/>
  <c r="I15" i="3"/>
  <c r="I50" i="3" l="1"/>
  <c r="F23" i="1" l="1"/>
  <c r="G23" i="1" s="1"/>
  <c r="F16" i="1"/>
  <c r="G16" i="1" s="1"/>
  <c r="F18" i="1"/>
  <c r="G18" i="1" s="1"/>
  <c r="F17" i="1"/>
  <c r="G17" i="1" s="1"/>
  <c r="K4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A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Objeto?</t>
        </r>
      </text>
    </comment>
    <comment ref="A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 entiendo el término "Cantidades Originales"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A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Objeto?</t>
        </r>
      </text>
    </comment>
    <comment ref="I9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 cargo del Empleador: i) Salud: 8.5%, ii) Pensión: 12%</t>
        </r>
      </text>
    </comment>
    <comment ref="I43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Revisar y ser consecuente con obligaciones contractuales.</t>
        </r>
      </text>
    </comment>
    <comment ref="I4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Revisar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A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Objeto?</t>
        </r>
      </text>
    </comment>
    <comment ref="I26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Revisar y ser consecuente con obligaciones contractuales.</t>
        </r>
      </text>
    </comment>
    <comment ref="I30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Revisar</t>
        </r>
      </text>
    </comment>
  </commentList>
</comments>
</file>

<file path=xl/sharedStrings.xml><?xml version="1.0" encoding="utf-8"?>
<sst xmlns="http://schemas.openxmlformats.org/spreadsheetml/2006/main" count="162" uniqueCount="118">
  <si>
    <t>PERSONAL PROFESIONAL (1)</t>
  </si>
  <si>
    <t>CONCEPTO</t>
  </si>
  <si>
    <t>a</t>
  </si>
  <si>
    <t>A</t>
  </si>
  <si>
    <t>B</t>
  </si>
  <si>
    <t>C</t>
  </si>
  <si>
    <t>D</t>
  </si>
  <si>
    <t>E</t>
  </si>
  <si>
    <t>F</t>
  </si>
  <si>
    <t>Personal Profesional</t>
  </si>
  <si>
    <t>CANTIDAD</t>
  </si>
  <si>
    <t xml:space="preserve">SUELDO BÁSICO </t>
  </si>
  <si>
    <t>% DEDICACIÓN</t>
  </si>
  <si>
    <t>FACTOR MULT.</t>
  </si>
  <si>
    <t>VALOR MES (axAxBxC)</t>
  </si>
  <si>
    <t xml:space="preserve">No DE MESES </t>
  </si>
  <si>
    <t>TOTAL (DxE)</t>
  </si>
  <si>
    <t xml:space="preserve">Director de Interventoría </t>
  </si>
  <si>
    <t>SUBTOTAL COSTO PERSONAL PROFESIONAL (1)</t>
  </si>
  <si>
    <t>PERSONAL TÉCNICO (2)</t>
  </si>
  <si>
    <t>Personal técnico</t>
  </si>
  <si>
    <t>SUELDOS BÁSICOS</t>
  </si>
  <si>
    <t>No DE MESES</t>
  </si>
  <si>
    <t>Profesional SISO - SG-SST.</t>
  </si>
  <si>
    <t>SUBTOTAL COSTO PERSONAL TECNICO (2)</t>
  </si>
  <si>
    <t>PERSONAL ADMINISTRATIVO (3)</t>
  </si>
  <si>
    <t xml:space="preserve">Personal administrativo </t>
  </si>
  <si>
    <t xml:space="preserve">Secretaria </t>
  </si>
  <si>
    <t>SUBTOTAL COSTO ADMINISTRATIVO (3)</t>
  </si>
  <si>
    <t>OTROS COSTOS DIRECTOS (4)</t>
  </si>
  <si>
    <t>Otros Costos Directos</t>
  </si>
  <si>
    <t>VR UNITARIO</t>
  </si>
  <si>
    <t>VALOR TOTAL</t>
  </si>
  <si>
    <t>Oficina/Campamento en la zona del proyecto (incluye dotación y servicios públicos)</t>
  </si>
  <si>
    <t>Ensayos de Laboratorio</t>
  </si>
  <si>
    <t>Edición de informes, papelería, reproducción de documentos,  planos, fotografías, videos, etc.</t>
  </si>
  <si>
    <t xml:space="preserve">Comunicaciones (telefonía fija y/o celular, fax,correo, internet, etc.) </t>
  </si>
  <si>
    <t>SUBTOTAL COSTOS DIRECTOS VARIABLES (4)</t>
  </si>
  <si>
    <t>RESUMEN GENERAL</t>
  </si>
  <si>
    <t>COSTO BASICO (1 + 2 + 3+ 4)</t>
  </si>
  <si>
    <t>IVA 19%</t>
  </si>
  <si>
    <t xml:space="preserve">VALOR TOTAL </t>
  </si>
  <si>
    <t>NOTAS</t>
  </si>
  <si>
    <t>1. Los Ingenieros Residentes, los inspectores y el Personal con dedicación del 100% al Proyecto, deben permanecer en el sitio donde se ejecuta la obra, so pena de incurrir en falta grave a sus obligaciones, con la consecuente aplicación de las sanciones establecidas contractualmente.</t>
  </si>
  <si>
    <t>2. Para el reconocimiento de los gastos deberá tenerse en cuenta la forma de pago establecida en los estudios previos, pliego de condiciones y contrato.</t>
  </si>
  <si>
    <t>2.1. Los costos directos de personal deben estar soportados por la nómina firmada, los cuales se anexarán al acta de costos para el trámite correspondiente ante el municipio.</t>
  </si>
  <si>
    <t xml:space="preserve">2.2. Edición de Informes, Papelería, Reproducción de Documentos, Planos, Fotografías, se reembolsarán según su costo real, contra la presentación de facturas y soportes respectivos. </t>
  </si>
  <si>
    <t>FACTOR MULTIPLICADOR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</si>
  <si>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</si>
  <si>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</si>
  <si>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</si>
  <si>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</si>
  <si>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</si>
  <si>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</si>
  <si>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</si>
  <si>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Cesantías</t>
  </si>
  <si>
    <t>1.4.</t>
  </si>
  <si>
    <t>Intereses de las cesantías</t>
  </si>
  <si>
    <t>1.5.</t>
  </si>
  <si>
    <t>Vacaciones</t>
  </si>
  <si>
    <t>12,5 salud y pension 16</t>
  </si>
  <si>
    <t>1.6.</t>
  </si>
  <si>
    <t>Seguridad Social (salud + pensión)</t>
  </si>
  <si>
    <t>8,5 salud y pensión 12</t>
  </si>
  <si>
    <t>1.7.</t>
  </si>
  <si>
    <t>Caja de Compensación Familiar</t>
  </si>
  <si>
    <t>1.8.</t>
  </si>
  <si>
    <t>ARL</t>
  </si>
  <si>
    <t>1.9.</t>
  </si>
  <si>
    <t>ICBF</t>
  </si>
  <si>
    <t>1.10.</t>
  </si>
  <si>
    <t>Otros (Auxilios varios, prestaciones extralegales, Indemnización por despido, Incapacidades no cubiertas, examenes de ingreso y egreso)</t>
  </si>
  <si>
    <t>1.11.</t>
  </si>
  <si>
    <t>Dotación</t>
  </si>
  <si>
    <t>Sub-total</t>
  </si>
  <si>
    <t>Gastos Generales</t>
  </si>
  <si>
    <t xml:space="preserve">Equipos y mantenimiento Oficina </t>
  </si>
  <si>
    <t>Gastos de vehículo</t>
  </si>
  <si>
    <t>Seguros de robo e incendio</t>
  </si>
  <si>
    <t>Costos de personal Administrativo no facturable</t>
  </si>
  <si>
    <t>Asesorias Profesionales en otras areas, no facturable</t>
  </si>
  <si>
    <t>Depreciación de muebles y equipos</t>
  </si>
  <si>
    <t>Actualización tecnologica (Sofware, correo electronico, etc).</t>
  </si>
  <si>
    <t>Gastos bancarios</t>
  </si>
  <si>
    <t>Gastos de Representación</t>
  </si>
  <si>
    <t xml:space="preserve">Asesoria Contable Tributaria  y Juridica </t>
  </si>
  <si>
    <t>Costos Directos no Reembolsables</t>
  </si>
  <si>
    <t>Garantia de seriedad</t>
  </si>
  <si>
    <t>Poliza de Calidad</t>
  </si>
  <si>
    <t>Póliza Cumplimiento</t>
  </si>
  <si>
    <t>Póliza Salarios y prestaciones Sociales</t>
  </si>
  <si>
    <t>Póliza buen manejo y correcta inversión del anticipo</t>
  </si>
  <si>
    <t>Estampillas Pro Universidad</t>
  </si>
  <si>
    <t>Estampillas Pro Adulto Mayor</t>
  </si>
  <si>
    <t xml:space="preserve">Estampilla pro cultura </t>
  </si>
  <si>
    <t xml:space="preserve">Tasa pro deporte y recreación </t>
  </si>
  <si>
    <t>3.10.</t>
  </si>
  <si>
    <t>Estampilla Pro justicia familiar (Acuerdo No 1156 30/01/2024)</t>
  </si>
  <si>
    <t>Impuesto de industria y comercio</t>
  </si>
  <si>
    <t>Impuesto de Timbre (Decreto 1075 de 2025)</t>
  </si>
  <si>
    <t>Acompañamiento posterior a la entrega</t>
  </si>
  <si>
    <t>Honorarios (Utilidad del consultor y costos no previstos)</t>
  </si>
  <si>
    <t>F. M  T  O  T  A  L  CALCULADO</t>
  </si>
  <si>
    <t>F. M  T  O  T  A  L  ASUMIDO</t>
  </si>
  <si>
    <t>Ingeniero auxiliar</t>
  </si>
  <si>
    <t>F. M 2 T  O  T  A  L  CALCULADO</t>
  </si>
  <si>
    <t>FM2</t>
  </si>
  <si>
    <t>Ingeniero Ambiental</t>
  </si>
  <si>
    <t>Valor base</t>
  </si>
  <si>
    <t>PLAZO (Meses)</t>
  </si>
  <si>
    <t>2.3. El personal de interventoría NO tendrá prima regional y los costos correspondientes a las jornadas adicionales de trabajo no se reconocerán.</t>
  </si>
  <si>
    <t>Alquiler de vehiculo igual o mayor de 1500 cc (incluye peajes,cobustible y conductor) con una empresa legalmente constituida</t>
  </si>
  <si>
    <t>Provisión para personal nocturno
(no modificable)</t>
  </si>
  <si>
    <t xml:space="preserve">Ingeniero Residente </t>
  </si>
  <si>
    <t>Inspector de Obra</t>
  </si>
  <si>
    <t xml:space="preserve">Trabajador social </t>
  </si>
  <si>
    <t>,</t>
  </si>
  <si>
    <t>INTERVENTORÍA TÉCNICA, ADMINISTRATIVA, FINANCIERA Y JURÍDICA AL CONTRATO DE OBRA PARA MANTENIMIENTO, REHABILITACIÓN, MEJORAMIENTO Y OPTIMIZACIÓN DE LA INFRAESTRUCTURA VIAL URBANA, MEDIANTE LA EJECUCIÓN DE ACTIVIDADES ORIENTADAS A LA REPARACIÓN, RECONSTRUCCIÓN, CONSTRUCCIÓN Y/O REPOSICIÓN DE PAVIMENTOS VEHICULARES Y PEATONALES DE LA CIUDAD DE MANIZALES FASE II POR EL SISTEMA DE MONTO AGOTABLE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</si>
</sst>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-* #,##0.00\ &quot;Pts&quot;_-;\-* #,##0.00\ &quot;Pts&quot;_-;_-* &quot;-&quot;??\ &quot;Pts&quot;_-;_-@_-"/>
    <numFmt numFmtId="165" formatCode="[$$-240A]\ #,##0"/>
    <numFmt numFmtId="166" formatCode="&quot;$&quot;\ #,##0.00"/>
    <numFmt numFmtId="167" formatCode="&quot;$&quot;\ #,##0;[Red]&quot;$&quot;\ \-#,##0"/>
    <numFmt numFmtId="168" formatCode="0.000"/>
    <numFmt numFmtId="169" formatCode="#,##0.000"/>
    <numFmt numFmtId="170" formatCode="[$$-240A]#,##0.00"/>
    <numFmt numFmtId="171" formatCode="0.0"/>
    <numFmt numFmtId="172" formatCode="#,##0.00_ ;\-#,##0.00\ "/>
    <numFmt numFmtId="173" formatCode="[$$-240A]\ #,##0.00;\-[$$-240A]\ #,##0.00"/>
  </numFmts>
  <fonts count="19" x14ac:knownFonts="1">
    <font>
      <sz val="10"/>
      <name val="Arial"/>
    </font>
    <font>
      <sz val="12"/>
      <color indexed="8"/>
      <name val="Verdana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2"/>
      <name val="Arial Narrow"/>
      <family val="2"/>
    </font>
    <font>
      <b/>
      <u/>
      <sz val="12"/>
      <color rgb="FF000000"/>
      <name val="Arial Narrow"/>
      <family val="2"/>
    </font>
    <font>
      <sz val="12"/>
      <color theme="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Arial Narrow"/>
      <family val="2"/>
    </font>
    <font>
      <b/>
      <u/>
      <sz val="12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rgb="FFDBE5F1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4" fillId="0" borderId="0" applyFont="0" applyFill="0" applyBorder="0" applyAlignment="0" applyProtection="0"/>
    <xf numFmtId="0" fontId="1" fillId="0" borderId="0" applyNumberFormat="0" applyFill="0" applyBorder="0" applyProtection="0">
      <alignment vertical="top"/>
    </xf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5" fillId="0" borderId="0"/>
    <xf numFmtId="9" fontId="17" fillId="0" borderId="0" applyFont="0" applyFill="0" applyBorder="0" applyAlignment="0" applyProtection="0"/>
  </cellStyleXfs>
  <cellXfs count="17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165" fontId="3" fillId="0" borderId="6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wrapText="1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/>
    <xf numFmtId="165" fontId="2" fillId="0" borderId="17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wrapText="1"/>
    </xf>
    <xf numFmtId="167" fontId="2" fillId="0" borderId="4" xfId="0" applyNumberFormat="1" applyFont="1" applyBorder="1" applyAlignment="1">
      <alignment horizontal="right" wrapText="1"/>
    </xf>
    <xf numFmtId="0" fontId="7" fillId="2" borderId="0" xfId="6" applyFont="1" applyFill="1" applyAlignment="1">
      <alignment vertical="center"/>
    </xf>
    <xf numFmtId="0" fontId="6" fillId="2" borderId="0" xfId="6" applyFont="1" applyFill="1" applyAlignment="1">
      <alignment vertical="center"/>
    </xf>
    <xf numFmtId="0" fontId="8" fillId="4" borderId="45" xfId="6" applyFont="1" applyFill="1" applyBorder="1" applyAlignment="1">
      <alignment horizontal="left" vertical="center"/>
    </xf>
    <xf numFmtId="0" fontId="6" fillId="2" borderId="41" xfId="6" applyFont="1" applyFill="1" applyBorder="1" applyAlignment="1">
      <alignment horizontal="left" vertical="center"/>
    </xf>
    <xf numFmtId="10" fontId="6" fillId="2" borderId="37" xfId="6" applyNumberFormat="1" applyFont="1" applyFill="1" applyBorder="1" applyAlignment="1">
      <alignment vertical="center"/>
    </xf>
    <xf numFmtId="10" fontId="6" fillId="2" borderId="39" xfId="6" applyNumberFormat="1" applyFont="1" applyFill="1" applyBorder="1" applyAlignment="1">
      <alignment vertical="center"/>
    </xf>
    <xf numFmtId="0" fontId="6" fillId="2" borderId="39" xfId="6" applyFont="1" applyFill="1" applyBorder="1" applyAlignment="1">
      <alignment horizontal="left" vertical="center"/>
    </xf>
    <xf numFmtId="0" fontId="6" fillId="2" borderId="39" xfId="6" applyFont="1" applyFill="1" applyBorder="1" applyAlignment="1">
      <alignment vertical="center"/>
    </xf>
    <xf numFmtId="10" fontId="6" fillId="2" borderId="38" xfId="6" applyNumberFormat="1" applyFont="1" applyFill="1" applyBorder="1" applyAlignment="1">
      <alignment vertical="center"/>
    </xf>
    <xf numFmtId="0" fontId="11" fillId="2" borderId="0" xfId="6" applyFont="1" applyFill="1" applyAlignment="1">
      <alignment vertical="center"/>
    </xf>
    <xf numFmtId="9" fontId="7" fillId="2" borderId="0" xfId="6" applyNumberFormat="1" applyFont="1" applyFill="1" applyAlignment="1">
      <alignment vertical="center"/>
    </xf>
    <xf numFmtId="0" fontId="6" fillId="4" borderId="36" xfId="6" applyFont="1" applyFill="1" applyBorder="1" applyAlignment="1">
      <alignment vertical="center"/>
    </xf>
    <xf numFmtId="0" fontId="6" fillId="4" borderId="35" xfId="6" applyFont="1" applyFill="1" applyBorder="1" applyAlignment="1">
      <alignment vertical="center"/>
    </xf>
    <xf numFmtId="0" fontId="6" fillId="4" borderId="34" xfId="6" applyFont="1" applyFill="1" applyBorder="1" applyAlignment="1">
      <alignment vertical="center"/>
    </xf>
    <xf numFmtId="10" fontId="8" fillId="4" borderId="32" xfId="6" applyNumberFormat="1" applyFont="1" applyFill="1" applyBorder="1" applyAlignment="1">
      <alignment vertical="center"/>
    </xf>
    <xf numFmtId="0" fontId="6" fillId="2" borderId="47" xfId="6" applyFont="1" applyFill="1" applyBorder="1" applyAlignment="1">
      <alignment vertical="center"/>
    </xf>
    <xf numFmtId="10" fontId="6" fillId="2" borderId="0" xfId="6" applyNumberFormat="1" applyFont="1" applyFill="1" applyAlignment="1">
      <alignment vertical="center"/>
    </xf>
    <xf numFmtId="10" fontId="6" fillId="2" borderId="46" xfId="6" applyNumberFormat="1" applyFont="1" applyFill="1" applyBorder="1" applyAlignment="1">
      <alignment vertical="center"/>
    </xf>
    <xf numFmtId="0" fontId="6" fillId="2" borderId="50" xfId="6" applyFont="1" applyFill="1" applyBorder="1" applyAlignment="1">
      <alignment horizontal="left" vertical="center"/>
    </xf>
    <xf numFmtId="0" fontId="6" fillId="2" borderId="49" xfId="6" applyFont="1" applyFill="1" applyBorder="1" applyAlignment="1">
      <alignment horizontal="left" vertical="center"/>
    </xf>
    <xf numFmtId="0" fontId="9" fillId="2" borderId="23" xfId="6" applyFont="1" applyFill="1" applyBorder="1" applyAlignment="1">
      <alignment vertical="center"/>
    </xf>
    <xf numFmtId="0" fontId="9" fillId="2" borderId="48" xfId="6" applyFont="1" applyFill="1" applyBorder="1" applyAlignment="1">
      <alignment vertical="center"/>
    </xf>
    <xf numFmtId="0" fontId="7" fillId="2" borderId="0" xfId="6" applyFont="1" applyFill="1" applyAlignment="1">
      <alignment horizontal="center" vertical="center"/>
    </xf>
    <xf numFmtId="0" fontId="6" fillId="2" borderId="40" xfId="6" applyFont="1" applyFill="1" applyBorder="1" applyAlignment="1">
      <alignment horizontal="left" vertical="center"/>
    </xf>
    <xf numFmtId="0" fontId="7" fillId="2" borderId="39" xfId="6" applyFont="1" applyFill="1" applyBorder="1" applyAlignment="1">
      <alignment vertical="center" wrapText="1"/>
    </xf>
    <xf numFmtId="0" fontId="7" fillId="2" borderId="38" xfId="6" applyFont="1" applyFill="1" applyBorder="1" applyAlignment="1">
      <alignment vertical="center" wrapText="1"/>
    </xf>
    <xf numFmtId="0" fontId="6" fillId="2" borderId="27" xfId="6" applyFont="1" applyFill="1" applyBorder="1" applyAlignment="1">
      <alignment vertical="center"/>
    </xf>
    <xf numFmtId="0" fontId="6" fillId="2" borderId="26" xfId="6" applyFont="1" applyFill="1" applyBorder="1" applyAlignment="1">
      <alignment vertical="center"/>
    </xf>
    <xf numFmtId="10" fontId="6" fillId="2" borderId="26" xfId="6" applyNumberFormat="1" applyFont="1" applyFill="1" applyBorder="1" applyAlignment="1">
      <alignment vertical="center"/>
    </xf>
    <xf numFmtId="10" fontId="6" fillId="2" borderId="25" xfId="6" applyNumberFormat="1" applyFont="1" applyFill="1" applyBorder="1" applyAlignment="1">
      <alignment vertical="center"/>
    </xf>
    <xf numFmtId="0" fontId="8" fillId="2" borderId="24" xfId="6" applyFont="1" applyFill="1" applyBorder="1" applyAlignment="1">
      <alignment vertical="center"/>
    </xf>
    <xf numFmtId="0" fontId="10" fillId="2" borderId="23" xfId="6" applyFont="1" applyFill="1" applyBorder="1" applyAlignment="1">
      <alignment vertical="center"/>
    </xf>
    <xf numFmtId="0" fontId="6" fillId="2" borderId="23" xfId="6" applyFont="1" applyFill="1" applyBorder="1" applyAlignment="1">
      <alignment vertical="center"/>
    </xf>
    <xf numFmtId="10" fontId="6" fillId="2" borderId="23" xfId="6" applyNumberFormat="1" applyFont="1" applyFill="1" applyBorder="1" applyAlignment="1">
      <alignment vertical="center"/>
    </xf>
    <xf numFmtId="10" fontId="6" fillId="2" borderId="22" xfId="6" applyNumberFormat="1" applyFont="1" applyFill="1" applyBorder="1" applyAlignment="1">
      <alignment vertical="center"/>
    </xf>
    <xf numFmtId="0" fontId="8" fillId="4" borderId="31" xfId="6" applyFont="1" applyFill="1" applyBorder="1" applyAlignment="1">
      <alignment horizontal="left" vertical="center"/>
    </xf>
    <xf numFmtId="10" fontId="8" fillId="4" borderId="28" xfId="6" applyNumberFormat="1" applyFont="1" applyFill="1" applyBorder="1" applyAlignment="1">
      <alignment vertical="center"/>
    </xf>
    <xf numFmtId="10" fontId="7" fillId="2" borderId="0" xfId="6" applyNumberFormat="1" applyFont="1" applyFill="1" applyAlignment="1">
      <alignment vertical="center"/>
    </xf>
    <xf numFmtId="0" fontId="6" fillId="2" borderId="24" xfId="6" applyFont="1" applyFill="1" applyBorder="1" applyAlignment="1">
      <alignment vertical="center"/>
    </xf>
    <xf numFmtId="10" fontId="8" fillId="4" borderId="19" xfId="6" applyNumberFormat="1" applyFont="1" applyFill="1" applyBorder="1" applyAlignment="1">
      <alignment vertical="center"/>
    </xf>
    <xf numFmtId="0" fontId="7" fillId="2" borderId="0" xfId="6" applyFont="1" applyFill="1" applyAlignment="1">
      <alignment vertical="center" wrapText="1"/>
    </xf>
    <xf numFmtId="169" fontId="8" fillId="4" borderId="19" xfId="6" applyNumberFormat="1" applyFont="1" applyFill="1" applyBorder="1" applyAlignment="1">
      <alignment vertical="center"/>
    </xf>
    <xf numFmtId="168" fontId="3" fillId="2" borderId="1" xfId="0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wrapText="1"/>
    </xf>
    <xf numFmtId="1" fontId="3" fillId="0" borderId="1" xfId="0" applyNumberFormat="1" applyFont="1" applyBorder="1" applyAlignment="1">
      <alignment horizontal="center" vertical="center" wrapText="1"/>
    </xf>
    <xf numFmtId="10" fontId="9" fillId="2" borderId="37" xfId="6" applyNumberFormat="1" applyFont="1" applyFill="1" applyBorder="1" applyAlignment="1">
      <alignment vertical="center"/>
    </xf>
    <xf numFmtId="0" fontId="9" fillId="4" borderId="35" xfId="6" applyFont="1" applyFill="1" applyBorder="1" applyAlignment="1">
      <alignment vertical="center"/>
    </xf>
    <xf numFmtId="0" fontId="9" fillId="4" borderId="34" xfId="6" applyFont="1" applyFill="1" applyBorder="1" applyAlignment="1">
      <alignment vertical="center"/>
    </xf>
    <xf numFmtId="10" fontId="16" fillId="4" borderId="32" xfId="6" applyNumberFormat="1" applyFont="1" applyFill="1" applyBorder="1" applyAlignment="1">
      <alignment vertical="center"/>
    </xf>
    <xf numFmtId="0" fontId="2" fillId="0" borderId="55" xfId="0" applyFont="1" applyBorder="1" applyAlignment="1">
      <alignment wrapText="1"/>
    </xf>
    <xf numFmtId="167" fontId="2" fillId="0" borderId="16" xfId="0" applyNumberFormat="1" applyFont="1" applyBorder="1" applyAlignment="1">
      <alignment horizontal="right" wrapText="1"/>
    </xf>
    <xf numFmtId="165" fontId="2" fillId="0" borderId="1" xfId="0" applyNumberFormat="1" applyFont="1" applyBorder="1" applyAlignment="1">
      <alignment horizontal="right" vertical="center"/>
    </xf>
    <xf numFmtId="165" fontId="2" fillId="2" borderId="1" xfId="0" applyNumberFormat="1" applyFont="1" applyFill="1" applyBorder="1" applyAlignment="1">
      <alignment horizontal="right" vertical="center"/>
    </xf>
    <xf numFmtId="0" fontId="3" fillId="0" borderId="1" xfId="5" applyFont="1" applyBorder="1" applyAlignment="1">
      <alignment vertical="center"/>
    </xf>
    <xf numFmtId="0" fontId="14" fillId="0" borderId="0" xfId="0" applyFont="1"/>
    <xf numFmtId="170" fontId="3" fillId="0" borderId="0" xfId="0" applyNumberFormat="1" applyFont="1"/>
    <xf numFmtId="10" fontId="3" fillId="0" borderId="0" xfId="0" applyNumberFormat="1" applyFont="1"/>
    <xf numFmtId="2" fontId="2" fillId="0" borderId="0" xfId="0" applyNumberFormat="1" applyFont="1"/>
    <xf numFmtId="166" fontId="3" fillId="0" borderId="0" xfId="0" applyNumberFormat="1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168" fontId="8" fillId="4" borderId="19" xfId="6" applyNumberFormat="1" applyFont="1" applyFill="1" applyBorder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9" fontId="3" fillId="0" borderId="0" xfId="0" applyNumberFormat="1" applyFont="1"/>
    <xf numFmtId="43" fontId="3" fillId="0" borderId="0" xfId="0" applyNumberFormat="1" applyFont="1"/>
    <xf numFmtId="17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5" fontId="3" fillId="2" borderId="1" xfId="0" applyNumberFormat="1" applyFont="1" applyFill="1" applyBorder="1" applyAlignment="1">
      <alignment horizontal="right" vertical="center" wrapText="1"/>
    </xf>
    <xf numFmtId="10" fontId="3" fillId="0" borderId="0" xfId="7" applyNumberFormat="1" applyFont="1"/>
    <xf numFmtId="0" fontId="2" fillId="0" borderId="6" xfId="2" applyFont="1" applyFill="1" applyBorder="1" applyAlignment="1">
      <alignment horizontal="center" vertical="center" wrapText="1"/>
    </xf>
    <xf numFmtId="39" fontId="3" fillId="0" borderId="0" xfId="1" applyNumberFormat="1" applyFont="1"/>
    <xf numFmtId="164" fontId="3" fillId="0" borderId="0" xfId="1" applyFont="1"/>
    <xf numFmtId="164" fontId="14" fillId="0" borderId="0" xfId="1" applyFont="1"/>
    <xf numFmtId="172" fontId="3" fillId="0" borderId="0" xfId="1" applyNumberFormat="1" applyFont="1"/>
    <xf numFmtId="173" fontId="3" fillId="0" borderId="0" xfId="1" applyNumberFormat="1" applyFont="1"/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18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1" fontId="3" fillId="2" borderId="2" xfId="0" applyNumberFormat="1" applyFont="1" applyFill="1" applyBorder="1" applyAlignment="1">
      <alignment horizontal="center" vertical="center"/>
    </xf>
    <xf numFmtId="171" fontId="3" fillId="2" borderId="3" xfId="0" applyNumberFormat="1" applyFont="1" applyFill="1" applyBorder="1" applyAlignment="1">
      <alignment horizontal="center" vertical="center"/>
    </xf>
    <xf numFmtId="171" fontId="3" fillId="2" borderId="4" xfId="0" applyNumberFormat="1" applyFont="1" applyFill="1" applyBorder="1" applyAlignment="1">
      <alignment horizontal="center" vertical="center"/>
    </xf>
    <xf numFmtId="171" fontId="3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wrapText="1"/>
    </xf>
    <xf numFmtId="9" fontId="3" fillId="0" borderId="4" xfId="0" applyNumberFormat="1" applyFont="1" applyBorder="1" applyAlignment="1">
      <alignment horizontal="center" wrapText="1"/>
    </xf>
    <xf numFmtId="0" fontId="18" fillId="2" borderId="9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3" fillId="0" borderId="56" xfId="3" applyFont="1" applyBorder="1" applyAlignment="1">
      <alignment horizontal="justify" vertical="center"/>
    </xf>
    <xf numFmtId="0" fontId="3" fillId="0" borderId="57" xfId="3" applyFont="1" applyBorder="1" applyAlignment="1">
      <alignment horizontal="justify" vertical="center"/>
    </xf>
    <xf numFmtId="0" fontId="3" fillId="0" borderId="58" xfId="3" applyFont="1" applyBorder="1" applyAlignment="1">
      <alignment horizontal="justify" vertical="center"/>
    </xf>
    <xf numFmtId="0" fontId="3" fillId="0" borderId="5" xfId="3" applyFont="1" applyBorder="1" applyAlignment="1">
      <alignment horizontal="justify" vertical="center"/>
    </xf>
    <xf numFmtId="0" fontId="3" fillId="0" borderId="1" xfId="3" applyFont="1" applyBorder="1" applyAlignment="1">
      <alignment horizontal="justify" vertical="center"/>
    </xf>
    <xf numFmtId="0" fontId="3" fillId="0" borderId="6" xfId="3" applyFont="1" applyBorder="1" applyAlignment="1">
      <alignment horizontal="justify" vertic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2" fillId="3" borderId="12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14" xfId="0" applyFont="1" applyFill="1" applyBorder="1" applyAlignment="1">
      <alignment horizontal="center" wrapText="1"/>
    </xf>
    <xf numFmtId="0" fontId="8" fillId="4" borderId="21" xfId="6" applyFont="1" applyFill="1" applyBorder="1" applyAlignment="1">
      <alignment horizontal="center" vertical="center"/>
    </xf>
    <xf numFmtId="0" fontId="9" fillId="2" borderId="20" xfId="6" applyFont="1" applyFill="1" applyBorder="1" applyAlignment="1">
      <alignment vertical="center"/>
    </xf>
    <xf numFmtId="0" fontId="6" fillId="2" borderId="40" xfId="6" applyFont="1" applyFill="1" applyBorder="1" applyAlignment="1">
      <alignment horizontal="left" vertical="center"/>
    </xf>
    <xf numFmtId="0" fontId="9" fillId="2" borderId="39" xfId="6" applyFont="1" applyFill="1" applyBorder="1" applyAlignment="1">
      <alignment vertical="center"/>
    </xf>
    <xf numFmtId="0" fontId="9" fillId="2" borderId="38" xfId="6" applyFont="1" applyFill="1" applyBorder="1" applyAlignment="1">
      <alignment vertical="center"/>
    </xf>
    <xf numFmtId="0" fontId="8" fillId="4" borderId="34" xfId="6" applyFont="1" applyFill="1" applyBorder="1" applyAlignment="1">
      <alignment horizontal="right" vertical="center"/>
    </xf>
    <xf numFmtId="0" fontId="9" fillId="2" borderId="34" xfId="6" applyFont="1" applyFill="1" applyBorder="1" applyAlignment="1">
      <alignment vertical="center"/>
    </xf>
    <xf numFmtId="0" fontId="9" fillId="2" borderId="33" xfId="6" applyFont="1" applyFill="1" applyBorder="1" applyAlignment="1">
      <alignment vertical="center"/>
    </xf>
    <xf numFmtId="0" fontId="10" fillId="4" borderId="30" xfId="6" applyFont="1" applyFill="1" applyBorder="1" applyAlignment="1">
      <alignment horizontal="left" vertical="center" wrapText="1"/>
    </xf>
    <xf numFmtId="0" fontId="8" fillId="4" borderId="20" xfId="6" applyFont="1" applyFill="1" applyBorder="1" applyAlignment="1">
      <alignment horizontal="right" vertical="center"/>
    </xf>
    <xf numFmtId="0" fontId="9" fillId="2" borderId="29" xfId="6" applyFont="1" applyFill="1" applyBorder="1" applyAlignment="1">
      <alignment vertical="center"/>
    </xf>
    <xf numFmtId="0" fontId="10" fillId="4" borderId="44" xfId="6" applyFont="1" applyFill="1" applyBorder="1" applyAlignment="1">
      <alignment horizontal="left" vertical="center"/>
    </xf>
    <xf numFmtId="0" fontId="9" fillId="2" borderId="43" xfId="6" applyFont="1" applyFill="1" applyBorder="1" applyAlignment="1">
      <alignment vertical="center"/>
    </xf>
    <xf numFmtId="0" fontId="9" fillId="2" borderId="42" xfId="6" applyFont="1" applyFill="1" applyBorder="1" applyAlignment="1">
      <alignment vertical="center"/>
    </xf>
    <xf numFmtId="0" fontId="10" fillId="2" borderId="54" xfId="6" applyFont="1" applyFill="1" applyBorder="1" applyAlignment="1">
      <alignment horizontal="center" vertical="center" wrapText="1"/>
    </xf>
    <xf numFmtId="0" fontId="9" fillId="2" borderId="52" xfId="6" applyFont="1" applyFill="1" applyBorder="1" applyAlignment="1">
      <alignment vertical="center"/>
    </xf>
    <xf numFmtId="0" fontId="9" fillId="2" borderId="51" xfId="6" applyFont="1" applyFill="1" applyBorder="1" applyAlignment="1">
      <alignment vertical="center"/>
    </xf>
    <xf numFmtId="0" fontId="8" fillId="2" borderId="54" xfId="6" applyFont="1" applyFill="1" applyBorder="1" applyAlignment="1">
      <alignment horizontal="center" vertical="center" wrapText="1"/>
    </xf>
    <xf numFmtId="0" fontId="10" fillId="4" borderId="53" xfId="6" applyFont="1" applyFill="1" applyBorder="1" applyAlignment="1">
      <alignment horizontal="left" vertical="center"/>
    </xf>
    <xf numFmtId="0" fontId="6" fillId="2" borderId="40" xfId="6" applyFont="1" applyFill="1" applyBorder="1" applyAlignment="1">
      <alignment horizontal="left" vertical="center" wrapText="1"/>
    </xf>
    <xf numFmtId="0" fontId="16" fillId="4" borderId="34" xfId="6" applyFont="1" applyFill="1" applyBorder="1" applyAlignment="1">
      <alignment horizontal="right" vertical="center"/>
    </xf>
    <xf numFmtId="0" fontId="15" fillId="4" borderId="53" xfId="6" applyFont="1" applyFill="1" applyBorder="1" applyAlignment="1">
      <alignment horizontal="left" vertical="center"/>
    </xf>
    <xf numFmtId="0" fontId="9" fillId="2" borderId="40" xfId="6" applyFont="1" applyFill="1" applyBorder="1" applyAlignment="1">
      <alignment horizontal="left" vertical="center"/>
    </xf>
  </cellXfs>
  <cellStyles count="8">
    <cellStyle name="Moneda" xfId="1" builtinId="4"/>
    <cellStyle name="Normal" xfId="0" builtinId="0"/>
    <cellStyle name="Normal 2" xfId="3" xr:uid="{00000000-0005-0000-0000-000002000000}"/>
    <cellStyle name="Normal 23" xfId="5" xr:uid="{00000000-0005-0000-0000-000003000000}"/>
    <cellStyle name="Normal 3" xfId="2" xr:uid="{00000000-0005-0000-0000-000004000000}"/>
    <cellStyle name="Normal 4" xfId="6" xr:uid="{00000000-0005-0000-0000-000005000000}"/>
    <cellStyle name="Porcentaje" xfId="7" builtinId="5"/>
    <cellStyle name="Porcentaje 2" xfId="4" xr:uid="{00000000-0005-0000-0000-000007000000}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554752</xdr:colOff>
      <xdr:row>47</xdr:row>
      <xdr:rowOff>37500</xdr:rowOff>
    </xdr:from>
    <xdr:to>
      <xdr:col>2</xdr:col>
      <xdr:colOff>486612</xdr:colOff>
      <xdr:row>49</xdr:row>
      <xdr:rowOff>96087</xdr:rowOff>
    </xdr:to>
    <xdr:pic>
      <xdr:nvPicPr>
        <xdr:cNvPr id="3" name="Imagen 2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AEADB3"/>
            </a:clrFrom>
            <a:clrTo>
              <a:srgbClr val="AEADB3">
                <a:alpha val="0"/>
              </a:srgbClr>
            </a:clrTo>
          </a:clrChange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894" t="34645" r="26688" b="22498"/>
        <a:stretch>
          <a:fillRect/>
        </a:stretch>
      </xdr:blipFill>
      <xdr:spPr bwMode="auto">
        <a:xfrm>
          <a:off x="2763296" y="11143022"/>
          <a:ext cx="528481" cy="372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5"/>
  <sheetViews>
    <sheetView tabSelected="1" view="pageBreakPreview" topLeftCell="A28" zoomScale="91" zoomScaleNormal="91" zoomScaleSheetLayoutView="91" workbookViewId="0">
      <selection activeCell="L50" sqref="L50"/>
    </sheetView>
  </sheetViews>
  <sheetFormatPr baseColWidth="10" defaultColWidth="9.140625" defaultRowHeight="12.75" x14ac:dyDescent="0.2"/>
  <cols>
    <col min="1" max="1" width="33.140625" style="14" customWidth="1"/>
    <col min="2" max="2" width="9" style="14" bestFit="1" customWidth="1"/>
    <col min="3" max="3" width="11.7109375" style="15" customWidth="1"/>
    <col min="4" max="4" width="5.7109375" style="15" customWidth="1"/>
    <col min="5" max="5" width="8.42578125" style="15" customWidth="1"/>
    <col min="6" max="6" width="10" style="15" customWidth="1"/>
    <col min="7" max="7" width="10.140625" style="15" bestFit="1" customWidth="1"/>
    <col min="8" max="8" width="10.28515625" style="15" customWidth="1"/>
    <col min="9" max="9" width="11.5703125" style="15" bestFit="1" customWidth="1"/>
    <col min="10" max="10" width="17.28515625" style="15" bestFit="1" customWidth="1"/>
    <col min="11" max="11" width="20" style="93" customWidth="1"/>
    <col min="12" max="24" width="9.140625" style="15"/>
    <col min="25" max="25" width="16.7109375" style="15" bestFit="1" customWidth="1"/>
    <col min="26" max="26" width="9.140625" style="15"/>
    <col min="27" max="27" width="12.85546875" style="15" bestFit="1" customWidth="1"/>
    <col min="28" max="16384" width="9.140625" style="15"/>
  </cols>
  <sheetData>
    <row r="1" spans="1:9" ht="13.5" thickBot="1" x14ac:dyDescent="0.25"/>
    <row r="2" spans="1:9" ht="75.75" customHeight="1" x14ac:dyDescent="0.2">
      <c r="A2" s="120" t="s">
        <v>117</v>
      </c>
      <c r="B2" s="121"/>
      <c r="C2" s="121"/>
      <c r="D2" s="121"/>
      <c r="E2" s="121"/>
      <c r="F2" s="121"/>
      <c r="G2" s="121"/>
      <c r="H2" s="121"/>
      <c r="I2" s="122"/>
    </row>
    <row r="3" spans="1:9" x14ac:dyDescent="0.2">
      <c r="A3" s="123" t="s">
        <v>109</v>
      </c>
      <c r="B3" s="124"/>
      <c r="C3" s="124"/>
      <c r="D3" s="124"/>
      <c r="E3" s="124"/>
      <c r="F3" s="124"/>
      <c r="G3" s="124"/>
      <c r="H3" s="125"/>
      <c r="I3" s="91">
        <v>5</v>
      </c>
    </row>
    <row r="4" spans="1:9" ht="16.5" customHeight="1" x14ac:dyDescent="0.2">
      <c r="A4" s="126"/>
      <c r="B4" s="127"/>
      <c r="C4" s="127"/>
      <c r="D4" s="127"/>
      <c r="E4" s="127"/>
      <c r="F4" s="127"/>
      <c r="G4" s="127"/>
      <c r="H4" s="127"/>
      <c r="I4" s="128"/>
    </row>
    <row r="5" spans="1:9" x14ac:dyDescent="0.2">
      <c r="A5" s="129" t="s">
        <v>0</v>
      </c>
      <c r="B5" s="130"/>
      <c r="C5" s="130"/>
      <c r="D5" s="130"/>
      <c r="E5" s="130"/>
      <c r="F5" s="130"/>
      <c r="G5" s="130"/>
      <c r="H5" s="130"/>
      <c r="I5" s="131"/>
    </row>
    <row r="6" spans="1:9" x14ac:dyDescent="0.2">
      <c r="A6" s="7" t="s">
        <v>1</v>
      </c>
      <c r="B6" s="4" t="s">
        <v>2</v>
      </c>
      <c r="C6" s="4" t="s">
        <v>3</v>
      </c>
      <c r="D6" s="132" t="s">
        <v>4</v>
      </c>
      <c r="E6" s="133"/>
      <c r="F6" s="4" t="s">
        <v>5</v>
      </c>
      <c r="G6" s="4" t="s">
        <v>6</v>
      </c>
      <c r="H6" s="4" t="s">
        <v>7</v>
      </c>
      <c r="I6" s="8" t="s">
        <v>8</v>
      </c>
    </row>
    <row r="7" spans="1:9" ht="41.25" customHeight="1" x14ac:dyDescent="0.2">
      <c r="A7" s="5" t="s">
        <v>9</v>
      </c>
      <c r="B7" s="3" t="s">
        <v>10</v>
      </c>
      <c r="C7" s="3" t="s">
        <v>11</v>
      </c>
      <c r="D7" s="114" t="s">
        <v>12</v>
      </c>
      <c r="E7" s="115"/>
      <c r="F7" s="3" t="s">
        <v>13</v>
      </c>
      <c r="G7" s="3" t="s">
        <v>14</v>
      </c>
      <c r="H7" s="1" t="s">
        <v>15</v>
      </c>
      <c r="I7" s="6" t="s">
        <v>16</v>
      </c>
    </row>
    <row r="8" spans="1:9" ht="12.75" customHeight="1" x14ac:dyDescent="0.2">
      <c r="A8" s="9" t="s">
        <v>17</v>
      </c>
      <c r="B8" s="79">
        <v>1</v>
      </c>
      <c r="C8" s="80">
        <v>7000000</v>
      </c>
      <c r="D8" s="116">
        <v>0.5</v>
      </c>
      <c r="E8" s="117"/>
      <c r="F8" s="61">
        <f>+'FACTOR MULTIPLICADOR'!$I$52</f>
        <v>2.1850000000000001</v>
      </c>
      <c r="G8" s="2">
        <f>ROUND(C8*D8*F8*B8,0)</f>
        <v>7647500</v>
      </c>
      <c r="H8" s="87">
        <f>$I$3</f>
        <v>5</v>
      </c>
      <c r="I8" s="10">
        <f>ROUND(G8*H8,0)</f>
        <v>38237500</v>
      </c>
    </row>
    <row r="9" spans="1:9" x14ac:dyDescent="0.2">
      <c r="A9" s="11" t="s">
        <v>113</v>
      </c>
      <c r="B9" s="81">
        <v>2</v>
      </c>
      <c r="C9" s="80">
        <v>4650000</v>
      </c>
      <c r="D9" s="118">
        <v>1</v>
      </c>
      <c r="E9" s="119"/>
      <c r="F9" s="61">
        <f>+$F$8</f>
        <v>2.1850000000000001</v>
      </c>
      <c r="G9" s="2">
        <f>ROUND(C9*D9*F9*B9,0)</f>
        <v>20320500</v>
      </c>
      <c r="H9" s="87">
        <f>$I$3</f>
        <v>5</v>
      </c>
      <c r="I9" s="10">
        <f>ROUND(G9*H9,0)</f>
        <v>101602500</v>
      </c>
    </row>
    <row r="10" spans="1:9" x14ac:dyDescent="0.2">
      <c r="A10" s="11" t="s">
        <v>104</v>
      </c>
      <c r="B10" s="81">
        <v>1</v>
      </c>
      <c r="C10" s="80">
        <v>3000000</v>
      </c>
      <c r="D10" s="118">
        <v>1</v>
      </c>
      <c r="E10" s="119"/>
      <c r="F10" s="61">
        <f>+$F$8</f>
        <v>2.1850000000000001</v>
      </c>
      <c r="G10" s="2">
        <f>ROUND(C10*D10*F10*B10,0)</f>
        <v>6555000</v>
      </c>
      <c r="H10" s="87">
        <f>$I$3</f>
        <v>5</v>
      </c>
      <c r="I10" s="10">
        <f>ROUND(G10*H10,0)</f>
        <v>32775000</v>
      </c>
    </row>
    <row r="11" spans="1:9" x14ac:dyDescent="0.2">
      <c r="A11" s="11" t="s">
        <v>107</v>
      </c>
      <c r="B11" s="81">
        <v>1</v>
      </c>
      <c r="C11" s="80">
        <v>3750000</v>
      </c>
      <c r="D11" s="118">
        <v>0.8</v>
      </c>
      <c r="E11" s="119"/>
      <c r="F11" s="61">
        <f>+$F$8</f>
        <v>2.1850000000000001</v>
      </c>
      <c r="G11" s="2">
        <f>ROUND(C11*D11*F11*B11,0)</f>
        <v>6555000</v>
      </c>
      <c r="H11" s="87">
        <f>$I$3</f>
        <v>5</v>
      </c>
      <c r="I11" s="10">
        <f>ROUND(G11*H11,0)</f>
        <v>32775000</v>
      </c>
    </row>
    <row r="12" spans="1:9" ht="12.75" customHeight="1" x14ac:dyDescent="0.2">
      <c r="A12" s="100" t="s">
        <v>18</v>
      </c>
      <c r="B12" s="101"/>
      <c r="C12" s="101"/>
      <c r="D12" s="101"/>
      <c r="E12" s="101"/>
      <c r="F12" s="101"/>
      <c r="G12" s="101"/>
      <c r="H12" s="102"/>
      <c r="I12" s="16">
        <f>SUM(I8:I11)</f>
        <v>205390000</v>
      </c>
    </row>
    <row r="13" spans="1:9" x14ac:dyDescent="0.2">
      <c r="A13" s="17"/>
      <c r="B13" s="13"/>
      <c r="C13" s="13"/>
      <c r="D13" s="13"/>
      <c r="E13" s="13"/>
      <c r="F13" s="13"/>
      <c r="G13" s="13"/>
      <c r="H13" s="13"/>
      <c r="I13" s="18"/>
    </row>
    <row r="14" spans="1:9" x14ac:dyDescent="0.2">
      <c r="A14" s="144" t="s">
        <v>19</v>
      </c>
      <c r="B14" s="145"/>
      <c r="C14" s="145"/>
      <c r="D14" s="145"/>
      <c r="E14" s="145"/>
      <c r="F14" s="145"/>
      <c r="G14" s="145"/>
      <c r="H14" s="145"/>
      <c r="I14" s="146"/>
    </row>
    <row r="15" spans="1:9" ht="42" customHeight="1" x14ac:dyDescent="0.2">
      <c r="A15" s="5" t="s">
        <v>20</v>
      </c>
      <c r="B15" s="3" t="s">
        <v>10</v>
      </c>
      <c r="C15" s="3" t="s">
        <v>21</v>
      </c>
      <c r="D15" s="114" t="s">
        <v>12</v>
      </c>
      <c r="E15" s="115"/>
      <c r="F15" s="3" t="s">
        <v>13</v>
      </c>
      <c r="G15" s="3" t="s">
        <v>14</v>
      </c>
      <c r="H15" s="1" t="s">
        <v>22</v>
      </c>
      <c r="I15" s="6" t="s">
        <v>16</v>
      </c>
    </row>
    <row r="16" spans="1:9" x14ac:dyDescent="0.2">
      <c r="A16" s="72" t="s">
        <v>114</v>
      </c>
      <c r="B16" s="81">
        <v>2</v>
      </c>
      <c r="C16" s="2">
        <v>3750000</v>
      </c>
      <c r="D16" s="118">
        <v>1</v>
      </c>
      <c r="E16" s="119"/>
      <c r="F16" s="61">
        <f>+$F$8</f>
        <v>2.1850000000000001</v>
      </c>
      <c r="G16" s="2">
        <f>ROUND(C16*D16*F16*B16,0)</f>
        <v>16387500</v>
      </c>
      <c r="H16" s="87">
        <f>$I$3</f>
        <v>5</v>
      </c>
      <c r="I16" s="10">
        <f>ROUND(G16*H16,0)</f>
        <v>81937500</v>
      </c>
    </row>
    <row r="17" spans="1:27" ht="12.75" customHeight="1" x14ac:dyDescent="0.2">
      <c r="A17" s="72" t="s">
        <v>115</v>
      </c>
      <c r="B17" s="79">
        <v>1</v>
      </c>
      <c r="C17" s="80">
        <v>3750000</v>
      </c>
      <c r="D17" s="116">
        <v>1</v>
      </c>
      <c r="E17" s="117"/>
      <c r="F17" s="61">
        <f>+$F$8</f>
        <v>2.1850000000000001</v>
      </c>
      <c r="G17" s="2">
        <f>ROUND(C17*D17*F17*B17,0)</f>
        <v>8193750</v>
      </c>
      <c r="H17" s="87">
        <f>$I$3</f>
        <v>5</v>
      </c>
      <c r="I17" s="10">
        <f>ROUND(G17*H17,0)</f>
        <v>40968750</v>
      </c>
    </row>
    <row r="18" spans="1:27" x14ac:dyDescent="0.2">
      <c r="A18" s="82" t="s">
        <v>23</v>
      </c>
      <c r="B18" s="81">
        <v>1</v>
      </c>
      <c r="C18" s="80">
        <v>3750000</v>
      </c>
      <c r="D18" s="116">
        <v>1</v>
      </c>
      <c r="E18" s="117"/>
      <c r="F18" s="61">
        <f>+$F$8</f>
        <v>2.1850000000000001</v>
      </c>
      <c r="G18" s="2">
        <f>ROUND(C18*D18*F18*B18,0)</f>
        <v>8193750</v>
      </c>
      <c r="H18" s="87">
        <f>$I$3</f>
        <v>5</v>
      </c>
      <c r="I18" s="10">
        <f>ROUND(G18*H18,0)</f>
        <v>40968750</v>
      </c>
    </row>
    <row r="19" spans="1:27" ht="12.75" customHeight="1" x14ac:dyDescent="0.2">
      <c r="A19" s="100" t="s">
        <v>24</v>
      </c>
      <c r="B19" s="101"/>
      <c r="C19" s="101"/>
      <c r="D19" s="101"/>
      <c r="E19" s="101"/>
      <c r="F19" s="101"/>
      <c r="G19" s="101"/>
      <c r="H19" s="102"/>
      <c r="I19" s="16">
        <f>+SUM(I16:I18)</f>
        <v>163875000</v>
      </c>
    </row>
    <row r="20" spans="1:27" x14ac:dyDescent="0.2">
      <c r="A20" s="17"/>
      <c r="B20" s="13"/>
      <c r="C20" s="13"/>
      <c r="D20" s="13"/>
      <c r="E20" s="13"/>
      <c r="F20" s="13"/>
      <c r="G20" s="13"/>
      <c r="H20" s="13"/>
      <c r="I20" s="18"/>
    </row>
    <row r="21" spans="1:27" x14ac:dyDescent="0.2">
      <c r="A21" s="144" t="s">
        <v>25</v>
      </c>
      <c r="B21" s="145"/>
      <c r="C21" s="145"/>
      <c r="D21" s="145"/>
      <c r="E21" s="145"/>
      <c r="F21" s="145"/>
      <c r="G21" s="145"/>
      <c r="H21" s="145"/>
      <c r="I21" s="146"/>
    </row>
    <row r="22" spans="1:27" ht="83.25" customHeight="1" x14ac:dyDescent="0.2">
      <c r="A22" s="5" t="s">
        <v>26</v>
      </c>
      <c r="B22" s="3" t="s">
        <v>10</v>
      </c>
      <c r="C22" s="3" t="s">
        <v>21</v>
      </c>
      <c r="D22" s="114" t="s">
        <v>12</v>
      </c>
      <c r="E22" s="115"/>
      <c r="F22" s="3" t="s">
        <v>13</v>
      </c>
      <c r="G22" s="3" t="s">
        <v>14</v>
      </c>
      <c r="H22" s="1" t="s">
        <v>22</v>
      </c>
      <c r="I22" s="6" t="s">
        <v>16</v>
      </c>
      <c r="Y22" s="92"/>
      <c r="Z22" s="85"/>
      <c r="AA22" s="86"/>
    </row>
    <row r="23" spans="1:27" x14ac:dyDescent="0.2">
      <c r="A23" s="11" t="s">
        <v>27</v>
      </c>
      <c r="B23" s="81">
        <v>1</v>
      </c>
      <c r="C23" s="2">
        <v>1750905</v>
      </c>
      <c r="D23" s="118">
        <v>0.5</v>
      </c>
      <c r="E23" s="119"/>
      <c r="F23" s="61">
        <f>+$F$8</f>
        <v>2.1850000000000001</v>
      </c>
      <c r="G23" s="2">
        <f>ROUND(C23*D23*F23*B23,0)</f>
        <v>1912864</v>
      </c>
      <c r="H23" s="87">
        <f>$I$3</f>
        <v>5</v>
      </c>
      <c r="I23" s="10">
        <f>ROUND(G23*H23,0)</f>
        <v>9564320</v>
      </c>
    </row>
    <row r="24" spans="1:27" x14ac:dyDescent="0.2">
      <c r="A24" s="11"/>
      <c r="B24" s="81"/>
      <c r="C24" s="2"/>
      <c r="D24" s="118"/>
      <c r="E24" s="119"/>
      <c r="F24" s="61"/>
      <c r="G24" s="2"/>
      <c r="H24" s="63"/>
      <c r="I24" s="10"/>
    </row>
    <row r="25" spans="1:27" ht="12.75" customHeight="1" x14ac:dyDescent="0.2">
      <c r="A25" s="100" t="s">
        <v>28</v>
      </c>
      <c r="B25" s="101"/>
      <c r="C25" s="101"/>
      <c r="D25" s="101"/>
      <c r="E25" s="101"/>
      <c r="F25" s="101"/>
      <c r="G25" s="101"/>
      <c r="H25" s="102"/>
      <c r="I25" s="16">
        <f>+SUM(I23:I24)</f>
        <v>9564320</v>
      </c>
    </row>
    <row r="26" spans="1:27" x14ac:dyDescent="0.2">
      <c r="A26" s="17"/>
      <c r="B26" s="13"/>
      <c r="C26" s="13"/>
      <c r="D26" s="13"/>
      <c r="E26" s="13"/>
      <c r="F26" s="13"/>
      <c r="G26" s="13"/>
      <c r="H26" s="13"/>
      <c r="I26" s="18"/>
    </row>
    <row r="27" spans="1:27" x14ac:dyDescent="0.2">
      <c r="A27" s="144" t="s">
        <v>29</v>
      </c>
      <c r="B27" s="145"/>
      <c r="C27" s="145"/>
      <c r="D27" s="145"/>
      <c r="E27" s="145"/>
      <c r="F27" s="145"/>
      <c r="G27" s="145"/>
      <c r="H27" s="145"/>
      <c r="I27" s="146"/>
    </row>
    <row r="28" spans="1:27" ht="12.75" customHeight="1" x14ac:dyDescent="0.2">
      <c r="A28" s="7" t="s">
        <v>30</v>
      </c>
      <c r="B28" s="111" t="s">
        <v>106</v>
      </c>
      <c r="C28" s="112"/>
      <c r="D28" s="113"/>
      <c r="E28" s="111" t="s">
        <v>22</v>
      </c>
      <c r="F28" s="112"/>
      <c r="G28" s="113"/>
      <c r="H28" s="3" t="s">
        <v>31</v>
      </c>
      <c r="I28" s="12" t="s">
        <v>32</v>
      </c>
    </row>
    <row r="29" spans="1:27" ht="38.25" customHeight="1" x14ac:dyDescent="0.2">
      <c r="A29" s="9" t="s">
        <v>33</v>
      </c>
      <c r="B29" s="104">
        <v>1.28</v>
      </c>
      <c r="C29" s="105"/>
      <c r="D29" s="106"/>
      <c r="E29" s="107">
        <f>$I$3</f>
        <v>5</v>
      </c>
      <c r="F29" s="108"/>
      <c r="G29" s="109"/>
      <c r="H29" s="2">
        <v>850000</v>
      </c>
      <c r="I29" s="10">
        <f>ROUND(B29*E29*H29,0)</f>
        <v>5440000</v>
      </c>
    </row>
    <row r="30" spans="1:27" s="73" customFormat="1" ht="12.75" customHeight="1" x14ac:dyDescent="0.2">
      <c r="A30" s="9" t="s">
        <v>34</v>
      </c>
      <c r="B30" s="104">
        <v>1.28</v>
      </c>
      <c r="C30" s="105"/>
      <c r="D30" s="106"/>
      <c r="E30" s="107">
        <f t="shared" ref="E30" si="0">$I$3</f>
        <v>5</v>
      </c>
      <c r="F30" s="108"/>
      <c r="G30" s="109"/>
      <c r="H30" s="2">
        <v>500000</v>
      </c>
      <c r="I30" s="10">
        <f>ROUND(B30*E30*H30,0)</f>
        <v>3200000</v>
      </c>
      <c r="K30" s="94"/>
    </row>
    <row r="31" spans="1:27" ht="42" customHeight="1" x14ac:dyDescent="0.2">
      <c r="A31" s="9" t="s">
        <v>35</v>
      </c>
      <c r="B31" s="104">
        <v>1.28</v>
      </c>
      <c r="C31" s="105"/>
      <c r="D31" s="106"/>
      <c r="E31" s="107">
        <f t="shared" ref="E31" si="1">$I$3</f>
        <v>5</v>
      </c>
      <c r="F31" s="108"/>
      <c r="G31" s="109"/>
      <c r="H31" s="2">
        <v>300000</v>
      </c>
      <c r="I31" s="10">
        <f>ROUND(B31*E31*H31,0)</f>
        <v>1920000</v>
      </c>
    </row>
    <row r="32" spans="1:27" ht="35.25" customHeight="1" x14ac:dyDescent="0.2">
      <c r="A32" s="9" t="s">
        <v>36</v>
      </c>
      <c r="B32" s="104">
        <v>1.28</v>
      </c>
      <c r="C32" s="105"/>
      <c r="D32" s="106"/>
      <c r="E32" s="107">
        <f t="shared" ref="E32" si="2">$I$3</f>
        <v>5</v>
      </c>
      <c r="F32" s="108"/>
      <c r="G32" s="109"/>
      <c r="H32" s="2">
        <v>400000</v>
      </c>
      <c r="I32" s="10">
        <f>ROUND(B32*E32*H32,0)</f>
        <v>2560000</v>
      </c>
    </row>
    <row r="33" spans="1:12" ht="40.5" customHeight="1" x14ac:dyDescent="0.2">
      <c r="A33" s="84" t="s">
        <v>111</v>
      </c>
      <c r="B33" s="104">
        <v>1.28</v>
      </c>
      <c r="C33" s="105"/>
      <c r="D33" s="106"/>
      <c r="E33" s="107">
        <f t="shared" ref="E33" si="3">$I$3</f>
        <v>5</v>
      </c>
      <c r="F33" s="108"/>
      <c r="G33" s="109"/>
      <c r="H33" s="2">
        <v>400000</v>
      </c>
      <c r="I33" s="10">
        <f>ROUND(B33*E33*H33,0)</f>
        <v>2560000</v>
      </c>
    </row>
    <row r="34" spans="1:12" ht="35.25" customHeight="1" x14ac:dyDescent="0.2">
      <c r="A34" s="88" t="s">
        <v>112</v>
      </c>
      <c r="B34" s="104">
        <v>1.28</v>
      </c>
      <c r="C34" s="105"/>
      <c r="D34" s="106"/>
      <c r="E34" s="110">
        <f t="shared" ref="E34" si="4">$I$3</f>
        <v>5</v>
      </c>
      <c r="F34" s="110"/>
      <c r="G34" s="110"/>
      <c r="H34" s="89">
        <v>455000</v>
      </c>
      <c r="I34" s="10">
        <f>ROUND(B34*E34*H34,0)</f>
        <v>2912000</v>
      </c>
    </row>
    <row r="35" spans="1:12" x14ac:dyDescent="0.2">
      <c r="A35" s="97" t="s">
        <v>116</v>
      </c>
      <c r="B35" s="98"/>
      <c r="C35" s="98"/>
      <c r="D35" s="98"/>
      <c r="E35" s="98"/>
      <c r="F35" s="98"/>
      <c r="G35" s="98"/>
      <c r="H35" s="98"/>
      <c r="I35" s="99"/>
    </row>
    <row r="36" spans="1:12" ht="13.5" customHeight="1" x14ac:dyDescent="0.2">
      <c r="A36" s="100" t="s">
        <v>37</v>
      </c>
      <c r="B36" s="101"/>
      <c r="C36" s="101"/>
      <c r="D36" s="101"/>
      <c r="E36" s="101"/>
      <c r="F36" s="101"/>
      <c r="G36" s="101"/>
      <c r="H36" s="102"/>
      <c r="I36" s="16">
        <f>SUM(I29:I34)</f>
        <v>18592000</v>
      </c>
      <c r="K36" s="95">
        <v>477390772</v>
      </c>
    </row>
    <row r="37" spans="1:12" ht="13.5" customHeight="1" x14ac:dyDescent="0.2">
      <c r="A37" s="68"/>
      <c r="B37" s="62"/>
      <c r="C37" s="62"/>
      <c r="D37" s="62"/>
      <c r="E37" s="62"/>
      <c r="F37" s="62"/>
      <c r="G37" s="62"/>
      <c r="H37" s="62"/>
      <c r="I37" s="69"/>
    </row>
    <row r="38" spans="1:12" x14ac:dyDescent="0.2">
      <c r="A38" s="103" t="s">
        <v>38</v>
      </c>
      <c r="B38" s="103"/>
      <c r="C38" s="103"/>
      <c r="D38" s="103"/>
      <c r="E38" s="103"/>
      <c r="F38" s="103"/>
      <c r="G38" s="103"/>
      <c r="H38" s="103"/>
      <c r="I38" s="103"/>
    </row>
    <row r="39" spans="1:12" ht="15.75" customHeight="1" x14ac:dyDescent="0.2">
      <c r="A39" s="141" t="s">
        <v>39</v>
      </c>
      <c r="B39" s="142"/>
      <c r="C39" s="142"/>
      <c r="D39" s="142"/>
      <c r="E39" s="142"/>
      <c r="F39" s="142"/>
      <c r="G39" s="142"/>
      <c r="H39" s="143"/>
      <c r="I39" s="70">
        <f>+I12+I19+I36+I25</f>
        <v>397421320</v>
      </c>
    </row>
    <row r="40" spans="1:12" x14ac:dyDescent="0.2">
      <c r="A40" s="141" t="s">
        <v>40</v>
      </c>
      <c r="B40" s="142"/>
      <c r="C40" s="142"/>
      <c r="D40" s="142"/>
      <c r="E40" s="142"/>
      <c r="F40" s="142"/>
      <c r="G40" s="142"/>
      <c r="H40" s="143"/>
      <c r="I40" s="70">
        <f>ROUND(I39*0.19,0)</f>
        <v>75510051</v>
      </c>
    </row>
    <row r="41" spans="1:12" ht="14.25" customHeight="1" x14ac:dyDescent="0.2">
      <c r="A41" s="141" t="s">
        <v>41</v>
      </c>
      <c r="B41" s="142"/>
      <c r="C41" s="142"/>
      <c r="D41" s="142"/>
      <c r="E41" s="142"/>
      <c r="F41" s="142"/>
      <c r="G41" s="142"/>
      <c r="H41" s="143"/>
      <c r="I41" s="71">
        <f>SUM(I39:I40)</f>
        <v>472931371</v>
      </c>
      <c r="J41" s="90"/>
      <c r="K41" s="96">
        <v>477390772</v>
      </c>
      <c r="L41" s="75"/>
    </row>
    <row r="42" spans="1:12" x14ac:dyDescent="0.2">
      <c r="A42" s="134" t="s">
        <v>42</v>
      </c>
      <c r="B42" s="134"/>
      <c r="C42" s="134"/>
      <c r="D42" s="134"/>
      <c r="E42" s="134"/>
      <c r="F42" s="134"/>
      <c r="G42" s="134"/>
      <c r="H42" s="134"/>
      <c r="I42" s="134"/>
      <c r="J42" s="74"/>
    </row>
    <row r="43" spans="1:12" ht="26.25" customHeight="1" x14ac:dyDescent="0.2">
      <c r="A43" s="138" t="s">
        <v>43</v>
      </c>
      <c r="B43" s="139"/>
      <c r="C43" s="139"/>
      <c r="D43" s="139"/>
      <c r="E43" s="139"/>
      <c r="F43" s="139"/>
      <c r="G43" s="139"/>
      <c r="H43" s="139"/>
      <c r="I43" s="140"/>
      <c r="K43" s="96">
        <f>+I41-K41</f>
        <v>-4459401</v>
      </c>
    </row>
    <row r="44" spans="1:12" ht="15" customHeight="1" x14ac:dyDescent="0.2">
      <c r="A44" s="138" t="s">
        <v>44</v>
      </c>
      <c r="B44" s="139"/>
      <c r="C44" s="139"/>
      <c r="D44" s="139"/>
      <c r="E44" s="139"/>
      <c r="F44" s="139"/>
      <c r="G44" s="139"/>
      <c r="H44" s="139"/>
      <c r="I44" s="140"/>
    </row>
    <row r="45" spans="1:12" ht="26.25" customHeight="1" x14ac:dyDescent="0.2">
      <c r="A45" s="138" t="s">
        <v>45</v>
      </c>
      <c r="B45" s="139"/>
      <c r="C45" s="139"/>
      <c r="D45" s="139"/>
      <c r="E45" s="139"/>
      <c r="F45" s="139"/>
      <c r="G45" s="139"/>
      <c r="H45" s="139"/>
      <c r="I45" s="140"/>
    </row>
    <row r="46" spans="1:12" ht="27.75" customHeight="1" x14ac:dyDescent="0.2">
      <c r="A46" s="138" t="s">
        <v>46</v>
      </c>
      <c r="B46" s="139"/>
      <c r="C46" s="139"/>
      <c r="D46" s="139"/>
      <c r="E46" s="139"/>
      <c r="F46" s="139"/>
      <c r="G46" s="139"/>
      <c r="H46" s="139"/>
      <c r="I46" s="140"/>
    </row>
    <row r="47" spans="1:12" ht="15.75" customHeight="1" thickBot="1" x14ac:dyDescent="0.25">
      <c r="A47" s="135" t="s">
        <v>110</v>
      </c>
      <c r="B47" s="136"/>
      <c r="C47" s="136"/>
      <c r="D47" s="136"/>
      <c r="E47" s="136"/>
      <c r="F47" s="136"/>
      <c r="G47" s="136"/>
      <c r="H47" s="136"/>
      <c r="I47" s="137"/>
    </row>
    <row r="48" spans="1:12" x14ac:dyDescent="0.2">
      <c r="D48" s="76"/>
    </row>
    <row r="49" spans="1:7" x14ac:dyDescent="0.2">
      <c r="D49" s="76"/>
    </row>
    <row r="50" spans="1:7" x14ac:dyDescent="0.2">
      <c r="A50" s="78"/>
      <c r="B50" s="78"/>
    </row>
    <row r="55" spans="1:7" x14ac:dyDescent="0.2">
      <c r="G55" s="77"/>
    </row>
  </sheetData>
  <mergeCells count="49">
    <mergeCell ref="A39:H39"/>
    <mergeCell ref="A40:H40"/>
    <mergeCell ref="A41:H41"/>
    <mergeCell ref="A14:I14"/>
    <mergeCell ref="A12:H12"/>
    <mergeCell ref="A27:I27"/>
    <mergeCell ref="D15:E15"/>
    <mergeCell ref="D16:E16"/>
    <mergeCell ref="D17:E17"/>
    <mergeCell ref="D18:E18"/>
    <mergeCell ref="A19:H19"/>
    <mergeCell ref="A21:I21"/>
    <mergeCell ref="D22:E22"/>
    <mergeCell ref="D23:E23"/>
    <mergeCell ref="D24:E24"/>
    <mergeCell ref="A25:H25"/>
    <mergeCell ref="A42:I42"/>
    <mergeCell ref="A47:I47"/>
    <mergeCell ref="A43:I43"/>
    <mergeCell ref="A44:I44"/>
    <mergeCell ref="A45:I45"/>
    <mergeCell ref="A46:I46"/>
    <mergeCell ref="A2:I2"/>
    <mergeCell ref="A3:H3"/>
    <mergeCell ref="A4:I4"/>
    <mergeCell ref="A5:I5"/>
    <mergeCell ref="D6:E6"/>
    <mergeCell ref="D7:E7"/>
    <mergeCell ref="D8:E8"/>
    <mergeCell ref="D9:E9"/>
    <mergeCell ref="D10:E10"/>
    <mergeCell ref="D11:E11"/>
    <mergeCell ref="B28:D28"/>
    <mergeCell ref="E28:G28"/>
    <mergeCell ref="B29:D29"/>
    <mergeCell ref="E29:G29"/>
    <mergeCell ref="B30:D30"/>
    <mergeCell ref="E30:G30"/>
    <mergeCell ref="A35:I35"/>
    <mergeCell ref="A36:H36"/>
    <mergeCell ref="A38:I38"/>
    <mergeCell ref="B31:D31"/>
    <mergeCell ref="E31:G31"/>
    <mergeCell ref="B32:D32"/>
    <mergeCell ref="E32:G32"/>
    <mergeCell ref="B34:D34"/>
    <mergeCell ref="E34:G34"/>
    <mergeCell ref="B33:D33"/>
    <mergeCell ref="E33:G33"/>
  </mergeCells>
  <printOptions horizontalCentered="1" verticalCentered="1"/>
  <pageMargins left="0.19685039370078741" right="0.19685039370078741" top="0.39370078740157483" bottom="0.39370078740157483" header="0" footer="0"/>
  <pageSetup scale="95" fitToHeight="0" orientation="portrait" r:id="rId1"/>
  <headerFooter alignWithMargins="0"/>
  <rowBreaks count="1" manualBreakCount="1">
    <brk id="38" max="8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1"/>
  <sheetViews>
    <sheetView view="pageBreakPreview" topLeftCell="A16" zoomScale="90" zoomScaleNormal="100" zoomScaleSheetLayoutView="90" workbookViewId="0">
      <selection activeCell="I54" sqref="I54"/>
    </sheetView>
  </sheetViews>
  <sheetFormatPr baseColWidth="10" defaultColWidth="12.5703125" defaultRowHeight="15" customHeight="1" x14ac:dyDescent="0.2"/>
  <cols>
    <col min="1" max="7" width="9" style="20" customWidth="1"/>
    <col min="8" max="8" width="13.140625" style="20" customWidth="1"/>
    <col min="9" max="9" width="53.42578125" style="20" customWidth="1"/>
    <col min="10" max="11" width="9" style="20" hidden="1" customWidth="1"/>
    <col min="12" max="12" width="6.140625" style="20" hidden="1" customWidth="1"/>
    <col min="13" max="26" width="9" style="20" customWidth="1"/>
    <col min="27" max="16384" width="12.5703125" style="20"/>
  </cols>
  <sheetData>
    <row r="1" spans="1:26" ht="26.45" customHeight="1" thickBot="1" x14ac:dyDescent="0.25">
      <c r="A1" s="161" t="s">
        <v>47</v>
      </c>
      <c r="B1" s="162"/>
      <c r="C1" s="162"/>
      <c r="D1" s="162"/>
      <c r="E1" s="162"/>
      <c r="F1" s="162"/>
      <c r="G1" s="162"/>
      <c r="H1" s="162"/>
      <c r="I1" s="163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61.5" customHeight="1" thickBot="1" x14ac:dyDescent="0.25">
      <c r="A2" s="164" t="str">
        <f>'PPTO INTERV'!$A$2</f>
        <v>INTERVENTORÍA TÉCNICA, ADMINISTRATIVA, FINANCIERA Y JURÍDICA AL CONTRATO DE OBRA PARA MANTENIMIENTO, REHABILITACIÓN, MEJORAMIENTO Y OPTIMIZACIÓN DE LA INFRAESTRUCTURA VIAL URBANA, MEDIANTE LA EJECUCIÓN DE ACTIVIDADES ORIENTADAS A LA REPARACIÓN, RECONSTRUCCIÓN, CONSTRUCCIÓN Y/O REPOSICIÓN DE PAVIMENTOS VEHICULARES Y PEATONALES DE LA CIUDAD DE MANIZALES FASE II POR EL SISTEMA DE MONTO AGOTABLE</v>
      </c>
      <c r="B2" s="162"/>
      <c r="C2" s="162"/>
      <c r="D2" s="162"/>
      <c r="E2" s="162"/>
      <c r="F2" s="162"/>
      <c r="G2" s="162"/>
      <c r="H2" s="162"/>
      <c r="I2" s="163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18" customHeight="1" x14ac:dyDescent="0.2">
      <c r="A3" s="21" t="s">
        <v>48</v>
      </c>
      <c r="B3" s="165" t="s">
        <v>49</v>
      </c>
      <c r="C3" s="162"/>
      <c r="D3" s="162"/>
      <c r="E3" s="162"/>
      <c r="F3" s="162"/>
      <c r="G3" s="162"/>
      <c r="H3" s="162"/>
      <c r="I3" s="163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ht="12.75" customHeight="1" x14ac:dyDescent="0.2">
      <c r="A4" s="22" t="s">
        <v>50</v>
      </c>
      <c r="B4" s="149" t="s">
        <v>51</v>
      </c>
      <c r="C4" s="150"/>
      <c r="D4" s="150"/>
      <c r="E4" s="150"/>
      <c r="F4" s="150"/>
      <c r="G4" s="150"/>
      <c r="H4" s="151"/>
      <c r="I4" s="23">
        <v>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12.75" customHeight="1" x14ac:dyDescent="0.2">
      <c r="A5" s="22" t="s">
        <v>52</v>
      </c>
      <c r="B5" s="149" t="s">
        <v>53</v>
      </c>
      <c r="C5" s="150"/>
      <c r="D5" s="150"/>
      <c r="E5" s="24"/>
      <c r="F5" s="25"/>
      <c r="G5" s="26"/>
      <c r="H5" s="27"/>
      <c r="I5" s="23">
        <f>1/12</f>
        <v>8.3333333333333329E-2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12.75" customHeight="1" x14ac:dyDescent="0.2">
      <c r="A6" s="22" t="s">
        <v>54</v>
      </c>
      <c r="B6" s="149" t="s">
        <v>55</v>
      </c>
      <c r="C6" s="150"/>
      <c r="D6" s="150"/>
      <c r="E6" s="24"/>
      <c r="F6" s="25"/>
      <c r="G6" s="26"/>
      <c r="H6" s="27"/>
      <c r="I6" s="23">
        <f>1/12</f>
        <v>8.3333333333333329E-2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12.75" customHeight="1" x14ac:dyDescent="0.2">
      <c r="A7" s="22" t="s">
        <v>56</v>
      </c>
      <c r="B7" s="149" t="s">
        <v>57</v>
      </c>
      <c r="C7" s="150"/>
      <c r="D7" s="150"/>
      <c r="E7" s="24"/>
      <c r="F7" s="25"/>
      <c r="G7" s="26"/>
      <c r="H7" s="27"/>
      <c r="I7" s="23">
        <v>0.01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12.75" customHeight="1" x14ac:dyDescent="0.2">
      <c r="A8" s="22" t="s">
        <v>58</v>
      </c>
      <c r="B8" s="149" t="s">
        <v>59</v>
      </c>
      <c r="C8" s="150"/>
      <c r="D8" s="150"/>
      <c r="E8" s="150"/>
      <c r="F8" s="150"/>
      <c r="G8" s="150"/>
      <c r="H8" s="151"/>
      <c r="I8" s="23">
        <f>+I6/2</f>
        <v>4.1666666666666664E-2</v>
      </c>
      <c r="J8" s="19"/>
      <c r="K8" s="19"/>
      <c r="L8" s="19"/>
      <c r="M8" s="19"/>
      <c r="N8" s="19"/>
      <c r="O8" s="19"/>
      <c r="P8" s="19"/>
      <c r="Q8" s="19"/>
      <c r="R8" s="19"/>
      <c r="S8" s="28" t="s">
        <v>60</v>
      </c>
      <c r="T8" s="28"/>
      <c r="U8" s="28"/>
      <c r="V8" s="19"/>
      <c r="W8" s="19"/>
      <c r="X8" s="19"/>
      <c r="Y8" s="19"/>
      <c r="Z8" s="19"/>
    </row>
    <row r="9" spans="1:26" ht="12.75" customHeight="1" x14ac:dyDescent="0.2">
      <c r="A9" s="22" t="s">
        <v>61</v>
      </c>
      <c r="B9" s="149" t="s">
        <v>62</v>
      </c>
      <c r="C9" s="150"/>
      <c r="D9" s="150"/>
      <c r="E9" s="150"/>
      <c r="F9" s="150"/>
      <c r="G9" s="150"/>
      <c r="H9" s="151"/>
      <c r="I9" s="23">
        <v>0.125</v>
      </c>
      <c r="J9" s="19"/>
      <c r="K9" s="19"/>
      <c r="L9" s="19"/>
      <c r="M9" s="19"/>
      <c r="N9" s="19"/>
      <c r="O9" s="19"/>
      <c r="P9" s="19"/>
      <c r="Q9" s="19"/>
      <c r="R9" s="19"/>
      <c r="S9" s="28" t="s">
        <v>63</v>
      </c>
      <c r="T9" s="28"/>
      <c r="U9" s="28"/>
      <c r="V9" s="19"/>
      <c r="W9" s="19"/>
      <c r="X9" s="19"/>
      <c r="Y9" s="19"/>
      <c r="Z9" s="19"/>
    </row>
    <row r="10" spans="1:26" ht="12.75" customHeight="1" x14ac:dyDescent="0.2">
      <c r="A10" s="22" t="s">
        <v>64</v>
      </c>
      <c r="B10" s="149" t="s">
        <v>65</v>
      </c>
      <c r="C10" s="150"/>
      <c r="D10" s="150"/>
      <c r="E10" s="150"/>
      <c r="F10" s="150"/>
      <c r="G10" s="150"/>
      <c r="H10" s="151"/>
      <c r="I10" s="23">
        <v>0.04</v>
      </c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12.75" customHeight="1" x14ac:dyDescent="0.2">
      <c r="A11" s="22" t="s">
        <v>66</v>
      </c>
      <c r="B11" s="149" t="s">
        <v>67</v>
      </c>
      <c r="C11" s="150"/>
      <c r="D11" s="150"/>
      <c r="E11" s="150"/>
      <c r="F11" s="150"/>
      <c r="G11" s="150"/>
      <c r="H11" s="151"/>
      <c r="I11" s="23">
        <v>6.9599999999999995E-2</v>
      </c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12.75" customHeight="1" x14ac:dyDescent="0.2">
      <c r="A12" s="22" t="s">
        <v>68</v>
      </c>
      <c r="B12" s="149" t="s">
        <v>69</v>
      </c>
      <c r="C12" s="150"/>
      <c r="D12" s="150"/>
      <c r="E12" s="150"/>
      <c r="F12" s="150"/>
      <c r="G12" s="150"/>
      <c r="H12" s="151"/>
      <c r="I12" s="23">
        <v>0</v>
      </c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32.25" customHeight="1" x14ac:dyDescent="0.2">
      <c r="A13" s="22" t="s">
        <v>70</v>
      </c>
      <c r="B13" s="166" t="s">
        <v>71</v>
      </c>
      <c r="C13" s="150"/>
      <c r="D13" s="150"/>
      <c r="E13" s="150"/>
      <c r="F13" s="150"/>
      <c r="G13" s="150"/>
      <c r="H13" s="151"/>
      <c r="I13" s="23">
        <v>2.2599999999999999E-2</v>
      </c>
      <c r="J13" s="19"/>
      <c r="K13" s="19"/>
      <c r="L13" s="2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12.75" customHeight="1" x14ac:dyDescent="0.2">
      <c r="A14" s="22" t="s">
        <v>72</v>
      </c>
      <c r="B14" s="149" t="s">
        <v>73</v>
      </c>
      <c r="C14" s="150"/>
      <c r="D14" s="150"/>
      <c r="E14" s="150"/>
      <c r="F14" s="150"/>
      <c r="G14" s="150"/>
      <c r="H14" s="151"/>
      <c r="I14" s="23">
        <v>0.06</v>
      </c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12.75" customHeight="1" thickBot="1" x14ac:dyDescent="0.25">
      <c r="A15" s="30"/>
      <c r="B15" s="31"/>
      <c r="C15" s="32"/>
      <c r="D15" s="32"/>
      <c r="E15" s="32"/>
      <c r="F15" s="152" t="s">
        <v>74</v>
      </c>
      <c r="G15" s="153"/>
      <c r="H15" s="154"/>
      <c r="I15" s="33">
        <f>SUM(I4:I14)</f>
        <v>1.5355333333333332</v>
      </c>
      <c r="J15" s="19"/>
      <c r="K15" s="2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12.75" customHeight="1" thickBot="1" x14ac:dyDescent="0.25">
      <c r="A16" s="34"/>
      <c r="H16" s="35"/>
      <c r="I16" s="36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15.75" customHeight="1" x14ac:dyDescent="0.2">
      <c r="A17" s="21">
        <v>2</v>
      </c>
      <c r="B17" s="158" t="s">
        <v>75</v>
      </c>
      <c r="C17" s="159"/>
      <c r="D17" s="159"/>
      <c r="E17" s="159"/>
      <c r="F17" s="159"/>
      <c r="G17" s="159"/>
      <c r="H17" s="159"/>
      <c r="I17" s="160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2.75" customHeight="1" x14ac:dyDescent="0.2">
      <c r="A18" s="22">
        <v>2.1</v>
      </c>
      <c r="B18" s="149" t="s">
        <v>76</v>
      </c>
      <c r="C18" s="150"/>
      <c r="D18" s="150"/>
      <c r="E18" s="150"/>
      <c r="F18" s="150"/>
      <c r="G18" s="150"/>
      <c r="H18" s="151"/>
      <c r="I18" s="23">
        <v>0.02</v>
      </c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2.75" customHeight="1" x14ac:dyDescent="0.2">
      <c r="A19" s="22">
        <v>2.2000000000000002</v>
      </c>
      <c r="B19" s="149" t="s">
        <v>77</v>
      </c>
      <c r="C19" s="150"/>
      <c r="D19" s="150"/>
      <c r="E19" s="150"/>
      <c r="F19" s="150"/>
      <c r="G19" s="150"/>
      <c r="H19" s="151"/>
      <c r="I19" s="23">
        <v>0.01</v>
      </c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2.75" customHeight="1" x14ac:dyDescent="0.2">
      <c r="A20" s="22">
        <v>2.2999999999999998</v>
      </c>
      <c r="B20" s="149" t="s">
        <v>78</v>
      </c>
      <c r="C20" s="150"/>
      <c r="D20" s="150"/>
      <c r="E20" s="150"/>
      <c r="F20" s="150"/>
      <c r="G20" s="150"/>
      <c r="H20" s="151"/>
      <c r="I20" s="23">
        <v>5.0000000000000001E-3</v>
      </c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2.75" customHeight="1" x14ac:dyDescent="0.2">
      <c r="A21" s="22">
        <v>2.4</v>
      </c>
      <c r="B21" s="149" t="s">
        <v>79</v>
      </c>
      <c r="C21" s="150"/>
      <c r="D21" s="150"/>
      <c r="E21" s="150"/>
      <c r="F21" s="150"/>
      <c r="G21" s="150"/>
      <c r="H21" s="151"/>
      <c r="I21" s="23">
        <v>0.01</v>
      </c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2.75" customHeight="1" x14ac:dyDescent="0.2">
      <c r="A22" s="22">
        <v>2.5</v>
      </c>
      <c r="B22" s="149" t="s">
        <v>80</v>
      </c>
      <c r="C22" s="150"/>
      <c r="D22" s="150"/>
      <c r="E22" s="150"/>
      <c r="F22" s="150"/>
      <c r="G22" s="150"/>
      <c r="H22" s="151"/>
      <c r="I22" s="23">
        <v>0.01</v>
      </c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2.75" customHeight="1" x14ac:dyDescent="0.2">
      <c r="A23" s="22">
        <v>2.6</v>
      </c>
      <c r="B23" s="149" t="s">
        <v>81</v>
      </c>
      <c r="C23" s="150"/>
      <c r="D23" s="150"/>
      <c r="E23" s="150"/>
      <c r="F23" s="150"/>
      <c r="G23" s="150"/>
      <c r="H23" s="151"/>
      <c r="I23" s="23">
        <v>5.0000000000000001E-3</v>
      </c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2.75" customHeight="1" x14ac:dyDescent="0.2">
      <c r="A24" s="22">
        <v>2.7</v>
      </c>
      <c r="B24" s="149" t="s">
        <v>82</v>
      </c>
      <c r="C24" s="150"/>
      <c r="D24" s="150"/>
      <c r="E24" s="150"/>
      <c r="F24" s="150"/>
      <c r="G24" s="150"/>
      <c r="H24" s="151"/>
      <c r="I24" s="23">
        <v>0.02</v>
      </c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2.75" customHeight="1" x14ac:dyDescent="0.2">
      <c r="A25" s="22">
        <v>2.8</v>
      </c>
      <c r="B25" s="149" t="s">
        <v>83</v>
      </c>
      <c r="C25" s="150"/>
      <c r="D25" s="150"/>
      <c r="E25" s="150"/>
      <c r="F25" s="150"/>
      <c r="G25" s="150"/>
      <c r="H25" s="151"/>
      <c r="I25" s="23">
        <v>4.7999999999999996E-3</v>
      </c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2.75" customHeight="1" x14ac:dyDescent="0.2">
      <c r="A26" s="22">
        <v>2.9</v>
      </c>
      <c r="B26" s="149" t="s">
        <v>84</v>
      </c>
      <c r="C26" s="150"/>
      <c r="D26" s="150"/>
      <c r="E26" s="150"/>
      <c r="F26" s="150"/>
      <c r="G26" s="150"/>
      <c r="H26" s="151"/>
      <c r="I26" s="23">
        <v>0.01</v>
      </c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2.75" customHeight="1" x14ac:dyDescent="0.2">
      <c r="A27" s="37">
        <v>2.1</v>
      </c>
      <c r="B27" s="38" t="s">
        <v>85</v>
      </c>
      <c r="C27" s="39"/>
      <c r="D27" s="39"/>
      <c r="E27" s="39"/>
      <c r="F27" s="39"/>
      <c r="G27" s="39"/>
      <c r="H27" s="40"/>
      <c r="I27" s="23">
        <v>3.5000000000000003E-2</v>
      </c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2.75" customHeight="1" thickBot="1" x14ac:dyDescent="0.25">
      <c r="A28" s="30"/>
      <c r="B28" s="31"/>
      <c r="C28" s="32"/>
      <c r="D28" s="32"/>
      <c r="E28" s="32"/>
      <c r="F28" s="152" t="s">
        <v>74</v>
      </c>
      <c r="G28" s="153"/>
      <c r="H28" s="154"/>
      <c r="I28" s="33">
        <f>SUM(I18:I27)</f>
        <v>0.1298</v>
      </c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2.75" customHeight="1" thickBot="1" x14ac:dyDescent="0.25">
      <c r="A29" s="34"/>
      <c r="H29" s="35"/>
      <c r="I29" s="36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8.75" customHeight="1" x14ac:dyDescent="0.2">
      <c r="A30" s="21">
        <v>3</v>
      </c>
      <c r="B30" s="158" t="s">
        <v>86</v>
      </c>
      <c r="C30" s="159"/>
      <c r="D30" s="159"/>
      <c r="E30" s="159"/>
      <c r="F30" s="159"/>
      <c r="G30" s="159"/>
      <c r="H30" s="159"/>
      <c r="I30" s="160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2.75" customHeight="1" x14ac:dyDescent="0.2">
      <c r="A31" s="22">
        <v>3.01</v>
      </c>
      <c r="B31" s="149" t="s">
        <v>87</v>
      </c>
      <c r="C31" s="150"/>
      <c r="D31" s="150"/>
      <c r="E31" s="150"/>
      <c r="F31" s="150"/>
      <c r="G31" s="150"/>
      <c r="H31" s="151"/>
      <c r="I31" s="23">
        <v>4.0000000000000002E-4</v>
      </c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2.75" customHeight="1" x14ac:dyDescent="0.2">
      <c r="A32" s="22">
        <v>3.02</v>
      </c>
      <c r="B32" s="149" t="s">
        <v>88</v>
      </c>
      <c r="C32" s="150"/>
      <c r="D32" s="150"/>
      <c r="E32" s="150"/>
      <c r="F32" s="150"/>
      <c r="G32" s="150"/>
      <c r="H32" s="151"/>
      <c r="I32" s="23">
        <f>0.5*1.21%</f>
        <v>6.0499999999999998E-3</v>
      </c>
      <c r="J32" s="29">
        <f>20%*10%*12</f>
        <v>0.24000000000000005</v>
      </c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2.75" customHeight="1" x14ac:dyDescent="0.2">
      <c r="A33" s="22">
        <v>3.03</v>
      </c>
      <c r="B33" s="149" t="s">
        <v>89</v>
      </c>
      <c r="C33" s="150"/>
      <c r="D33" s="150"/>
      <c r="E33" s="150"/>
      <c r="F33" s="150"/>
      <c r="G33" s="150"/>
      <c r="H33" s="151"/>
      <c r="I33" s="23">
        <v>1.21E-2</v>
      </c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2.75" customHeight="1" x14ac:dyDescent="0.2">
      <c r="A34" s="22">
        <v>3.04</v>
      </c>
      <c r="B34" s="149" t="s">
        <v>90</v>
      </c>
      <c r="C34" s="150"/>
      <c r="D34" s="150"/>
      <c r="E34" s="150"/>
      <c r="F34" s="150"/>
      <c r="G34" s="150"/>
      <c r="H34" s="151"/>
      <c r="I34" s="23">
        <f>2.5*1.21%</f>
        <v>3.0249999999999999E-2</v>
      </c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2.75" customHeight="1" x14ac:dyDescent="0.2">
      <c r="A35" s="22">
        <v>3.05</v>
      </c>
      <c r="B35" s="149" t="s">
        <v>91</v>
      </c>
      <c r="C35" s="150"/>
      <c r="D35" s="150"/>
      <c r="E35" s="150"/>
      <c r="F35" s="150"/>
      <c r="G35" s="150"/>
      <c r="H35" s="151"/>
      <c r="I35" s="23">
        <v>0</v>
      </c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2.75" customHeight="1" x14ac:dyDescent="0.2">
      <c r="A36" s="22">
        <v>3.06</v>
      </c>
      <c r="B36" s="149" t="s">
        <v>92</v>
      </c>
      <c r="C36" s="150"/>
      <c r="D36" s="150"/>
      <c r="E36" s="150"/>
      <c r="F36" s="150"/>
      <c r="G36" s="150"/>
      <c r="H36" s="151"/>
      <c r="I36" s="23">
        <v>0.02</v>
      </c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2.75" customHeight="1" x14ac:dyDescent="0.2">
      <c r="A37" s="22">
        <v>3.07</v>
      </c>
      <c r="B37" s="149" t="s">
        <v>93</v>
      </c>
      <c r="C37" s="150"/>
      <c r="D37" s="150"/>
      <c r="E37" s="150"/>
      <c r="F37" s="150"/>
      <c r="G37" s="150"/>
      <c r="H37" s="151"/>
      <c r="I37" s="23">
        <v>0.02</v>
      </c>
      <c r="J37" s="41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2.75" customHeight="1" x14ac:dyDescent="0.2">
      <c r="A38" s="22">
        <v>3.08</v>
      </c>
      <c r="B38" s="42" t="s">
        <v>94</v>
      </c>
      <c r="C38" s="43"/>
      <c r="D38" s="43"/>
      <c r="E38" s="43"/>
      <c r="F38" s="43"/>
      <c r="G38" s="43"/>
      <c r="H38" s="44"/>
      <c r="I38" s="23">
        <v>0.02</v>
      </c>
      <c r="J38" s="41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2.75" customHeight="1" x14ac:dyDescent="0.2">
      <c r="A39" s="22">
        <v>3.09</v>
      </c>
      <c r="B39" s="42" t="s">
        <v>95</v>
      </c>
      <c r="C39" s="43"/>
      <c r="D39" s="43"/>
      <c r="E39" s="43"/>
      <c r="F39" s="43"/>
      <c r="G39" s="43"/>
      <c r="H39" s="44"/>
      <c r="I39" s="23">
        <v>5.0000000000000001E-3</v>
      </c>
      <c r="J39" s="41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2.75" customHeight="1" x14ac:dyDescent="0.2">
      <c r="A40" s="22" t="s">
        <v>96</v>
      </c>
      <c r="B40" s="42" t="s">
        <v>97</v>
      </c>
      <c r="C40" s="43"/>
      <c r="D40" s="43"/>
      <c r="E40" s="43"/>
      <c r="F40" s="43"/>
      <c r="G40" s="43"/>
      <c r="H40" s="44"/>
      <c r="I40" s="23">
        <v>0.02</v>
      </c>
      <c r="J40" s="41"/>
      <c r="K40" s="19"/>
      <c r="L40" s="19"/>
      <c r="M40" s="19"/>
      <c r="N40" s="19"/>
      <c r="O40" s="19"/>
      <c r="P40" s="28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2.75" customHeight="1" x14ac:dyDescent="0.2">
      <c r="A41" s="22">
        <v>3.11</v>
      </c>
      <c r="B41" s="149" t="s">
        <v>98</v>
      </c>
      <c r="C41" s="150"/>
      <c r="D41" s="150"/>
      <c r="E41" s="150"/>
      <c r="F41" s="150"/>
      <c r="G41" s="150"/>
      <c r="H41" s="151"/>
      <c r="I41" s="23">
        <v>3.5000000000000001E-3</v>
      </c>
      <c r="J41" s="41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2.75" customHeight="1" x14ac:dyDescent="0.2">
      <c r="A42" s="22">
        <v>3.12</v>
      </c>
      <c r="B42" s="149" t="s">
        <v>99</v>
      </c>
      <c r="C42" s="150"/>
      <c r="D42" s="150"/>
      <c r="E42" s="150"/>
      <c r="F42" s="150"/>
      <c r="G42" s="150"/>
      <c r="H42" s="151"/>
      <c r="I42" s="23"/>
      <c r="J42" s="41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2.75" customHeight="1" x14ac:dyDescent="0.2">
      <c r="A43" s="22">
        <v>3.13</v>
      </c>
      <c r="B43" s="149" t="s">
        <v>100</v>
      </c>
      <c r="C43" s="150"/>
      <c r="D43" s="150"/>
      <c r="E43" s="150"/>
      <c r="F43" s="150"/>
      <c r="G43" s="150"/>
      <c r="H43" s="151"/>
      <c r="I43" s="23">
        <v>0.12239999999999999</v>
      </c>
      <c r="J43" s="41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7.25" customHeight="1" thickBot="1" x14ac:dyDescent="0.25">
      <c r="A44" s="30"/>
      <c r="B44" s="31"/>
      <c r="C44" s="32"/>
      <c r="D44" s="32"/>
      <c r="E44" s="32"/>
      <c r="F44" s="152" t="s">
        <v>74</v>
      </c>
      <c r="G44" s="153"/>
      <c r="H44" s="154"/>
      <c r="I44" s="33">
        <f>SUM(I31:I43)</f>
        <v>0.25969999999999999</v>
      </c>
      <c r="J44" s="19"/>
      <c r="K44" s="19"/>
      <c r="L44" s="19"/>
      <c r="M44" s="19"/>
      <c r="N44" s="19"/>
      <c r="O44" s="19"/>
      <c r="P44" s="19"/>
      <c r="Q44" s="19"/>
      <c r="R44" s="29"/>
      <c r="S44" s="19"/>
      <c r="T44" s="19"/>
      <c r="U44" s="19"/>
      <c r="V44" s="19"/>
      <c r="W44" s="19"/>
      <c r="X44" s="19"/>
      <c r="Y44" s="19"/>
      <c r="Z44" s="19"/>
    </row>
    <row r="45" spans="1:26" ht="12.75" customHeight="1" x14ac:dyDescent="0.2">
      <c r="A45" s="45"/>
      <c r="B45" s="46"/>
      <c r="C45" s="46"/>
      <c r="D45" s="46"/>
      <c r="E45" s="46"/>
      <c r="F45" s="46"/>
      <c r="G45" s="46"/>
      <c r="H45" s="47"/>
      <c r="I45" s="48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2.75" customHeight="1" thickBot="1" x14ac:dyDescent="0.25">
      <c r="A46" s="49"/>
      <c r="B46" s="50"/>
      <c r="C46" s="51"/>
      <c r="D46" s="51"/>
      <c r="E46" s="51"/>
      <c r="F46" s="51"/>
      <c r="G46" s="51"/>
      <c r="H46" s="52"/>
      <c r="I46" s="53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38.25" customHeight="1" thickBot="1" x14ac:dyDescent="0.25">
      <c r="A47" s="54">
        <v>4</v>
      </c>
      <c r="B47" s="155" t="s">
        <v>101</v>
      </c>
      <c r="C47" s="148"/>
      <c r="D47" s="148"/>
      <c r="E47" s="148"/>
      <c r="F47" s="156" t="s">
        <v>74</v>
      </c>
      <c r="G47" s="148"/>
      <c r="H47" s="157"/>
      <c r="I47" s="55">
        <v>0.26</v>
      </c>
      <c r="J47" s="19"/>
      <c r="K47" s="19"/>
      <c r="L47" s="19"/>
      <c r="M47" s="19"/>
      <c r="N47" s="19"/>
      <c r="O47" s="56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2.75" customHeight="1" x14ac:dyDescent="0.2">
      <c r="A48" s="45"/>
      <c r="B48" s="46"/>
      <c r="C48" s="46"/>
      <c r="D48" s="46"/>
      <c r="E48" s="46"/>
      <c r="F48" s="46"/>
      <c r="G48" s="46"/>
      <c r="H48" s="47"/>
      <c r="I48" s="48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2.75" customHeight="1" thickBot="1" x14ac:dyDescent="0.25">
      <c r="A49" s="57"/>
      <c r="B49" s="51"/>
      <c r="C49" s="51"/>
      <c r="D49" s="51"/>
      <c r="E49" s="51"/>
      <c r="F49" s="51"/>
      <c r="G49" s="51"/>
      <c r="H49" s="52"/>
      <c r="I49" s="53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6.5" customHeight="1" thickBot="1" x14ac:dyDescent="0.25">
      <c r="A50" s="147" t="s">
        <v>102</v>
      </c>
      <c r="B50" s="148"/>
      <c r="C50" s="148"/>
      <c r="D50" s="148"/>
      <c r="E50" s="148"/>
      <c r="F50" s="148"/>
      <c r="G50" s="148"/>
      <c r="H50" s="148"/>
      <c r="I50" s="58">
        <f>SUM(I47,I44,I28,I15)</f>
        <v>2.1850333333333332</v>
      </c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2.75" customHeight="1" thickBo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20.25" customHeight="1" thickBot="1" x14ac:dyDescent="0.25">
      <c r="A52" s="147" t="s">
        <v>103</v>
      </c>
      <c r="B52" s="148"/>
      <c r="C52" s="148"/>
      <c r="D52" s="148"/>
      <c r="E52" s="148"/>
      <c r="F52" s="148"/>
      <c r="G52" s="148"/>
      <c r="H52" s="148"/>
      <c r="I52" s="60">
        <v>2.1850000000000001</v>
      </c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2.75" customHeight="1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2.75" customHeight="1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2.75" customHeight="1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2.75" customHeight="1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2.75" customHeight="1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2.75" customHeight="1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2.75" customHeight="1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2.75" customHeight="1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2.75" customHeight="1" x14ac:dyDescent="0.2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2.75" customHeight="1" x14ac:dyDescent="0.2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2.75" customHeight="1" x14ac:dyDescent="0.2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2.75" customHeight="1" x14ac:dyDescent="0.2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2.75" customHeight="1" x14ac:dyDescent="0.2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2.75" customHeight="1" x14ac:dyDescent="0.2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2.75" customHeight="1" x14ac:dyDescent="0.2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2.75" customHeight="1" x14ac:dyDescent="0.2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2.75" customHeight="1" x14ac:dyDescent="0.2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2.75" customHeight="1" x14ac:dyDescent="0.2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2.75" customHeight="1" x14ac:dyDescent="0.2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2.75" customHeight="1" x14ac:dyDescent="0.2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2.75" customHeight="1" x14ac:dyDescent="0.2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2.75" customHeight="1" x14ac:dyDescent="0.2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2.75" customHeight="1" x14ac:dyDescent="0.2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2.75" customHeight="1" x14ac:dyDescent="0.2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2.75" customHeight="1" x14ac:dyDescent="0.2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2.75" customHeight="1" x14ac:dyDescent="0.2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2.75" customHeight="1" x14ac:dyDescent="0.2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2.75" customHeight="1" x14ac:dyDescent="0.2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2.75" customHeight="1" x14ac:dyDescent="0.2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2.75" customHeight="1" x14ac:dyDescent="0.2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2.75" customHeight="1" x14ac:dyDescent="0.2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2.75" customHeight="1" x14ac:dyDescent="0.2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2.75" customHeight="1" x14ac:dyDescent="0.2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2.75" customHeight="1" x14ac:dyDescent="0.2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2.75" customHeight="1" x14ac:dyDescent="0.2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2.75" customHeight="1" x14ac:dyDescent="0.2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2.75" customHeight="1" x14ac:dyDescent="0.2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2.75" customHeight="1" x14ac:dyDescent="0.2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2.75" customHeight="1" x14ac:dyDescent="0.2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2.75" customHeight="1" x14ac:dyDescent="0.2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2.75" customHeight="1" x14ac:dyDescent="0.2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2.75" customHeight="1" x14ac:dyDescent="0.2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2.75" customHeight="1" x14ac:dyDescent="0.2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2.75" customHeight="1" x14ac:dyDescent="0.2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2.75" customHeight="1" x14ac:dyDescent="0.2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2.75" customHeight="1" x14ac:dyDescent="0.2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2.75" customHeight="1" x14ac:dyDescent="0.2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2.75" customHeight="1" x14ac:dyDescent="0.2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2.75" customHeight="1" x14ac:dyDescent="0.2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2.75" customHeight="1" x14ac:dyDescent="0.2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2.75" customHeight="1" x14ac:dyDescent="0.2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2.75" customHeight="1" x14ac:dyDescent="0.2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2.75" customHeight="1" x14ac:dyDescent="0.2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2.75" customHeight="1" x14ac:dyDescent="0.2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2.75" customHeight="1" x14ac:dyDescent="0.2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2.75" customHeight="1" x14ac:dyDescent="0.2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2.75" customHeight="1" x14ac:dyDescent="0.2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2.75" customHeight="1" x14ac:dyDescent="0.2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2.75" customHeight="1" x14ac:dyDescent="0.2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2.75" customHeight="1" x14ac:dyDescent="0.2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2.75" customHeight="1" x14ac:dyDescent="0.2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2.75" customHeight="1" x14ac:dyDescent="0.2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2.75" customHeight="1" x14ac:dyDescent="0.2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2.75" customHeight="1" x14ac:dyDescent="0.2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2.75" customHeight="1" x14ac:dyDescent="0.2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2.75" customHeight="1" x14ac:dyDescent="0.2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2.75" customHeight="1" x14ac:dyDescent="0.2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2.75" customHeight="1" x14ac:dyDescent="0.2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2.75" customHeight="1" x14ac:dyDescent="0.2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2.75" customHeight="1" x14ac:dyDescent="0.2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2.75" customHeight="1" x14ac:dyDescent="0.2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2.75" customHeight="1" x14ac:dyDescent="0.2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2.75" customHeight="1" x14ac:dyDescent="0.2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2.75" customHeight="1" x14ac:dyDescent="0.2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2.75" customHeight="1" x14ac:dyDescent="0.2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2.75" customHeight="1" x14ac:dyDescent="0.2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2.75" customHeight="1" x14ac:dyDescent="0.2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2.75" customHeight="1" x14ac:dyDescent="0.2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2.75" customHeight="1" x14ac:dyDescent="0.2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2.75" customHeight="1" x14ac:dyDescent="0.2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2.75" customHeight="1" x14ac:dyDescent="0.2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2.75" customHeight="1" x14ac:dyDescent="0.2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2.75" customHeight="1" x14ac:dyDescent="0.2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2.75" customHeight="1" x14ac:dyDescent="0.2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2.75" customHeight="1" x14ac:dyDescent="0.2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2.75" customHeight="1" x14ac:dyDescent="0.2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2.75" customHeight="1" x14ac:dyDescent="0.2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2.75" customHeight="1" x14ac:dyDescent="0.2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2.75" customHeight="1" x14ac:dyDescent="0.2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2.75" customHeight="1" x14ac:dyDescent="0.2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2.75" customHeight="1" x14ac:dyDescent="0.2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2.75" customHeight="1" x14ac:dyDescent="0.2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2.75" customHeight="1" x14ac:dyDescent="0.2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2.75" customHeight="1" x14ac:dyDescent="0.2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2.75" customHeight="1" x14ac:dyDescent="0.2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2.75" customHeight="1" x14ac:dyDescent="0.2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2.75" customHeight="1" x14ac:dyDescent="0.2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2.75" customHeight="1" x14ac:dyDescent="0.2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2.75" customHeight="1" x14ac:dyDescent="0.2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2.75" customHeight="1" x14ac:dyDescent="0.2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2.75" customHeight="1" x14ac:dyDescent="0.2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2.75" customHeight="1" x14ac:dyDescent="0.2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2.75" customHeight="1" x14ac:dyDescent="0.2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2.75" customHeight="1" x14ac:dyDescent="0.2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2.75" customHeight="1" x14ac:dyDescent="0.2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2.75" customHeight="1" x14ac:dyDescent="0.2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2.75" customHeight="1" x14ac:dyDescent="0.2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2.75" customHeight="1" x14ac:dyDescent="0.2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2.75" customHeight="1" x14ac:dyDescent="0.2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2.75" customHeight="1" x14ac:dyDescent="0.2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2.75" customHeight="1" x14ac:dyDescent="0.2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2.75" customHeight="1" x14ac:dyDescent="0.2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2.75" customHeight="1" x14ac:dyDescent="0.2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2.75" customHeight="1" x14ac:dyDescent="0.2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2.75" customHeight="1" x14ac:dyDescent="0.2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2.75" customHeight="1" x14ac:dyDescent="0.2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2.75" customHeight="1" x14ac:dyDescent="0.2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2.75" customHeight="1" x14ac:dyDescent="0.2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2.75" customHeight="1" x14ac:dyDescent="0.2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2.75" customHeight="1" x14ac:dyDescent="0.2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2.75" customHeight="1" x14ac:dyDescent="0.2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2.75" customHeight="1" x14ac:dyDescent="0.2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2.75" customHeight="1" x14ac:dyDescent="0.2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2.75" customHeight="1" x14ac:dyDescent="0.2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2.75" customHeight="1" x14ac:dyDescent="0.2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2.75" customHeight="1" x14ac:dyDescent="0.2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2.75" customHeight="1" x14ac:dyDescent="0.2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2.75" customHeight="1" x14ac:dyDescent="0.2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2.75" customHeight="1" x14ac:dyDescent="0.2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2.75" customHeight="1" x14ac:dyDescent="0.2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2.75" customHeight="1" x14ac:dyDescent="0.2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2.75" customHeight="1" x14ac:dyDescent="0.2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2.75" customHeight="1" x14ac:dyDescent="0.2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2.75" customHeight="1" x14ac:dyDescent="0.2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2.75" customHeight="1" x14ac:dyDescent="0.2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2.75" customHeight="1" x14ac:dyDescent="0.2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2.75" customHeight="1" x14ac:dyDescent="0.2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2.75" customHeight="1" x14ac:dyDescent="0.2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2.75" customHeight="1" x14ac:dyDescent="0.2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2.75" customHeight="1" x14ac:dyDescent="0.2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2.75" customHeight="1" x14ac:dyDescent="0.2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2.75" customHeight="1" x14ac:dyDescent="0.2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2.75" customHeight="1" x14ac:dyDescent="0.2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2.75" customHeight="1" x14ac:dyDescent="0.2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2.75" customHeight="1" x14ac:dyDescent="0.2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2.75" customHeight="1" x14ac:dyDescent="0.2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2.75" customHeight="1" x14ac:dyDescent="0.2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2.75" customHeight="1" x14ac:dyDescent="0.2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2.75" customHeight="1" x14ac:dyDescent="0.2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2.75" customHeight="1" x14ac:dyDescent="0.2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2.75" customHeight="1" x14ac:dyDescent="0.2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2.75" customHeight="1" x14ac:dyDescent="0.2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2.75" customHeight="1" x14ac:dyDescent="0.2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2.75" customHeight="1" x14ac:dyDescent="0.2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2.75" customHeight="1" x14ac:dyDescent="0.2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2.75" customHeight="1" x14ac:dyDescent="0.2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2.75" customHeight="1" x14ac:dyDescent="0.2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2.75" customHeight="1" x14ac:dyDescent="0.2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2.75" customHeight="1" x14ac:dyDescent="0.2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2.75" customHeight="1" x14ac:dyDescent="0.2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2.75" customHeight="1" x14ac:dyDescent="0.2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2.75" customHeight="1" x14ac:dyDescent="0.2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2.75" customHeight="1" x14ac:dyDescent="0.2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2.75" customHeight="1" x14ac:dyDescent="0.2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2.75" customHeight="1" x14ac:dyDescent="0.2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2.75" customHeight="1" x14ac:dyDescent="0.2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2.75" customHeight="1" x14ac:dyDescent="0.2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2.75" customHeight="1" x14ac:dyDescent="0.2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2.75" customHeight="1" x14ac:dyDescent="0.2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2.75" customHeight="1" x14ac:dyDescent="0.2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2.75" customHeight="1" x14ac:dyDescent="0.2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2.75" customHeight="1" x14ac:dyDescent="0.2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2.75" customHeight="1" x14ac:dyDescent="0.2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2.75" customHeight="1" x14ac:dyDescent="0.2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2.75" customHeight="1" x14ac:dyDescent="0.2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2.75" customHeight="1" x14ac:dyDescent="0.2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2.75" customHeight="1" x14ac:dyDescent="0.2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2.75" customHeight="1" x14ac:dyDescent="0.2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2.75" customHeight="1" x14ac:dyDescent="0.2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2.75" customHeight="1" x14ac:dyDescent="0.2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2.75" customHeight="1" x14ac:dyDescent="0.2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2.75" customHeight="1" x14ac:dyDescent="0.2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2.75" customHeight="1" x14ac:dyDescent="0.2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2.75" customHeight="1" x14ac:dyDescent="0.2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2.75" customHeight="1" x14ac:dyDescent="0.2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2.75" customHeight="1" x14ac:dyDescent="0.2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2.75" customHeight="1" x14ac:dyDescent="0.2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2.75" customHeight="1" x14ac:dyDescent="0.2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2.75" customHeight="1" x14ac:dyDescent="0.2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2.75" customHeight="1" x14ac:dyDescent="0.2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2.75" customHeight="1" x14ac:dyDescent="0.2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2.75" customHeight="1" x14ac:dyDescent="0.2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2.75" customHeight="1" x14ac:dyDescent="0.2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2.75" customHeight="1" x14ac:dyDescent="0.2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2.75" customHeight="1" x14ac:dyDescent="0.2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2.75" customHeight="1" x14ac:dyDescent="0.2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2.75" customHeight="1" x14ac:dyDescent="0.2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2.75" customHeight="1" x14ac:dyDescent="0.2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2.75" customHeight="1" x14ac:dyDescent="0.2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2.75" customHeight="1" x14ac:dyDescent="0.2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2.75" customHeight="1" x14ac:dyDescent="0.2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2.75" customHeight="1" x14ac:dyDescent="0.2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2.75" customHeight="1" x14ac:dyDescent="0.2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2.75" customHeight="1" x14ac:dyDescent="0.2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2.75" customHeight="1" x14ac:dyDescent="0.2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2.75" customHeight="1" x14ac:dyDescent="0.2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2.75" customHeight="1" x14ac:dyDescent="0.2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2.75" customHeight="1" x14ac:dyDescent="0.2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2.75" customHeight="1" x14ac:dyDescent="0.2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2.75" customHeight="1" x14ac:dyDescent="0.2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2.75" customHeight="1" x14ac:dyDescent="0.2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2.75" customHeight="1" x14ac:dyDescent="0.2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2.75" customHeight="1" x14ac:dyDescent="0.2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2.75" customHeight="1" x14ac:dyDescent="0.2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2.75" customHeight="1" x14ac:dyDescent="0.2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2.75" customHeight="1" x14ac:dyDescent="0.2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2.75" customHeight="1" x14ac:dyDescent="0.2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2.75" customHeight="1" x14ac:dyDescent="0.2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2.75" customHeight="1" x14ac:dyDescent="0.2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2.75" customHeight="1" x14ac:dyDescent="0.2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2.75" customHeight="1" x14ac:dyDescent="0.2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2.75" customHeight="1" x14ac:dyDescent="0.2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2.75" customHeight="1" x14ac:dyDescent="0.2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2.75" customHeight="1" x14ac:dyDescent="0.2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2.75" customHeight="1" x14ac:dyDescent="0.2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2.75" customHeight="1" x14ac:dyDescent="0.2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2.75" customHeight="1" x14ac:dyDescent="0.2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2.75" customHeight="1" x14ac:dyDescent="0.2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2.75" customHeight="1" x14ac:dyDescent="0.2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2.75" customHeight="1" x14ac:dyDescent="0.2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2.75" customHeight="1" x14ac:dyDescent="0.2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2.75" customHeight="1" x14ac:dyDescent="0.2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2.75" customHeight="1" x14ac:dyDescent="0.2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2.75" customHeight="1" x14ac:dyDescent="0.2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2.75" customHeight="1" x14ac:dyDescent="0.2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2.75" customHeight="1" x14ac:dyDescent="0.2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2.75" customHeight="1" x14ac:dyDescent="0.2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2.75" customHeight="1" x14ac:dyDescent="0.2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2.75" customHeight="1" x14ac:dyDescent="0.2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2.75" customHeight="1" x14ac:dyDescent="0.2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2.75" customHeight="1" x14ac:dyDescent="0.2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2.75" customHeight="1" x14ac:dyDescent="0.2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2.75" customHeight="1" x14ac:dyDescent="0.2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2.75" customHeight="1" x14ac:dyDescent="0.2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2.75" customHeight="1" x14ac:dyDescent="0.2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2.75" customHeight="1" x14ac:dyDescent="0.2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2.75" customHeight="1" x14ac:dyDescent="0.2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2.75" customHeight="1" x14ac:dyDescent="0.2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2.75" customHeight="1" x14ac:dyDescent="0.2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2.75" customHeight="1" x14ac:dyDescent="0.2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2.75" customHeight="1" x14ac:dyDescent="0.2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2.75" customHeight="1" x14ac:dyDescent="0.2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2.75" customHeight="1" x14ac:dyDescent="0.2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2.75" customHeight="1" x14ac:dyDescent="0.2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2.75" customHeight="1" x14ac:dyDescent="0.2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2.75" customHeight="1" x14ac:dyDescent="0.2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2.75" customHeight="1" x14ac:dyDescent="0.2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2.75" customHeight="1" x14ac:dyDescent="0.2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2.75" customHeight="1" x14ac:dyDescent="0.2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2.75" customHeight="1" x14ac:dyDescent="0.2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2.75" customHeight="1" x14ac:dyDescent="0.2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2.75" customHeight="1" x14ac:dyDescent="0.2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2.75" customHeight="1" x14ac:dyDescent="0.2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2.75" customHeight="1" x14ac:dyDescent="0.2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2.75" customHeight="1" x14ac:dyDescent="0.2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2.75" customHeight="1" x14ac:dyDescent="0.2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2.75" customHeight="1" x14ac:dyDescent="0.2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2.75" customHeight="1" x14ac:dyDescent="0.2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2.75" customHeight="1" x14ac:dyDescent="0.2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2.75" customHeight="1" x14ac:dyDescent="0.2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2.75" customHeight="1" x14ac:dyDescent="0.2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2.75" customHeight="1" x14ac:dyDescent="0.2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2.75" customHeight="1" x14ac:dyDescent="0.2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2.75" customHeight="1" x14ac:dyDescent="0.2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2.75" customHeight="1" x14ac:dyDescent="0.2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2.75" customHeight="1" x14ac:dyDescent="0.2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2.75" customHeight="1" x14ac:dyDescent="0.2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2.75" customHeight="1" x14ac:dyDescent="0.2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2.75" customHeight="1" x14ac:dyDescent="0.2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2.75" customHeight="1" x14ac:dyDescent="0.2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2.75" customHeight="1" x14ac:dyDescent="0.2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2.75" customHeight="1" x14ac:dyDescent="0.2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2.75" customHeight="1" x14ac:dyDescent="0.2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2.75" customHeight="1" x14ac:dyDescent="0.2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2.75" customHeight="1" x14ac:dyDescent="0.2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2.75" customHeight="1" x14ac:dyDescent="0.2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2.75" customHeight="1" x14ac:dyDescent="0.2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2.75" customHeight="1" x14ac:dyDescent="0.2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2.75" customHeight="1" x14ac:dyDescent="0.2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2.75" customHeight="1" x14ac:dyDescent="0.2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2.75" customHeight="1" x14ac:dyDescent="0.2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2.75" customHeight="1" x14ac:dyDescent="0.2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2.75" customHeight="1" x14ac:dyDescent="0.2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2.75" customHeight="1" x14ac:dyDescent="0.2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2.75" customHeight="1" x14ac:dyDescent="0.2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2.75" customHeight="1" x14ac:dyDescent="0.2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2.75" customHeight="1" x14ac:dyDescent="0.2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2.75" customHeight="1" x14ac:dyDescent="0.2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2.75" customHeight="1" x14ac:dyDescent="0.2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2.75" customHeight="1" x14ac:dyDescent="0.2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2.75" customHeight="1" x14ac:dyDescent="0.2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2.75" customHeight="1" x14ac:dyDescent="0.2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2.75" customHeight="1" x14ac:dyDescent="0.2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2.75" customHeight="1" x14ac:dyDescent="0.2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2.75" customHeight="1" x14ac:dyDescent="0.2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2.75" customHeight="1" x14ac:dyDescent="0.2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2.75" customHeight="1" x14ac:dyDescent="0.2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2.75" customHeight="1" x14ac:dyDescent="0.2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2.75" customHeight="1" x14ac:dyDescent="0.2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2.75" customHeight="1" x14ac:dyDescent="0.2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2.75" customHeight="1" x14ac:dyDescent="0.2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2.75" customHeight="1" x14ac:dyDescent="0.2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2.75" customHeight="1" x14ac:dyDescent="0.2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2.75" customHeight="1" x14ac:dyDescent="0.2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2.75" customHeight="1" x14ac:dyDescent="0.2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2.75" customHeight="1" x14ac:dyDescent="0.2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2.75" customHeight="1" x14ac:dyDescent="0.2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2.75" customHeight="1" x14ac:dyDescent="0.2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2.75" customHeight="1" x14ac:dyDescent="0.2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2.75" customHeight="1" x14ac:dyDescent="0.2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2.75" customHeight="1" x14ac:dyDescent="0.2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2.75" customHeight="1" x14ac:dyDescent="0.2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2.75" customHeight="1" x14ac:dyDescent="0.2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2.75" customHeight="1" x14ac:dyDescent="0.2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2.75" customHeight="1" x14ac:dyDescent="0.2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2.75" customHeight="1" x14ac:dyDescent="0.2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2.75" customHeight="1" x14ac:dyDescent="0.2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2.75" customHeight="1" x14ac:dyDescent="0.2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2.75" customHeight="1" x14ac:dyDescent="0.2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2.75" customHeight="1" x14ac:dyDescent="0.2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2.75" customHeight="1" x14ac:dyDescent="0.2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2.75" customHeight="1" x14ac:dyDescent="0.2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2.75" customHeight="1" x14ac:dyDescent="0.2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2.75" customHeight="1" x14ac:dyDescent="0.2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2.75" customHeight="1" x14ac:dyDescent="0.2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2.75" customHeight="1" x14ac:dyDescent="0.2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2.75" customHeight="1" x14ac:dyDescent="0.2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2.75" customHeight="1" x14ac:dyDescent="0.2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2.75" customHeight="1" x14ac:dyDescent="0.2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2.75" customHeight="1" x14ac:dyDescent="0.2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2.75" customHeight="1" x14ac:dyDescent="0.2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2.75" customHeight="1" x14ac:dyDescent="0.2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2.75" customHeight="1" x14ac:dyDescent="0.2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2.75" customHeight="1" x14ac:dyDescent="0.2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2.75" customHeight="1" x14ac:dyDescent="0.2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2.75" customHeight="1" x14ac:dyDescent="0.2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2.75" customHeight="1" x14ac:dyDescent="0.2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2.75" customHeight="1" x14ac:dyDescent="0.2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2.75" customHeight="1" x14ac:dyDescent="0.2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2.75" customHeight="1" x14ac:dyDescent="0.2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2.75" customHeight="1" x14ac:dyDescent="0.2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2.75" customHeight="1" x14ac:dyDescent="0.2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2.75" customHeight="1" x14ac:dyDescent="0.2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2.75" customHeight="1" x14ac:dyDescent="0.2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2.75" customHeight="1" x14ac:dyDescent="0.2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2.75" customHeight="1" x14ac:dyDescent="0.2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2.75" customHeight="1" x14ac:dyDescent="0.2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2.75" customHeight="1" x14ac:dyDescent="0.2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2.75" customHeight="1" x14ac:dyDescent="0.2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2.75" customHeight="1" x14ac:dyDescent="0.2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2.75" customHeight="1" x14ac:dyDescent="0.2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2.75" customHeight="1" x14ac:dyDescent="0.2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2.75" customHeight="1" x14ac:dyDescent="0.2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2.75" customHeight="1" x14ac:dyDescent="0.2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2.75" customHeight="1" x14ac:dyDescent="0.2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2.75" customHeight="1" x14ac:dyDescent="0.2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2.75" customHeight="1" x14ac:dyDescent="0.2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2.75" customHeight="1" x14ac:dyDescent="0.2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2.75" customHeight="1" x14ac:dyDescent="0.2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2.75" customHeight="1" x14ac:dyDescent="0.2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2.75" customHeight="1" x14ac:dyDescent="0.2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2.75" customHeight="1" x14ac:dyDescent="0.2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2.75" customHeight="1" x14ac:dyDescent="0.2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2.75" customHeight="1" x14ac:dyDescent="0.2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2.75" customHeight="1" x14ac:dyDescent="0.2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2.75" customHeight="1" x14ac:dyDescent="0.2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2.75" customHeight="1" x14ac:dyDescent="0.2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2.75" customHeight="1" x14ac:dyDescent="0.2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2.75" customHeight="1" x14ac:dyDescent="0.2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2.75" customHeight="1" x14ac:dyDescent="0.2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2.75" customHeight="1" x14ac:dyDescent="0.2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2.75" customHeight="1" x14ac:dyDescent="0.2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2.75" customHeight="1" x14ac:dyDescent="0.2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2.75" customHeight="1" x14ac:dyDescent="0.2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2.75" customHeight="1" x14ac:dyDescent="0.2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2.75" customHeight="1" x14ac:dyDescent="0.2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2.75" customHeight="1" x14ac:dyDescent="0.2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2.75" customHeight="1" x14ac:dyDescent="0.2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2.75" customHeight="1" x14ac:dyDescent="0.2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2.75" customHeight="1" x14ac:dyDescent="0.2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2.75" customHeight="1" x14ac:dyDescent="0.2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2.75" customHeight="1" x14ac:dyDescent="0.2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2.75" customHeight="1" x14ac:dyDescent="0.2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2.75" customHeight="1" x14ac:dyDescent="0.2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2.75" customHeight="1" x14ac:dyDescent="0.2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2.75" customHeight="1" x14ac:dyDescent="0.2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2.75" customHeight="1" x14ac:dyDescent="0.2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2.75" customHeight="1" x14ac:dyDescent="0.2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2.75" customHeight="1" x14ac:dyDescent="0.2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2.75" customHeight="1" x14ac:dyDescent="0.2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2.75" customHeight="1" x14ac:dyDescent="0.2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2.75" customHeight="1" x14ac:dyDescent="0.2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2.75" customHeight="1" x14ac:dyDescent="0.2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2.75" customHeight="1" x14ac:dyDescent="0.2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2.75" customHeight="1" x14ac:dyDescent="0.2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2.75" customHeight="1" x14ac:dyDescent="0.2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2.75" customHeight="1" x14ac:dyDescent="0.2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2.75" customHeight="1" x14ac:dyDescent="0.2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2.75" customHeight="1" x14ac:dyDescent="0.2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2.75" customHeight="1" x14ac:dyDescent="0.2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2.75" customHeight="1" x14ac:dyDescent="0.2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2.75" customHeight="1" x14ac:dyDescent="0.2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2.75" customHeight="1" x14ac:dyDescent="0.2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2.75" customHeight="1" x14ac:dyDescent="0.2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2.75" customHeight="1" x14ac:dyDescent="0.2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2.75" customHeight="1" x14ac:dyDescent="0.2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2.75" customHeight="1" x14ac:dyDescent="0.2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2.75" customHeight="1" x14ac:dyDescent="0.2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2.75" customHeight="1" x14ac:dyDescent="0.2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2.75" customHeight="1" x14ac:dyDescent="0.2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2.75" customHeight="1" x14ac:dyDescent="0.2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2.75" customHeight="1" x14ac:dyDescent="0.2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2.75" customHeight="1" x14ac:dyDescent="0.2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2.75" customHeight="1" x14ac:dyDescent="0.2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2.75" customHeight="1" x14ac:dyDescent="0.2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2.75" customHeight="1" x14ac:dyDescent="0.2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2.75" customHeight="1" x14ac:dyDescent="0.2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2.75" customHeight="1" x14ac:dyDescent="0.2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2.75" customHeight="1" x14ac:dyDescent="0.2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2.75" customHeight="1" x14ac:dyDescent="0.2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2.75" customHeight="1" x14ac:dyDescent="0.2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2.75" customHeight="1" x14ac:dyDescent="0.2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2.75" customHeight="1" x14ac:dyDescent="0.2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2.75" customHeight="1" x14ac:dyDescent="0.2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2.75" customHeight="1" x14ac:dyDescent="0.2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2.75" customHeight="1" x14ac:dyDescent="0.2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2.75" customHeight="1" x14ac:dyDescent="0.2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2.75" customHeight="1" x14ac:dyDescent="0.2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2.75" customHeight="1" x14ac:dyDescent="0.2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2.75" customHeight="1" x14ac:dyDescent="0.2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2.75" customHeight="1" x14ac:dyDescent="0.2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2.75" customHeight="1" x14ac:dyDescent="0.2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2.75" customHeight="1" x14ac:dyDescent="0.2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2.75" customHeight="1" x14ac:dyDescent="0.2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2.75" customHeight="1" x14ac:dyDescent="0.2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2.75" customHeight="1" x14ac:dyDescent="0.2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2.75" customHeight="1" x14ac:dyDescent="0.2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2.75" customHeight="1" x14ac:dyDescent="0.2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2.75" customHeight="1" x14ac:dyDescent="0.2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2.75" customHeight="1" x14ac:dyDescent="0.2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2.75" customHeight="1" x14ac:dyDescent="0.2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2.75" customHeight="1" x14ac:dyDescent="0.2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2.75" customHeight="1" x14ac:dyDescent="0.2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2.75" customHeight="1" x14ac:dyDescent="0.2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2.75" customHeight="1" x14ac:dyDescent="0.2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2.75" customHeight="1" x14ac:dyDescent="0.2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2.75" customHeight="1" x14ac:dyDescent="0.2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2.75" customHeight="1" x14ac:dyDescent="0.2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2.75" customHeight="1" x14ac:dyDescent="0.2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2.75" customHeight="1" x14ac:dyDescent="0.2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2.75" customHeight="1" x14ac:dyDescent="0.2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2.75" customHeight="1" x14ac:dyDescent="0.2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2.75" customHeight="1" x14ac:dyDescent="0.2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2.75" customHeight="1" x14ac:dyDescent="0.2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2.75" customHeight="1" x14ac:dyDescent="0.2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2.75" customHeight="1" x14ac:dyDescent="0.2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2.75" customHeight="1" x14ac:dyDescent="0.2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2.75" customHeight="1" x14ac:dyDescent="0.2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2.75" customHeight="1" x14ac:dyDescent="0.2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2.75" customHeight="1" x14ac:dyDescent="0.2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2.75" customHeight="1" x14ac:dyDescent="0.2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2.75" customHeight="1" x14ac:dyDescent="0.2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2.75" customHeight="1" x14ac:dyDescent="0.2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2.75" customHeight="1" x14ac:dyDescent="0.2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2.75" customHeight="1" x14ac:dyDescent="0.2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2.75" customHeight="1" x14ac:dyDescent="0.2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2.75" customHeight="1" x14ac:dyDescent="0.2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2.75" customHeight="1" x14ac:dyDescent="0.2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2.75" customHeight="1" x14ac:dyDescent="0.2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2.75" customHeight="1" x14ac:dyDescent="0.2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2.75" customHeight="1" x14ac:dyDescent="0.2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2.75" customHeight="1" x14ac:dyDescent="0.2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2.75" customHeight="1" x14ac:dyDescent="0.2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2.75" customHeight="1" x14ac:dyDescent="0.2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2.75" customHeight="1" x14ac:dyDescent="0.2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2.75" customHeight="1" x14ac:dyDescent="0.2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2.75" customHeight="1" x14ac:dyDescent="0.2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2.75" customHeight="1" x14ac:dyDescent="0.2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2.75" customHeight="1" x14ac:dyDescent="0.2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2.75" customHeight="1" x14ac:dyDescent="0.2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2.75" customHeight="1" x14ac:dyDescent="0.2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2.75" customHeight="1" x14ac:dyDescent="0.2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2.75" customHeight="1" x14ac:dyDescent="0.2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2.75" customHeight="1" x14ac:dyDescent="0.2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2.75" customHeight="1" x14ac:dyDescent="0.2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2.75" customHeight="1" x14ac:dyDescent="0.2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2.75" customHeight="1" x14ac:dyDescent="0.2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2.75" customHeight="1" x14ac:dyDescent="0.2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2.75" customHeight="1" x14ac:dyDescent="0.2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2.75" customHeight="1" x14ac:dyDescent="0.2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2.75" customHeight="1" x14ac:dyDescent="0.2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2.75" customHeight="1" x14ac:dyDescent="0.2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2.75" customHeight="1" x14ac:dyDescent="0.2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2.75" customHeight="1" x14ac:dyDescent="0.2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2.75" customHeight="1" x14ac:dyDescent="0.2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2.75" customHeight="1" x14ac:dyDescent="0.2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2.75" customHeight="1" x14ac:dyDescent="0.2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2.75" customHeight="1" x14ac:dyDescent="0.2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2.75" customHeight="1" x14ac:dyDescent="0.2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2.75" customHeight="1" x14ac:dyDescent="0.2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2.75" customHeight="1" x14ac:dyDescent="0.2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2.75" customHeight="1" x14ac:dyDescent="0.2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2.75" customHeight="1" x14ac:dyDescent="0.2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2.75" customHeight="1" x14ac:dyDescent="0.2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2.75" customHeight="1" x14ac:dyDescent="0.2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2.75" customHeight="1" x14ac:dyDescent="0.2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2.75" customHeight="1" x14ac:dyDescent="0.2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2.75" customHeight="1" x14ac:dyDescent="0.2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2.75" customHeight="1" x14ac:dyDescent="0.2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2.75" customHeight="1" x14ac:dyDescent="0.2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2.75" customHeight="1" x14ac:dyDescent="0.2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2.75" customHeight="1" x14ac:dyDescent="0.2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2.75" customHeight="1" x14ac:dyDescent="0.2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2.75" customHeight="1" x14ac:dyDescent="0.2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2.75" customHeight="1" x14ac:dyDescent="0.2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2.75" customHeight="1" x14ac:dyDescent="0.2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2.75" customHeight="1" x14ac:dyDescent="0.2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2.75" customHeight="1" x14ac:dyDescent="0.2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2.75" customHeight="1" x14ac:dyDescent="0.2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2.75" customHeight="1" x14ac:dyDescent="0.2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2.75" customHeight="1" x14ac:dyDescent="0.2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2.75" customHeight="1" x14ac:dyDescent="0.2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2.75" customHeight="1" x14ac:dyDescent="0.2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2.75" customHeight="1" x14ac:dyDescent="0.2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2.75" customHeight="1" x14ac:dyDescent="0.2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2.75" customHeight="1" x14ac:dyDescent="0.2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2.75" customHeight="1" x14ac:dyDescent="0.2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2.75" customHeight="1" x14ac:dyDescent="0.2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2.75" customHeight="1" x14ac:dyDescent="0.2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2.75" customHeight="1" x14ac:dyDescent="0.2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2.75" customHeight="1" x14ac:dyDescent="0.2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2.75" customHeight="1" x14ac:dyDescent="0.2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2.75" customHeight="1" x14ac:dyDescent="0.2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2.75" customHeight="1" x14ac:dyDescent="0.2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2.75" customHeight="1" x14ac:dyDescent="0.2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2.75" customHeight="1" x14ac:dyDescent="0.2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2.75" customHeight="1" x14ac:dyDescent="0.2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2.75" customHeight="1" x14ac:dyDescent="0.2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2.75" customHeight="1" x14ac:dyDescent="0.2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2.75" customHeight="1" x14ac:dyDescent="0.2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2.75" customHeight="1" x14ac:dyDescent="0.2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2.75" customHeight="1" x14ac:dyDescent="0.2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2.75" customHeight="1" x14ac:dyDescent="0.2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2.75" customHeight="1" x14ac:dyDescent="0.2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2.75" customHeight="1" x14ac:dyDescent="0.2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2.75" customHeight="1" x14ac:dyDescent="0.2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2.75" customHeight="1" x14ac:dyDescent="0.2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2.75" customHeight="1" x14ac:dyDescent="0.2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2.75" customHeight="1" x14ac:dyDescent="0.2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2.75" customHeight="1" x14ac:dyDescent="0.2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2.75" customHeight="1" x14ac:dyDescent="0.2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2.75" customHeight="1" x14ac:dyDescent="0.2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2.75" customHeight="1" x14ac:dyDescent="0.2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2.75" customHeight="1" x14ac:dyDescent="0.2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2.75" customHeight="1" x14ac:dyDescent="0.2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2.75" customHeight="1" x14ac:dyDescent="0.2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2.75" customHeight="1" x14ac:dyDescent="0.2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2.75" customHeight="1" x14ac:dyDescent="0.2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2.75" customHeight="1" x14ac:dyDescent="0.2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2.75" customHeight="1" x14ac:dyDescent="0.2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2.75" customHeight="1" x14ac:dyDescent="0.2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2.75" customHeight="1" x14ac:dyDescent="0.2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2.75" customHeight="1" x14ac:dyDescent="0.2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2.75" customHeight="1" x14ac:dyDescent="0.2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2.75" customHeight="1" x14ac:dyDescent="0.2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2.75" customHeight="1" x14ac:dyDescent="0.2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2.75" customHeight="1" x14ac:dyDescent="0.2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2.75" customHeight="1" x14ac:dyDescent="0.2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2.75" customHeight="1" x14ac:dyDescent="0.2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2.75" customHeight="1" x14ac:dyDescent="0.2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2.75" customHeight="1" x14ac:dyDescent="0.2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2.75" customHeight="1" x14ac:dyDescent="0.2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2.75" customHeight="1" x14ac:dyDescent="0.2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2.75" customHeight="1" x14ac:dyDescent="0.2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2.75" customHeight="1" x14ac:dyDescent="0.2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2.75" customHeight="1" x14ac:dyDescent="0.2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2.75" customHeight="1" x14ac:dyDescent="0.2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2.75" customHeight="1" x14ac:dyDescent="0.2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2.75" customHeight="1" x14ac:dyDescent="0.2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2.75" customHeight="1" x14ac:dyDescent="0.2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2.75" customHeight="1" x14ac:dyDescent="0.2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2.75" customHeight="1" x14ac:dyDescent="0.2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2.75" customHeight="1" x14ac:dyDescent="0.2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2.75" customHeight="1" x14ac:dyDescent="0.2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2.75" customHeight="1" x14ac:dyDescent="0.2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2.75" customHeight="1" x14ac:dyDescent="0.2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2.75" customHeight="1" x14ac:dyDescent="0.2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2.75" customHeight="1" x14ac:dyDescent="0.2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2.75" customHeight="1" x14ac:dyDescent="0.2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2.75" customHeight="1" x14ac:dyDescent="0.2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2.75" customHeight="1" x14ac:dyDescent="0.2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2.75" customHeight="1" x14ac:dyDescent="0.2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2.75" customHeight="1" x14ac:dyDescent="0.2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2.75" customHeight="1" x14ac:dyDescent="0.2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2.75" customHeight="1" x14ac:dyDescent="0.2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2.75" customHeight="1" x14ac:dyDescent="0.2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2.75" customHeight="1" x14ac:dyDescent="0.2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2.75" customHeight="1" x14ac:dyDescent="0.2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2.75" customHeight="1" x14ac:dyDescent="0.2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2.75" customHeight="1" x14ac:dyDescent="0.2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2.75" customHeight="1" x14ac:dyDescent="0.2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2.75" customHeight="1" x14ac:dyDescent="0.2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2.75" customHeight="1" x14ac:dyDescent="0.2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2.75" customHeight="1" x14ac:dyDescent="0.2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2.75" customHeight="1" x14ac:dyDescent="0.2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2.75" customHeight="1" x14ac:dyDescent="0.2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2.75" customHeight="1" x14ac:dyDescent="0.2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2.75" customHeight="1" x14ac:dyDescent="0.2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2.75" customHeight="1" x14ac:dyDescent="0.2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2.75" customHeight="1" x14ac:dyDescent="0.2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2.75" customHeight="1" x14ac:dyDescent="0.2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2.75" customHeight="1" x14ac:dyDescent="0.2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2.75" customHeight="1" x14ac:dyDescent="0.2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2.75" customHeight="1" x14ac:dyDescent="0.2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2.75" customHeight="1" x14ac:dyDescent="0.2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2.75" customHeight="1" x14ac:dyDescent="0.2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2.75" customHeight="1" x14ac:dyDescent="0.2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2.75" customHeight="1" x14ac:dyDescent="0.2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2.75" customHeight="1" x14ac:dyDescent="0.2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2.75" customHeight="1" x14ac:dyDescent="0.2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2.75" customHeight="1" x14ac:dyDescent="0.2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2.75" customHeight="1" x14ac:dyDescent="0.2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2.75" customHeight="1" x14ac:dyDescent="0.2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2.75" customHeight="1" x14ac:dyDescent="0.2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2.75" customHeight="1" x14ac:dyDescent="0.2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2.75" customHeight="1" x14ac:dyDescent="0.2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2.75" customHeight="1" x14ac:dyDescent="0.2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2.75" customHeight="1" x14ac:dyDescent="0.2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2.75" customHeight="1" x14ac:dyDescent="0.2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2.75" customHeight="1" x14ac:dyDescent="0.2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2.75" customHeight="1" x14ac:dyDescent="0.2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2.75" customHeight="1" x14ac:dyDescent="0.2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2.75" customHeight="1" x14ac:dyDescent="0.2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2.75" customHeight="1" x14ac:dyDescent="0.2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2.75" customHeight="1" x14ac:dyDescent="0.2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2.75" customHeight="1" x14ac:dyDescent="0.2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2.75" customHeight="1" x14ac:dyDescent="0.2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2.75" customHeight="1" x14ac:dyDescent="0.2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2.75" customHeight="1" x14ac:dyDescent="0.2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2.75" customHeight="1" x14ac:dyDescent="0.2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2.75" customHeight="1" x14ac:dyDescent="0.2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2.75" customHeight="1" x14ac:dyDescent="0.2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2.75" customHeight="1" x14ac:dyDescent="0.2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2.75" customHeight="1" x14ac:dyDescent="0.2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2.75" customHeight="1" x14ac:dyDescent="0.2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2.75" customHeight="1" x14ac:dyDescent="0.2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2.75" customHeight="1" x14ac:dyDescent="0.2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2.75" customHeight="1" x14ac:dyDescent="0.2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2.75" customHeight="1" x14ac:dyDescent="0.2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2.75" customHeight="1" x14ac:dyDescent="0.2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2.75" customHeight="1" x14ac:dyDescent="0.2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2.75" customHeight="1" x14ac:dyDescent="0.2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2.75" customHeight="1" x14ac:dyDescent="0.2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2.75" customHeight="1" x14ac:dyDescent="0.2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2.75" customHeight="1" x14ac:dyDescent="0.2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2.75" customHeight="1" x14ac:dyDescent="0.2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2.75" customHeight="1" x14ac:dyDescent="0.2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2.75" customHeight="1" x14ac:dyDescent="0.2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2.75" customHeight="1" x14ac:dyDescent="0.2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2.75" customHeight="1" x14ac:dyDescent="0.2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2.75" customHeight="1" x14ac:dyDescent="0.2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2.75" customHeight="1" x14ac:dyDescent="0.2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2.75" customHeight="1" x14ac:dyDescent="0.2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2.75" customHeight="1" x14ac:dyDescent="0.2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2.75" customHeight="1" x14ac:dyDescent="0.2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2.75" customHeight="1" x14ac:dyDescent="0.2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2.75" customHeight="1" x14ac:dyDescent="0.2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2.75" customHeight="1" x14ac:dyDescent="0.2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2.75" customHeight="1" x14ac:dyDescent="0.2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2.75" customHeight="1" x14ac:dyDescent="0.2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2.75" customHeight="1" x14ac:dyDescent="0.2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2.75" customHeight="1" x14ac:dyDescent="0.2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2.75" customHeight="1" x14ac:dyDescent="0.2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2.75" customHeight="1" x14ac:dyDescent="0.2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2.75" customHeight="1" x14ac:dyDescent="0.2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2.75" customHeight="1" x14ac:dyDescent="0.2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2.75" customHeight="1" x14ac:dyDescent="0.2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2.75" customHeight="1" x14ac:dyDescent="0.2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2.75" customHeight="1" x14ac:dyDescent="0.2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2.75" customHeight="1" x14ac:dyDescent="0.2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2.75" customHeight="1" x14ac:dyDescent="0.2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2.75" customHeight="1" x14ac:dyDescent="0.2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2.75" customHeight="1" x14ac:dyDescent="0.2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2.75" customHeight="1" x14ac:dyDescent="0.2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2.75" customHeight="1" x14ac:dyDescent="0.2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2.75" customHeight="1" x14ac:dyDescent="0.2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2.75" customHeight="1" x14ac:dyDescent="0.2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2.75" customHeight="1" x14ac:dyDescent="0.2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2.75" customHeight="1" x14ac:dyDescent="0.2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2.75" customHeight="1" x14ac:dyDescent="0.2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2.75" customHeight="1" x14ac:dyDescent="0.2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2.75" customHeight="1" x14ac:dyDescent="0.2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2.75" customHeight="1" x14ac:dyDescent="0.2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2.75" customHeight="1" x14ac:dyDescent="0.2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2.75" customHeight="1" x14ac:dyDescent="0.2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2.75" customHeight="1" x14ac:dyDescent="0.2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2.75" customHeight="1" x14ac:dyDescent="0.2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2.75" customHeight="1" x14ac:dyDescent="0.2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2.75" customHeight="1" x14ac:dyDescent="0.2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2.75" customHeight="1" x14ac:dyDescent="0.2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2.75" customHeight="1" x14ac:dyDescent="0.2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2.75" customHeight="1" x14ac:dyDescent="0.2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2.75" customHeight="1" x14ac:dyDescent="0.2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2.75" customHeight="1" x14ac:dyDescent="0.2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2.75" customHeight="1" x14ac:dyDescent="0.2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2.75" customHeight="1" x14ac:dyDescent="0.2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2.75" customHeight="1" x14ac:dyDescent="0.2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2.75" customHeight="1" x14ac:dyDescent="0.2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2.75" customHeight="1" x14ac:dyDescent="0.2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2.75" customHeight="1" x14ac:dyDescent="0.2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2.75" customHeight="1" x14ac:dyDescent="0.2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2.75" customHeight="1" x14ac:dyDescent="0.2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2.75" customHeight="1" x14ac:dyDescent="0.2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2.75" customHeight="1" x14ac:dyDescent="0.2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2.75" customHeight="1" x14ac:dyDescent="0.2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2.75" customHeight="1" x14ac:dyDescent="0.2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2.75" customHeight="1" x14ac:dyDescent="0.2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2.75" customHeight="1" x14ac:dyDescent="0.2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2.75" customHeight="1" x14ac:dyDescent="0.2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2.75" customHeight="1" x14ac:dyDescent="0.2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2.75" customHeight="1" x14ac:dyDescent="0.2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2.75" customHeight="1" x14ac:dyDescent="0.2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2.75" customHeight="1" x14ac:dyDescent="0.2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2.75" customHeight="1" x14ac:dyDescent="0.2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2.75" customHeight="1" x14ac:dyDescent="0.2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2.75" customHeight="1" x14ac:dyDescent="0.2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2.75" customHeight="1" x14ac:dyDescent="0.2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2.75" customHeight="1" x14ac:dyDescent="0.2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2.75" customHeight="1" x14ac:dyDescent="0.2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2.75" customHeight="1" x14ac:dyDescent="0.2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2.75" customHeight="1" x14ac:dyDescent="0.2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2.75" customHeight="1" x14ac:dyDescent="0.2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2.75" customHeight="1" x14ac:dyDescent="0.2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2.75" customHeight="1" x14ac:dyDescent="0.2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2.75" customHeight="1" x14ac:dyDescent="0.2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2.75" customHeight="1" x14ac:dyDescent="0.2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2.75" customHeight="1" x14ac:dyDescent="0.2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2.75" customHeight="1" x14ac:dyDescent="0.2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2.75" customHeight="1" x14ac:dyDescent="0.2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2.75" customHeight="1" x14ac:dyDescent="0.2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2.75" customHeight="1" x14ac:dyDescent="0.2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2.75" customHeight="1" x14ac:dyDescent="0.2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2.75" customHeight="1" x14ac:dyDescent="0.2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2.75" customHeight="1" x14ac:dyDescent="0.2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2.75" customHeight="1" x14ac:dyDescent="0.2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2.75" customHeight="1" x14ac:dyDescent="0.2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2.75" customHeight="1" x14ac:dyDescent="0.2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2.75" customHeight="1" x14ac:dyDescent="0.2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2.75" customHeight="1" x14ac:dyDescent="0.2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2.75" customHeight="1" x14ac:dyDescent="0.2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2.75" customHeight="1" x14ac:dyDescent="0.2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2.75" customHeight="1" x14ac:dyDescent="0.2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2.75" customHeight="1" x14ac:dyDescent="0.2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2.75" customHeight="1" x14ac:dyDescent="0.2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2.75" customHeight="1" x14ac:dyDescent="0.2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2.75" customHeight="1" x14ac:dyDescent="0.2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2.75" customHeight="1" x14ac:dyDescent="0.2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2.75" customHeight="1" x14ac:dyDescent="0.2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2.75" customHeight="1" x14ac:dyDescent="0.2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2.75" customHeight="1" x14ac:dyDescent="0.2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2.75" customHeight="1" x14ac:dyDescent="0.2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2.75" customHeight="1" x14ac:dyDescent="0.2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2.75" customHeight="1" x14ac:dyDescent="0.2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2.75" customHeight="1" x14ac:dyDescent="0.2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2.75" customHeight="1" x14ac:dyDescent="0.2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2.75" customHeight="1" x14ac:dyDescent="0.2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2.75" customHeight="1" x14ac:dyDescent="0.2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2.75" customHeight="1" x14ac:dyDescent="0.2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2.75" customHeight="1" x14ac:dyDescent="0.2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2.75" customHeight="1" x14ac:dyDescent="0.2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2.75" customHeight="1" x14ac:dyDescent="0.2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2.75" customHeight="1" x14ac:dyDescent="0.2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2.75" customHeight="1" x14ac:dyDescent="0.2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2.75" customHeight="1" x14ac:dyDescent="0.2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2.75" customHeight="1" x14ac:dyDescent="0.2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2.75" customHeight="1" x14ac:dyDescent="0.2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2.75" customHeight="1" x14ac:dyDescent="0.2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2.75" customHeight="1" x14ac:dyDescent="0.2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2.75" customHeight="1" x14ac:dyDescent="0.2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2.75" customHeight="1" x14ac:dyDescent="0.2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2.75" customHeight="1" x14ac:dyDescent="0.2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2.75" customHeight="1" x14ac:dyDescent="0.2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2.75" customHeight="1" x14ac:dyDescent="0.2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2.75" customHeight="1" x14ac:dyDescent="0.2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2.75" customHeight="1" x14ac:dyDescent="0.2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2.75" customHeight="1" x14ac:dyDescent="0.2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2.75" customHeight="1" x14ac:dyDescent="0.2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2.75" customHeight="1" x14ac:dyDescent="0.2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2.75" customHeight="1" x14ac:dyDescent="0.2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2.75" customHeight="1" x14ac:dyDescent="0.2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2.75" customHeight="1" x14ac:dyDescent="0.2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2.75" customHeight="1" x14ac:dyDescent="0.2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2.75" customHeight="1" x14ac:dyDescent="0.2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2.75" customHeight="1" x14ac:dyDescent="0.2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2.75" customHeight="1" x14ac:dyDescent="0.2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2.75" customHeight="1" x14ac:dyDescent="0.2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2.75" customHeight="1" x14ac:dyDescent="0.2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2.75" customHeight="1" x14ac:dyDescent="0.2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2.75" customHeight="1" x14ac:dyDescent="0.2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2.75" customHeight="1" x14ac:dyDescent="0.2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2.75" customHeight="1" x14ac:dyDescent="0.2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2.75" customHeight="1" x14ac:dyDescent="0.2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2.75" customHeight="1" x14ac:dyDescent="0.2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2.75" customHeight="1" x14ac:dyDescent="0.2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2.75" customHeight="1" x14ac:dyDescent="0.2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2.75" customHeight="1" x14ac:dyDescent="0.2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2.75" customHeight="1" x14ac:dyDescent="0.2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2.75" customHeight="1" x14ac:dyDescent="0.2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2.75" customHeight="1" x14ac:dyDescent="0.2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2.75" customHeight="1" x14ac:dyDescent="0.2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2.75" customHeight="1" x14ac:dyDescent="0.2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2.75" customHeight="1" x14ac:dyDescent="0.2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2.75" customHeight="1" x14ac:dyDescent="0.2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2.75" customHeight="1" x14ac:dyDescent="0.2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2.75" customHeight="1" x14ac:dyDescent="0.2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2.75" customHeight="1" x14ac:dyDescent="0.2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2.75" customHeight="1" x14ac:dyDescent="0.2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2.75" customHeight="1" x14ac:dyDescent="0.2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2.75" customHeight="1" x14ac:dyDescent="0.2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2.75" customHeight="1" x14ac:dyDescent="0.2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2.75" customHeight="1" x14ac:dyDescent="0.2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2.75" customHeight="1" x14ac:dyDescent="0.2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2.75" customHeight="1" x14ac:dyDescent="0.2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2.75" customHeight="1" x14ac:dyDescent="0.2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2.75" customHeight="1" x14ac:dyDescent="0.2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2.75" customHeight="1" x14ac:dyDescent="0.2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2.75" customHeight="1" x14ac:dyDescent="0.2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2.75" customHeight="1" x14ac:dyDescent="0.2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2.75" customHeight="1" x14ac:dyDescent="0.2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2.75" customHeight="1" x14ac:dyDescent="0.2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2.75" customHeight="1" x14ac:dyDescent="0.2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2.75" customHeight="1" x14ac:dyDescent="0.2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2.75" customHeight="1" x14ac:dyDescent="0.2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2.75" customHeight="1" x14ac:dyDescent="0.2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2.75" customHeight="1" x14ac:dyDescent="0.2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2.75" customHeight="1" x14ac:dyDescent="0.2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2.75" customHeight="1" x14ac:dyDescent="0.2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2.75" customHeight="1" x14ac:dyDescent="0.2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2.75" customHeight="1" x14ac:dyDescent="0.2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2.75" customHeight="1" x14ac:dyDescent="0.2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2.75" customHeight="1" x14ac:dyDescent="0.2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2.75" customHeight="1" x14ac:dyDescent="0.2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2.75" customHeight="1" x14ac:dyDescent="0.2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2.75" customHeight="1" x14ac:dyDescent="0.2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2.75" customHeight="1" x14ac:dyDescent="0.2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2.75" customHeight="1" x14ac:dyDescent="0.2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2.75" customHeight="1" x14ac:dyDescent="0.2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2.75" customHeight="1" x14ac:dyDescent="0.2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2.75" customHeight="1" x14ac:dyDescent="0.2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2.75" customHeight="1" x14ac:dyDescent="0.2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2.75" customHeight="1" x14ac:dyDescent="0.2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2.75" customHeight="1" x14ac:dyDescent="0.2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2.75" customHeight="1" x14ac:dyDescent="0.2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2.75" customHeight="1" x14ac:dyDescent="0.2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2.75" customHeight="1" x14ac:dyDescent="0.2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2.75" customHeight="1" x14ac:dyDescent="0.2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2.75" customHeight="1" x14ac:dyDescent="0.2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2.75" customHeight="1" x14ac:dyDescent="0.2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2.75" customHeight="1" x14ac:dyDescent="0.2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2.75" customHeight="1" x14ac:dyDescent="0.2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2.75" customHeight="1" x14ac:dyDescent="0.2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2.75" customHeight="1" x14ac:dyDescent="0.2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2.75" customHeight="1" x14ac:dyDescent="0.2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2.75" customHeight="1" x14ac:dyDescent="0.2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2.75" customHeight="1" x14ac:dyDescent="0.2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2.75" customHeight="1" x14ac:dyDescent="0.2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2.75" customHeight="1" x14ac:dyDescent="0.2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2.75" customHeight="1" x14ac:dyDescent="0.2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2.75" customHeight="1" x14ac:dyDescent="0.2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2.75" customHeight="1" x14ac:dyDescent="0.2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2.75" customHeight="1" x14ac:dyDescent="0.2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2.75" customHeight="1" x14ac:dyDescent="0.2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2.75" customHeight="1" x14ac:dyDescent="0.2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2.75" customHeight="1" x14ac:dyDescent="0.2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2.75" customHeight="1" x14ac:dyDescent="0.2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2.75" customHeight="1" x14ac:dyDescent="0.2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2.75" customHeight="1" x14ac:dyDescent="0.2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2.75" customHeight="1" x14ac:dyDescent="0.2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2.75" customHeight="1" x14ac:dyDescent="0.2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2.75" customHeight="1" x14ac:dyDescent="0.2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2.75" customHeight="1" x14ac:dyDescent="0.2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2.75" customHeight="1" x14ac:dyDescent="0.2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2.75" customHeight="1" x14ac:dyDescent="0.2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2.75" customHeight="1" x14ac:dyDescent="0.2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2.75" customHeight="1" x14ac:dyDescent="0.2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2.75" customHeight="1" x14ac:dyDescent="0.2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2.75" customHeight="1" x14ac:dyDescent="0.2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2.75" customHeight="1" x14ac:dyDescent="0.2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2.75" customHeight="1" x14ac:dyDescent="0.2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2.75" customHeight="1" x14ac:dyDescent="0.2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2.75" customHeight="1" x14ac:dyDescent="0.2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2.75" customHeight="1" x14ac:dyDescent="0.2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2.75" customHeight="1" x14ac:dyDescent="0.2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2.75" customHeight="1" x14ac:dyDescent="0.2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2.75" customHeight="1" x14ac:dyDescent="0.2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2.75" customHeight="1" x14ac:dyDescent="0.2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2.75" customHeight="1" x14ac:dyDescent="0.2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2.75" customHeight="1" x14ac:dyDescent="0.2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2.75" customHeight="1" x14ac:dyDescent="0.2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2.75" customHeight="1" x14ac:dyDescent="0.2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2.75" customHeight="1" x14ac:dyDescent="0.2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2.75" customHeight="1" x14ac:dyDescent="0.2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2.75" customHeight="1" x14ac:dyDescent="0.2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2.75" customHeight="1" x14ac:dyDescent="0.2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2.75" customHeight="1" x14ac:dyDescent="0.2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2.75" customHeight="1" x14ac:dyDescent="0.2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2.75" customHeight="1" x14ac:dyDescent="0.2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2.75" customHeight="1" x14ac:dyDescent="0.2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2.75" customHeight="1" x14ac:dyDescent="0.2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2.75" customHeight="1" x14ac:dyDescent="0.2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2.75" customHeight="1" x14ac:dyDescent="0.2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2.75" customHeight="1" x14ac:dyDescent="0.2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2.75" customHeight="1" x14ac:dyDescent="0.2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2.75" customHeight="1" x14ac:dyDescent="0.2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2.75" customHeight="1" x14ac:dyDescent="0.2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2.75" customHeight="1" x14ac:dyDescent="0.2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2.75" customHeight="1" x14ac:dyDescent="0.2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2.75" customHeight="1" x14ac:dyDescent="0.2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2.75" customHeight="1" x14ac:dyDescent="0.2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2.75" customHeight="1" x14ac:dyDescent="0.2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2.75" customHeight="1" x14ac:dyDescent="0.2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2.75" customHeight="1" x14ac:dyDescent="0.2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2.75" customHeight="1" x14ac:dyDescent="0.2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2.75" customHeight="1" x14ac:dyDescent="0.2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2.75" customHeight="1" x14ac:dyDescent="0.2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2.75" customHeight="1" x14ac:dyDescent="0.2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2.75" customHeight="1" x14ac:dyDescent="0.2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2.75" customHeight="1" x14ac:dyDescent="0.2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2.75" customHeight="1" x14ac:dyDescent="0.2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2.75" customHeight="1" x14ac:dyDescent="0.2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2.75" customHeight="1" x14ac:dyDescent="0.2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2.75" customHeight="1" x14ac:dyDescent="0.2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2.75" customHeight="1" x14ac:dyDescent="0.2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2.75" customHeight="1" x14ac:dyDescent="0.2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12.75" customHeight="1" x14ac:dyDescent="0.2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1:26" ht="12.75" customHeight="1" x14ac:dyDescent="0.2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1:26" ht="12.75" customHeight="1" x14ac:dyDescent="0.2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1:26" ht="12.75" customHeight="1" x14ac:dyDescent="0.2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  <row r="1001" spans="1:26" ht="12.75" customHeight="1" x14ac:dyDescent="0.2">
      <c r="A1001" s="19"/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9"/>
      <c r="Y1001" s="19"/>
      <c r="Z1001" s="19"/>
    </row>
  </sheetData>
  <mergeCells count="42">
    <mergeCell ref="B11:H11"/>
    <mergeCell ref="B12:H12"/>
    <mergeCell ref="B13:H13"/>
    <mergeCell ref="B14:H14"/>
    <mergeCell ref="F15:H15"/>
    <mergeCell ref="B6:D6"/>
    <mergeCell ref="B7:D7"/>
    <mergeCell ref="B8:H8"/>
    <mergeCell ref="B9:H9"/>
    <mergeCell ref="B10:H10"/>
    <mergeCell ref="A1:I1"/>
    <mergeCell ref="A2:I2"/>
    <mergeCell ref="B3:I3"/>
    <mergeCell ref="B4:H4"/>
    <mergeCell ref="B5:D5"/>
    <mergeCell ref="B17:I17"/>
    <mergeCell ref="B18:H18"/>
    <mergeCell ref="B19:H19"/>
    <mergeCell ref="B20:H20"/>
    <mergeCell ref="B21:H21"/>
    <mergeCell ref="B22:H22"/>
    <mergeCell ref="B23:H23"/>
    <mergeCell ref="B24:H24"/>
    <mergeCell ref="B25:H25"/>
    <mergeCell ref="B26:H26"/>
    <mergeCell ref="F28:H28"/>
    <mergeCell ref="B30:I30"/>
    <mergeCell ref="B31:H31"/>
    <mergeCell ref="B32:H32"/>
    <mergeCell ref="B33:H33"/>
    <mergeCell ref="B34:H34"/>
    <mergeCell ref="B35:H35"/>
    <mergeCell ref="B36:H36"/>
    <mergeCell ref="B37:H37"/>
    <mergeCell ref="A50:H50"/>
    <mergeCell ref="B41:H41"/>
    <mergeCell ref="A52:H52"/>
    <mergeCell ref="B42:H42"/>
    <mergeCell ref="B43:H43"/>
    <mergeCell ref="F44:H44"/>
    <mergeCell ref="B47:E47"/>
    <mergeCell ref="F47:H47"/>
  </mergeCells>
  <pageMargins left="0.69930555555555596" right="0.69930555555555596" top="0.75" bottom="0.75" header="0" footer="0"/>
  <pageSetup paperSize="9" scale="68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84"/>
  <sheetViews>
    <sheetView view="pageBreakPreview" topLeftCell="A7" zoomScaleNormal="100" zoomScaleSheetLayoutView="100" workbookViewId="0">
      <selection activeCell="I9" sqref="I9"/>
    </sheetView>
  </sheetViews>
  <sheetFormatPr baseColWidth="10" defaultColWidth="12.5703125" defaultRowHeight="15.75" x14ac:dyDescent="0.2"/>
  <cols>
    <col min="1" max="7" width="9" style="20" customWidth="1"/>
    <col min="8" max="8" width="13.140625" style="20" customWidth="1"/>
    <col min="9" max="9" width="53.42578125" style="20" customWidth="1"/>
    <col min="10" max="11" width="9" style="20" hidden="1" customWidth="1"/>
    <col min="12" max="12" width="6.140625" style="20" hidden="1" customWidth="1"/>
    <col min="13" max="26" width="9" style="20" customWidth="1"/>
    <col min="27" max="16384" width="12.5703125" style="20"/>
  </cols>
  <sheetData>
    <row r="1" spans="1:26" ht="26.45" customHeight="1" thickBot="1" x14ac:dyDescent="0.25">
      <c r="A1" s="161" t="s">
        <v>47</v>
      </c>
      <c r="B1" s="162"/>
      <c r="C1" s="162"/>
      <c r="D1" s="162"/>
      <c r="E1" s="162"/>
      <c r="F1" s="162"/>
      <c r="G1" s="162"/>
      <c r="H1" s="162"/>
      <c r="I1" s="163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61.5" customHeight="1" thickBot="1" x14ac:dyDescent="0.25">
      <c r="A2" s="164" t="str">
        <f>'PPTO INTERV'!$A$2</f>
        <v>INTERVENTORÍA TÉCNICA, ADMINISTRATIVA, FINANCIERA Y JURÍDICA AL CONTRATO DE OBRA PARA MANTENIMIENTO, REHABILITACIÓN, MEJORAMIENTO Y OPTIMIZACIÓN DE LA INFRAESTRUCTURA VIAL URBANA, MEDIANTE LA EJECUCIÓN DE ACTIVIDADES ORIENTADAS A LA REPARACIÓN, RECONSTRUCCIÓN, CONSTRUCCIÓN Y/O REPOSICIÓN DE PAVIMENTOS VEHICULARES Y PEATONALES DE LA CIUDAD DE MANIZALES FASE II POR EL SISTEMA DE MONTO AGOTABLE</v>
      </c>
      <c r="B2" s="162"/>
      <c r="C2" s="162"/>
      <c r="D2" s="162"/>
      <c r="E2" s="162"/>
      <c r="F2" s="162"/>
      <c r="G2" s="162"/>
      <c r="H2" s="162"/>
      <c r="I2" s="163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18" customHeight="1" x14ac:dyDescent="0.2">
      <c r="A3" s="21" t="s">
        <v>48</v>
      </c>
      <c r="B3" s="168"/>
      <c r="C3" s="162"/>
      <c r="D3" s="162"/>
      <c r="E3" s="162"/>
      <c r="F3" s="162"/>
      <c r="G3" s="162"/>
      <c r="H3" s="162"/>
      <c r="I3" s="163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ht="12.75" customHeight="1" x14ac:dyDescent="0.2">
      <c r="A4" s="22" t="s">
        <v>50</v>
      </c>
      <c r="B4" s="169" t="s">
        <v>108</v>
      </c>
      <c r="C4" s="150"/>
      <c r="D4" s="150"/>
      <c r="E4" s="150"/>
      <c r="F4" s="150"/>
      <c r="G4" s="150"/>
      <c r="H4" s="151"/>
      <c r="I4" s="64">
        <v>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12.75" customHeight="1" thickBot="1" x14ac:dyDescent="0.25">
      <c r="A5" s="30"/>
      <c r="B5" s="65"/>
      <c r="C5" s="66"/>
      <c r="D5" s="66"/>
      <c r="E5" s="66"/>
      <c r="F5" s="167" t="s">
        <v>74</v>
      </c>
      <c r="G5" s="153"/>
      <c r="H5" s="154"/>
      <c r="I5" s="67">
        <f>SUM(I4:I4)</f>
        <v>1</v>
      </c>
      <c r="J5" s="19"/>
      <c r="K5" s="2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12.75" customHeight="1" thickBot="1" x14ac:dyDescent="0.25">
      <c r="A6" s="34"/>
      <c r="H6" s="35"/>
      <c r="I6" s="36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15.75" customHeight="1" x14ac:dyDescent="0.2">
      <c r="A7" s="21">
        <v>2</v>
      </c>
      <c r="B7" s="158" t="s">
        <v>75</v>
      </c>
      <c r="C7" s="159"/>
      <c r="D7" s="159"/>
      <c r="E7" s="159"/>
      <c r="F7" s="159"/>
      <c r="G7" s="159"/>
      <c r="H7" s="159"/>
      <c r="I7" s="160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12.75" customHeight="1" x14ac:dyDescent="0.2">
      <c r="A8" s="22">
        <v>2.8</v>
      </c>
      <c r="B8" s="149" t="s">
        <v>83</v>
      </c>
      <c r="C8" s="150"/>
      <c r="D8" s="150"/>
      <c r="E8" s="150"/>
      <c r="F8" s="150"/>
      <c r="G8" s="150"/>
      <c r="H8" s="151"/>
      <c r="I8" s="23">
        <v>4.0000000000000001E-3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2.75" customHeight="1" x14ac:dyDescent="0.2">
      <c r="A9" s="22">
        <v>2.9</v>
      </c>
      <c r="B9" s="149" t="s">
        <v>84</v>
      </c>
      <c r="C9" s="150"/>
      <c r="D9" s="150"/>
      <c r="E9" s="150"/>
      <c r="F9" s="150"/>
      <c r="G9" s="150"/>
      <c r="H9" s="151"/>
      <c r="I9" s="23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12.75" customHeight="1" x14ac:dyDescent="0.2">
      <c r="A10" s="37">
        <v>2.1</v>
      </c>
      <c r="B10" s="38" t="s">
        <v>85</v>
      </c>
      <c r="C10" s="39"/>
      <c r="D10" s="39"/>
      <c r="E10" s="39"/>
      <c r="F10" s="39"/>
      <c r="G10" s="39"/>
      <c r="H10" s="40"/>
      <c r="I10" s="23">
        <v>3.5000000000000003E-2</v>
      </c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12.75" customHeight="1" thickBot="1" x14ac:dyDescent="0.25">
      <c r="A11" s="30"/>
      <c r="B11" s="31"/>
      <c r="C11" s="32"/>
      <c r="D11" s="32"/>
      <c r="E11" s="32"/>
      <c r="F11" s="152" t="s">
        <v>74</v>
      </c>
      <c r="G11" s="153"/>
      <c r="H11" s="154"/>
      <c r="I11" s="33">
        <f>SUM(I8:I10)</f>
        <v>3.9000000000000007E-2</v>
      </c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12.75" customHeight="1" thickBot="1" x14ac:dyDescent="0.25">
      <c r="A12" s="34"/>
      <c r="H12" s="35"/>
      <c r="I12" s="36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18.75" customHeight="1" x14ac:dyDescent="0.2">
      <c r="A13" s="21">
        <v>3</v>
      </c>
      <c r="B13" s="158" t="s">
        <v>86</v>
      </c>
      <c r="C13" s="159"/>
      <c r="D13" s="159"/>
      <c r="E13" s="159"/>
      <c r="F13" s="159"/>
      <c r="G13" s="159"/>
      <c r="H13" s="159"/>
      <c r="I13" s="160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12.75" customHeight="1" x14ac:dyDescent="0.2">
      <c r="A14" s="22">
        <v>3.01</v>
      </c>
      <c r="B14" s="149" t="s">
        <v>87</v>
      </c>
      <c r="C14" s="150"/>
      <c r="D14" s="150"/>
      <c r="E14" s="150"/>
      <c r="F14" s="150"/>
      <c r="G14" s="150"/>
      <c r="H14" s="151"/>
      <c r="I14" s="23">
        <v>4.0000000000000002E-4</v>
      </c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12.75" customHeight="1" x14ac:dyDescent="0.2">
      <c r="A15" s="22">
        <v>3.02</v>
      </c>
      <c r="B15" s="149" t="s">
        <v>88</v>
      </c>
      <c r="C15" s="150"/>
      <c r="D15" s="150"/>
      <c r="E15" s="150"/>
      <c r="F15" s="150"/>
      <c r="G15" s="150"/>
      <c r="H15" s="151"/>
      <c r="I15" s="23">
        <f>0.5*1.21%</f>
        <v>6.0499999999999998E-3</v>
      </c>
      <c r="J15" s="29">
        <f>20%*10%*12</f>
        <v>0.24000000000000005</v>
      </c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12.75" customHeight="1" x14ac:dyDescent="0.2">
      <c r="A16" s="22">
        <v>3.03</v>
      </c>
      <c r="B16" s="149" t="s">
        <v>89</v>
      </c>
      <c r="C16" s="150"/>
      <c r="D16" s="150"/>
      <c r="E16" s="150"/>
      <c r="F16" s="150"/>
      <c r="G16" s="150"/>
      <c r="H16" s="151"/>
      <c r="I16" s="23">
        <v>1.21E-2</v>
      </c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12.75" customHeight="1" x14ac:dyDescent="0.2">
      <c r="A17" s="22">
        <v>3.04</v>
      </c>
      <c r="B17" s="149" t="s">
        <v>90</v>
      </c>
      <c r="C17" s="150"/>
      <c r="D17" s="150"/>
      <c r="E17" s="150"/>
      <c r="F17" s="150"/>
      <c r="G17" s="150"/>
      <c r="H17" s="151"/>
      <c r="I17" s="23">
        <f>2.5*1.21%</f>
        <v>3.0249999999999999E-2</v>
      </c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2.75" customHeight="1" x14ac:dyDescent="0.2">
      <c r="A18" s="22">
        <v>3.05</v>
      </c>
      <c r="B18" s="149" t="s">
        <v>91</v>
      </c>
      <c r="C18" s="150"/>
      <c r="D18" s="150"/>
      <c r="E18" s="150"/>
      <c r="F18" s="150"/>
      <c r="G18" s="150"/>
      <c r="H18" s="151"/>
      <c r="I18" s="23">
        <v>0</v>
      </c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2.75" customHeight="1" x14ac:dyDescent="0.2">
      <c r="A19" s="22">
        <v>3.06</v>
      </c>
      <c r="B19" s="149" t="s">
        <v>92</v>
      </c>
      <c r="C19" s="150"/>
      <c r="D19" s="150"/>
      <c r="E19" s="150"/>
      <c r="F19" s="150"/>
      <c r="G19" s="150"/>
      <c r="H19" s="151"/>
      <c r="I19" s="23">
        <v>0.02</v>
      </c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2.75" customHeight="1" x14ac:dyDescent="0.2">
      <c r="A20" s="22">
        <v>3.07</v>
      </c>
      <c r="B20" s="149" t="s">
        <v>93</v>
      </c>
      <c r="C20" s="150"/>
      <c r="D20" s="150"/>
      <c r="E20" s="150"/>
      <c r="F20" s="150"/>
      <c r="G20" s="150"/>
      <c r="H20" s="151"/>
      <c r="I20" s="23">
        <v>0.02</v>
      </c>
      <c r="J20" s="41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2.75" customHeight="1" x14ac:dyDescent="0.2">
      <c r="A21" s="22">
        <v>3.08</v>
      </c>
      <c r="B21" s="42" t="s">
        <v>94</v>
      </c>
      <c r="C21" s="43"/>
      <c r="D21" s="43"/>
      <c r="E21" s="43"/>
      <c r="F21" s="43"/>
      <c r="G21" s="43"/>
      <c r="H21" s="44"/>
      <c r="I21" s="23">
        <v>0.02</v>
      </c>
      <c r="J21" s="41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2.75" customHeight="1" x14ac:dyDescent="0.2">
      <c r="A22" s="22">
        <v>3.09</v>
      </c>
      <c r="B22" s="42" t="s">
        <v>95</v>
      </c>
      <c r="C22" s="43"/>
      <c r="D22" s="43"/>
      <c r="E22" s="43"/>
      <c r="F22" s="43"/>
      <c r="G22" s="43"/>
      <c r="H22" s="44"/>
      <c r="I22" s="23">
        <v>5.0000000000000001E-3</v>
      </c>
      <c r="J22" s="41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2.75" customHeight="1" x14ac:dyDescent="0.2">
      <c r="A23" s="22" t="s">
        <v>96</v>
      </c>
      <c r="B23" s="42" t="s">
        <v>97</v>
      </c>
      <c r="C23" s="43"/>
      <c r="D23" s="43"/>
      <c r="E23" s="43"/>
      <c r="F23" s="43"/>
      <c r="G23" s="43"/>
      <c r="H23" s="44"/>
      <c r="I23" s="23">
        <v>0.02</v>
      </c>
      <c r="J23" s="41"/>
      <c r="K23" s="19"/>
      <c r="L23" s="19"/>
      <c r="M23" s="19"/>
      <c r="N23" s="19"/>
      <c r="O23" s="19"/>
      <c r="P23" s="28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2.75" customHeight="1" x14ac:dyDescent="0.2">
      <c r="A24" s="22">
        <v>3.11</v>
      </c>
      <c r="B24" s="149" t="s">
        <v>98</v>
      </c>
      <c r="C24" s="150"/>
      <c r="D24" s="150"/>
      <c r="E24" s="150"/>
      <c r="F24" s="150"/>
      <c r="G24" s="150"/>
      <c r="H24" s="151"/>
      <c r="I24" s="23">
        <v>3.5000000000000001E-3</v>
      </c>
      <c r="J24" s="41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2.75" customHeight="1" x14ac:dyDescent="0.2">
      <c r="A25" s="22">
        <v>3.12</v>
      </c>
      <c r="B25" s="149" t="s">
        <v>99</v>
      </c>
      <c r="C25" s="150"/>
      <c r="D25" s="150"/>
      <c r="E25" s="150"/>
      <c r="F25" s="150"/>
      <c r="G25" s="150"/>
      <c r="H25" s="151"/>
      <c r="I25" s="23"/>
      <c r="J25" s="41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2.75" customHeight="1" x14ac:dyDescent="0.2">
      <c r="A26" s="22">
        <v>3.13</v>
      </c>
      <c r="B26" s="149" t="s">
        <v>100</v>
      </c>
      <c r="C26" s="150"/>
      <c r="D26" s="150"/>
      <c r="E26" s="150"/>
      <c r="F26" s="150"/>
      <c r="G26" s="150"/>
      <c r="H26" s="151"/>
      <c r="I26" s="23"/>
      <c r="J26" s="41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7.25" customHeight="1" thickBot="1" x14ac:dyDescent="0.25">
      <c r="A27" s="30"/>
      <c r="B27" s="31"/>
      <c r="C27" s="32"/>
      <c r="D27" s="32"/>
      <c r="E27" s="32"/>
      <c r="F27" s="152" t="s">
        <v>74</v>
      </c>
      <c r="G27" s="153"/>
      <c r="H27" s="154"/>
      <c r="I27" s="33">
        <f>SUM(I14:I26)</f>
        <v>0.13730000000000001</v>
      </c>
      <c r="J27" s="19"/>
      <c r="K27" s="19"/>
      <c r="L27" s="19"/>
      <c r="M27" s="19"/>
      <c r="N27" s="19"/>
      <c r="O27" s="19"/>
      <c r="P27" s="19"/>
      <c r="Q27" s="19"/>
      <c r="R27" s="29"/>
      <c r="S27" s="19"/>
      <c r="T27" s="19"/>
      <c r="U27" s="19"/>
      <c r="V27" s="19"/>
      <c r="W27" s="19"/>
      <c r="X27" s="19"/>
      <c r="Y27" s="19"/>
      <c r="Z27" s="19"/>
    </row>
    <row r="28" spans="1:26" ht="12.75" customHeight="1" x14ac:dyDescent="0.2">
      <c r="A28" s="45"/>
      <c r="B28" s="46"/>
      <c r="C28" s="46"/>
      <c r="D28" s="46"/>
      <c r="E28" s="46"/>
      <c r="F28" s="46"/>
      <c r="G28" s="46"/>
      <c r="H28" s="47"/>
      <c r="I28" s="48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2.75" customHeight="1" thickBot="1" x14ac:dyDescent="0.25">
      <c r="A29" s="49"/>
      <c r="B29" s="50"/>
      <c r="C29" s="51"/>
      <c r="D29" s="51"/>
      <c r="E29" s="51"/>
      <c r="F29" s="51"/>
      <c r="G29" s="51"/>
      <c r="H29" s="52"/>
      <c r="I29" s="53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38.25" customHeight="1" thickBot="1" x14ac:dyDescent="0.25">
      <c r="A30" s="54">
        <v>4</v>
      </c>
      <c r="B30" s="155" t="s">
        <v>101</v>
      </c>
      <c r="C30" s="148"/>
      <c r="D30" s="148"/>
      <c r="E30" s="148"/>
      <c r="F30" s="156" t="s">
        <v>74</v>
      </c>
      <c r="G30" s="148"/>
      <c r="H30" s="157"/>
      <c r="I30" s="55">
        <v>0.1</v>
      </c>
      <c r="J30" s="19"/>
      <c r="K30" s="19"/>
      <c r="L30" s="19"/>
      <c r="M30" s="19"/>
      <c r="N30" s="19"/>
      <c r="O30" s="56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2.75" customHeight="1" x14ac:dyDescent="0.2">
      <c r="A31" s="45"/>
      <c r="B31" s="46"/>
      <c r="C31" s="46"/>
      <c r="D31" s="46"/>
      <c r="E31" s="46"/>
      <c r="F31" s="46"/>
      <c r="G31" s="46"/>
      <c r="H31" s="47"/>
      <c r="I31" s="48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2.75" customHeight="1" thickBot="1" x14ac:dyDescent="0.25">
      <c r="A32" s="57"/>
      <c r="B32" s="51"/>
      <c r="C32" s="51"/>
      <c r="D32" s="51"/>
      <c r="E32" s="51"/>
      <c r="F32" s="51"/>
      <c r="G32" s="51"/>
      <c r="H32" s="52"/>
      <c r="I32" s="53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6.5" customHeight="1" thickBot="1" x14ac:dyDescent="0.25">
      <c r="A33" s="147" t="s">
        <v>105</v>
      </c>
      <c r="B33" s="148"/>
      <c r="C33" s="148"/>
      <c r="D33" s="148"/>
      <c r="E33" s="148"/>
      <c r="F33" s="148"/>
      <c r="G33" s="148"/>
      <c r="H33" s="148"/>
      <c r="I33" s="58">
        <f>SUM(I30,I27,I11,I5)</f>
        <v>1.2763</v>
      </c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2.75" customHeight="1" thickBot="1" x14ac:dyDescent="0.25">
      <c r="A34" s="59"/>
      <c r="B34" s="59"/>
      <c r="C34" s="59"/>
      <c r="D34" s="59"/>
      <c r="E34" s="59"/>
      <c r="F34" s="59"/>
      <c r="G34" s="59"/>
      <c r="H34" s="59"/>
      <c r="I34" s="5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20.25" customHeight="1" thickBot="1" x14ac:dyDescent="0.25">
      <c r="A35" s="147" t="s">
        <v>103</v>
      </c>
      <c r="B35" s="148"/>
      <c r="C35" s="148"/>
      <c r="D35" s="148"/>
      <c r="E35" s="148"/>
      <c r="F35" s="148"/>
      <c r="G35" s="148"/>
      <c r="H35" s="148"/>
      <c r="I35" s="83">
        <f>ROUNDUP(I33,2)</f>
        <v>1.28</v>
      </c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2.75" customHeight="1" x14ac:dyDescent="0.2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2.75" customHeight="1" x14ac:dyDescent="0.2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2.75" customHeight="1" x14ac:dyDescent="0.2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2.75" customHeight="1" x14ac:dyDescent="0.2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2.75" customHeight="1" x14ac:dyDescent="0.2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2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2.75" customHeight="1" x14ac:dyDescent="0.2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2.75" customHeight="1" x14ac:dyDescent="0.2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2.75" customHeight="1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2.75" customHeight="1" x14ac:dyDescent="0.2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2.75" customHeight="1" x14ac:dyDescent="0.2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2.75" customHeight="1" x14ac:dyDescent="0.2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2.75" customHeight="1" x14ac:dyDescent="0.2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2.75" customHeight="1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2.75" customHeight="1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2.75" customHeight="1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2.75" customHeight="1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2.75" customHeight="1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2.75" customHeight="1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2.75" customHeight="1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2.75" customHeight="1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2.75" customHeight="1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2.75" customHeight="1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2.75" customHeight="1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2.75" customHeight="1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2.75" customHeight="1" x14ac:dyDescent="0.2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2.75" customHeight="1" x14ac:dyDescent="0.2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2.75" customHeight="1" x14ac:dyDescent="0.2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2.75" customHeight="1" x14ac:dyDescent="0.2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2.75" customHeight="1" x14ac:dyDescent="0.2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2.75" customHeight="1" x14ac:dyDescent="0.2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2.75" customHeight="1" x14ac:dyDescent="0.2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2.75" customHeight="1" x14ac:dyDescent="0.2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2.75" customHeight="1" x14ac:dyDescent="0.2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2.75" customHeight="1" x14ac:dyDescent="0.2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2.75" customHeight="1" x14ac:dyDescent="0.2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2.75" customHeight="1" x14ac:dyDescent="0.2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2.75" customHeight="1" x14ac:dyDescent="0.2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2.75" customHeight="1" x14ac:dyDescent="0.2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2.75" customHeight="1" x14ac:dyDescent="0.2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2.75" customHeight="1" x14ac:dyDescent="0.2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2.75" customHeight="1" x14ac:dyDescent="0.2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2.75" customHeight="1" x14ac:dyDescent="0.2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2.75" customHeight="1" x14ac:dyDescent="0.2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2.75" customHeight="1" x14ac:dyDescent="0.2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2.75" customHeight="1" x14ac:dyDescent="0.2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2.75" customHeight="1" x14ac:dyDescent="0.2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2.75" customHeight="1" x14ac:dyDescent="0.2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2.75" customHeight="1" x14ac:dyDescent="0.2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2.75" customHeight="1" x14ac:dyDescent="0.2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2.75" customHeight="1" x14ac:dyDescent="0.2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2.75" customHeight="1" x14ac:dyDescent="0.2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2.75" customHeight="1" x14ac:dyDescent="0.2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2.75" customHeight="1" x14ac:dyDescent="0.2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2.75" customHeight="1" x14ac:dyDescent="0.2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2.75" customHeight="1" x14ac:dyDescent="0.2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2.75" customHeight="1" x14ac:dyDescent="0.2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2.75" customHeight="1" x14ac:dyDescent="0.2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2.75" customHeight="1" x14ac:dyDescent="0.2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2.75" customHeight="1" x14ac:dyDescent="0.2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2.75" customHeight="1" x14ac:dyDescent="0.2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2.75" customHeight="1" x14ac:dyDescent="0.2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2.75" customHeight="1" x14ac:dyDescent="0.2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2.75" customHeight="1" x14ac:dyDescent="0.2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2.75" customHeight="1" x14ac:dyDescent="0.2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2.75" customHeight="1" x14ac:dyDescent="0.2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2.75" customHeight="1" x14ac:dyDescent="0.2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2.75" customHeight="1" x14ac:dyDescent="0.2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2.75" customHeight="1" x14ac:dyDescent="0.2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2.75" customHeight="1" x14ac:dyDescent="0.2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2.75" customHeight="1" x14ac:dyDescent="0.2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2.75" customHeight="1" x14ac:dyDescent="0.2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2.75" customHeight="1" x14ac:dyDescent="0.2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2.75" customHeight="1" x14ac:dyDescent="0.2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2.75" customHeight="1" x14ac:dyDescent="0.2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2.75" customHeight="1" x14ac:dyDescent="0.2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2.75" customHeight="1" x14ac:dyDescent="0.2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2.75" customHeight="1" x14ac:dyDescent="0.2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2.75" customHeight="1" x14ac:dyDescent="0.2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2.75" customHeight="1" x14ac:dyDescent="0.2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2.75" customHeight="1" x14ac:dyDescent="0.2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2.75" customHeight="1" x14ac:dyDescent="0.2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2.75" customHeight="1" x14ac:dyDescent="0.2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2.75" customHeight="1" x14ac:dyDescent="0.2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2.75" customHeight="1" x14ac:dyDescent="0.2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2.75" customHeight="1" x14ac:dyDescent="0.2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2.75" customHeight="1" x14ac:dyDescent="0.2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2.75" customHeight="1" x14ac:dyDescent="0.2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2.75" customHeight="1" x14ac:dyDescent="0.2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2.75" customHeight="1" x14ac:dyDescent="0.2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2.75" customHeight="1" x14ac:dyDescent="0.2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2.75" customHeight="1" x14ac:dyDescent="0.2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2.75" customHeight="1" x14ac:dyDescent="0.2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2.75" customHeight="1" x14ac:dyDescent="0.2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2.75" customHeight="1" x14ac:dyDescent="0.2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2.75" customHeight="1" x14ac:dyDescent="0.2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2.75" customHeight="1" x14ac:dyDescent="0.2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2.75" customHeight="1" x14ac:dyDescent="0.2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2.75" customHeight="1" x14ac:dyDescent="0.2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2.75" customHeight="1" x14ac:dyDescent="0.2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2.75" customHeight="1" x14ac:dyDescent="0.2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2.75" customHeight="1" x14ac:dyDescent="0.2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2.75" customHeight="1" x14ac:dyDescent="0.2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2.75" customHeight="1" x14ac:dyDescent="0.2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2.75" customHeight="1" x14ac:dyDescent="0.2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2.75" customHeight="1" x14ac:dyDescent="0.2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2.75" customHeight="1" x14ac:dyDescent="0.2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2.75" customHeight="1" x14ac:dyDescent="0.2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2.75" customHeight="1" x14ac:dyDescent="0.2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2.75" customHeight="1" x14ac:dyDescent="0.2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2.75" customHeight="1" x14ac:dyDescent="0.2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2.75" customHeight="1" x14ac:dyDescent="0.2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2.75" customHeight="1" x14ac:dyDescent="0.2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2.75" customHeight="1" x14ac:dyDescent="0.2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2.75" customHeight="1" x14ac:dyDescent="0.2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2.75" customHeight="1" x14ac:dyDescent="0.2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2.75" customHeight="1" x14ac:dyDescent="0.2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2.75" customHeight="1" x14ac:dyDescent="0.2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2.75" customHeight="1" x14ac:dyDescent="0.2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2.75" customHeight="1" x14ac:dyDescent="0.2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2.75" customHeight="1" x14ac:dyDescent="0.2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2.75" customHeight="1" x14ac:dyDescent="0.2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2.75" customHeight="1" x14ac:dyDescent="0.2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2.75" customHeight="1" x14ac:dyDescent="0.2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2.75" customHeight="1" x14ac:dyDescent="0.2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2.75" customHeight="1" x14ac:dyDescent="0.2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2.75" customHeight="1" x14ac:dyDescent="0.2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2.75" customHeight="1" x14ac:dyDescent="0.2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2.75" customHeight="1" x14ac:dyDescent="0.2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2.75" customHeight="1" x14ac:dyDescent="0.2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2.75" customHeight="1" x14ac:dyDescent="0.2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2.75" customHeight="1" x14ac:dyDescent="0.2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2.75" customHeight="1" x14ac:dyDescent="0.2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2.75" customHeight="1" x14ac:dyDescent="0.2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2.75" customHeight="1" x14ac:dyDescent="0.2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2.75" customHeight="1" x14ac:dyDescent="0.2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2.75" customHeight="1" x14ac:dyDescent="0.2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2.75" customHeight="1" x14ac:dyDescent="0.2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2.75" customHeight="1" x14ac:dyDescent="0.2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2.75" customHeight="1" x14ac:dyDescent="0.2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2.75" customHeight="1" x14ac:dyDescent="0.2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2.75" customHeight="1" x14ac:dyDescent="0.2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2.75" customHeight="1" x14ac:dyDescent="0.2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2.75" customHeight="1" x14ac:dyDescent="0.2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2.75" customHeight="1" x14ac:dyDescent="0.2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2.75" customHeight="1" x14ac:dyDescent="0.2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2.75" customHeight="1" x14ac:dyDescent="0.2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2.75" customHeight="1" x14ac:dyDescent="0.2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2.75" customHeight="1" x14ac:dyDescent="0.2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2.75" customHeight="1" x14ac:dyDescent="0.2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2.75" customHeight="1" x14ac:dyDescent="0.2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2.75" customHeight="1" x14ac:dyDescent="0.2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2.75" customHeight="1" x14ac:dyDescent="0.2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2.75" customHeight="1" x14ac:dyDescent="0.2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2.75" customHeight="1" x14ac:dyDescent="0.2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2.75" customHeight="1" x14ac:dyDescent="0.2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2.75" customHeight="1" x14ac:dyDescent="0.2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2.75" customHeight="1" x14ac:dyDescent="0.2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2.75" customHeight="1" x14ac:dyDescent="0.2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2.75" customHeight="1" x14ac:dyDescent="0.2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2.75" customHeight="1" x14ac:dyDescent="0.2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2.75" customHeight="1" x14ac:dyDescent="0.2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2.75" customHeight="1" x14ac:dyDescent="0.2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2.75" customHeight="1" x14ac:dyDescent="0.2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2.75" customHeight="1" x14ac:dyDescent="0.2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2.75" customHeight="1" x14ac:dyDescent="0.2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2.75" customHeight="1" x14ac:dyDescent="0.2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2.75" customHeight="1" x14ac:dyDescent="0.2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2.75" customHeight="1" x14ac:dyDescent="0.2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2.75" customHeight="1" x14ac:dyDescent="0.2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2.75" customHeight="1" x14ac:dyDescent="0.2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2.75" customHeight="1" x14ac:dyDescent="0.2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2.75" customHeight="1" x14ac:dyDescent="0.2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2.75" customHeight="1" x14ac:dyDescent="0.2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2.75" customHeight="1" x14ac:dyDescent="0.2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2.75" customHeight="1" x14ac:dyDescent="0.2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2.75" customHeight="1" x14ac:dyDescent="0.2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2.75" customHeight="1" x14ac:dyDescent="0.2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2.75" customHeight="1" x14ac:dyDescent="0.2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2.75" customHeight="1" x14ac:dyDescent="0.2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2.75" customHeight="1" x14ac:dyDescent="0.2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2.75" customHeight="1" x14ac:dyDescent="0.2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2.75" customHeight="1" x14ac:dyDescent="0.2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2.75" customHeight="1" x14ac:dyDescent="0.2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2.75" customHeight="1" x14ac:dyDescent="0.2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2.75" customHeight="1" x14ac:dyDescent="0.2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2.75" customHeight="1" x14ac:dyDescent="0.2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2.75" customHeight="1" x14ac:dyDescent="0.2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2.75" customHeight="1" x14ac:dyDescent="0.2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2.75" customHeight="1" x14ac:dyDescent="0.2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2.75" customHeight="1" x14ac:dyDescent="0.2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2.75" customHeight="1" x14ac:dyDescent="0.2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2.75" customHeight="1" x14ac:dyDescent="0.2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2.75" customHeight="1" x14ac:dyDescent="0.2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2.75" customHeight="1" x14ac:dyDescent="0.2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2.75" customHeight="1" x14ac:dyDescent="0.2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2.75" customHeight="1" x14ac:dyDescent="0.2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2.75" customHeight="1" x14ac:dyDescent="0.2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2.75" customHeight="1" x14ac:dyDescent="0.2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2.75" customHeight="1" x14ac:dyDescent="0.2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2.75" customHeight="1" x14ac:dyDescent="0.2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2.75" customHeight="1" x14ac:dyDescent="0.2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2.75" customHeight="1" x14ac:dyDescent="0.2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2.75" customHeight="1" x14ac:dyDescent="0.2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2.75" customHeight="1" x14ac:dyDescent="0.2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2.75" customHeight="1" x14ac:dyDescent="0.2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2.75" customHeight="1" x14ac:dyDescent="0.2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2.75" customHeight="1" x14ac:dyDescent="0.2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2.75" customHeight="1" x14ac:dyDescent="0.2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2.75" customHeight="1" x14ac:dyDescent="0.2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2.75" customHeight="1" x14ac:dyDescent="0.2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2.75" customHeight="1" x14ac:dyDescent="0.2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2.75" customHeight="1" x14ac:dyDescent="0.2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2.75" customHeight="1" x14ac:dyDescent="0.2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2.75" customHeight="1" x14ac:dyDescent="0.2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2.75" customHeight="1" x14ac:dyDescent="0.2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2.75" customHeight="1" x14ac:dyDescent="0.2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2.75" customHeight="1" x14ac:dyDescent="0.2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2.75" customHeight="1" x14ac:dyDescent="0.2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2.75" customHeight="1" x14ac:dyDescent="0.2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2.75" customHeight="1" x14ac:dyDescent="0.2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2.75" customHeight="1" x14ac:dyDescent="0.2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2.75" customHeight="1" x14ac:dyDescent="0.2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2.75" customHeight="1" x14ac:dyDescent="0.2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2.75" customHeight="1" x14ac:dyDescent="0.2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2.75" customHeight="1" x14ac:dyDescent="0.2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2.75" customHeight="1" x14ac:dyDescent="0.2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2.75" customHeight="1" x14ac:dyDescent="0.2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2.75" customHeight="1" x14ac:dyDescent="0.2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2.75" customHeight="1" x14ac:dyDescent="0.2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2.75" customHeight="1" x14ac:dyDescent="0.2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2.75" customHeight="1" x14ac:dyDescent="0.2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2.75" customHeight="1" x14ac:dyDescent="0.2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2.75" customHeight="1" x14ac:dyDescent="0.2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2.75" customHeight="1" x14ac:dyDescent="0.2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2.75" customHeight="1" x14ac:dyDescent="0.2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2.75" customHeight="1" x14ac:dyDescent="0.2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2.75" customHeight="1" x14ac:dyDescent="0.2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2.75" customHeight="1" x14ac:dyDescent="0.2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2.75" customHeight="1" x14ac:dyDescent="0.2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2.75" customHeight="1" x14ac:dyDescent="0.2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2.75" customHeight="1" x14ac:dyDescent="0.2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2.75" customHeight="1" x14ac:dyDescent="0.2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2.75" customHeight="1" x14ac:dyDescent="0.2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2.75" customHeight="1" x14ac:dyDescent="0.2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2.75" customHeight="1" x14ac:dyDescent="0.2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2.75" customHeight="1" x14ac:dyDescent="0.2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2.75" customHeight="1" x14ac:dyDescent="0.2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2.75" customHeight="1" x14ac:dyDescent="0.2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2.75" customHeight="1" x14ac:dyDescent="0.2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2.75" customHeight="1" x14ac:dyDescent="0.2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2.75" customHeight="1" x14ac:dyDescent="0.2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2.75" customHeight="1" x14ac:dyDescent="0.2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2.75" customHeight="1" x14ac:dyDescent="0.2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2.75" customHeight="1" x14ac:dyDescent="0.2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2.75" customHeight="1" x14ac:dyDescent="0.2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2.75" customHeight="1" x14ac:dyDescent="0.2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2.75" customHeight="1" x14ac:dyDescent="0.2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2.75" customHeight="1" x14ac:dyDescent="0.2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2.75" customHeight="1" x14ac:dyDescent="0.2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2.75" customHeight="1" x14ac:dyDescent="0.2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2.75" customHeight="1" x14ac:dyDescent="0.2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2.75" customHeight="1" x14ac:dyDescent="0.2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2.75" customHeight="1" x14ac:dyDescent="0.2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2.75" customHeight="1" x14ac:dyDescent="0.2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2.75" customHeight="1" x14ac:dyDescent="0.2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2.75" customHeight="1" x14ac:dyDescent="0.2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2.75" customHeight="1" x14ac:dyDescent="0.2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2.75" customHeight="1" x14ac:dyDescent="0.2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2.75" customHeight="1" x14ac:dyDescent="0.2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2.75" customHeight="1" x14ac:dyDescent="0.2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2.75" customHeight="1" x14ac:dyDescent="0.2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2.75" customHeight="1" x14ac:dyDescent="0.2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2.75" customHeight="1" x14ac:dyDescent="0.2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2.75" customHeight="1" x14ac:dyDescent="0.2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2.75" customHeight="1" x14ac:dyDescent="0.2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2.75" customHeight="1" x14ac:dyDescent="0.2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2.75" customHeight="1" x14ac:dyDescent="0.2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2.75" customHeight="1" x14ac:dyDescent="0.2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2.75" customHeight="1" x14ac:dyDescent="0.2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2.75" customHeight="1" x14ac:dyDescent="0.2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2.75" customHeight="1" x14ac:dyDescent="0.2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2.75" customHeight="1" x14ac:dyDescent="0.2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2.75" customHeight="1" x14ac:dyDescent="0.2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2.75" customHeight="1" x14ac:dyDescent="0.2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2.75" customHeight="1" x14ac:dyDescent="0.2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2.75" customHeight="1" x14ac:dyDescent="0.2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2.75" customHeight="1" x14ac:dyDescent="0.2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2.75" customHeight="1" x14ac:dyDescent="0.2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2.75" customHeight="1" x14ac:dyDescent="0.2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2.75" customHeight="1" x14ac:dyDescent="0.2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2.75" customHeight="1" x14ac:dyDescent="0.2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2.75" customHeight="1" x14ac:dyDescent="0.2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2.75" customHeight="1" x14ac:dyDescent="0.2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2.75" customHeight="1" x14ac:dyDescent="0.2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2.75" customHeight="1" x14ac:dyDescent="0.2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2.75" customHeight="1" x14ac:dyDescent="0.2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2.75" customHeight="1" x14ac:dyDescent="0.2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2.75" customHeight="1" x14ac:dyDescent="0.2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2.75" customHeight="1" x14ac:dyDescent="0.2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2.75" customHeight="1" x14ac:dyDescent="0.2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2.75" customHeight="1" x14ac:dyDescent="0.2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2.75" customHeight="1" x14ac:dyDescent="0.2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2.75" customHeight="1" x14ac:dyDescent="0.2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2.75" customHeight="1" x14ac:dyDescent="0.2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2.75" customHeight="1" x14ac:dyDescent="0.2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2.75" customHeight="1" x14ac:dyDescent="0.2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2.75" customHeight="1" x14ac:dyDescent="0.2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2.75" customHeight="1" x14ac:dyDescent="0.2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2.75" customHeight="1" x14ac:dyDescent="0.2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2.75" customHeight="1" x14ac:dyDescent="0.2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2.75" customHeight="1" x14ac:dyDescent="0.2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2.75" customHeight="1" x14ac:dyDescent="0.2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2.75" customHeight="1" x14ac:dyDescent="0.2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2.75" customHeight="1" x14ac:dyDescent="0.2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2.75" customHeight="1" x14ac:dyDescent="0.2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2.75" customHeight="1" x14ac:dyDescent="0.2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2.75" customHeight="1" x14ac:dyDescent="0.2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2.75" customHeight="1" x14ac:dyDescent="0.2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2.75" customHeight="1" x14ac:dyDescent="0.2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2.75" customHeight="1" x14ac:dyDescent="0.2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2.75" customHeight="1" x14ac:dyDescent="0.2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2.75" customHeight="1" x14ac:dyDescent="0.2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2.75" customHeight="1" x14ac:dyDescent="0.2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2.75" customHeight="1" x14ac:dyDescent="0.2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2.75" customHeight="1" x14ac:dyDescent="0.2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2.75" customHeight="1" x14ac:dyDescent="0.2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2.75" customHeight="1" x14ac:dyDescent="0.2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2.75" customHeight="1" x14ac:dyDescent="0.2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2.75" customHeight="1" x14ac:dyDescent="0.2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2.75" customHeight="1" x14ac:dyDescent="0.2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2.75" customHeight="1" x14ac:dyDescent="0.2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2.75" customHeight="1" x14ac:dyDescent="0.2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2.75" customHeight="1" x14ac:dyDescent="0.2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2.75" customHeight="1" x14ac:dyDescent="0.2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2.75" customHeight="1" x14ac:dyDescent="0.2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2.75" customHeight="1" x14ac:dyDescent="0.2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2.75" customHeight="1" x14ac:dyDescent="0.2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2.75" customHeight="1" x14ac:dyDescent="0.2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2.75" customHeight="1" x14ac:dyDescent="0.2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2.75" customHeight="1" x14ac:dyDescent="0.2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2.75" customHeight="1" x14ac:dyDescent="0.2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2.75" customHeight="1" x14ac:dyDescent="0.2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2.75" customHeight="1" x14ac:dyDescent="0.2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2.75" customHeight="1" x14ac:dyDescent="0.2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2.75" customHeight="1" x14ac:dyDescent="0.2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2.75" customHeight="1" x14ac:dyDescent="0.2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2.75" customHeight="1" x14ac:dyDescent="0.2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2.75" customHeight="1" x14ac:dyDescent="0.2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2.75" customHeight="1" x14ac:dyDescent="0.2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2.75" customHeight="1" x14ac:dyDescent="0.2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2.75" customHeight="1" x14ac:dyDescent="0.2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2.75" customHeight="1" x14ac:dyDescent="0.2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2.75" customHeight="1" x14ac:dyDescent="0.2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2.75" customHeight="1" x14ac:dyDescent="0.2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2.75" customHeight="1" x14ac:dyDescent="0.2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2.75" customHeight="1" x14ac:dyDescent="0.2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2.75" customHeight="1" x14ac:dyDescent="0.2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2.75" customHeight="1" x14ac:dyDescent="0.2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2.75" customHeight="1" x14ac:dyDescent="0.2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2.75" customHeight="1" x14ac:dyDescent="0.2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2.75" customHeight="1" x14ac:dyDescent="0.2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2.75" customHeight="1" x14ac:dyDescent="0.2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2.75" customHeight="1" x14ac:dyDescent="0.2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2.75" customHeight="1" x14ac:dyDescent="0.2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2.75" customHeight="1" x14ac:dyDescent="0.2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2.75" customHeight="1" x14ac:dyDescent="0.2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2.75" customHeight="1" x14ac:dyDescent="0.2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2.75" customHeight="1" x14ac:dyDescent="0.2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2.75" customHeight="1" x14ac:dyDescent="0.2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2.75" customHeight="1" x14ac:dyDescent="0.2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2.75" customHeight="1" x14ac:dyDescent="0.2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2.75" customHeight="1" x14ac:dyDescent="0.2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2.75" customHeight="1" x14ac:dyDescent="0.2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2.75" customHeight="1" x14ac:dyDescent="0.2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2.75" customHeight="1" x14ac:dyDescent="0.2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2.75" customHeight="1" x14ac:dyDescent="0.2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2.75" customHeight="1" x14ac:dyDescent="0.2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2.75" customHeight="1" x14ac:dyDescent="0.2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2.75" customHeight="1" x14ac:dyDescent="0.2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2.75" customHeight="1" x14ac:dyDescent="0.2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2.75" customHeight="1" x14ac:dyDescent="0.2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2.75" customHeight="1" x14ac:dyDescent="0.2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2.75" customHeight="1" x14ac:dyDescent="0.2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2.75" customHeight="1" x14ac:dyDescent="0.2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2.75" customHeight="1" x14ac:dyDescent="0.2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2.75" customHeight="1" x14ac:dyDescent="0.2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2.75" customHeight="1" x14ac:dyDescent="0.2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2.75" customHeight="1" x14ac:dyDescent="0.2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2.75" customHeight="1" x14ac:dyDescent="0.2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2.75" customHeight="1" x14ac:dyDescent="0.2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2.75" customHeight="1" x14ac:dyDescent="0.2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2.75" customHeight="1" x14ac:dyDescent="0.2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2.75" customHeight="1" x14ac:dyDescent="0.2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2.75" customHeight="1" x14ac:dyDescent="0.2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2.75" customHeight="1" x14ac:dyDescent="0.2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2.75" customHeight="1" x14ac:dyDescent="0.2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2.75" customHeight="1" x14ac:dyDescent="0.2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2.75" customHeight="1" x14ac:dyDescent="0.2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2.75" customHeight="1" x14ac:dyDescent="0.2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2.75" customHeight="1" x14ac:dyDescent="0.2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2.75" customHeight="1" x14ac:dyDescent="0.2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2.75" customHeight="1" x14ac:dyDescent="0.2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2.75" customHeight="1" x14ac:dyDescent="0.2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2.75" customHeight="1" x14ac:dyDescent="0.2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2.75" customHeight="1" x14ac:dyDescent="0.2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2.75" customHeight="1" x14ac:dyDescent="0.2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2.75" customHeight="1" x14ac:dyDescent="0.2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2.75" customHeight="1" x14ac:dyDescent="0.2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2.75" customHeight="1" x14ac:dyDescent="0.2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2.75" customHeight="1" x14ac:dyDescent="0.2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2.75" customHeight="1" x14ac:dyDescent="0.2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2.75" customHeight="1" x14ac:dyDescent="0.2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2.75" customHeight="1" x14ac:dyDescent="0.2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2.75" customHeight="1" x14ac:dyDescent="0.2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2.75" customHeight="1" x14ac:dyDescent="0.2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2.75" customHeight="1" x14ac:dyDescent="0.2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2.75" customHeight="1" x14ac:dyDescent="0.2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2.75" customHeight="1" x14ac:dyDescent="0.2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2.75" customHeight="1" x14ac:dyDescent="0.2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2.75" customHeight="1" x14ac:dyDescent="0.2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2.75" customHeight="1" x14ac:dyDescent="0.2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2.75" customHeight="1" x14ac:dyDescent="0.2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2.75" customHeight="1" x14ac:dyDescent="0.2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2.75" customHeight="1" x14ac:dyDescent="0.2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2.75" customHeight="1" x14ac:dyDescent="0.2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2.75" customHeight="1" x14ac:dyDescent="0.2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2.75" customHeight="1" x14ac:dyDescent="0.2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2.75" customHeight="1" x14ac:dyDescent="0.2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2.75" customHeight="1" x14ac:dyDescent="0.2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2.75" customHeight="1" x14ac:dyDescent="0.2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2.75" customHeight="1" x14ac:dyDescent="0.2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2.75" customHeight="1" x14ac:dyDescent="0.2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2.75" customHeight="1" x14ac:dyDescent="0.2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2.75" customHeight="1" x14ac:dyDescent="0.2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2.75" customHeight="1" x14ac:dyDescent="0.2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2.75" customHeight="1" x14ac:dyDescent="0.2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2.75" customHeight="1" x14ac:dyDescent="0.2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2.75" customHeight="1" x14ac:dyDescent="0.2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2.75" customHeight="1" x14ac:dyDescent="0.2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2.75" customHeight="1" x14ac:dyDescent="0.2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2.75" customHeight="1" x14ac:dyDescent="0.2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2.75" customHeight="1" x14ac:dyDescent="0.2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2.75" customHeight="1" x14ac:dyDescent="0.2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2.75" customHeight="1" x14ac:dyDescent="0.2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2.75" customHeight="1" x14ac:dyDescent="0.2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2.75" customHeight="1" x14ac:dyDescent="0.2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2.75" customHeight="1" x14ac:dyDescent="0.2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2.75" customHeight="1" x14ac:dyDescent="0.2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2.75" customHeight="1" x14ac:dyDescent="0.2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2.75" customHeight="1" x14ac:dyDescent="0.2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2.75" customHeight="1" x14ac:dyDescent="0.2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2.75" customHeight="1" x14ac:dyDescent="0.2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2.75" customHeight="1" x14ac:dyDescent="0.2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2.75" customHeight="1" x14ac:dyDescent="0.2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2.75" customHeight="1" x14ac:dyDescent="0.2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2.75" customHeight="1" x14ac:dyDescent="0.2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2.75" customHeight="1" x14ac:dyDescent="0.2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2.75" customHeight="1" x14ac:dyDescent="0.2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2.75" customHeight="1" x14ac:dyDescent="0.2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2.75" customHeight="1" x14ac:dyDescent="0.2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2.75" customHeight="1" x14ac:dyDescent="0.2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2.75" customHeight="1" x14ac:dyDescent="0.2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2.75" customHeight="1" x14ac:dyDescent="0.2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2.75" customHeight="1" x14ac:dyDescent="0.2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2.75" customHeight="1" x14ac:dyDescent="0.2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2.75" customHeight="1" x14ac:dyDescent="0.2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2.75" customHeight="1" x14ac:dyDescent="0.2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2.75" customHeight="1" x14ac:dyDescent="0.2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2.75" customHeight="1" x14ac:dyDescent="0.2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2.75" customHeight="1" x14ac:dyDescent="0.2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2.75" customHeight="1" x14ac:dyDescent="0.2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2.75" customHeight="1" x14ac:dyDescent="0.2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2.75" customHeight="1" x14ac:dyDescent="0.2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2.75" customHeight="1" x14ac:dyDescent="0.2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2.75" customHeight="1" x14ac:dyDescent="0.2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2.75" customHeight="1" x14ac:dyDescent="0.2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2.75" customHeight="1" x14ac:dyDescent="0.2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2.75" customHeight="1" x14ac:dyDescent="0.2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2.75" customHeight="1" x14ac:dyDescent="0.2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2.75" customHeight="1" x14ac:dyDescent="0.2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2.75" customHeight="1" x14ac:dyDescent="0.2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2.75" customHeight="1" x14ac:dyDescent="0.2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2.75" customHeight="1" x14ac:dyDescent="0.2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2.75" customHeight="1" x14ac:dyDescent="0.2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2.75" customHeight="1" x14ac:dyDescent="0.2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2.75" customHeight="1" x14ac:dyDescent="0.2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2.75" customHeight="1" x14ac:dyDescent="0.2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2.75" customHeight="1" x14ac:dyDescent="0.2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2.75" customHeight="1" x14ac:dyDescent="0.2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2.75" customHeight="1" x14ac:dyDescent="0.2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2.75" customHeight="1" x14ac:dyDescent="0.2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2.75" customHeight="1" x14ac:dyDescent="0.2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2.75" customHeight="1" x14ac:dyDescent="0.2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2.75" customHeight="1" x14ac:dyDescent="0.2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2.75" customHeight="1" x14ac:dyDescent="0.2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2.75" customHeight="1" x14ac:dyDescent="0.2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2.75" customHeight="1" x14ac:dyDescent="0.2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2.75" customHeight="1" x14ac:dyDescent="0.2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2.75" customHeight="1" x14ac:dyDescent="0.2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2.75" customHeight="1" x14ac:dyDescent="0.2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2.75" customHeight="1" x14ac:dyDescent="0.2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2.75" customHeight="1" x14ac:dyDescent="0.2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2.75" customHeight="1" x14ac:dyDescent="0.2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2.75" customHeight="1" x14ac:dyDescent="0.2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2.75" customHeight="1" x14ac:dyDescent="0.2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2.75" customHeight="1" x14ac:dyDescent="0.2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2.75" customHeight="1" x14ac:dyDescent="0.2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2.75" customHeight="1" x14ac:dyDescent="0.2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2.75" customHeight="1" x14ac:dyDescent="0.2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2.75" customHeight="1" x14ac:dyDescent="0.2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2.75" customHeight="1" x14ac:dyDescent="0.2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2.75" customHeight="1" x14ac:dyDescent="0.2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2.75" customHeight="1" x14ac:dyDescent="0.2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2.75" customHeight="1" x14ac:dyDescent="0.2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2.75" customHeight="1" x14ac:dyDescent="0.2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2.75" customHeight="1" x14ac:dyDescent="0.2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2.75" customHeight="1" x14ac:dyDescent="0.2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2.75" customHeight="1" x14ac:dyDescent="0.2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2.75" customHeight="1" x14ac:dyDescent="0.2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2.75" customHeight="1" x14ac:dyDescent="0.2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2.75" customHeight="1" x14ac:dyDescent="0.2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2.75" customHeight="1" x14ac:dyDescent="0.2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2.75" customHeight="1" x14ac:dyDescent="0.2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2.75" customHeight="1" x14ac:dyDescent="0.2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2.75" customHeight="1" x14ac:dyDescent="0.2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2.75" customHeight="1" x14ac:dyDescent="0.2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2.75" customHeight="1" x14ac:dyDescent="0.2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2.75" customHeight="1" x14ac:dyDescent="0.2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2.75" customHeight="1" x14ac:dyDescent="0.2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2.75" customHeight="1" x14ac:dyDescent="0.2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2.75" customHeight="1" x14ac:dyDescent="0.2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2.75" customHeight="1" x14ac:dyDescent="0.2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2.75" customHeight="1" x14ac:dyDescent="0.2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2.75" customHeight="1" x14ac:dyDescent="0.2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2.75" customHeight="1" x14ac:dyDescent="0.2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2.75" customHeight="1" x14ac:dyDescent="0.2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2.75" customHeight="1" x14ac:dyDescent="0.2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2.75" customHeight="1" x14ac:dyDescent="0.2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2.75" customHeight="1" x14ac:dyDescent="0.2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2.75" customHeight="1" x14ac:dyDescent="0.2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2.75" customHeight="1" x14ac:dyDescent="0.2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2.75" customHeight="1" x14ac:dyDescent="0.2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2.75" customHeight="1" x14ac:dyDescent="0.2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2.75" customHeight="1" x14ac:dyDescent="0.2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2.75" customHeight="1" x14ac:dyDescent="0.2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2.75" customHeight="1" x14ac:dyDescent="0.2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2.75" customHeight="1" x14ac:dyDescent="0.2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2.75" customHeight="1" x14ac:dyDescent="0.2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2.75" customHeight="1" x14ac:dyDescent="0.2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2.75" customHeight="1" x14ac:dyDescent="0.2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2.75" customHeight="1" x14ac:dyDescent="0.2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2.75" customHeight="1" x14ac:dyDescent="0.2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2.75" customHeight="1" x14ac:dyDescent="0.2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2.75" customHeight="1" x14ac:dyDescent="0.2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2.75" customHeight="1" x14ac:dyDescent="0.2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2.75" customHeight="1" x14ac:dyDescent="0.2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2.75" customHeight="1" x14ac:dyDescent="0.2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2.75" customHeight="1" x14ac:dyDescent="0.2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2.75" customHeight="1" x14ac:dyDescent="0.2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2.75" customHeight="1" x14ac:dyDescent="0.2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2.75" customHeight="1" x14ac:dyDescent="0.2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2.75" customHeight="1" x14ac:dyDescent="0.2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2.75" customHeight="1" x14ac:dyDescent="0.2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2.75" customHeight="1" x14ac:dyDescent="0.2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2.75" customHeight="1" x14ac:dyDescent="0.2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2.75" customHeight="1" x14ac:dyDescent="0.2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2.75" customHeight="1" x14ac:dyDescent="0.2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2.75" customHeight="1" x14ac:dyDescent="0.2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2.75" customHeight="1" x14ac:dyDescent="0.2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2.75" customHeight="1" x14ac:dyDescent="0.2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2.75" customHeight="1" x14ac:dyDescent="0.2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2.75" customHeight="1" x14ac:dyDescent="0.2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2.75" customHeight="1" x14ac:dyDescent="0.2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2.75" customHeight="1" x14ac:dyDescent="0.2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2.75" customHeight="1" x14ac:dyDescent="0.2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2.75" customHeight="1" x14ac:dyDescent="0.2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2.75" customHeight="1" x14ac:dyDescent="0.2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2.75" customHeight="1" x14ac:dyDescent="0.2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2.75" customHeight="1" x14ac:dyDescent="0.2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2.75" customHeight="1" x14ac:dyDescent="0.2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2.75" customHeight="1" x14ac:dyDescent="0.2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2.75" customHeight="1" x14ac:dyDescent="0.2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2.75" customHeight="1" x14ac:dyDescent="0.2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2.75" customHeight="1" x14ac:dyDescent="0.2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2.75" customHeight="1" x14ac:dyDescent="0.2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2.75" customHeight="1" x14ac:dyDescent="0.2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2.75" customHeight="1" x14ac:dyDescent="0.2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2.75" customHeight="1" x14ac:dyDescent="0.2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2.75" customHeight="1" x14ac:dyDescent="0.2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2.75" customHeight="1" x14ac:dyDescent="0.2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2.75" customHeight="1" x14ac:dyDescent="0.2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2.75" customHeight="1" x14ac:dyDescent="0.2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2.75" customHeight="1" x14ac:dyDescent="0.2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2.75" customHeight="1" x14ac:dyDescent="0.2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2.75" customHeight="1" x14ac:dyDescent="0.2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2.75" customHeight="1" x14ac:dyDescent="0.2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2.75" customHeight="1" x14ac:dyDescent="0.2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2.75" customHeight="1" x14ac:dyDescent="0.2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2.75" customHeight="1" x14ac:dyDescent="0.2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2.75" customHeight="1" x14ac:dyDescent="0.2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2.75" customHeight="1" x14ac:dyDescent="0.2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2.75" customHeight="1" x14ac:dyDescent="0.2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2.75" customHeight="1" x14ac:dyDescent="0.2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2.75" customHeight="1" x14ac:dyDescent="0.2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2.75" customHeight="1" x14ac:dyDescent="0.2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2.75" customHeight="1" x14ac:dyDescent="0.2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2.75" customHeight="1" x14ac:dyDescent="0.2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2.75" customHeight="1" x14ac:dyDescent="0.2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2.75" customHeight="1" x14ac:dyDescent="0.2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2.75" customHeight="1" x14ac:dyDescent="0.2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2.75" customHeight="1" x14ac:dyDescent="0.2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2.75" customHeight="1" x14ac:dyDescent="0.2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2.75" customHeight="1" x14ac:dyDescent="0.2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2.75" customHeight="1" x14ac:dyDescent="0.2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2.75" customHeight="1" x14ac:dyDescent="0.2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2.75" customHeight="1" x14ac:dyDescent="0.2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2.75" customHeight="1" x14ac:dyDescent="0.2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2.75" customHeight="1" x14ac:dyDescent="0.2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2.75" customHeight="1" x14ac:dyDescent="0.2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2.75" customHeight="1" x14ac:dyDescent="0.2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2.75" customHeight="1" x14ac:dyDescent="0.2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2.75" customHeight="1" x14ac:dyDescent="0.2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2.75" customHeight="1" x14ac:dyDescent="0.2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2.75" customHeight="1" x14ac:dyDescent="0.2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2.75" customHeight="1" x14ac:dyDescent="0.2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2.75" customHeight="1" x14ac:dyDescent="0.2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2.75" customHeight="1" x14ac:dyDescent="0.2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2.75" customHeight="1" x14ac:dyDescent="0.2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2.75" customHeight="1" x14ac:dyDescent="0.2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2.75" customHeight="1" x14ac:dyDescent="0.2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2.75" customHeight="1" x14ac:dyDescent="0.2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2.75" customHeight="1" x14ac:dyDescent="0.2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2.75" customHeight="1" x14ac:dyDescent="0.2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2.75" customHeight="1" x14ac:dyDescent="0.2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2.75" customHeight="1" x14ac:dyDescent="0.2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2.75" customHeight="1" x14ac:dyDescent="0.2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2.75" customHeight="1" x14ac:dyDescent="0.2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2.75" customHeight="1" x14ac:dyDescent="0.2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2.75" customHeight="1" x14ac:dyDescent="0.2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2.75" customHeight="1" x14ac:dyDescent="0.2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2.75" customHeight="1" x14ac:dyDescent="0.2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2.75" customHeight="1" x14ac:dyDescent="0.2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2.75" customHeight="1" x14ac:dyDescent="0.2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2.75" customHeight="1" x14ac:dyDescent="0.2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2.75" customHeight="1" x14ac:dyDescent="0.2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2.75" customHeight="1" x14ac:dyDescent="0.2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2.75" customHeight="1" x14ac:dyDescent="0.2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2.75" customHeight="1" x14ac:dyDescent="0.2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2.75" customHeight="1" x14ac:dyDescent="0.2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2.75" customHeight="1" x14ac:dyDescent="0.2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2.75" customHeight="1" x14ac:dyDescent="0.2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2.75" customHeight="1" x14ac:dyDescent="0.2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2.75" customHeight="1" x14ac:dyDescent="0.2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2.75" customHeight="1" x14ac:dyDescent="0.2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2.75" customHeight="1" x14ac:dyDescent="0.2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2.75" customHeight="1" x14ac:dyDescent="0.2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2.75" customHeight="1" x14ac:dyDescent="0.2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2.75" customHeight="1" x14ac:dyDescent="0.2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2.75" customHeight="1" x14ac:dyDescent="0.2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2.75" customHeight="1" x14ac:dyDescent="0.2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2.75" customHeight="1" x14ac:dyDescent="0.2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2.75" customHeight="1" x14ac:dyDescent="0.2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2.75" customHeight="1" x14ac:dyDescent="0.2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2.75" customHeight="1" x14ac:dyDescent="0.2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2.75" customHeight="1" x14ac:dyDescent="0.2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2.75" customHeight="1" x14ac:dyDescent="0.2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2.75" customHeight="1" x14ac:dyDescent="0.2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2.75" customHeight="1" x14ac:dyDescent="0.2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2.75" customHeight="1" x14ac:dyDescent="0.2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2.75" customHeight="1" x14ac:dyDescent="0.2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2.75" customHeight="1" x14ac:dyDescent="0.2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2.75" customHeight="1" x14ac:dyDescent="0.2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2.75" customHeight="1" x14ac:dyDescent="0.2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2.75" customHeight="1" x14ac:dyDescent="0.2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2.75" customHeight="1" x14ac:dyDescent="0.2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2.75" customHeight="1" x14ac:dyDescent="0.2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2.75" customHeight="1" x14ac:dyDescent="0.2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2.75" customHeight="1" x14ac:dyDescent="0.2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2.75" customHeight="1" x14ac:dyDescent="0.2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2.75" customHeight="1" x14ac:dyDescent="0.2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2.75" customHeight="1" x14ac:dyDescent="0.2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2.75" customHeight="1" x14ac:dyDescent="0.2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2.75" customHeight="1" x14ac:dyDescent="0.2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2.75" customHeight="1" x14ac:dyDescent="0.2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2.75" customHeight="1" x14ac:dyDescent="0.2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2.75" customHeight="1" x14ac:dyDescent="0.2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2.75" customHeight="1" x14ac:dyDescent="0.2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2.75" customHeight="1" x14ac:dyDescent="0.2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2.75" customHeight="1" x14ac:dyDescent="0.2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2.75" customHeight="1" x14ac:dyDescent="0.2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2.75" customHeight="1" x14ac:dyDescent="0.2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2.75" customHeight="1" x14ac:dyDescent="0.2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2.75" customHeight="1" x14ac:dyDescent="0.2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2.75" customHeight="1" x14ac:dyDescent="0.2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2.75" customHeight="1" x14ac:dyDescent="0.2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2.75" customHeight="1" x14ac:dyDescent="0.2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2.75" customHeight="1" x14ac:dyDescent="0.2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2.75" customHeight="1" x14ac:dyDescent="0.2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2.75" customHeight="1" x14ac:dyDescent="0.2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2.75" customHeight="1" x14ac:dyDescent="0.2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2.75" customHeight="1" x14ac:dyDescent="0.2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2.75" customHeight="1" x14ac:dyDescent="0.2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2.75" customHeight="1" x14ac:dyDescent="0.2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2.75" customHeight="1" x14ac:dyDescent="0.2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2.75" customHeight="1" x14ac:dyDescent="0.2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2.75" customHeight="1" x14ac:dyDescent="0.2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2.75" customHeight="1" x14ac:dyDescent="0.2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2.75" customHeight="1" x14ac:dyDescent="0.2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2.75" customHeight="1" x14ac:dyDescent="0.2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2.75" customHeight="1" x14ac:dyDescent="0.2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2.75" customHeight="1" x14ac:dyDescent="0.2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2.75" customHeight="1" x14ac:dyDescent="0.2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2.75" customHeight="1" x14ac:dyDescent="0.2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2.75" customHeight="1" x14ac:dyDescent="0.2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2.75" customHeight="1" x14ac:dyDescent="0.2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2.75" customHeight="1" x14ac:dyDescent="0.2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2.75" customHeight="1" x14ac:dyDescent="0.2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2.75" customHeight="1" x14ac:dyDescent="0.2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2.75" customHeight="1" x14ac:dyDescent="0.2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2.75" customHeight="1" x14ac:dyDescent="0.2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2.75" customHeight="1" x14ac:dyDescent="0.2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2.75" customHeight="1" x14ac:dyDescent="0.2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2.75" customHeight="1" x14ac:dyDescent="0.2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2.75" customHeight="1" x14ac:dyDescent="0.2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2.75" customHeight="1" x14ac:dyDescent="0.2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2.75" customHeight="1" x14ac:dyDescent="0.2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2.75" customHeight="1" x14ac:dyDescent="0.2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2.75" customHeight="1" x14ac:dyDescent="0.2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2.75" customHeight="1" x14ac:dyDescent="0.2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2.75" customHeight="1" x14ac:dyDescent="0.2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2.75" customHeight="1" x14ac:dyDescent="0.2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2.75" customHeight="1" x14ac:dyDescent="0.2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2.75" customHeight="1" x14ac:dyDescent="0.2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2.75" customHeight="1" x14ac:dyDescent="0.2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2.75" customHeight="1" x14ac:dyDescent="0.2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2.75" customHeight="1" x14ac:dyDescent="0.2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2.75" customHeight="1" x14ac:dyDescent="0.2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2.75" customHeight="1" x14ac:dyDescent="0.2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2.75" customHeight="1" x14ac:dyDescent="0.2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2.75" customHeight="1" x14ac:dyDescent="0.2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2.75" customHeight="1" x14ac:dyDescent="0.2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2.75" customHeight="1" x14ac:dyDescent="0.2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2.75" customHeight="1" x14ac:dyDescent="0.2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2.75" customHeight="1" x14ac:dyDescent="0.2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2.75" customHeight="1" x14ac:dyDescent="0.2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2.75" customHeight="1" x14ac:dyDescent="0.2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2.75" customHeight="1" x14ac:dyDescent="0.2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2.75" customHeight="1" x14ac:dyDescent="0.2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2.75" customHeight="1" x14ac:dyDescent="0.2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2.75" customHeight="1" x14ac:dyDescent="0.2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2.75" customHeight="1" x14ac:dyDescent="0.2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2.75" customHeight="1" x14ac:dyDescent="0.2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2.75" customHeight="1" x14ac:dyDescent="0.2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2.75" customHeight="1" x14ac:dyDescent="0.2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2.75" customHeight="1" x14ac:dyDescent="0.2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2.75" customHeight="1" x14ac:dyDescent="0.2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2.75" customHeight="1" x14ac:dyDescent="0.2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2.75" customHeight="1" x14ac:dyDescent="0.2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2.75" customHeight="1" x14ac:dyDescent="0.2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2.75" customHeight="1" x14ac:dyDescent="0.2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2.75" customHeight="1" x14ac:dyDescent="0.2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2.75" customHeight="1" x14ac:dyDescent="0.2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2.75" customHeight="1" x14ac:dyDescent="0.2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2.75" customHeight="1" x14ac:dyDescent="0.2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2.75" customHeight="1" x14ac:dyDescent="0.2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2.75" customHeight="1" x14ac:dyDescent="0.2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2.75" customHeight="1" x14ac:dyDescent="0.2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2.75" customHeight="1" x14ac:dyDescent="0.2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2.75" customHeight="1" x14ac:dyDescent="0.2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2.75" customHeight="1" x14ac:dyDescent="0.2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2.75" customHeight="1" x14ac:dyDescent="0.2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2.75" customHeight="1" x14ac:dyDescent="0.2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2.75" customHeight="1" x14ac:dyDescent="0.2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2.75" customHeight="1" x14ac:dyDescent="0.2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2.75" customHeight="1" x14ac:dyDescent="0.2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2.75" customHeight="1" x14ac:dyDescent="0.2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2.75" customHeight="1" x14ac:dyDescent="0.2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2.75" customHeight="1" x14ac:dyDescent="0.2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2.75" customHeight="1" x14ac:dyDescent="0.2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2.75" customHeight="1" x14ac:dyDescent="0.2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2.75" customHeight="1" x14ac:dyDescent="0.2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2.75" customHeight="1" x14ac:dyDescent="0.2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2.75" customHeight="1" x14ac:dyDescent="0.2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2.75" customHeight="1" x14ac:dyDescent="0.2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2.75" customHeight="1" x14ac:dyDescent="0.2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2.75" customHeight="1" x14ac:dyDescent="0.2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2.75" customHeight="1" x14ac:dyDescent="0.2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2.75" customHeight="1" x14ac:dyDescent="0.2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2.75" customHeight="1" x14ac:dyDescent="0.2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2.75" customHeight="1" x14ac:dyDescent="0.2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2.75" customHeight="1" x14ac:dyDescent="0.2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2.75" customHeight="1" x14ac:dyDescent="0.2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2.75" customHeight="1" x14ac:dyDescent="0.2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2.75" customHeight="1" x14ac:dyDescent="0.2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2.75" customHeight="1" x14ac:dyDescent="0.2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2.75" customHeight="1" x14ac:dyDescent="0.2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2.75" customHeight="1" x14ac:dyDescent="0.2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2.75" customHeight="1" x14ac:dyDescent="0.2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2.75" customHeight="1" x14ac:dyDescent="0.2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2.75" customHeight="1" x14ac:dyDescent="0.2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2.75" customHeight="1" x14ac:dyDescent="0.2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2.75" customHeight="1" x14ac:dyDescent="0.2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2.75" customHeight="1" x14ac:dyDescent="0.2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2.75" customHeight="1" x14ac:dyDescent="0.2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2.75" customHeight="1" x14ac:dyDescent="0.2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2.75" customHeight="1" x14ac:dyDescent="0.2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2.75" customHeight="1" x14ac:dyDescent="0.2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2.75" customHeight="1" x14ac:dyDescent="0.2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2.75" customHeight="1" x14ac:dyDescent="0.2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2.75" customHeight="1" x14ac:dyDescent="0.2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2.75" customHeight="1" x14ac:dyDescent="0.2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2.75" customHeight="1" x14ac:dyDescent="0.2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2.75" customHeight="1" x14ac:dyDescent="0.2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2.75" customHeight="1" x14ac:dyDescent="0.2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2.75" customHeight="1" x14ac:dyDescent="0.2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2.75" customHeight="1" x14ac:dyDescent="0.2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2.75" customHeight="1" x14ac:dyDescent="0.2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2.75" customHeight="1" x14ac:dyDescent="0.2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2.75" customHeight="1" x14ac:dyDescent="0.2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2.75" customHeight="1" x14ac:dyDescent="0.2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2.75" customHeight="1" x14ac:dyDescent="0.2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2.75" customHeight="1" x14ac:dyDescent="0.2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2.75" customHeight="1" x14ac:dyDescent="0.2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2.75" customHeight="1" x14ac:dyDescent="0.2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2.75" customHeight="1" x14ac:dyDescent="0.2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2.75" customHeight="1" x14ac:dyDescent="0.2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2.75" customHeight="1" x14ac:dyDescent="0.2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2.75" customHeight="1" x14ac:dyDescent="0.2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2.75" customHeight="1" x14ac:dyDescent="0.2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2.75" customHeight="1" x14ac:dyDescent="0.2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2.75" customHeight="1" x14ac:dyDescent="0.2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2.75" customHeight="1" x14ac:dyDescent="0.2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2.75" customHeight="1" x14ac:dyDescent="0.2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2.75" customHeight="1" x14ac:dyDescent="0.2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2.75" customHeight="1" x14ac:dyDescent="0.2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2.75" customHeight="1" x14ac:dyDescent="0.2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2.75" customHeight="1" x14ac:dyDescent="0.2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2.75" customHeight="1" x14ac:dyDescent="0.2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2.75" customHeight="1" x14ac:dyDescent="0.2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2.75" customHeight="1" x14ac:dyDescent="0.2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2.75" customHeight="1" x14ac:dyDescent="0.2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2.75" customHeight="1" x14ac:dyDescent="0.2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2.75" customHeight="1" x14ac:dyDescent="0.2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2.75" customHeight="1" x14ac:dyDescent="0.2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2.75" customHeight="1" x14ac:dyDescent="0.2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2.75" customHeight="1" x14ac:dyDescent="0.2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2.75" customHeight="1" x14ac:dyDescent="0.2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2.75" customHeight="1" x14ac:dyDescent="0.2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2.75" customHeight="1" x14ac:dyDescent="0.2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2.75" customHeight="1" x14ac:dyDescent="0.2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2.75" customHeight="1" x14ac:dyDescent="0.2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2.75" customHeight="1" x14ac:dyDescent="0.2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2.75" customHeight="1" x14ac:dyDescent="0.2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2.75" customHeight="1" x14ac:dyDescent="0.2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2.75" customHeight="1" x14ac:dyDescent="0.2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2.75" customHeight="1" x14ac:dyDescent="0.2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2.75" customHeight="1" x14ac:dyDescent="0.2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2.75" customHeight="1" x14ac:dyDescent="0.2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2.75" customHeight="1" x14ac:dyDescent="0.2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2.75" customHeight="1" x14ac:dyDescent="0.2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2.75" customHeight="1" x14ac:dyDescent="0.2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2.75" customHeight="1" x14ac:dyDescent="0.2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2.75" customHeight="1" x14ac:dyDescent="0.2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2.75" customHeight="1" x14ac:dyDescent="0.2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2.75" customHeight="1" x14ac:dyDescent="0.2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2.75" customHeight="1" x14ac:dyDescent="0.2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2.75" customHeight="1" x14ac:dyDescent="0.2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2.75" customHeight="1" x14ac:dyDescent="0.2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2.75" customHeight="1" x14ac:dyDescent="0.2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2.75" customHeight="1" x14ac:dyDescent="0.2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2.75" customHeight="1" x14ac:dyDescent="0.2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2.75" customHeight="1" x14ac:dyDescent="0.2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2.75" customHeight="1" x14ac:dyDescent="0.2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2.75" customHeight="1" x14ac:dyDescent="0.2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2.75" customHeight="1" x14ac:dyDescent="0.2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2.75" customHeight="1" x14ac:dyDescent="0.2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2.75" customHeight="1" x14ac:dyDescent="0.2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2.75" customHeight="1" x14ac:dyDescent="0.2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2.75" customHeight="1" x14ac:dyDescent="0.2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2.75" customHeight="1" x14ac:dyDescent="0.2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2.75" customHeight="1" x14ac:dyDescent="0.2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2.75" customHeight="1" x14ac:dyDescent="0.2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2.75" customHeight="1" x14ac:dyDescent="0.2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2.75" customHeight="1" x14ac:dyDescent="0.2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2.75" customHeight="1" x14ac:dyDescent="0.2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2.75" customHeight="1" x14ac:dyDescent="0.2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2.75" customHeight="1" x14ac:dyDescent="0.2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2.75" customHeight="1" x14ac:dyDescent="0.2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2.75" customHeight="1" x14ac:dyDescent="0.2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2.75" customHeight="1" x14ac:dyDescent="0.2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2.75" customHeight="1" x14ac:dyDescent="0.2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2.75" customHeight="1" x14ac:dyDescent="0.2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2.75" customHeight="1" x14ac:dyDescent="0.2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2.75" customHeight="1" x14ac:dyDescent="0.2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2.75" customHeight="1" x14ac:dyDescent="0.2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2.75" customHeight="1" x14ac:dyDescent="0.2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2.75" customHeight="1" x14ac:dyDescent="0.2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2.75" customHeight="1" x14ac:dyDescent="0.2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2.75" customHeight="1" x14ac:dyDescent="0.2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2.75" customHeight="1" x14ac:dyDescent="0.2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2.75" customHeight="1" x14ac:dyDescent="0.2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2.75" customHeight="1" x14ac:dyDescent="0.2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2.75" customHeight="1" x14ac:dyDescent="0.2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2.75" customHeight="1" x14ac:dyDescent="0.2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2.75" customHeight="1" x14ac:dyDescent="0.2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2.75" customHeight="1" x14ac:dyDescent="0.2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2.75" customHeight="1" x14ac:dyDescent="0.2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2.75" customHeight="1" x14ac:dyDescent="0.2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2.75" customHeight="1" x14ac:dyDescent="0.2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2.75" customHeight="1" x14ac:dyDescent="0.2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2.75" customHeight="1" x14ac:dyDescent="0.2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2.75" customHeight="1" x14ac:dyDescent="0.2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2.75" customHeight="1" x14ac:dyDescent="0.2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2.75" customHeight="1" x14ac:dyDescent="0.2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2.75" customHeight="1" x14ac:dyDescent="0.2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2.75" customHeight="1" x14ac:dyDescent="0.2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2.75" customHeight="1" x14ac:dyDescent="0.2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2.75" customHeight="1" x14ac:dyDescent="0.2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2.75" customHeight="1" x14ac:dyDescent="0.2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2.75" customHeight="1" x14ac:dyDescent="0.2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2.75" customHeight="1" x14ac:dyDescent="0.2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2.75" customHeight="1" x14ac:dyDescent="0.2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2.75" customHeight="1" x14ac:dyDescent="0.2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2.75" customHeight="1" x14ac:dyDescent="0.2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2.75" customHeight="1" x14ac:dyDescent="0.2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2.75" customHeight="1" x14ac:dyDescent="0.2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2.75" customHeight="1" x14ac:dyDescent="0.2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2.75" customHeight="1" x14ac:dyDescent="0.2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2.75" customHeight="1" x14ac:dyDescent="0.2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2.75" customHeight="1" x14ac:dyDescent="0.2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2.75" customHeight="1" x14ac:dyDescent="0.2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2.75" customHeight="1" x14ac:dyDescent="0.2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2.75" customHeight="1" x14ac:dyDescent="0.2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2.75" customHeight="1" x14ac:dyDescent="0.2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2.75" customHeight="1" x14ac:dyDescent="0.2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2.75" customHeight="1" x14ac:dyDescent="0.2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2.75" customHeight="1" x14ac:dyDescent="0.2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2.75" customHeight="1" x14ac:dyDescent="0.2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2.75" customHeight="1" x14ac:dyDescent="0.2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2.75" customHeight="1" x14ac:dyDescent="0.2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2.75" customHeight="1" x14ac:dyDescent="0.2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2.75" customHeight="1" x14ac:dyDescent="0.2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2.75" customHeight="1" x14ac:dyDescent="0.2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2.75" customHeight="1" x14ac:dyDescent="0.2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2.75" customHeight="1" x14ac:dyDescent="0.2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2.75" customHeight="1" x14ac:dyDescent="0.2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2.75" customHeight="1" x14ac:dyDescent="0.2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2.75" customHeight="1" x14ac:dyDescent="0.2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</sheetData>
  <mergeCells count="25">
    <mergeCell ref="A35:H35"/>
    <mergeCell ref="B17:H17"/>
    <mergeCell ref="B18:H18"/>
    <mergeCell ref="B19:H19"/>
    <mergeCell ref="B20:H20"/>
    <mergeCell ref="B24:H24"/>
    <mergeCell ref="B25:H25"/>
    <mergeCell ref="B26:H26"/>
    <mergeCell ref="F27:H27"/>
    <mergeCell ref="B30:E30"/>
    <mergeCell ref="F30:H30"/>
    <mergeCell ref="A33:H33"/>
    <mergeCell ref="B16:H16"/>
    <mergeCell ref="B8:H8"/>
    <mergeCell ref="B9:H9"/>
    <mergeCell ref="F11:H11"/>
    <mergeCell ref="B13:I13"/>
    <mergeCell ref="B14:H14"/>
    <mergeCell ref="B15:H15"/>
    <mergeCell ref="F5:H5"/>
    <mergeCell ref="B7:I7"/>
    <mergeCell ref="A1:I1"/>
    <mergeCell ref="A2:I2"/>
    <mergeCell ref="B3:I3"/>
    <mergeCell ref="B4:H4"/>
  </mergeCells>
  <pageMargins left="0.7" right="0.7" top="0.75" bottom="0.75" header="0.3" footer="0.3"/>
  <pageSetup scale="7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133</vt:i4>
      </vt:variant>
    </vt:vector>
  </HeadingPairs>
  <TitlesOfParts>
    <vt:vector size="136" baseType="lpstr">
      <vt:lpstr>PPTO INTERV</vt:lpstr>
      <vt:lpstr>FACTOR MULTIPLICADOR</vt:lpstr>
      <vt:lpstr>FACTOR MULTI 2 COSTOS DTOS</vt:lpstr>
      <vt:lpstr>'PPTO INTERV'!_Toc142041533</vt:lpstr>
      <vt:lpstr>'PPTO INTERV'!_Toc143694497</vt:lpstr>
      <vt:lpstr>'PPTO INTERV'!_Toc143694537</vt:lpstr>
      <vt:lpstr>'PPTO INTERV'!_Toc143694561</vt:lpstr>
      <vt:lpstr>'PPTO INTERV'!_Toc144106979</vt:lpstr>
      <vt:lpstr>'PPTO INTERV'!_Toc144106980</vt:lpstr>
      <vt:lpstr>'PPTO INTERV'!_Toc144106982</vt:lpstr>
      <vt:lpstr>'PPTO INTERV'!_Toc144106983</vt:lpstr>
      <vt:lpstr>'PPTO INTERV'!_Toc144106984</vt:lpstr>
      <vt:lpstr>'PPTO INTERV'!_Toc144106985</vt:lpstr>
      <vt:lpstr>'PPTO INTERV'!_Toc144106986</vt:lpstr>
      <vt:lpstr>'PPTO INTERV'!_Toc144106987</vt:lpstr>
      <vt:lpstr>'PPTO INTERV'!_Toc144106988</vt:lpstr>
      <vt:lpstr>'PPTO INTERV'!_Toc144106989</vt:lpstr>
      <vt:lpstr>'PPTO INTERV'!_Toc144106990</vt:lpstr>
      <vt:lpstr>'PPTO INTERV'!_Toc144106991</vt:lpstr>
      <vt:lpstr>'PPTO INTERV'!_Toc144106992</vt:lpstr>
      <vt:lpstr>'PPTO INTERV'!_Toc144106993</vt:lpstr>
      <vt:lpstr>'PPTO INTERV'!_Toc144106994</vt:lpstr>
      <vt:lpstr>'PPTO INTERV'!_Toc144106995</vt:lpstr>
      <vt:lpstr>'PPTO INTERV'!_Toc144106996</vt:lpstr>
      <vt:lpstr>'PPTO INTERV'!_Toc144106997</vt:lpstr>
      <vt:lpstr>'PPTO INTERV'!_Toc144106998</vt:lpstr>
      <vt:lpstr>'PPTO INTERV'!_Toc144106999</vt:lpstr>
      <vt:lpstr>'PPTO INTERV'!_Toc144107000</vt:lpstr>
      <vt:lpstr>'PPTO INTERV'!_Toc144107001</vt:lpstr>
      <vt:lpstr>'PPTO INTERV'!_Toc144107002</vt:lpstr>
      <vt:lpstr>'PPTO INTERV'!_Toc144107003</vt:lpstr>
      <vt:lpstr>'PPTO INTERV'!_Toc144107004</vt:lpstr>
      <vt:lpstr>'PPTO INTERV'!_Toc144107005</vt:lpstr>
      <vt:lpstr>'PPTO INTERV'!_Toc144107006</vt:lpstr>
      <vt:lpstr>'PPTO INTERV'!_Toc144107007</vt:lpstr>
      <vt:lpstr>'PPTO INTERV'!_Toc144107008</vt:lpstr>
      <vt:lpstr>'PPTO INTERV'!_Toc144107009</vt:lpstr>
      <vt:lpstr>'PPTO INTERV'!_Toc144107010</vt:lpstr>
      <vt:lpstr>'PPTO INTERV'!_Toc144107011</vt:lpstr>
      <vt:lpstr>'PPTO INTERV'!_Toc144107012</vt:lpstr>
      <vt:lpstr>'PPTO INTERV'!_Toc144107013</vt:lpstr>
      <vt:lpstr>'PPTO INTERV'!_Toc144107014</vt:lpstr>
      <vt:lpstr>'PPTO INTERV'!_Toc144107015</vt:lpstr>
      <vt:lpstr>'PPTO INTERV'!_Toc144107016</vt:lpstr>
      <vt:lpstr>'PPTO INTERV'!_Toc144107017</vt:lpstr>
      <vt:lpstr>'PPTO INTERV'!_Toc144107018</vt:lpstr>
      <vt:lpstr>'PPTO INTERV'!_Toc144107019</vt:lpstr>
      <vt:lpstr>'PPTO INTERV'!_Toc144107020</vt:lpstr>
      <vt:lpstr>'PPTO INTERV'!_Toc144107021</vt:lpstr>
      <vt:lpstr>'PPTO INTERV'!_Toc144107022</vt:lpstr>
      <vt:lpstr>'PPTO INTERV'!_Toc144107023</vt:lpstr>
      <vt:lpstr>'PPTO INTERV'!_Toc144107024</vt:lpstr>
      <vt:lpstr>'PPTO INTERV'!_Toc144107025</vt:lpstr>
      <vt:lpstr>'PPTO INTERV'!_Toc144107026</vt:lpstr>
      <vt:lpstr>'PPTO INTERV'!_Toc144107027</vt:lpstr>
      <vt:lpstr>'PPTO INTERV'!_Toc144107028</vt:lpstr>
      <vt:lpstr>'PPTO INTERV'!_Toc144107029</vt:lpstr>
      <vt:lpstr>'PPTO INTERV'!_Toc144107030</vt:lpstr>
      <vt:lpstr>'PPTO INTERV'!_Toc144107031</vt:lpstr>
      <vt:lpstr>'PPTO INTERV'!_Toc144107032</vt:lpstr>
      <vt:lpstr>'PPTO INTERV'!_Toc144107033</vt:lpstr>
      <vt:lpstr>'PPTO INTERV'!_Toc144107034</vt:lpstr>
      <vt:lpstr>'PPTO INTERV'!_Toc144107035</vt:lpstr>
      <vt:lpstr>'PPTO INTERV'!_Toc144107036</vt:lpstr>
      <vt:lpstr>'PPTO INTERV'!_Toc144107037</vt:lpstr>
      <vt:lpstr>'PPTO INTERV'!_Toc144107038</vt:lpstr>
      <vt:lpstr>'PPTO INTERV'!_Toc144107039</vt:lpstr>
      <vt:lpstr>'PPTO INTERV'!_Toc144107040</vt:lpstr>
      <vt:lpstr>'PPTO INTERV'!_Toc144107041</vt:lpstr>
      <vt:lpstr>'PPTO INTERV'!_Toc144107042</vt:lpstr>
      <vt:lpstr>'PPTO INTERV'!_Toc144107043</vt:lpstr>
      <vt:lpstr>'PPTO INTERV'!_Toc144107044</vt:lpstr>
      <vt:lpstr>'PPTO INTERV'!_Toc144107045</vt:lpstr>
      <vt:lpstr>'PPTO INTERV'!_Toc144107046</vt:lpstr>
      <vt:lpstr>'PPTO INTERV'!_Toc144107047</vt:lpstr>
      <vt:lpstr>'PPTO INTERV'!_Toc144107048</vt:lpstr>
      <vt:lpstr>'PPTO INTERV'!_Toc144107049</vt:lpstr>
      <vt:lpstr>'PPTO INTERV'!_Toc144107050</vt:lpstr>
      <vt:lpstr>'PPTO INTERV'!_Toc144107051</vt:lpstr>
      <vt:lpstr>'PPTO INTERV'!_Toc144107052</vt:lpstr>
      <vt:lpstr>'PPTO INTERV'!_Toc144107053</vt:lpstr>
      <vt:lpstr>'PPTO INTERV'!_Toc144107054</vt:lpstr>
      <vt:lpstr>'PPTO INTERV'!_Toc144107055</vt:lpstr>
      <vt:lpstr>'PPTO INTERV'!_Toc144107056</vt:lpstr>
      <vt:lpstr>'PPTO INTERV'!_Toc144107057</vt:lpstr>
      <vt:lpstr>'PPTO INTERV'!_Toc144107058</vt:lpstr>
      <vt:lpstr>'PPTO INTERV'!_Toc144107060</vt:lpstr>
      <vt:lpstr>'PPTO INTERV'!_Toc144107061</vt:lpstr>
      <vt:lpstr>'PPTO INTERV'!_Toc144107062</vt:lpstr>
      <vt:lpstr>'PPTO INTERV'!_Toc144107063</vt:lpstr>
      <vt:lpstr>'PPTO INTERV'!_Toc144107064</vt:lpstr>
      <vt:lpstr>'PPTO INTERV'!_Toc144107065</vt:lpstr>
      <vt:lpstr>'PPTO INTERV'!_Toc144107066</vt:lpstr>
      <vt:lpstr>'PPTO INTERV'!_Toc144107067</vt:lpstr>
      <vt:lpstr>'PPTO INTERV'!_Toc144107068</vt:lpstr>
      <vt:lpstr>'PPTO INTERV'!_Toc144107069</vt:lpstr>
      <vt:lpstr>'PPTO INTERV'!_Toc144107070</vt:lpstr>
      <vt:lpstr>'PPTO INTERV'!_Toc144107071</vt:lpstr>
      <vt:lpstr>'PPTO INTERV'!_Toc144107072</vt:lpstr>
      <vt:lpstr>'PPTO INTERV'!_Toc144107073</vt:lpstr>
      <vt:lpstr>'PPTO INTERV'!_Toc144107074</vt:lpstr>
      <vt:lpstr>'PPTO INTERV'!_Toc144107075</vt:lpstr>
      <vt:lpstr>'PPTO INTERV'!_Toc144107076</vt:lpstr>
      <vt:lpstr>'PPTO INTERV'!_Toc144107077</vt:lpstr>
      <vt:lpstr>'PPTO INTERV'!_Toc144107078</vt:lpstr>
      <vt:lpstr>'PPTO INTERV'!_Toc144107079</vt:lpstr>
      <vt:lpstr>'PPTO INTERV'!_Toc144107080</vt:lpstr>
      <vt:lpstr>'PPTO INTERV'!_Toc144107081</vt:lpstr>
      <vt:lpstr>'PPTO INTERV'!_Toc144107082</vt:lpstr>
      <vt:lpstr>'PPTO INTERV'!_Toc144107083</vt:lpstr>
      <vt:lpstr>'PPTO INTERV'!_Toc144107084</vt:lpstr>
      <vt:lpstr>'PPTO INTERV'!_Toc144107085</vt:lpstr>
      <vt:lpstr>'PPTO INTERV'!_Toc144107086</vt:lpstr>
      <vt:lpstr>'PPTO INTERV'!_Toc144107087</vt:lpstr>
      <vt:lpstr>'PPTO INTERV'!_Toc144107088</vt:lpstr>
      <vt:lpstr>'PPTO INTERV'!_Toc144107089</vt:lpstr>
      <vt:lpstr>'PPTO INTERV'!_Toc144107090</vt:lpstr>
      <vt:lpstr>'PPTO INTERV'!_Toc144107091</vt:lpstr>
      <vt:lpstr>'PPTO INTERV'!_Toc144107092</vt:lpstr>
      <vt:lpstr>'PPTO INTERV'!_Toc144107093</vt:lpstr>
      <vt:lpstr>'PPTO INTERV'!_Toc144107094</vt:lpstr>
      <vt:lpstr>'PPTO INTERV'!_Toc144107095</vt:lpstr>
      <vt:lpstr>'PPTO INTERV'!_Toc144107096</vt:lpstr>
      <vt:lpstr>'PPTO INTERV'!_Toc144107097</vt:lpstr>
      <vt:lpstr>'PPTO INTERV'!_Toc144107098</vt:lpstr>
      <vt:lpstr>'PPTO INTERV'!_Toc144107099</vt:lpstr>
      <vt:lpstr>'PPTO INTERV'!_Toc144107100</vt:lpstr>
      <vt:lpstr>'PPTO INTERV'!_Toc144107101</vt:lpstr>
      <vt:lpstr>'PPTO INTERV'!_Toc144107102</vt:lpstr>
      <vt:lpstr>'PPTO INTERV'!_Toc144107103</vt:lpstr>
      <vt:lpstr>'PPTO INTERV'!_Toc144107104</vt:lpstr>
      <vt:lpstr>'PPTO INTERV'!_Toc144107105</vt:lpstr>
      <vt:lpstr>'PPTO INTERV'!_Toc144107106</vt:lpstr>
      <vt:lpstr>'FACTOR MULTI 2 COSTOS DTOS'!Área_de_impresión</vt:lpstr>
      <vt:lpstr>'FACTOR MULTIPLICADOR'!Área_de_impresión</vt:lpstr>
      <vt:lpstr>'PPTO INTERV'!Área_de_impresión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Angela Marcela Parra Alzate</cp:lastModifiedBy>
  <cp:revision/>
  <cp:lastPrinted>2026-05-11T15:50:49Z</cp:lastPrinted>
  <dcterms:created xsi:type="dcterms:W3CDTF">2024-04-16T00:37:41Z</dcterms:created>
  <dcterms:modified xsi:type="dcterms:W3CDTF">2026-05-27T18:31:50Z</dcterms:modified>
  <cp:category/>
  <cp:contentStatus/>
</cp:coreProperties>
</file>