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/>
  <mc:AlternateContent xmlns:mc="http://schemas.openxmlformats.org/markup-compatibility/2006">
    <mc:Choice Requires="x15">
      <x15ac:absPath xmlns:x15ac="http://schemas.microsoft.com/office/spreadsheetml/2010/11/ac" url="/Users/anazapata/Library/Mobile Documents/com~apple~CloudDocs/1-PLIEGOS/4-INTER ACUEDUCTO SOCAVON/"/>
    </mc:Choice>
  </mc:AlternateContent>
  <xr:revisionPtr revIDLastSave="0" documentId="13_ncr:1_{A90F0185-522C-EF4A-8BB6-563752B8B165}" xr6:coauthVersionLast="47" xr6:coauthVersionMax="47" xr10:uidLastSave="{00000000-0000-0000-0000-000000000000}"/>
  <bookViews>
    <workbookView xWindow="4720" yWindow="660" windowWidth="23040" windowHeight="17020" xr2:uid="{00000000-000D-0000-FFFF-FFFF00000000}"/>
  </bookViews>
  <sheets>
    <sheet name="Costo Interv" sheetId="1" r:id="rId1"/>
    <sheet name="F.M." sheetId="3" r:id="rId2"/>
    <sheet name="Sheet1" sheetId="2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123Graph_A" localSheetId="1" hidden="1">[1]Alcantarillas!#REF!</definedName>
    <definedName name="__123Graph_A" hidden="1">[2]Alcantarillas!#REF!</definedName>
    <definedName name="__123Graph_B" localSheetId="1" hidden="1">[1]Alcantarillas!#REF!</definedName>
    <definedName name="__123Graph_B" hidden="1">[2]Alcantarillas!#REF!</definedName>
    <definedName name="__123Graph_C" localSheetId="1" hidden="1">[1]Alcantarillas!#REF!</definedName>
    <definedName name="__123Graph_C" hidden="1">[2]Alcantarillas!#REF!</definedName>
    <definedName name="__123Graph_D" localSheetId="1" hidden="1">[1]Alcantarillas!#REF!</definedName>
    <definedName name="__123Graph_D" hidden="1">[2]Alcantarillas!#REF!</definedName>
    <definedName name="__123Graph_X" localSheetId="1" hidden="1">[1]Alcantarillas!#REF!</definedName>
    <definedName name="__123Graph_X" hidden="1">[2]Alcantarillas!#REF!</definedName>
    <definedName name="_22" hidden="1">[3]Alcantarillas!#REF!</definedName>
    <definedName name="_A2" localSheetId="1" hidden="1">{#N/A,#N/A,FALSE,"Costos Productos 6A";#N/A,#N/A,FALSE,"Costo Unitario Total H-94-12"}</definedName>
    <definedName name="_A2" hidden="1">{#N/A,#N/A,FALSE,"Costos Productos 6A";#N/A,#N/A,FALSE,"Costo Unitario Total H-94-12"}</definedName>
    <definedName name="_Dist_Bin" hidden="1">#N/A</definedName>
    <definedName name="_Fill" hidden="1">#REF!</definedName>
    <definedName name="_xlnm._FilterDatabase" localSheetId="1" hidden="1">'[4]46W9'!#REF!</definedName>
    <definedName name="_xlnm._FilterDatabase" hidden="1">'[5]46W9'!#REF!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rse_Out" hidden="1">#REF!</definedName>
    <definedName name="_Regression_Int" hidden="1">1</definedName>
    <definedName name="_Regression_Out" hidden="1">#N/A</definedName>
    <definedName name="_Regression_X" hidden="1">#N/A</definedName>
    <definedName name="_Regression_Y" hidden="1">#N/A</definedName>
    <definedName name="_Sort" hidden="1">#REF!</definedName>
    <definedName name="_Table1_In1" hidden="1">#REF!</definedName>
    <definedName name="_Table1_Out" hidden="1">#REF!</definedName>
    <definedName name="´cAE°eE¹" hidden="1">#REF!</definedName>
    <definedName name="￠￥cAE¡ÆeEⓒo" hidden="1">#REF!</definedName>
    <definedName name="a6d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aaaaa" localSheetId="1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aa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ccesNvoAbs" hidden="1">#REF!</definedName>
    <definedName name="AccessDatabase" hidden="1">"C:\posec\DATABASE\vlv_list\vlvlist1.mdb"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fdasgh" localSheetId="1" hidden="1">{#N/A,#N/A,FALSE,"CCTV"}</definedName>
    <definedName name="afdasgh" hidden="1">{#N/A,#N/A,FALSE,"CCTV"}</definedName>
    <definedName name="afdsfdg" localSheetId="1" hidden="1">{#N/A,#N/A,FALSE,"CCTV"}</definedName>
    <definedName name="afdsfdg" hidden="1">{#N/A,#N/A,FALSE,"CCTV"}</definedName>
    <definedName name="afffgff" localSheetId="1" hidden="1">{#N/A,#N/A,FALSE,"CCTV"}</definedName>
    <definedName name="afffgff" hidden="1">{#N/A,#N/A,FALSE,"CCTV"}</definedName>
    <definedName name="Ajusteinf" localSheetId="1" hidden="1">{#N/A,#N/A,FALSE,"Costos Productos 6A";#N/A,#N/A,FALSE,"Costo Unitario Total H-94-12"}</definedName>
    <definedName name="Ajusteinf" hidden="1">{#N/A,#N/A,FALSE,"Costos Productos 6A";#N/A,#N/A,FALSE,"Costo Unitario Total H-94-12"}</definedName>
    <definedName name="AJUSTPTO" localSheetId="1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qua" hidden="1">#REF!</definedName>
    <definedName name="_xlnm.Print_Area" localSheetId="0">'Costo Interv'!$B$1:$I$50</definedName>
    <definedName name="ARPASEVAN" localSheetId="1" hidden="1">{#N/A,#N/A,FALSE,"CCTV"}</definedName>
    <definedName name="ARPASEVAN" hidden="1">{#N/A,#N/A,FALSE,"CCTV"}</definedName>
    <definedName name="ARTICULO" hidden="1">[6]Hoja1!$B$6:$B$56</definedName>
    <definedName name="bfbfdhfdhdfgh" localSheetId="1" hidden="1">{#N/A,#N/A,FALSE,"CCTV"}</definedName>
    <definedName name="bfbfdhfdhdfgh" hidden="1">{#N/A,#N/A,FALSE,"CCTV"}</definedName>
    <definedName name="BLPH1" hidden="1">#N/A</definedName>
    <definedName name="BM" localSheetId="1" hidden="1">{#N/A,#N/A,FALSE,"CCTV"}</definedName>
    <definedName name="BM" hidden="1">{#N/A,#N/A,FALSE,"CCTV"}</definedName>
    <definedName name="CABCELAR" localSheetId="1" hidden="1">{#N/A,#N/A,FALSE,"Costos Productos 6A";#N/A,#N/A,FALSE,"Costo Unitario Total H-94-12"}</definedName>
    <definedName name="CABCELAR" hidden="1">{#N/A,#N/A,FALSE,"Costos Productos 6A";#N/A,#N/A,FALSE,"Costo Unitario Total H-94-12"}</definedName>
    <definedName name="CESAR" localSheetId="1" hidden="1">{#N/A,#N/A,FALSE,"Costos Productos 6A";#N/A,#N/A,FALSE,"Costo Unitario Total H-94-12"}</definedName>
    <definedName name="CESAR" hidden="1">{#N/A,#N/A,FALSE,"Costos Productos 6A";#N/A,#N/A,FALSE,"Costo Unitario Total H-94-12"}</definedName>
    <definedName name="CHACA" hidden="1">#N/A</definedName>
    <definedName name="CONTABLE" localSheetId="1" hidden="1">{#N/A,#N/A,FALSE,"CIBHA05A";#N/A,#N/A,FALSE,"CIBHA05B"}</definedName>
    <definedName name="CONTABLE" hidden="1">{#N/A,#N/A,FALSE,"CIBHA05A";#N/A,#N/A,FALSE,"CIBHA05B"}</definedName>
    <definedName name="CONTABLES" localSheetId="1" hidden="1">{#N/A,#N/A,FALSE,"Costos Productos 6A";#N/A,#N/A,FALSE,"Costo Unitario Total H-94-12"}</definedName>
    <definedName name="CONTABLES" hidden="1">{#N/A,#N/A,FALSE,"Costos Productos 6A";#N/A,#N/A,FALSE,"Costo Unitario Total H-94-12"}</definedName>
    <definedName name="cost04" localSheetId="1" hidden="1">{#N/A,#N/A,FALSE,"Costos Productos 6A";#N/A,#N/A,FALSE,"Costo Unitario Total H-94-12"}</definedName>
    <definedName name="cost04" hidden="1">{#N/A,#N/A,FALSE,"Costos Productos 6A";#N/A,#N/A,FALSE,"Costo Unitario Total H-94-12"}</definedName>
    <definedName name="COSTCONTAB" localSheetId="1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s" localSheetId="1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perativos" localSheetId="1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s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localSheetId="1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RUDOS" localSheetId="1" hidden="1">{#N/A,#N/A,FALSE,"CIBHA05A";#N/A,#N/A,FALSE,"CIBHA05B"}</definedName>
    <definedName name="CRUDOS" hidden="1">{#N/A,#N/A,FALSE,"CIBHA05A";#N/A,#N/A,FALSE,"CIBHA05B"}</definedName>
    <definedName name="ddd" localSheetId="1" hidden="1">{"'Sheet1'!$A$1:$G$85"}</definedName>
    <definedName name="ddd" hidden="1">{"'Sheet1'!$A$1:$G$85"}</definedName>
    <definedName name="DDDD" localSheetId="1" hidden="1">{#N/A,#N/A,FALSE,"Costos Productos 6A";#N/A,#N/A,FALSE,"Costo Unitario Total H-94-12"}</definedName>
    <definedName name="DDDD" hidden="1">{#N/A,#N/A,FALSE,"Costos Productos 6A";#N/A,#N/A,FALSE,"Costo Unitario Total H-94-12"}</definedName>
    <definedName name="DDFD" localSheetId="1" hidden="1">{#N/A,#N/A,FALSE,"CCTV"}</definedName>
    <definedName name="DDFD" hidden="1">{#N/A,#N/A,FALSE,"CCTV"}</definedName>
    <definedName name="dgfgjgj" localSheetId="1" hidden="1">{#N/A,#N/A,FALSE,"CCTV"}</definedName>
    <definedName name="dgfgjgj" hidden="1">{#N/A,#N/A,FALSE,"CCTV"}</definedName>
    <definedName name="Electricosptap" localSheetId="1" hidden="1">{"Acueducto",#N/A,FALSE,"Base"}</definedName>
    <definedName name="Electricosptap" hidden="1">{"Acueducto",#N/A,FALSE,"Base"}</definedName>
    <definedName name="equipo" localSheetId="1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equipo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eyteyt" localSheetId="1" hidden="1">{#N/A,#N/A,FALSE,"CCTV"}</definedName>
    <definedName name="eyteyt" hidden="1">{#N/A,#N/A,FALSE,"CCTV"}</definedName>
    <definedName name="FA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C_COPIA" localSheetId="1" hidden="1">{"'Sheet1'!$A$1:$G$85"}</definedName>
    <definedName name="FC_COPIA" hidden="1">{"'Sheet1'!$A$1:$G$85"}</definedName>
    <definedName name="fddfhdfhdgh" localSheetId="1" hidden="1">{#N/A,#N/A,FALSE,"CCTV"}</definedName>
    <definedName name="fddfhdfhdgh" hidden="1">{#N/A,#N/A,FALSE,"CCTV"}</definedName>
    <definedName name="fdf" localSheetId="1" hidden="1">{#N/A,#N/A,FALSE,"CCTV"}</definedName>
    <definedName name="fdf" hidden="1">{#N/A,#N/A,FALSE,"CCTV"}</definedName>
    <definedName name="FDFDF" localSheetId="1" hidden="1">{#N/A,#N/A,FALSE,"CCTV"}</definedName>
    <definedName name="FDFDF" hidden="1">{#N/A,#N/A,FALSE,"CCTV"}</definedName>
    <definedName name="ff" localSheetId="1" hidden="1">{#N/A,#N/A,FALSE,"CCTV"}</definedName>
    <definedName name="ff" hidden="1">{#N/A,#N/A,FALSE,"CCTV"}</definedName>
    <definedName name="fffff" localSheetId="1" hidden="1">{"'Sheet1'!$A$1:$G$85"}</definedName>
    <definedName name="fffff" hidden="1">{"'Sheet1'!$A$1:$G$85"}</definedName>
    <definedName name="ffffff" localSheetId="1" hidden="1">{#N/A,#N/A,FALSE,"CCTV"}</definedName>
    <definedName name="ffffff" hidden="1">{#N/A,#N/A,FALSE,"CCTV"}</definedName>
    <definedName name="FGF" localSheetId="1" hidden="1">{#N/A,#N/A,FALSE,"CCTV"}</definedName>
    <definedName name="FGF" hidden="1">{#N/A,#N/A,FALSE,"CCTV"}</definedName>
    <definedName name="fhgjfghfghgf" localSheetId="1" hidden="1">{#N/A,#N/A,FALSE,"CCTV"}</definedName>
    <definedName name="fhgjfghfghgf" hidden="1">{#N/A,#N/A,FALSE,"CCTV"}</definedName>
    <definedName name="fORMA9698" localSheetId="1" hidden="1">{#N/A,#N/A,FALSE,"CIBHA05A";#N/A,#N/A,FALSE,"CIBHA05B"}</definedName>
    <definedName name="fORMA9698" hidden="1">{#N/A,#N/A,FALSE,"CIBHA05A";#N/A,#N/A,FALSE,"CIBHA05B"}</definedName>
    <definedName name="FORMAUNIT" localSheetId="1" hidden="1">{#N/A,#N/A,FALSE,"Costos Productos 6A";#N/A,#N/A,FALSE,"Costo Unitario Total H-94-12"}</definedName>
    <definedName name="FORMAUNIT" hidden="1">{#N/A,#N/A,FALSE,"Costos Productos 6A";#N/A,#N/A,FALSE,"Costo Unitario Total H-94-12"}</definedName>
    <definedName name="gfjgfh" localSheetId="1" hidden="1">{#N/A,#N/A,FALSE,"CCTV"}</definedName>
    <definedName name="gfjgfh" hidden="1">{#N/A,#N/A,FALSE,"CCTV"}</definedName>
    <definedName name="gfjgfhfg" localSheetId="1" hidden="1">{#N/A,#N/A,FALSE,"CCTV"}</definedName>
    <definedName name="gfjgfhfg" hidden="1">{#N/A,#N/A,FALSE,"CCTV"}</definedName>
    <definedName name="GRCHIS0599" localSheetId="1" hidden="1">{#N/A,#N/A,FALSE,"Costos Productos 6A";#N/A,#N/A,FALSE,"Costo Unitario Total H-94-12"}</definedName>
    <definedName name="GRCHIS0599" hidden="1">{#N/A,#N/A,FALSE,"Costos Productos 6A";#N/A,#N/A,FALSE,"Costo Unitario Total H-94-12"}</definedName>
    <definedName name="hfdgfdg" localSheetId="1" hidden="1">{#N/A,#N/A,FALSE,"CCTV"}</definedName>
    <definedName name="hfdgfdg" hidden="1">{#N/A,#N/A,FALSE,"CCTV"}</definedName>
    <definedName name="hfjhhjj" localSheetId="1" hidden="1">{#N/A,#N/A,FALSE,"CCTV"}</definedName>
    <definedName name="hfjhhjj" hidden="1">{#N/A,#N/A,FALSE,"CCTV"}</definedName>
    <definedName name="hgjfgh" localSheetId="1" hidden="1">{#N/A,#N/A,FALSE,"CCTV"}</definedName>
    <definedName name="hgjfgh" hidden="1">{#N/A,#N/A,FALSE,"CCTV"}</definedName>
    <definedName name="hgjgfhgh" localSheetId="1" hidden="1">{#N/A,#N/A,FALSE,"CCTV"}</definedName>
    <definedName name="hgjgfhgh" hidden="1">{#N/A,#N/A,FALSE,"CCTV"}</definedName>
    <definedName name="hh" localSheetId="1" hidden="1">{#N/A,#N/A,FALSE,"CCTV"}</definedName>
    <definedName name="hh" hidden="1">{#N/A,#N/A,FALSE,"CCTV"}</definedName>
    <definedName name="HHH" localSheetId="1" hidden="1">{#N/A,#N/A,FALSE,"CCTV"}</definedName>
    <definedName name="HHH" hidden="1">{#N/A,#N/A,FALSE,"CCTV"}</definedName>
    <definedName name="HISTORICO" localSheetId="1" hidden="1">{#N/A,#N/A,FALSE,"Costos Productos 6A";#N/A,#N/A,FALSE,"Costo Unitario Total H-94-12"}</definedName>
    <definedName name="HISTORICO" hidden="1">{#N/A,#N/A,FALSE,"Costos Productos 6A";#N/A,#N/A,FALSE,"Costo Unitario Total H-94-12"}</definedName>
    <definedName name="HSIT" localSheetId="1" hidden="1">{#N/A,#N/A,FALSE,"CIBHA05A";#N/A,#N/A,FALSE,"CIBHA05B"}</definedName>
    <definedName name="HSIT" hidden="1">{#N/A,#N/A,FALSE,"CIBHA05A";#N/A,#N/A,FALSE,"CIBHA05B"}</definedName>
    <definedName name="HTML_CodePage" hidden="1">1252</definedName>
    <definedName name="HTML_Control" localSheetId="1" hidden="1">{"'Sheet1'!$A$1:$G$85"}</definedName>
    <definedName name="HTML_Control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" hidden="1">"C:\My Documents\MyHTML.htm"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iiouolkll" localSheetId="1" hidden="1">{#N/A,#N/A,FALSE,"CCTV"}</definedName>
    <definedName name="iiouolkll" hidden="1">{#N/A,#N/A,FALSE,"CCTV"}</definedName>
    <definedName name="impuestos" localSheetId="1" hidden="1">{"'Sheet1'!$A$1:$G$85"}</definedName>
    <definedName name="impuestos" hidden="1">{"'Sheet1'!$A$1:$G$85"}</definedName>
    <definedName name="INDPYG9698" localSheetId="1" hidden="1">{#N/A,#N/A,FALSE,"Costos Productos 6A";#N/A,#N/A,FALSE,"Costo Unitario Total H-94-12"}</definedName>
    <definedName name="INDPYG9698" hidden="1">{#N/A,#N/A,FALSE,"Costos Productos 6A";#N/A,#N/A,FALSE,"Costo Unitario Total H-94-12"}</definedName>
    <definedName name="ING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REHIS" localSheetId="1" hidden="1">{#N/A,#N/A,FALSE,"CIBHA05A";#N/A,#N/A,FALSE,"CIBHA05B"}</definedName>
    <definedName name="INGREHIS" hidden="1">{#N/A,#N/A,FALSE,"CIBHA05A";#N/A,#N/A,FALSE,"CIBHA05B"}</definedName>
    <definedName name="IOPIOU" localSheetId="1" hidden="1">{#N/A,#N/A,FALSE,"Costos Productos 6A";#N/A,#N/A,FALSE,"Costo Unitario Total H-94-12"}</definedName>
    <definedName name="IOPIOU" hidden="1">{#N/A,#N/A,FALSE,"Costos Productos 6A";#N/A,#N/A,FALSE,"Costo Unitario Total H-94-12"}</definedName>
    <definedName name="jhhhh" localSheetId="1" hidden="1">{#N/A,#N/A,FALSE,"CCTV"}</definedName>
    <definedName name="jhhhh" hidden="1">{#N/A,#N/A,FALSE,"CCTV"}</definedName>
    <definedName name="kghlgh" localSheetId="1" hidden="1">{#N/A,#N/A,FALSE,"CCTV"}</definedName>
    <definedName name="kghlgh" hidden="1">{#N/A,#N/A,FALSE,"CCTV"}</definedName>
    <definedName name="kiulil" localSheetId="1" hidden="1">{#N/A,#N/A,FALSE,"CCTV"}</definedName>
    <definedName name="kiulil" hidden="1">{#N/A,#N/A,FALSE,"CCTV"}</definedName>
    <definedName name="kj" hidden="1">#REF!</definedName>
    <definedName name="kjhlh" localSheetId="1" hidden="1">{#N/A,#N/A,FALSE,"CCTV"}</definedName>
    <definedName name="kjhlh" hidden="1">{#N/A,#N/A,FALSE,"CCTV"}</definedName>
    <definedName name="kjhljhk" localSheetId="1" hidden="1">{#N/A,#N/A,FALSE,"CCTV"}</definedName>
    <definedName name="kjhljhk" hidden="1">{#N/A,#N/A,FALSE,"CCTV"}</definedName>
    <definedName name="KO" hidden="1">#REF!</definedName>
    <definedName name="limcount" hidden="1">1</definedName>
    <definedName name="lklhlkjl" localSheetId="1" hidden="1">{#N/A,#N/A,FALSE,"CCTV"}</definedName>
    <definedName name="lklhlkjl" hidden="1">{#N/A,#N/A,FALSE,"CCTV"}</definedName>
    <definedName name="mecanico" localSheetId="1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canico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m" localSheetId="1" hidden="1">{#N/A,#N/A,FALSE,"Costos Productos 6A";#N/A,#N/A,FALSE,"Costo Unitario Total H-94-12"}</definedName>
    <definedName name="mem" hidden="1">{#N/A,#N/A,FALSE,"Costos Productos 6A";#N/A,#N/A,FALSE,"Costo Unitario Total H-94-12"}</definedName>
    <definedName name="memorias" localSheetId="1" hidden="1">{#N/A,#N/A,FALSE,"CIBHA05A";#N/A,#N/A,FALSE,"CIBHA05B"}</definedName>
    <definedName name="memorias" hidden="1">{#N/A,#N/A,FALSE,"CIBHA05A";#N/A,#N/A,FALSE,"CIBHA05B"}</definedName>
    <definedName name="MEMPYGH" localSheetId="1" hidden="1">{#N/A,#N/A,FALSE,"Costos Productos 6A";#N/A,#N/A,FALSE,"Costo Unitario Total H-94-12"}</definedName>
    <definedName name="MEMPYGH" hidden="1">{#N/A,#N/A,FALSE,"Costos Productos 6A";#N/A,#N/A,FALSE,"Costo Unitario Total H-94-12"}</definedName>
    <definedName name="MEMPYGHIS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LKJ" localSheetId="1" hidden="1">{#N/A,#N/A,FALSE,"Costos Productos 6A";#N/A,#N/A,FALSE,"Costo Unitario Total H-94-12"}</definedName>
    <definedName name="MLKJ" hidden="1">{#N/A,#N/A,FALSE,"Costos Productos 6A";#N/A,#N/A,FALSE,"Costo Unitario Total H-94-12"}</definedName>
    <definedName name="mmmmm" localSheetId="1" hidden="1">{#N/A,#N/A,FALSE,"CCTV"}</definedName>
    <definedName name="mmmmm" hidden="1">{#N/A,#N/A,FALSE,"CCTV"}</definedName>
    <definedName name="MPA" localSheetId="1" hidden="1">{"'Sheet1'!$A$1:$G$85"}</definedName>
    <definedName name="MPA" hidden="1">{"'Sheet1'!$A$1:$G$85"}</definedName>
    <definedName name="NEWNAME" localSheetId="1" hidden="1">{#N/A,#N/A,FALSE,"CCTV"}</definedName>
    <definedName name="NEWNAME" hidden="1">{#N/A,#N/A,FALSE,"CCTV"}</definedName>
    <definedName name="nkknk" localSheetId="1" hidden="1">{#N/A,#N/A,FALSE,"CCTV"}</definedName>
    <definedName name="nkknk" hidden="1">{#N/A,#N/A,FALSE,"CCTV"}</definedName>
    <definedName name="noemi" localSheetId="1" hidden="1">{#N/A,#N/A,FALSE,"Costos Productos 6A";#N/A,#N/A,FALSE,"Costo Unitario Total H-94-12"}</definedName>
    <definedName name="noemi" hidden="1">{#N/A,#N/A,FALSE,"Costos Productos 6A";#N/A,#N/A,FALSE,"Costo Unitario Total H-94-12"}</definedName>
    <definedName name="ODH" hidden="1">#REF!</definedName>
    <definedName name="oficial" localSheetId="1" hidden="1">{#N/A,#N/A,FALSE,"CIBHA05A";#N/A,#N/A,FALSE,"CIBHA05B"}</definedName>
    <definedName name="oficial" hidden="1">{#N/A,#N/A,FALSE,"CIBHA05A";#N/A,#N/A,FALSE,"CIBHA05B"}</definedName>
    <definedName name="oililui" localSheetId="1" hidden="1">{#N/A,#N/A,FALSE,"CCTV"}</definedName>
    <definedName name="oililui" hidden="1">{#N/A,#N/A,FALSE,"CCTV"}</definedName>
    <definedName name="PPP" localSheetId="1" hidden="1">{#N/A,#N/A,FALSE,"CCTV"}</definedName>
    <definedName name="PPP" hidden="1">{#N/A,#N/A,FALSE,"CCTV"}</definedName>
    <definedName name="PPT" hidden="1">#N/A</definedName>
    <definedName name="pyg" localSheetId="1" hidden="1">{#N/A,#N/A,FALSE,"Costos Productos 6A";#N/A,#N/A,FALSE,"Costo Unitario Total H-94-12"}</definedName>
    <definedName name="pyg" hidden="1">{#N/A,#N/A,FALSE,"Costos Productos 6A";#N/A,#N/A,FALSE,"Costo Unitario Total H-94-12"}</definedName>
    <definedName name="PYGAJ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localSheetId="1" hidden="1">{#N/A,#N/A,FALSE,"Costos Productos 6A";#N/A,#N/A,FALSE,"Costo Unitario Total H-94-12"}</definedName>
    <definedName name="PYGCON" hidden="1">{#N/A,#N/A,FALSE,"Costos Productos 6A";#N/A,#N/A,FALSE,"Costo Unitario Total H-94-12"}</definedName>
    <definedName name="PYGCONTABLE" localSheetId="1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localSheetId="1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localSheetId="1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localSheetId="1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localSheetId="1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E" localSheetId="1" hidden="1">{#N/A,#N/A,FALSE,"Costos Productos 6A";#N/A,#N/A,FALSE,"Costo Unitario Total H-94-12"}</definedName>
    <definedName name="QE" hidden="1">{#N/A,#N/A,FALSE,"Costos Productos 6A";#N/A,#N/A,FALSE,"Costo Unitario Total H-94-12"}</definedName>
    <definedName name="QR" localSheetId="1" hidden="1">{#N/A,#N/A,FALSE,"Costos Productos 6A";#N/A,#N/A,FALSE,"Costo Unitario Total H-94-12"}</definedName>
    <definedName name="QR" hidden="1">{#N/A,#N/A,FALSE,"Costos Productos 6A";#N/A,#N/A,FALSE,"Costo Unitario Total H-94-12"}</definedName>
    <definedName name="QT" localSheetId="1" hidden="1">{#N/A,#N/A,FALSE,"Costos Productos 6A";#N/A,#N/A,FALSE,"Costo Unitario Total H-94-12"}</definedName>
    <definedName name="QT" hidden="1">{#N/A,#N/A,FALSE,"Costos Productos 6A";#N/A,#N/A,FALSE,"Costo Unitario Total H-94-12"}</definedName>
    <definedName name="QU" localSheetId="1" hidden="1">{#N/A,#N/A,FALSE,"Costos Productos 6A";#N/A,#N/A,FALSE,"Costo Unitario Total H-94-12"}</definedName>
    <definedName name="QU" hidden="1">{#N/A,#N/A,FALSE,"Costos Productos 6A";#N/A,#N/A,FALSE,"Costo Unitario Total H-94-12"}</definedName>
    <definedName name="QW" localSheetId="1" hidden="1">{#N/A,#N/A,FALSE,"Costos Productos 6A";#N/A,#N/A,FALSE,"Costo Unitario Total H-94-12"}</definedName>
    <definedName name="QW" hidden="1">{#N/A,#N/A,FALSE,"Costos Productos 6A";#N/A,#N/A,FALSE,"Costo Unitario Total H-94-12"}</definedName>
    <definedName name="rarewt" localSheetId="1" hidden="1">{#N/A,#N/A,FALSE,"CCTV"}</definedName>
    <definedName name="rarewt" hidden="1">{#N/A,#N/A,FALSE,"CCTV"}</definedName>
    <definedName name="repuestos2" localSheetId="1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epuestos2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g" localSheetId="1" hidden="1">{"Acueducto",#N/A,FALSE,"Base"}</definedName>
    <definedName name="Rg" hidden="1">{"Acueducto",#N/A,FALSE,"Base"}</definedName>
    <definedName name="Rgr" localSheetId="1" hidden="1">{"Acueducto",#N/A,FALSE,"Base"}</definedName>
    <definedName name="Rgr" hidden="1">{"Acueducto",#N/A,FALSE,"Base"}</definedName>
    <definedName name="rr" localSheetId="1" hidden="1">{"'Sheet1'!$A$1:$G$85"}</definedName>
    <definedName name="rr" hidden="1">{"'Sheet1'!$A$1:$G$85"}</definedName>
    <definedName name="rrr" localSheetId="1" hidden="1">{"Acueducto",#N/A,FALSE,"Base"}</definedName>
    <definedName name="rrr" hidden="1">{"Acueducto",#N/A,FALSE,"Base"}</definedName>
    <definedName name="rrrrr" localSheetId="1" hidden="1">{"'Sheet1'!$A$1:$G$85"}</definedName>
    <definedName name="rrrrr" hidden="1">{"'Sheet1'!$A$1:$G$85"}</definedName>
    <definedName name="RRRRRRR" localSheetId="1" hidden="1">{"'Sheet1'!$A$1:$G$85"}</definedName>
    <definedName name="RRRRRRR" hidden="1">{"'Sheet1'!$A$1:$G$85"}</definedName>
    <definedName name="sencount" hidden="1">1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ab" localSheetId="1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tab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UUU" localSheetId="1" hidden="1">{#N/A,#N/A,FALSE,"CCTV"}</definedName>
    <definedName name="UUU" hidden="1">{#N/A,#N/A,FALSE,"CCTV"}</definedName>
    <definedName name="vvvv" localSheetId="1" hidden="1">{"'Sheet1'!$A$1:$G$85"}</definedName>
    <definedName name="vvvv" hidden="1">{"'Sheet1'!$A$1:$G$85"}</definedName>
    <definedName name="vvvvvv" localSheetId="1" hidden="1">{#N/A,#N/A,FALSE,"Costos Productos 6A";#N/A,#N/A,FALSE,"Costo Unitario Total H-94-12"}</definedName>
    <definedName name="vvvvvv" hidden="1">{#N/A,#N/A,FALSE,"Costos Productos 6A";#N/A,#N/A,FALSE,"Costo Unitario Total H-94-12"}</definedName>
    <definedName name="WRITE" localSheetId="1" hidden="1">{#N/A,#N/A,FALSE,"CCTV"}</definedName>
    <definedName name="WRITE" hidden="1">{#N/A,#N/A,FALSE,"CCTV"}</definedName>
    <definedName name="wrn.actafabi." localSheetId="1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ueducto." localSheetId="1" hidden="1">{"Acueducto",#N/A,FALSE,"Base"}</definedName>
    <definedName name="wrn.Acueducto." hidden="1">{"Acueducto",#N/A,FALSE,"Base"}</definedName>
    <definedName name="wrn.ANEXO1." localSheetId="1" hidden="1">{#N/A,#N/A,FALSE,"Costos Contables CIB A 12 1994";#N/A,#N/A,FALSE,"Cuadre Contab. y C. OP"}</definedName>
    <definedName name="wrn.ANEXO1." hidden="1">{#N/A,#N/A,FALSE,"Costos Contables CIB A 12 1994";#N/A,#N/A,FALSE,"Cuadre Contab. y C. OP"}</definedName>
    <definedName name="wrn.anexo5." localSheetId="1" hidden="1">{#N/A,#N/A,FALSE,"CIBHA05A";#N/A,#N/A,FALSE,"CIBHA05B"}</definedName>
    <definedName name="wrn.anexo5." hidden="1">{#N/A,#N/A,FALSE,"CIBHA05A";#N/A,#N/A,FALSE,"CIBHA05B"}</definedName>
    <definedName name="wrn.anexo6." localSheetId="1" hidden="1">{#N/A,#N/A,FALSE,"Costos Productos 6A";#N/A,#N/A,FALSE,"Costo Unitario Total H-94-12"}</definedName>
    <definedName name="wrn.anexo6." hidden="1">{#N/A,#N/A,FALSE,"Costos Productos 6A";#N/A,#N/A,FALSE,"Costo Unitario Total H-94-12"}</definedName>
    <definedName name="wrn.BM." localSheetId="1" hidden="1">{#N/A,#N/A,FALSE,"CCTV"}</definedName>
    <definedName name="wrn.BM." hidden="1">{#N/A,#N/A,FALSE,"CCTV"}</definedName>
    <definedName name="wrn.CAR." localSheetId="1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INFOCIB.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precios." localSheetId="1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cios.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supuesto." localSheetId="1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esupuesto.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intAll." localSheetId="1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All.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Curr." localSheetId="1" hidden="1">{#N/A,#N/A,FALSE,"Sheet1";#N/A,#N/A,FALSE,"Sheet2";#N/A,#N/A,FALSE,"Sheet3"}</definedName>
    <definedName name="wrn.PrintCurr." hidden="1">{#N/A,#N/A,FALSE,"Sheet1";#N/A,#N/A,FALSE,"Sheet2";#N/A,#N/A,FALSE,"Sheet3"}</definedName>
    <definedName name="wrn.PrintPrev1." localSheetId="1" hidden="1">{#N/A,#N/A,FALSE,"Sheet4";#N/A,#N/A,FALSE,"Sheet5";#N/A,#N/A,FALSE,"Sheet6"}</definedName>
    <definedName name="wrn.PrintPrev1." hidden="1">{#N/A,#N/A,FALSE,"Sheet4";#N/A,#N/A,FALSE,"Sheet5";#N/A,#N/A,FALSE,"Sheet6"}</definedName>
    <definedName name="wrn.PrintPrev2." localSheetId="1" hidden="1">{#N/A,#N/A,FALSE,"Sheet7";#N/A,#N/A,FALSE,"Sheet8";#N/A,#N/A,FALSE,"Sheet9"}</definedName>
    <definedName name="wrn.PrintPrev2." hidden="1">{#N/A,#N/A,FALSE,"Sheet7";#N/A,#N/A,FALSE,"Sheet8";#N/A,#N/A,FALSE,"Sheet9"}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.교대." localSheetId="1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n.infocib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 localSheetId="1" hidden="1">{#N/A,#N/A,FALSE,"CCTV"}</definedName>
    <definedName name="WWW" hidden="1">{#N/A,#N/A,FALSE,"CCTV"}</definedName>
    <definedName name="x" localSheetId="1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x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XXX" localSheetId="1" hidden="1">{"'Sheet1'!$A$1:$G$85"}</definedName>
    <definedName name="XXX" hidden="1">{"'Sheet1'!$A$1:$G$85"}</definedName>
    <definedName name="xxxx" localSheetId="1" hidden="1">{"'Sheet1'!$A$1:$G$85"}</definedName>
    <definedName name="xxxx" hidden="1">{"'Sheet1'!$A$1:$G$85"}</definedName>
    <definedName name="xxxxx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XXX" localSheetId="1" hidden="1">{"via1",#N/A,TRUE,"general";"via2",#N/A,TRUE,"general";"via3",#N/A,TRUE,"general"}</definedName>
    <definedName name="XXXXXXXX" hidden="1">{"via1",#N/A,TRUE,"general";"via2",#N/A,TRUE,"general";"via3",#N/A,TRUE,"general"}</definedName>
    <definedName name="yrdtytyt" localSheetId="1" hidden="1">{#N/A,#N/A,FALSE,"CCTV"}</definedName>
    <definedName name="yrdtytyt" hidden="1">{#N/A,#N/A,FALSE,"CCTV"}</definedName>
    <definedName name="yyyyy" localSheetId="1" hidden="1">{#N/A,#N/A,FALSE,"Costos Productos 6A";#N/A,#N/A,FALSE,"Costo Unitario Total H-94-12"}</definedName>
    <definedName name="yyyyy" hidden="1">{#N/A,#N/A,FALSE,"Costos Productos 6A";#N/A,#N/A,FALSE,"Costo Unitario Total H-94-12"}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localSheetId="1" hidden="1">[4]Presentacion!#REF!</definedName>
    <definedName name="Z_086A872D_15DF_436A_8459_CE22F6819FF4_.wvu.Rows" hidden="1">[5]Presentacion!#REF!</definedName>
    <definedName name="Z_0890F28A_A8C8_451C_A3E6_C3AFDD239B64_.wvu.FilterData" localSheetId="1" hidden="1">#REF!</definedName>
    <definedName name="Z_0890F28A_A8C8_451C_A3E6_C3AFDD239B64_.wvu.FilterData" hidden="1">#REF!</definedName>
    <definedName name="Z_0890F28A_A8C8_451C_A3E6_C3AFDD239B64_.wvu.PrintArea" localSheetId="1" hidden="1">#REF!</definedName>
    <definedName name="Z_0890F28A_A8C8_451C_A3E6_C3AFDD239B64_.wvu.PrintArea" hidden="1">#REF!</definedName>
    <definedName name="Z_0890F28A_A8C8_451C_A3E6_C3AFDD239B64_.wvu.PrintTitles" localSheetId="1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localSheetId="1" hidden="1">[4]Presentacion!#REF!</definedName>
    <definedName name="Z_D55C8B2E_861A_459E_9D09_3AF38A1DE99E_.wvu.Rows" hidden="1">[5]Presentacion!#REF!</definedName>
    <definedName name="Z_DA4D5A8F_12FA_42F5_A8BB_526600E97433_.wvu.FilterData" localSheetId="1" hidden="1">#REF!</definedName>
    <definedName name="Z_DA4D5A8F_12FA_42F5_A8BB_526600E97433_.wvu.FilterData" hidden="1">#REF!</definedName>
    <definedName name="Z_DA4D5A8F_12FA_42F5_A8BB_526600E97433_.wvu.PrintArea" localSheetId="1" hidden="1">#REF!</definedName>
    <definedName name="Z_DA4D5A8F_12FA_42F5_A8BB_526600E97433_.wvu.PrintArea" hidden="1">#REF!</definedName>
    <definedName name="Z_DA4D5A8F_12FA_42F5_A8BB_526600E97433_.wvu.PrintTitles" localSheetId="1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localSheetId="1" hidden="1">[4]Presentacion!#REF!</definedName>
    <definedName name="Z_F540D718_D9AA_403F_AE49_60D937FD77E5_.wvu.Rows" hidden="1">[5]Presentacion!#REF!</definedName>
    <definedName name="Z_F9482E1F_92B8_43D8_949A_7DDCF2E63A19_.wvu.FilterData" localSheetId="1" hidden="1">#REF!</definedName>
    <definedName name="Z_F9482E1F_92B8_43D8_949A_7DDCF2E63A19_.wvu.FilterData" hidden="1">#REF!</definedName>
    <definedName name="Z_F9482E1F_92B8_43D8_949A_7DDCF2E63A19_.wvu.PrintArea" localSheetId="1" hidden="1">#REF!</definedName>
    <definedName name="Z_F9482E1F_92B8_43D8_949A_7DDCF2E63A19_.wvu.PrintArea" hidden="1">#REF!</definedName>
    <definedName name="Z_F9482E1F_92B8_43D8_949A_7DDCF2E63A19_.wvu.PrintTitles" localSheetId="1" hidden="1">#REF!</definedName>
    <definedName name="Z_F9482E1F_92B8_43D8_949A_7DDCF2E63A19_.wvu.PrintTitles" hidden="1">#REF!</definedName>
    <definedName name="ㄴㅁㅇㄹ" localSheetId="1" hidden="1">{#N/A,#N/A,FALSE,"CCTV"}</definedName>
    <definedName name="ㄴㅁㅇㄹ" hidden="1">{#N/A,#N/A,FALSE,"CCTV"}</definedName>
    <definedName name="당초계획" hidden="1">#REF!</definedName>
    <definedName name="보충" hidden="1">#REF!</definedName>
    <definedName name="부대공사" hidden="1">#REF!</definedName>
    <definedName name="사업부양식2" hidden="1">#REF!</definedName>
    <definedName name="손익계산서" hidden="1">#REF!</definedName>
    <definedName name="이름" localSheetId="1" hidden="1">{#N/A,#N/A,FALSE,"CCTV"}</definedName>
    <definedName name="이름" hidden="1">{#N/A,#N/A,FALSE,"CCTV"}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" i="1" l="1"/>
  <c r="I21" i="1"/>
  <c r="I18" i="1" l="1"/>
  <c r="I17" i="1" s="1"/>
  <c r="I30" i="1"/>
  <c r="I31" i="1"/>
  <c r="I32" i="1"/>
  <c r="I33" i="1"/>
  <c r="I35" i="1"/>
  <c r="I20" i="1"/>
  <c r="I16" i="1"/>
  <c r="I15" i="1" s="1"/>
  <c r="I12" i="1"/>
  <c r="I11" i="1"/>
  <c r="I10" i="1"/>
  <c r="I9" i="1"/>
  <c r="I8" i="1"/>
  <c r="I29" i="1"/>
  <c r="H34" i="1"/>
  <c r="I34" i="1" s="1"/>
  <c r="I7" i="1" l="1"/>
  <c r="I36" i="1" l="1"/>
  <c r="I24" i="1"/>
  <c r="D21" i="3" l="1"/>
  <c r="D17" i="3"/>
  <c r="D8" i="3"/>
  <c r="D6" i="3"/>
  <c r="D5" i="3"/>
  <c r="D27" i="3" l="1"/>
  <c r="D28" i="3"/>
  <c r="D29" i="3" l="1"/>
  <c r="I25" i="1" s="1"/>
  <c r="I26" i="1" s="1"/>
  <c r="I38" i="1" s="1"/>
  <c r="I39" i="1" s="1"/>
  <c r="I40" i="1" l="1"/>
  <c r="I42" i="1" s="1"/>
  <c r="I44" i="1" s="1"/>
</calcChain>
</file>

<file path=xl/sharedStrings.xml><?xml version="1.0" encoding="utf-8"?>
<sst xmlns="http://schemas.openxmlformats.org/spreadsheetml/2006/main" count="107" uniqueCount="93">
  <si>
    <t>PERSONAL</t>
  </si>
  <si>
    <t>Número de Profesional</t>
  </si>
  <si>
    <t>SUELDO
MENSUAL</t>
  </si>
  <si>
    <t>% PARTICIP.</t>
  </si>
  <si>
    <t>DURACION
MES</t>
  </si>
  <si>
    <t>VALOR
PARCIAL</t>
  </si>
  <si>
    <t>I</t>
  </si>
  <si>
    <t>PERSONAL PROFESIONAL</t>
  </si>
  <si>
    <t xml:space="preserve">Especialista - Ingeniero Electricista </t>
  </si>
  <si>
    <t>Especialista - Ingeniero Estructural</t>
  </si>
  <si>
    <t>Inspector de obra</t>
  </si>
  <si>
    <t>Trabajadora social / HSEQ</t>
  </si>
  <si>
    <t>PERSONAL TECNICO</t>
  </si>
  <si>
    <t>PERSONAL TECNICO AUXILIAR</t>
  </si>
  <si>
    <t>Conductor</t>
  </si>
  <si>
    <t>PERSONAL ADMINISTRATIVO</t>
  </si>
  <si>
    <t>Secretaria</t>
  </si>
  <si>
    <t>Contador</t>
  </si>
  <si>
    <t>SUBTOTAL COSTO PERSONAL</t>
  </si>
  <si>
    <t>FACTOR MULTIPLICADOR</t>
  </si>
  <si>
    <t>TOTAL COSTO PERSONAL</t>
  </si>
  <si>
    <t>II</t>
  </si>
  <si>
    <t>COSTOS OPERACIONALES</t>
  </si>
  <si>
    <t>UNIDAD</t>
  </si>
  <si>
    <t>CANTIDAD MENSUAL</t>
  </si>
  <si>
    <t>COSTO
MENSUAL</t>
  </si>
  <si>
    <t>Plan celular cualquier operador</t>
  </si>
  <si>
    <t>MES</t>
  </si>
  <si>
    <t>Papeleria, Edición Informes y Planos, fotografías y videos</t>
  </si>
  <si>
    <t>GLOBAL</t>
  </si>
  <si>
    <t>Camioneta Tipo Doble Cabina, 2400cc, AA, Modelo 2012 en adelante</t>
  </si>
  <si>
    <t>Oficina en obra. Incluye amoblamiento.</t>
  </si>
  <si>
    <t xml:space="preserve">Equipo de Cómputo, Ploter, impresoras laser </t>
  </si>
  <si>
    <t>Ensayos Laboratorios</t>
  </si>
  <si>
    <t>Global</t>
  </si>
  <si>
    <t>TOTAL COSTOS OPERACIONALES</t>
  </si>
  <si>
    <t>TOTAL COSTOS PERSONAL MAS COSTOS DIRECTOS</t>
  </si>
  <si>
    <t>I. V. A., 19%</t>
  </si>
  <si>
    <t>TOTAL</t>
  </si>
  <si>
    <t>COSTO TOTAL INTERVENTORIA</t>
  </si>
  <si>
    <t xml:space="preserve">Director de Interventoria </t>
  </si>
  <si>
    <t>FACTOR MULTIPLICADOR DE PERSONAL</t>
  </si>
  <si>
    <t>Porcentaje (%)</t>
  </si>
  <si>
    <t>A.</t>
  </si>
  <si>
    <t>SALARIO MENSUAL</t>
  </si>
  <si>
    <t>B.</t>
  </si>
  <si>
    <t>PRESTACIONES SOCIALES, SEGURIDAD SOCIAL Y OTROS ASOCIADOS</t>
  </si>
  <si>
    <t>a.</t>
  </si>
  <si>
    <t xml:space="preserve">Cesantías  </t>
  </si>
  <si>
    <t>b.</t>
  </si>
  <si>
    <t>Intereses sobre cesantía</t>
  </si>
  <si>
    <t>c.</t>
  </si>
  <si>
    <t>Prima anual</t>
  </si>
  <si>
    <t>d.</t>
  </si>
  <si>
    <t>Subsidio de Transporte (permisos, bonificaciones, seguros, etc)</t>
  </si>
  <si>
    <t>e.</t>
  </si>
  <si>
    <t>SENA</t>
  </si>
  <si>
    <t>f.</t>
  </si>
  <si>
    <t>ICBF</t>
  </si>
  <si>
    <t>g.</t>
  </si>
  <si>
    <t>Sistema de seguridad social : Salud + pension</t>
  </si>
  <si>
    <t>i.</t>
  </si>
  <si>
    <t>Aseguradora de Riesgos Profesionales</t>
  </si>
  <si>
    <t>j.</t>
  </si>
  <si>
    <t>Vacaciones</t>
  </si>
  <si>
    <t>k.</t>
  </si>
  <si>
    <t>Dotación</t>
  </si>
  <si>
    <t>l.</t>
  </si>
  <si>
    <t>Subsidio Familiar</t>
  </si>
  <si>
    <t>C.</t>
  </si>
  <si>
    <t>COSTOS DIRECTOS</t>
  </si>
  <si>
    <t>Arriendo Oficina, administración, servicios públicos y comunicaciones</t>
  </si>
  <si>
    <t>Personal Administrativo no facturado (sueldo + prestaciones)</t>
  </si>
  <si>
    <t>Asesoria legal, tributaria y médica</t>
  </si>
  <si>
    <t>D.</t>
  </si>
  <si>
    <t>COSTOS DE PERFECCIONAMIENTO  Y PÓLIZAS</t>
  </si>
  <si>
    <t xml:space="preserve">Póliza de Calidad </t>
  </si>
  <si>
    <t>Póliza de Cumplimiento</t>
  </si>
  <si>
    <t>Póliza de Salarios y Prestaciones Sociales</t>
  </si>
  <si>
    <t>Perfeccionamiento</t>
  </si>
  <si>
    <t>E.</t>
  </si>
  <si>
    <t xml:space="preserve">IMPREVISTOS 2% </t>
  </si>
  <si>
    <t>F.</t>
  </si>
  <si>
    <t>HONORARIOS (Administracion) 12% de (A+B+C+D)</t>
  </si>
  <si>
    <t>FACTOR MULTIPLICADOR FINAL</t>
  </si>
  <si>
    <t>Impuestos, contribuciones y estampillas</t>
  </si>
  <si>
    <t>COSTOS DE LEGALIZACION</t>
  </si>
  <si>
    <t>Comision de Topografia</t>
  </si>
  <si>
    <t>Equipo de topografia</t>
  </si>
  <si>
    <t>INTERVENTORIA A LA CONSTRUCCION DEL SISTEMA DE ACUEDUCTO PARA LA VEREDA SOCAVON, MUNICIPIO DE LURUACO, ATLANTICO,</t>
  </si>
  <si>
    <t>`</t>
  </si>
  <si>
    <t>FIRMA DEL REPRESENTANTE LEGAL</t>
  </si>
  <si>
    <t>OFRECIMIENTO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</si>
</sst>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#,##0.0"/>
    <numFmt numFmtId="166" formatCode="_(* #,##0.00_);_(* \(#,##0.00\);_(* &quot;-&quot;??_);_(@_)"/>
    <numFmt numFmtId="167" formatCode="_(&quot;$&quot;* #,##0.00_);_(&quot;$&quot;* \(#,##0.00\);_(&quot;$&quot;* &quot;-&quot;??_);_(@_)"/>
  </numFmts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2"/>
      <name val="Arial"/>
      <family val="2"/>
    </font>
    <font>
      <sz val="10"/>
      <name val="Courier"/>
      <family val="3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6" fillId="0" borderId="0"/>
    <xf numFmtId="166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6" fontId="1" fillId="0" borderId="0" applyFont="0" applyFill="0" applyBorder="0" applyAlignment="0" applyProtection="0"/>
    <xf numFmtId="0" fontId="1" fillId="0" borderId="0"/>
  </cellStyleXfs>
  <cellXfs count="107">
    <xf numFmtId="0" fontId="0" fillId="0" borderId="0" xfId="0"/>
    <xf numFmtId="0" fontId="4" fillId="2" borderId="1" xfId="3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vertical="center"/>
    </xf>
    <xf numFmtId="0" fontId="1" fillId="3" borderId="1" xfId="3" applyFill="1" applyBorder="1" applyAlignment="1">
      <alignment vertical="center"/>
    </xf>
    <xf numFmtId="0" fontId="1" fillId="0" borderId="1" xfId="3" applyBorder="1" applyAlignment="1">
      <alignment vertical="center"/>
    </xf>
    <xf numFmtId="0" fontId="1" fillId="0" borderId="1" xfId="3" applyBorder="1" applyAlignment="1">
      <alignment vertical="center" wrapText="1"/>
    </xf>
    <xf numFmtId="0" fontId="1" fillId="0" borderId="1" xfId="3" applyBorder="1" applyAlignment="1">
      <alignment horizontal="center" vertical="center"/>
    </xf>
    <xf numFmtId="3" fontId="1" fillId="0" borderId="1" xfId="3" applyNumberFormat="1" applyBorder="1" applyAlignment="1">
      <alignment vertical="center"/>
    </xf>
    <xf numFmtId="9" fontId="1" fillId="0" borderId="1" xfId="2" applyFont="1" applyBorder="1" applyAlignment="1">
      <alignment horizontal="center" vertical="center"/>
    </xf>
    <xf numFmtId="0" fontId="1" fillId="0" borderId="1" xfId="4" applyFont="1" applyBorder="1" applyAlignment="1">
      <alignment vertical="center"/>
    </xf>
    <xf numFmtId="2" fontId="1" fillId="0" borderId="1" xfId="3" applyNumberFormat="1" applyBorder="1" applyAlignment="1">
      <alignment horizontal="center" vertical="center"/>
    </xf>
    <xf numFmtId="0" fontId="4" fillId="2" borderId="1" xfId="3" applyFont="1" applyFill="1" applyBorder="1" applyAlignment="1">
      <alignment vertical="center"/>
    </xf>
    <xf numFmtId="0" fontId="1" fillId="2" borderId="1" xfId="3" applyFill="1" applyBorder="1" applyAlignment="1">
      <alignment horizontal="center" vertical="center"/>
    </xf>
    <xf numFmtId="3" fontId="1" fillId="2" borderId="1" xfId="3" applyNumberFormat="1" applyFill="1" applyBorder="1" applyAlignment="1">
      <alignment vertical="center"/>
    </xf>
    <xf numFmtId="2" fontId="1" fillId="2" borderId="1" xfId="3" applyNumberFormat="1" applyFill="1" applyBorder="1" applyAlignment="1">
      <alignment horizontal="center" vertical="center"/>
    </xf>
    <xf numFmtId="0" fontId="4" fillId="0" borderId="1" xfId="3" applyFont="1" applyBorder="1" applyAlignment="1">
      <alignment vertical="center"/>
    </xf>
    <xf numFmtId="0" fontId="7" fillId="3" borderId="1" xfId="3" applyFont="1" applyFill="1" applyBorder="1" applyAlignment="1">
      <alignment vertical="center"/>
    </xf>
    <xf numFmtId="4" fontId="4" fillId="3" borderId="1" xfId="3" applyNumberFormat="1" applyFont="1" applyFill="1" applyBorder="1" applyAlignment="1">
      <alignment horizontal="center" vertical="center" wrapText="1"/>
    </xf>
    <xf numFmtId="3" fontId="4" fillId="3" borderId="1" xfId="3" applyNumberFormat="1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 vertical="center" wrapText="1"/>
    </xf>
    <xf numFmtId="3" fontId="1" fillId="0" borderId="1" xfId="3" applyNumberFormat="1" applyBorder="1" applyAlignment="1">
      <alignment horizontal="center" vertical="center"/>
    </xf>
    <xf numFmtId="0" fontId="8" fillId="0" borderId="0" xfId="0" applyFont="1"/>
    <xf numFmtId="165" fontId="1" fillId="0" borderId="1" xfId="3" applyNumberFormat="1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43" fontId="0" fillId="0" borderId="0" xfId="0" applyNumberFormat="1"/>
    <xf numFmtId="164" fontId="1" fillId="0" borderId="1" xfId="6" applyFont="1" applyBorder="1" applyAlignment="1">
      <alignment vertical="center"/>
    </xf>
    <xf numFmtId="164" fontId="1" fillId="2" borderId="1" xfId="6" applyFont="1" applyFill="1" applyBorder="1" applyAlignment="1">
      <alignment vertical="center"/>
    </xf>
    <xf numFmtId="164" fontId="1" fillId="0" borderId="1" xfId="6" applyFont="1" applyBorder="1" applyAlignment="1">
      <alignment horizontal="right" vertical="center"/>
    </xf>
    <xf numFmtId="0" fontId="9" fillId="0" borderId="0" xfId="7" applyFont="1"/>
    <xf numFmtId="0" fontId="9" fillId="0" borderId="0" xfId="7" applyFont="1" applyAlignment="1">
      <alignment horizontal="center"/>
    </xf>
    <xf numFmtId="0" fontId="9" fillId="0" borderId="0" xfId="7" applyFont="1" applyAlignment="1">
      <alignment horizontal="right"/>
    </xf>
    <xf numFmtId="0" fontId="10" fillId="0" borderId="1" xfId="7" applyFont="1" applyBorder="1" applyAlignment="1">
      <alignment vertical="center" wrapText="1"/>
    </xf>
    <xf numFmtId="166" fontId="10" fillId="0" borderId="1" xfId="7" applyNumberFormat="1" applyFont="1" applyBorder="1" applyAlignment="1">
      <alignment horizontal="right" vertical="center" wrapText="1"/>
    </xf>
    <xf numFmtId="0" fontId="9" fillId="0" borderId="1" xfId="7" applyFont="1" applyBorder="1" applyAlignment="1">
      <alignment horizontal="center" vertical="center" wrapText="1"/>
    </xf>
    <xf numFmtId="0" fontId="9" fillId="0" borderId="1" xfId="7" applyFont="1" applyBorder="1" applyAlignment="1">
      <alignment vertical="center" wrapText="1"/>
    </xf>
    <xf numFmtId="166" fontId="9" fillId="0" borderId="1" xfId="7" applyNumberFormat="1" applyFont="1" applyBorder="1" applyAlignment="1">
      <alignment horizontal="right" vertical="center" wrapText="1"/>
    </xf>
    <xf numFmtId="0" fontId="9" fillId="0" borderId="1" xfId="7" applyFont="1" applyBorder="1"/>
    <xf numFmtId="166" fontId="10" fillId="0" borderId="1" xfId="7" applyNumberFormat="1" applyFont="1" applyBorder="1" applyAlignment="1">
      <alignment horizontal="right"/>
    </xf>
    <xf numFmtId="2" fontId="9" fillId="0" borderId="1" xfId="7" applyNumberFormat="1" applyFont="1" applyBorder="1"/>
    <xf numFmtId="0" fontId="1" fillId="5" borderId="1" xfId="3" applyFill="1" applyBorder="1" applyAlignment="1">
      <alignment horizontal="left" vertical="center"/>
    </xf>
    <xf numFmtId="10" fontId="1" fillId="2" borderId="1" xfId="2" applyNumberFormat="1" applyFont="1" applyFill="1" applyBorder="1" applyAlignment="1">
      <alignment vertical="center" wrapText="1"/>
    </xf>
    <xf numFmtId="4" fontId="1" fillId="0" borderId="1" xfId="3" applyNumberFormat="1" applyBorder="1" applyAlignment="1">
      <alignment horizontal="center" vertical="center"/>
    </xf>
    <xf numFmtId="0" fontId="9" fillId="5" borderId="1" xfId="7" applyFont="1" applyFill="1" applyBorder="1" applyAlignment="1">
      <alignment vertical="center" wrapText="1"/>
    </xf>
    <xf numFmtId="166" fontId="10" fillId="5" borderId="1" xfId="8" applyFont="1" applyFill="1" applyBorder="1" applyAlignment="1">
      <alignment horizontal="right" vertical="center" wrapText="1"/>
    </xf>
    <xf numFmtId="0" fontId="4" fillId="2" borderId="1" xfId="3" applyFont="1" applyFill="1" applyBorder="1" applyAlignment="1">
      <alignment horizontal="left" vertical="center"/>
    </xf>
    <xf numFmtId="0" fontId="1" fillId="2" borderId="1" xfId="3" applyFill="1" applyBorder="1" applyAlignment="1">
      <alignment horizontal="left" vertical="center"/>
    </xf>
    <xf numFmtId="4" fontId="4" fillId="3" borderId="1" xfId="3" applyNumberFormat="1" applyFont="1" applyFill="1" applyBorder="1" applyAlignment="1">
      <alignment horizontal="center" vertical="center" wrapText="1"/>
    </xf>
    <xf numFmtId="165" fontId="1" fillId="0" borderId="1" xfId="3" applyNumberFormat="1" applyBorder="1" applyAlignment="1">
      <alignment horizontal="center" vertical="center"/>
    </xf>
    <xf numFmtId="165" fontId="1" fillId="0" borderId="1" xfId="3" applyNumberForma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4" fillId="0" borderId="1" xfId="3" applyFont="1" applyBorder="1" applyAlignment="1">
      <alignment horizontal="left" vertical="center"/>
    </xf>
    <xf numFmtId="0" fontId="1" fillId="0" borderId="1" xfId="3" applyBorder="1" applyAlignment="1">
      <alignment horizontal="left" vertical="center"/>
    </xf>
    <xf numFmtId="0" fontId="4" fillId="2" borderId="2" xfId="3" applyFont="1" applyFill="1" applyBorder="1" applyAlignment="1">
      <alignment horizontal="left" vertical="center" wrapText="1"/>
    </xf>
    <xf numFmtId="0" fontId="4" fillId="2" borderId="3" xfId="3" applyFont="1" applyFill="1" applyBorder="1" applyAlignment="1">
      <alignment horizontal="left" vertical="center" wrapText="1"/>
    </xf>
    <xf numFmtId="0" fontId="4" fillId="2" borderId="4" xfId="3" applyFont="1" applyFill="1" applyBorder="1" applyAlignment="1">
      <alignment horizontal="left" vertical="center" wrapText="1"/>
    </xf>
    <xf numFmtId="0" fontId="4" fillId="5" borderId="2" xfId="3" applyFont="1" applyFill="1" applyBorder="1" applyAlignment="1">
      <alignment horizontal="center" vertical="center"/>
    </xf>
    <xf numFmtId="0" fontId="4" fillId="5" borderId="3" xfId="3" applyFont="1" applyFill="1" applyBorder="1" applyAlignment="1">
      <alignment horizontal="center" vertical="center"/>
    </xf>
    <xf numFmtId="0" fontId="4" fillId="5" borderId="4" xfId="3" applyFont="1" applyFill="1" applyBorder="1" applyAlignment="1">
      <alignment horizontal="center" vertical="center"/>
    </xf>
    <xf numFmtId="0" fontId="10" fillId="0" borderId="1" xfId="7" applyFont="1" applyBorder="1" applyAlignment="1">
      <alignment horizontal="left" vertical="center" wrapText="1"/>
    </xf>
    <xf numFmtId="0" fontId="10" fillId="5" borderId="1" xfId="7" applyFont="1" applyFill="1" applyBorder="1" applyAlignment="1">
      <alignment horizontal="left" vertical="center" wrapText="1"/>
    </xf>
    <xf numFmtId="0" fontId="10" fillId="4" borderId="1" xfId="7" applyFont="1" applyFill="1" applyBorder="1" applyAlignment="1">
      <alignment horizontal="center" vertical="center" wrapText="1"/>
    </xf>
    <xf numFmtId="0" fontId="4" fillId="5" borderId="5" xfId="3" applyFont="1" applyFill="1" applyBorder="1" applyAlignment="1">
      <alignment horizontal="left" vertical="center"/>
    </xf>
    <xf numFmtId="0" fontId="4" fillId="2" borderId="3" xfId="3" applyFont="1" applyFill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2" fillId="0" borderId="8" xfId="3" applyFont="1" applyBorder="1" applyAlignment="1">
      <alignment horizontal="center" vertical="center" wrapText="1"/>
    </xf>
    <xf numFmtId="0" fontId="4" fillId="0" borderId="9" xfId="3" applyFont="1" applyBorder="1" applyAlignment="1">
      <alignment horizontal="center" vertical="center" wrapText="1"/>
    </xf>
    <xf numFmtId="0" fontId="4" fillId="0" borderId="0" xfId="3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 wrapText="1"/>
    </xf>
    <xf numFmtId="0" fontId="1" fillId="0" borderId="9" xfId="3" applyBorder="1" applyAlignment="1">
      <alignment horizontal="center" vertical="center"/>
    </xf>
    <xf numFmtId="0" fontId="1" fillId="0" borderId="0" xfId="3" applyBorder="1" applyAlignment="1">
      <alignment horizontal="center" vertical="center"/>
    </xf>
    <xf numFmtId="0" fontId="0" fillId="0" borderId="0" xfId="0" applyBorder="1"/>
    <xf numFmtId="0" fontId="0" fillId="0" borderId="10" xfId="0" applyBorder="1"/>
    <xf numFmtId="0" fontId="4" fillId="2" borderId="11" xfId="3" applyFont="1" applyFill="1" applyBorder="1" applyAlignment="1">
      <alignment horizontal="center" vertical="center" wrapText="1"/>
    </xf>
    <xf numFmtId="0" fontId="4" fillId="2" borderId="12" xfId="3" applyFont="1" applyFill="1" applyBorder="1" applyAlignment="1">
      <alignment horizontal="center" vertical="center" wrapText="1"/>
    </xf>
    <xf numFmtId="0" fontId="4" fillId="0" borderId="9" xfId="3" applyFont="1" applyBorder="1" applyAlignment="1">
      <alignment horizontal="center" vertical="center" wrapText="1"/>
    </xf>
    <xf numFmtId="0" fontId="5" fillId="0" borderId="0" xfId="3" applyFont="1" applyBorder="1" applyAlignment="1">
      <alignment horizontal="center" vertical="center" wrapText="1"/>
    </xf>
    <xf numFmtId="0" fontId="4" fillId="0" borderId="0" xfId="3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 wrapText="1"/>
    </xf>
    <xf numFmtId="0" fontId="1" fillId="2" borderId="13" xfId="3" applyFill="1" applyBorder="1" applyAlignment="1">
      <alignment vertical="center"/>
    </xf>
    <xf numFmtId="4" fontId="4" fillId="2" borderId="14" xfId="3" applyNumberFormat="1" applyFont="1" applyFill="1" applyBorder="1" applyAlignment="1">
      <alignment horizontal="center" vertical="center" wrapText="1"/>
    </xf>
    <xf numFmtId="0" fontId="4" fillId="3" borderId="13" xfId="3" applyFont="1" applyFill="1" applyBorder="1" applyAlignment="1">
      <alignment horizontal="center" vertical="center"/>
    </xf>
    <xf numFmtId="167" fontId="4" fillId="3" borderId="14" xfId="0" applyNumberFormat="1" applyFont="1" applyFill="1" applyBorder="1"/>
    <xf numFmtId="0" fontId="1" fillId="0" borderId="13" xfId="3" applyBorder="1" applyAlignment="1">
      <alignment vertical="center"/>
    </xf>
    <xf numFmtId="167" fontId="1" fillId="0" borderId="14" xfId="0" applyNumberFormat="1" applyFont="1" applyBorder="1" applyAlignment="1">
      <alignment vertical="center"/>
    </xf>
    <xf numFmtId="167" fontId="1" fillId="0" borderId="14" xfId="0" applyNumberFormat="1" applyFont="1" applyBorder="1"/>
    <xf numFmtId="167" fontId="1" fillId="0" borderId="14" xfId="3" applyNumberFormat="1" applyBorder="1" applyAlignment="1">
      <alignment horizontal="right" vertical="center"/>
    </xf>
    <xf numFmtId="167" fontId="4" fillId="2" borderId="14" xfId="0" applyNumberFormat="1" applyFont="1" applyFill="1" applyBorder="1"/>
    <xf numFmtId="0" fontId="4" fillId="0" borderId="14" xfId="3" applyFont="1" applyBorder="1" applyAlignment="1">
      <alignment horizontal="center" vertical="center"/>
    </xf>
    <xf numFmtId="167" fontId="4" fillId="3" borderId="14" xfId="3" applyNumberFormat="1" applyFont="1" applyFill="1" applyBorder="1" applyAlignment="1">
      <alignment horizontal="center" vertical="center" wrapText="1"/>
    </xf>
    <xf numFmtId="167" fontId="1" fillId="0" borderId="14" xfId="3" applyNumberFormat="1" applyBorder="1" applyAlignment="1">
      <alignment vertical="center"/>
    </xf>
    <xf numFmtId="167" fontId="4" fillId="5" borderId="14" xfId="0" applyNumberFormat="1" applyFont="1" applyFill="1" applyBorder="1"/>
    <xf numFmtId="4" fontId="0" fillId="2" borderId="14" xfId="5" applyNumberFormat="1" applyFont="1" applyFill="1" applyBorder="1" applyAlignment="1">
      <alignment vertical="center"/>
    </xf>
    <xf numFmtId="0" fontId="0" fillId="0" borderId="11" xfId="0" applyBorder="1"/>
    <xf numFmtId="0" fontId="0" fillId="0" borderId="14" xfId="0" applyBorder="1"/>
    <xf numFmtId="0" fontId="0" fillId="0" borderId="13" xfId="0" applyBorder="1"/>
    <xf numFmtId="43" fontId="4" fillId="2" borderId="14" xfId="1" applyFont="1" applyFill="1" applyBorder="1"/>
    <xf numFmtId="0" fontId="0" fillId="0" borderId="9" xfId="0" applyBorder="1"/>
    <xf numFmtId="0" fontId="4" fillId="5" borderId="0" xfId="3" applyFont="1" applyFill="1" applyBorder="1" applyAlignment="1">
      <alignment horizontal="left" vertical="center"/>
    </xf>
    <xf numFmtId="0" fontId="1" fillId="5" borderId="0" xfId="3" applyFill="1" applyBorder="1" applyAlignment="1">
      <alignment horizontal="left" vertical="center"/>
    </xf>
    <xf numFmtId="43" fontId="4" fillId="5" borderId="10" xfId="1" applyFont="1" applyFill="1" applyBorder="1"/>
    <xf numFmtId="0" fontId="0" fillId="5" borderId="0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</cellXfs>
  <cellStyles count="10">
    <cellStyle name="Millares" xfId="1" builtinId="3"/>
    <cellStyle name="Millares 10 2" xfId="5" xr:uid="{00000000-0005-0000-0000-000001000000}"/>
    <cellStyle name="Millares 10 2 3 2" xfId="8" xr:uid="{F18F9D9A-0C13-446B-BF72-8AE6644BAC47}"/>
    <cellStyle name="Moneda" xfId="6" builtinId="4"/>
    <cellStyle name="Normal" xfId="0" builtinId="0"/>
    <cellStyle name="Normal 12 2 2" xfId="3" xr:uid="{00000000-0005-0000-0000-000003000000}"/>
    <cellStyle name="Normal 2" xfId="9" xr:uid="{D8CB4CC2-68CC-403E-B129-EE543701CC2C}"/>
    <cellStyle name="Normal 5 2 2" xfId="7" xr:uid="{C30E4757-8AF2-4C1B-BAC8-0D62C9D5C5B1}"/>
    <cellStyle name="Normal 7 3" xfId="4" xr:uid="{00000000-0005-0000-0000-000004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liebre/INGENIEROS%20DE%20PROYECTOS/chi1fin/Acta/Acta/acta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ebre/INGENIEROS%20DE%20PROYECTOS/chi1fin/Acta/Acta/acta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liebre/INGENIEROS%20DE%20PROYECTOS/chi1fin/Acta/Acta/acta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liebre/INGENIEROS%20DE%20PROYECTOS/Users/obci/AppData/Local/Temp/Documents%20and%20Settings/crendon.HMV/Local%20Settings/Temporary%20Internet%20Files/OLK3/85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ebre/INGENIEROS%20DE%20PROYECTOS/Users/obci/AppData/Local/Temp/Documents%20and%20Settings/crendon.HMV/Local%20Settings/Temporary%20Internet%20Files/OLK3/859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ICITACIONES/user/Documents/INGELECSA%202012/CLIENTES%202012/CERREJON/OFERTA%20MODIFICAB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cantarillas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cantarillas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cantarillas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6W9"/>
      <sheetName val="Presentacion"/>
      <sheetName val="Ejecutivo"/>
      <sheetName val="Resumen_Real"/>
      <sheetName val="TablasDinamicas"/>
      <sheetName val="HorasDetalladas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6W9"/>
      <sheetName val="Presentacion"/>
      <sheetName val="Ejecutivo"/>
      <sheetName val="Resumen_Real"/>
      <sheetName val="TablasDinamicas"/>
      <sheetName val="HorasDetalladas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ido"/>
      <sheetName val="Formulario 1"/>
      <sheetName val="Formulario 2"/>
      <sheetName val="Formulario 3"/>
      <sheetName val="Formulario 4"/>
      <sheetName val="Formulario 5"/>
      <sheetName val="Formulario 6"/>
      <sheetName val="RESUMEN"/>
      <sheetName val="Hoja1"/>
      <sheetName val="1"/>
      <sheetName val="INSUMOS O.CIVILES"/>
    </sheetNames>
    <sheetDataSet>
      <sheetData sheetId="0">
        <row r="2">
          <cell r="A2" t="str">
            <v>CONTRATO No.___________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53"/>
  <sheetViews>
    <sheetView tabSelected="1" view="pageBreakPreview" topLeftCell="B1" zoomScale="90" zoomScaleNormal="100" zoomScaleSheetLayoutView="90" workbookViewId="0">
      <selection activeCell="O19" sqref="O19"/>
    </sheetView>
  </sheetViews>
  <sheetFormatPr baseColWidth="10" defaultColWidth="10.6640625" defaultRowHeight="15"/>
  <cols>
    <col min="2" max="2" width="5.5" customWidth="1"/>
    <col min="3" max="3" width="36" customWidth="1"/>
    <col min="4" max="4" width="12.5" customWidth="1"/>
    <col min="6" max="6" width="15.5" bestFit="1" customWidth="1"/>
    <col min="7" max="7" width="17.1640625" customWidth="1"/>
    <col min="9" max="9" width="17.1640625" customWidth="1"/>
  </cols>
  <sheetData>
    <row r="1" spans="2:9" ht="15.75" customHeight="1">
      <c r="B1" s="65"/>
      <c r="C1" s="66"/>
      <c r="D1" s="66"/>
      <c r="E1" s="66"/>
      <c r="F1" s="66"/>
      <c r="G1" s="66"/>
      <c r="H1" s="66"/>
      <c r="I1" s="67"/>
    </row>
    <row r="2" spans="2:9" ht="36.75" customHeight="1">
      <c r="B2" s="68" t="s">
        <v>89</v>
      </c>
      <c r="C2" s="69"/>
      <c r="D2" s="69"/>
      <c r="E2" s="69"/>
      <c r="F2" s="69"/>
      <c r="G2" s="69"/>
      <c r="H2" s="69"/>
      <c r="I2" s="70"/>
    </row>
    <row r="3" spans="2:9">
      <c r="B3" s="71"/>
      <c r="C3" s="72"/>
      <c r="D3" s="72"/>
      <c r="E3" s="72"/>
      <c r="F3" s="72"/>
      <c r="G3" s="72"/>
      <c r="H3" s="73"/>
      <c r="I3" s="74"/>
    </row>
    <row r="4" spans="2:9" ht="15" customHeight="1">
      <c r="B4" s="75" t="s">
        <v>92</v>
      </c>
      <c r="C4" s="64"/>
      <c r="D4" s="64"/>
      <c r="E4" s="64"/>
      <c r="F4" s="64"/>
      <c r="G4" s="64"/>
      <c r="H4" s="64"/>
      <c r="I4" s="76"/>
    </row>
    <row r="5" spans="2:9" ht="18.75" customHeight="1">
      <c r="B5" s="77"/>
      <c r="C5" s="78"/>
      <c r="D5" s="78"/>
      <c r="E5" s="79"/>
      <c r="F5" s="79"/>
      <c r="G5" s="79"/>
      <c r="H5" s="79"/>
      <c r="I5" s="80"/>
    </row>
    <row r="6" spans="2:9" ht="45.75" customHeight="1">
      <c r="B6" s="81"/>
      <c r="C6" s="1" t="s">
        <v>0</v>
      </c>
      <c r="D6" s="2" t="s">
        <v>1</v>
      </c>
      <c r="E6" s="2"/>
      <c r="F6" s="2" t="s">
        <v>2</v>
      </c>
      <c r="G6" s="2" t="s">
        <v>3</v>
      </c>
      <c r="H6" s="2" t="s">
        <v>4</v>
      </c>
      <c r="I6" s="82" t="s">
        <v>5</v>
      </c>
    </row>
    <row r="7" spans="2:9">
      <c r="B7" s="83" t="s">
        <v>6</v>
      </c>
      <c r="C7" s="3" t="s">
        <v>7</v>
      </c>
      <c r="D7" s="4"/>
      <c r="E7" s="4"/>
      <c r="F7" s="4"/>
      <c r="G7" s="4"/>
      <c r="H7" s="4"/>
      <c r="I7" s="84">
        <f>SUM(I8:I12)</f>
        <v>0</v>
      </c>
    </row>
    <row r="8" spans="2:9">
      <c r="B8" s="85"/>
      <c r="C8" s="6" t="s">
        <v>40</v>
      </c>
      <c r="D8" s="7">
        <v>1</v>
      </c>
      <c r="E8" s="7"/>
      <c r="F8" s="27"/>
      <c r="G8" s="9">
        <v>1</v>
      </c>
      <c r="H8" s="7">
        <v>4.5</v>
      </c>
      <c r="I8" s="86">
        <f t="shared" ref="I8:I11" si="0">+D8*F8*G8*H8</f>
        <v>0</v>
      </c>
    </row>
    <row r="9" spans="2:9">
      <c r="B9" s="85"/>
      <c r="C9" s="10" t="s">
        <v>8</v>
      </c>
      <c r="D9" s="7">
        <v>1</v>
      </c>
      <c r="E9" s="7"/>
      <c r="F9" s="27"/>
      <c r="G9" s="9">
        <v>0.2</v>
      </c>
      <c r="H9" s="7">
        <v>2</v>
      </c>
      <c r="I9" s="86">
        <f t="shared" si="0"/>
        <v>0</v>
      </c>
    </row>
    <row r="10" spans="2:9">
      <c r="B10" s="85"/>
      <c r="C10" s="10" t="s">
        <v>9</v>
      </c>
      <c r="D10" s="7">
        <v>1</v>
      </c>
      <c r="E10" s="7"/>
      <c r="F10" s="27"/>
      <c r="G10" s="9">
        <v>0.2</v>
      </c>
      <c r="H10" s="7">
        <v>2</v>
      </c>
      <c r="I10" s="86">
        <f t="shared" si="0"/>
        <v>0</v>
      </c>
    </row>
    <row r="11" spans="2:9">
      <c r="B11" s="85"/>
      <c r="C11" s="5" t="s">
        <v>10</v>
      </c>
      <c r="D11" s="7">
        <v>1</v>
      </c>
      <c r="E11" s="7"/>
      <c r="F11" s="27"/>
      <c r="G11" s="9">
        <v>1</v>
      </c>
      <c r="H11" s="7">
        <v>4.5</v>
      </c>
      <c r="I11" s="86">
        <f t="shared" si="0"/>
        <v>0</v>
      </c>
    </row>
    <row r="12" spans="2:9">
      <c r="B12" s="85"/>
      <c r="C12" s="5" t="s">
        <v>11</v>
      </c>
      <c r="D12" s="7">
        <v>1</v>
      </c>
      <c r="E12" s="7"/>
      <c r="F12" s="27"/>
      <c r="G12" s="9">
        <v>0.25</v>
      </c>
      <c r="H12" s="7">
        <v>2</v>
      </c>
      <c r="I12" s="86">
        <f>+D12*F12*G12*H12</f>
        <v>0</v>
      </c>
    </row>
    <row r="13" spans="2:9" ht="6" customHeight="1">
      <c r="B13" s="85"/>
      <c r="C13" s="5"/>
      <c r="D13" s="7"/>
      <c r="E13" s="7"/>
      <c r="F13" s="27"/>
      <c r="G13" s="9"/>
      <c r="H13" s="7"/>
      <c r="I13" s="87"/>
    </row>
    <row r="14" spans="2:9" ht="5" customHeight="1">
      <c r="B14" s="85"/>
      <c r="C14" s="5"/>
      <c r="D14" s="7"/>
      <c r="E14" s="7"/>
      <c r="F14" s="27"/>
      <c r="G14" s="11"/>
      <c r="H14" s="7"/>
      <c r="I14" s="88"/>
    </row>
    <row r="15" spans="2:9">
      <c r="B15" s="85"/>
      <c r="C15" s="12" t="s">
        <v>12</v>
      </c>
      <c r="D15" s="13"/>
      <c r="E15" s="13"/>
      <c r="F15" s="28"/>
      <c r="G15" s="15"/>
      <c r="H15" s="13"/>
      <c r="I15" s="89">
        <f>+I16</f>
        <v>0</v>
      </c>
    </row>
    <row r="16" spans="2:9">
      <c r="B16" s="85"/>
      <c r="C16" s="5" t="s">
        <v>87</v>
      </c>
      <c r="D16" s="7">
        <v>1</v>
      </c>
      <c r="E16" s="7"/>
      <c r="F16" s="27"/>
      <c r="G16" s="9">
        <v>0.5</v>
      </c>
      <c r="H16" s="7">
        <v>2</v>
      </c>
      <c r="I16" s="86">
        <f>+D16*F16*G16*H16</f>
        <v>0</v>
      </c>
    </row>
    <row r="17" spans="2:15">
      <c r="B17" s="85"/>
      <c r="C17" s="12" t="s">
        <v>13</v>
      </c>
      <c r="D17" s="13"/>
      <c r="E17" s="13"/>
      <c r="F17" s="28"/>
      <c r="G17" s="15"/>
      <c r="H17" s="13"/>
      <c r="I17" s="89">
        <f>SUM(I18)</f>
        <v>0</v>
      </c>
    </row>
    <row r="18" spans="2:15">
      <c r="B18" s="85"/>
      <c r="C18" s="5" t="s">
        <v>14</v>
      </c>
      <c r="D18" s="7">
        <v>1</v>
      </c>
      <c r="E18" s="7"/>
      <c r="F18" s="27"/>
      <c r="G18" s="9">
        <v>1</v>
      </c>
      <c r="H18" s="7">
        <v>4.5</v>
      </c>
      <c r="I18" s="86">
        <f>+D18*F18*G18*H18</f>
        <v>0</v>
      </c>
    </row>
    <row r="19" spans="2:15" ht="3.5" customHeight="1">
      <c r="B19" s="85"/>
      <c r="C19" s="5"/>
      <c r="D19" s="7"/>
      <c r="E19" s="7"/>
      <c r="F19" s="27"/>
      <c r="G19" s="11"/>
      <c r="H19" s="7"/>
      <c r="I19" s="87"/>
    </row>
    <row r="20" spans="2:15">
      <c r="B20" s="85"/>
      <c r="C20" s="12" t="s">
        <v>15</v>
      </c>
      <c r="D20" s="13"/>
      <c r="E20" s="13"/>
      <c r="F20" s="28"/>
      <c r="G20" s="15"/>
      <c r="H20" s="13"/>
      <c r="I20" s="89">
        <f>SUM(I21:I22)</f>
        <v>0</v>
      </c>
    </row>
    <row r="21" spans="2:15">
      <c r="B21" s="85"/>
      <c r="C21" s="5" t="s">
        <v>16</v>
      </c>
      <c r="D21" s="7">
        <v>1</v>
      </c>
      <c r="E21" s="7"/>
      <c r="F21" s="27"/>
      <c r="G21" s="9">
        <v>0.1</v>
      </c>
      <c r="H21" s="7">
        <v>4</v>
      </c>
      <c r="I21" s="86">
        <f>+D21*F21*G21*H21</f>
        <v>0</v>
      </c>
    </row>
    <row r="22" spans="2:15">
      <c r="B22" s="85"/>
      <c r="C22" s="5" t="s">
        <v>17</v>
      </c>
      <c r="D22" s="7">
        <v>1</v>
      </c>
      <c r="E22" s="7"/>
      <c r="F22" s="27"/>
      <c r="G22" s="9">
        <v>0.1</v>
      </c>
      <c r="H22" s="7">
        <v>4</v>
      </c>
      <c r="I22" s="86">
        <f>+D22*F22*G22*H22</f>
        <v>0</v>
      </c>
      <c r="O22" t="s">
        <v>90</v>
      </c>
    </row>
    <row r="23" spans="2:15" ht="5" customHeight="1">
      <c r="B23" s="85"/>
      <c r="C23" s="5"/>
      <c r="D23" s="7"/>
      <c r="E23" s="7"/>
      <c r="F23" s="27"/>
      <c r="G23" s="11"/>
      <c r="H23" s="7"/>
      <c r="I23" s="87"/>
    </row>
    <row r="24" spans="2:15">
      <c r="B24" s="85"/>
      <c r="C24" s="16" t="s">
        <v>18</v>
      </c>
      <c r="D24" s="7"/>
      <c r="E24" s="7"/>
      <c r="F24" s="8"/>
      <c r="G24" s="11"/>
      <c r="H24" s="7"/>
      <c r="I24" s="89">
        <f>I20+I17+I15+I7</f>
        <v>0</v>
      </c>
    </row>
    <row r="25" spans="2:15">
      <c r="B25" s="85"/>
      <c r="C25" s="16" t="s">
        <v>19</v>
      </c>
      <c r="D25" s="7"/>
      <c r="E25" s="7"/>
      <c r="F25" s="8"/>
      <c r="G25" s="11"/>
      <c r="H25" s="7"/>
      <c r="I25" s="90">
        <f>'F.M.'!D29</f>
        <v>2.0499999999999998</v>
      </c>
    </row>
    <row r="26" spans="2:15">
      <c r="B26" s="85"/>
      <c r="C26" s="12" t="s">
        <v>20</v>
      </c>
      <c r="D26" s="13"/>
      <c r="E26" s="13"/>
      <c r="F26" s="14"/>
      <c r="G26" s="15"/>
      <c r="H26" s="13"/>
      <c r="I26" s="89">
        <f>ROUND(I24*I25,0)</f>
        <v>0</v>
      </c>
    </row>
    <row r="27" spans="2:15" ht="5" customHeight="1">
      <c r="B27" s="85"/>
      <c r="C27" s="5"/>
      <c r="D27" s="7"/>
      <c r="E27" s="7"/>
      <c r="F27" s="8"/>
      <c r="G27" s="11"/>
      <c r="H27" s="7"/>
      <c r="I27" s="88"/>
    </row>
    <row r="28" spans="2:15" ht="28">
      <c r="B28" s="83" t="s">
        <v>21</v>
      </c>
      <c r="C28" s="17" t="s">
        <v>22</v>
      </c>
      <c r="D28" s="48" t="s">
        <v>23</v>
      </c>
      <c r="E28" s="48"/>
      <c r="F28" s="19" t="s">
        <v>24</v>
      </c>
      <c r="G28" s="18" t="s">
        <v>25</v>
      </c>
      <c r="H28" s="20" t="s">
        <v>4</v>
      </c>
      <c r="I28" s="91" t="s">
        <v>5</v>
      </c>
    </row>
    <row r="29" spans="2:15">
      <c r="B29" s="85"/>
      <c r="C29" s="6" t="s">
        <v>26</v>
      </c>
      <c r="D29" s="49" t="s">
        <v>27</v>
      </c>
      <c r="E29" s="49"/>
      <c r="F29" s="21">
        <v>2</v>
      </c>
      <c r="G29" s="27"/>
      <c r="H29" s="7">
        <v>4.5</v>
      </c>
      <c r="I29" s="86">
        <f t="shared" ref="I29:I35" si="1">+F29*G29*H29</f>
        <v>0</v>
      </c>
    </row>
    <row r="30" spans="2:15" s="22" customFormat="1" ht="28">
      <c r="B30" s="85"/>
      <c r="C30" s="6" t="s">
        <v>28</v>
      </c>
      <c r="D30" s="49" t="s">
        <v>29</v>
      </c>
      <c r="E30" s="49"/>
      <c r="F30" s="21">
        <v>1</v>
      </c>
      <c r="G30" s="29"/>
      <c r="H30" s="7">
        <v>4.5</v>
      </c>
      <c r="I30" s="86">
        <f t="shared" si="1"/>
        <v>0</v>
      </c>
    </row>
    <row r="31" spans="2:15" ht="28">
      <c r="B31" s="85"/>
      <c r="C31" s="23" t="s">
        <v>30</v>
      </c>
      <c r="D31" s="50" t="s">
        <v>23</v>
      </c>
      <c r="E31" s="50"/>
      <c r="F31" s="21">
        <v>1</v>
      </c>
      <c r="G31" s="27"/>
      <c r="H31" s="7">
        <v>4.5</v>
      </c>
      <c r="I31" s="86">
        <f t="shared" si="1"/>
        <v>0</v>
      </c>
    </row>
    <row r="32" spans="2:15">
      <c r="B32" s="85"/>
      <c r="C32" s="6" t="s">
        <v>31</v>
      </c>
      <c r="D32" s="49" t="s">
        <v>23</v>
      </c>
      <c r="E32" s="49"/>
      <c r="F32" s="21">
        <v>1</v>
      </c>
      <c r="G32" s="27"/>
      <c r="H32" s="7">
        <v>4.5</v>
      </c>
      <c r="I32" s="86">
        <f t="shared" si="1"/>
        <v>0</v>
      </c>
    </row>
    <row r="33" spans="2:9" ht="28">
      <c r="B33" s="85"/>
      <c r="C33" s="6" t="s">
        <v>32</v>
      </c>
      <c r="D33" s="49" t="s">
        <v>23</v>
      </c>
      <c r="E33" s="49"/>
      <c r="F33" s="21">
        <v>1</v>
      </c>
      <c r="G33" s="27"/>
      <c r="H33" s="7">
        <v>4.5</v>
      </c>
      <c r="I33" s="86">
        <f t="shared" si="1"/>
        <v>0</v>
      </c>
    </row>
    <row r="34" spans="2:9">
      <c r="B34" s="85"/>
      <c r="C34" s="6" t="s">
        <v>88</v>
      </c>
      <c r="D34" s="49" t="s">
        <v>27</v>
      </c>
      <c r="E34" s="49"/>
      <c r="F34" s="43">
        <v>0.5</v>
      </c>
      <c r="G34" s="27"/>
      <c r="H34" s="7">
        <f>+H16</f>
        <v>2</v>
      </c>
      <c r="I34" s="86">
        <f t="shared" si="1"/>
        <v>0</v>
      </c>
    </row>
    <row r="35" spans="2:9">
      <c r="B35" s="85"/>
      <c r="C35" s="6" t="s">
        <v>33</v>
      </c>
      <c r="D35" s="49" t="s">
        <v>34</v>
      </c>
      <c r="E35" s="49"/>
      <c r="F35" s="21">
        <v>1</v>
      </c>
      <c r="G35" s="27"/>
      <c r="H35" s="7">
        <v>2</v>
      </c>
      <c r="I35" s="86">
        <f t="shared" si="1"/>
        <v>0</v>
      </c>
    </row>
    <row r="36" spans="2:9">
      <c r="B36" s="85"/>
      <c r="C36" s="46" t="s">
        <v>35</v>
      </c>
      <c r="D36" s="47"/>
      <c r="E36" s="47"/>
      <c r="F36" s="47"/>
      <c r="G36" s="47"/>
      <c r="H36" s="47"/>
      <c r="I36" s="89">
        <f>SUM(I29:I35)</f>
        <v>0</v>
      </c>
    </row>
    <row r="37" spans="2:9">
      <c r="B37" s="85"/>
      <c r="C37" s="52"/>
      <c r="D37" s="53"/>
      <c r="E37" s="53"/>
      <c r="F37" s="53"/>
      <c r="G37" s="53"/>
      <c r="H37" s="53"/>
      <c r="I37" s="92"/>
    </row>
    <row r="38" spans="2:9">
      <c r="B38" s="85"/>
      <c r="C38" s="52" t="s">
        <v>36</v>
      </c>
      <c r="D38" s="53"/>
      <c r="E38" s="53"/>
      <c r="F38" s="53"/>
      <c r="G38" s="53"/>
      <c r="H38" s="53"/>
      <c r="I38" s="86">
        <f>ROUND(I36+I26,0)</f>
        <v>0</v>
      </c>
    </row>
    <row r="39" spans="2:9">
      <c r="B39" s="85"/>
      <c r="C39" s="52" t="s">
        <v>37</v>
      </c>
      <c r="D39" s="53"/>
      <c r="E39" s="53"/>
      <c r="F39" s="53"/>
      <c r="G39" s="53"/>
      <c r="H39" s="53"/>
      <c r="I39" s="86">
        <f>ROUND(I38*0.19,0)</f>
        <v>0</v>
      </c>
    </row>
    <row r="40" spans="2:9">
      <c r="B40" s="85"/>
      <c r="C40" s="46" t="s">
        <v>38</v>
      </c>
      <c r="D40" s="47"/>
      <c r="E40" s="47"/>
      <c r="F40" s="47"/>
      <c r="G40" s="47"/>
      <c r="H40" s="47"/>
      <c r="I40" s="89">
        <f>SUM(I38:I39)</f>
        <v>0</v>
      </c>
    </row>
    <row r="41" spans="2:9">
      <c r="B41" s="85"/>
      <c r="C41" s="57"/>
      <c r="D41" s="58"/>
      <c r="E41" s="58"/>
      <c r="F41" s="59"/>
      <c r="G41" s="41"/>
      <c r="H41" s="41"/>
      <c r="I41" s="93"/>
    </row>
    <row r="42" spans="2:9">
      <c r="B42" s="85"/>
      <c r="C42" s="54" t="s">
        <v>86</v>
      </c>
      <c r="D42" s="55"/>
      <c r="E42" s="55"/>
      <c r="F42" s="55"/>
      <c r="G42" s="56"/>
      <c r="H42" s="42">
        <v>0.10299999999999999</v>
      </c>
      <c r="I42" s="94">
        <f>+ROUND(I40*H42,0)</f>
        <v>0</v>
      </c>
    </row>
    <row r="43" spans="2:9" ht="16.75" customHeight="1">
      <c r="B43" s="95"/>
      <c r="C43" s="51"/>
      <c r="D43" s="51"/>
      <c r="E43" s="51"/>
      <c r="F43" s="51"/>
      <c r="G43" s="24"/>
      <c r="H43" s="25"/>
      <c r="I43" s="96"/>
    </row>
    <row r="44" spans="2:9">
      <c r="B44" s="97"/>
      <c r="C44" s="46" t="s">
        <v>39</v>
      </c>
      <c r="D44" s="47"/>
      <c r="E44" s="47"/>
      <c r="F44" s="47"/>
      <c r="G44" s="47"/>
      <c r="H44" s="47"/>
      <c r="I44" s="98">
        <f>+ROUND(I40+I42,0)</f>
        <v>0</v>
      </c>
    </row>
    <row r="45" spans="2:9">
      <c r="B45" s="99"/>
      <c r="C45" s="100"/>
      <c r="D45" s="101"/>
      <c r="E45" s="101"/>
      <c r="F45" s="101"/>
      <c r="G45" s="101"/>
      <c r="H45" s="101"/>
      <c r="I45" s="102"/>
    </row>
    <row r="46" spans="2:9">
      <c r="B46" s="99"/>
      <c r="C46" s="100"/>
      <c r="D46" s="101"/>
      <c r="E46" s="101"/>
      <c r="F46" s="101"/>
      <c r="G46" s="101"/>
      <c r="H46" s="101"/>
      <c r="I46" s="102"/>
    </row>
    <row r="47" spans="2:9">
      <c r="B47" s="99"/>
      <c r="C47" s="100"/>
      <c r="D47" s="101"/>
      <c r="E47" s="101"/>
      <c r="F47" s="101"/>
      <c r="G47" s="101"/>
      <c r="H47" s="101"/>
      <c r="I47" s="102"/>
    </row>
    <row r="48" spans="2:9">
      <c r="B48" s="99"/>
      <c r="C48" s="63" t="s">
        <v>91</v>
      </c>
      <c r="D48" s="101"/>
      <c r="E48" s="101"/>
      <c r="F48" s="101"/>
      <c r="G48" s="101"/>
      <c r="H48" s="101"/>
      <c r="I48" s="102"/>
    </row>
    <row r="49" spans="2:9">
      <c r="B49" s="99"/>
      <c r="C49" s="103"/>
      <c r="D49" s="103"/>
      <c r="E49" s="103"/>
      <c r="F49" s="103"/>
      <c r="G49" s="103"/>
      <c r="H49" s="101"/>
      <c r="I49" s="102"/>
    </row>
    <row r="50" spans="2:9" ht="16" thickBot="1">
      <c r="B50" s="104"/>
      <c r="C50" s="105"/>
      <c r="D50" s="105"/>
      <c r="E50" s="105"/>
      <c r="F50" s="105"/>
      <c r="G50" s="105"/>
      <c r="H50" s="105"/>
      <c r="I50" s="106"/>
    </row>
    <row r="53" spans="2:9">
      <c r="I53" s="26"/>
    </row>
  </sheetData>
  <mergeCells count="21">
    <mergeCell ref="C37:H37"/>
    <mergeCell ref="C38:H38"/>
    <mergeCell ref="C39:H39"/>
    <mergeCell ref="C40:H40"/>
    <mergeCell ref="C42:G42"/>
    <mergeCell ref="C41:F41"/>
    <mergeCell ref="C44:H44"/>
    <mergeCell ref="C43:F43"/>
    <mergeCell ref="D34:E34"/>
    <mergeCell ref="C36:H36"/>
    <mergeCell ref="B1:I1"/>
    <mergeCell ref="B2:I2"/>
    <mergeCell ref="B3:G3"/>
    <mergeCell ref="B4:I4"/>
    <mergeCell ref="D28:E28"/>
    <mergeCell ref="D29:E29"/>
    <mergeCell ref="D30:E30"/>
    <mergeCell ref="D31:E31"/>
    <mergeCell ref="D32:E32"/>
    <mergeCell ref="D33:E33"/>
    <mergeCell ref="D35:E35"/>
  </mergeCells>
  <pageMargins left="0.7" right="0.7" top="0.75" bottom="0.75" header="0.3" footer="0.3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27378-2F79-4B30-ABC2-FFAA7D6C2CB3}">
  <dimension ref="A1:D30"/>
  <sheetViews>
    <sheetView view="pageBreakPreview" topLeftCell="A4" zoomScale="84" zoomScaleNormal="100" workbookViewId="0">
      <selection activeCell="J33" sqref="J33"/>
    </sheetView>
  </sheetViews>
  <sheetFormatPr baseColWidth="10" defaultColWidth="10.6640625" defaultRowHeight="15"/>
  <cols>
    <col min="2" max="2" width="2.6640625" bestFit="1" customWidth="1"/>
    <col min="3" max="3" width="57.5" customWidth="1"/>
    <col min="258" max="258" width="2.6640625" bestFit="1" customWidth="1"/>
    <col min="259" max="259" width="57.5" customWidth="1"/>
    <col min="514" max="514" width="2.6640625" bestFit="1" customWidth="1"/>
    <col min="515" max="515" width="57.5" customWidth="1"/>
    <col min="770" max="770" width="2.6640625" bestFit="1" customWidth="1"/>
    <col min="771" max="771" width="57.5" customWidth="1"/>
    <col min="1026" max="1026" width="2.6640625" bestFit="1" customWidth="1"/>
    <col min="1027" max="1027" width="57.5" customWidth="1"/>
    <col min="1282" max="1282" width="2.6640625" bestFit="1" customWidth="1"/>
    <col min="1283" max="1283" width="57.5" customWidth="1"/>
    <col min="1538" max="1538" width="2.6640625" bestFit="1" customWidth="1"/>
    <col min="1539" max="1539" width="57.5" customWidth="1"/>
    <col min="1794" max="1794" width="2.6640625" bestFit="1" customWidth="1"/>
    <col min="1795" max="1795" width="57.5" customWidth="1"/>
    <col min="2050" max="2050" width="2.6640625" bestFit="1" customWidth="1"/>
    <col min="2051" max="2051" width="57.5" customWidth="1"/>
    <col min="2306" max="2306" width="2.6640625" bestFit="1" customWidth="1"/>
    <col min="2307" max="2307" width="57.5" customWidth="1"/>
    <col min="2562" max="2562" width="2.6640625" bestFit="1" customWidth="1"/>
    <col min="2563" max="2563" width="57.5" customWidth="1"/>
    <col min="2818" max="2818" width="2.6640625" bestFit="1" customWidth="1"/>
    <col min="2819" max="2819" width="57.5" customWidth="1"/>
    <col min="3074" max="3074" width="2.6640625" bestFit="1" customWidth="1"/>
    <col min="3075" max="3075" width="57.5" customWidth="1"/>
    <col min="3330" max="3330" width="2.6640625" bestFit="1" customWidth="1"/>
    <col min="3331" max="3331" width="57.5" customWidth="1"/>
    <col min="3586" max="3586" width="2.6640625" bestFit="1" customWidth="1"/>
    <col min="3587" max="3587" width="57.5" customWidth="1"/>
    <col min="3842" max="3842" width="2.6640625" bestFit="1" customWidth="1"/>
    <col min="3843" max="3843" width="57.5" customWidth="1"/>
    <col min="4098" max="4098" width="2.6640625" bestFit="1" customWidth="1"/>
    <col min="4099" max="4099" width="57.5" customWidth="1"/>
    <col min="4354" max="4354" width="2.6640625" bestFit="1" customWidth="1"/>
    <col min="4355" max="4355" width="57.5" customWidth="1"/>
    <col min="4610" max="4610" width="2.6640625" bestFit="1" customWidth="1"/>
    <col min="4611" max="4611" width="57.5" customWidth="1"/>
    <col min="4866" max="4866" width="2.6640625" bestFit="1" customWidth="1"/>
    <col min="4867" max="4867" width="57.5" customWidth="1"/>
    <col min="5122" max="5122" width="2.6640625" bestFit="1" customWidth="1"/>
    <col min="5123" max="5123" width="57.5" customWidth="1"/>
    <col min="5378" max="5378" width="2.6640625" bestFit="1" customWidth="1"/>
    <col min="5379" max="5379" width="57.5" customWidth="1"/>
    <col min="5634" max="5634" width="2.6640625" bestFit="1" customWidth="1"/>
    <col min="5635" max="5635" width="57.5" customWidth="1"/>
    <col min="5890" max="5890" width="2.6640625" bestFit="1" customWidth="1"/>
    <col min="5891" max="5891" width="57.5" customWidth="1"/>
    <col min="6146" max="6146" width="2.6640625" bestFit="1" customWidth="1"/>
    <col min="6147" max="6147" width="57.5" customWidth="1"/>
    <col min="6402" max="6402" width="2.6640625" bestFit="1" customWidth="1"/>
    <col min="6403" max="6403" width="57.5" customWidth="1"/>
    <col min="6658" max="6658" width="2.6640625" bestFit="1" customWidth="1"/>
    <col min="6659" max="6659" width="57.5" customWidth="1"/>
    <col min="6914" max="6914" width="2.6640625" bestFit="1" customWidth="1"/>
    <col min="6915" max="6915" width="57.5" customWidth="1"/>
    <col min="7170" max="7170" width="2.6640625" bestFit="1" customWidth="1"/>
    <col min="7171" max="7171" width="57.5" customWidth="1"/>
    <col min="7426" max="7426" width="2.6640625" bestFit="1" customWidth="1"/>
    <col min="7427" max="7427" width="57.5" customWidth="1"/>
    <col min="7682" max="7682" width="2.6640625" bestFit="1" customWidth="1"/>
    <col min="7683" max="7683" width="57.5" customWidth="1"/>
    <col min="7938" max="7938" width="2.6640625" bestFit="1" customWidth="1"/>
    <col min="7939" max="7939" width="57.5" customWidth="1"/>
    <col min="8194" max="8194" width="2.6640625" bestFit="1" customWidth="1"/>
    <col min="8195" max="8195" width="57.5" customWidth="1"/>
    <col min="8450" max="8450" width="2.6640625" bestFit="1" customWidth="1"/>
    <col min="8451" max="8451" width="57.5" customWidth="1"/>
    <col min="8706" max="8706" width="2.6640625" bestFit="1" customWidth="1"/>
    <col min="8707" max="8707" width="57.5" customWidth="1"/>
    <col min="8962" max="8962" width="2.6640625" bestFit="1" customWidth="1"/>
    <col min="8963" max="8963" width="57.5" customWidth="1"/>
    <col min="9218" max="9218" width="2.6640625" bestFit="1" customWidth="1"/>
    <col min="9219" max="9219" width="57.5" customWidth="1"/>
    <col min="9474" max="9474" width="2.6640625" bestFit="1" customWidth="1"/>
    <col min="9475" max="9475" width="57.5" customWidth="1"/>
    <col min="9730" max="9730" width="2.6640625" bestFit="1" customWidth="1"/>
    <col min="9731" max="9731" width="57.5" customWidth="1"/>
    <col min="9986" max="9986" width="2.6640625" bestFit="1" customWidth="1"/>
    <col min="9987" max="9987" width="57.5" customWidth="1"/>
    <col min="10242" max="10242" width="2.6640625" bestFit="1" customWidth="1"/>
    <col min="10243" max="10243" width="57.5" customWidth="1"/>
    <col min="10498" max="10498" width="2.6640625" bestFit="1" customWidth="1"/>
    <col min="10499" max="10499" width="57.5" customWidth="1"/>
    <col min="10754" max="10754" width="2.6640625" bestFit="1" customWidth="1"/>
    <col min="10755" max="10755" width="57.5" customWidth="1"/>
    <col min="11010" max="11010" width="2.6640625" bestFit="1" customWidth="1"/>
    <col min="11011" max="11011" width="57.5" customWidth="1"/>
    <col min="11266" max="11266" width="2.6640625" bestFit="1" customWidth="1"/>
    <col min="11267" max="11267" width="57.5" customWidth="1"/>
    <col min="11522" max="11522" width="2.6640625" bestFit="1" customWidth="1"/>
    <col min="11523" max="11523" width="57.5" customWidth="1"/>
    <col min="11778" max="11778" width="2.6640625" bestFit="1" customWidth="1"/>
    <col min="11779" max="11779" width="57.5" customWidth="1"/>
    <col min="12034" max="12034" width="2.6640625" bestFit="1" customWidth="1"/>
    <col min="12035" max="12035" width="57.5" customWidth="1"/>
    <col min="12290" max="12290" width="2.6640625" bestFit="1" customWidth="1"/>
    <col min="12291" max="12291" width="57.5" customWidth="1"/>
    <col min="12546" max="12546" width="2.6640625" bestFit="1" customWidth="1"/>
    <col min="12547" max="12547" width="57.5" customWidth="1"/>
    <col min="12802" max="12802" width="2.6640625" bestFit="1" customWidth="1"/>
    <col min="12803" max="12803" width="57.5" customWidth="1"/>
    <col min="13058" max="13058" width="2.6640625" bestFit="1" customWidth="1"/>
    <col min="13059" max="13059" width="57.5" customWidth="1"/>
    <col min="13314" max="13314" width="2.6640625" bestFit="1" customWidth="1"/>
    <col min="13315" max="13315" width="57.5" customWidth="1"/>
    <col min="13570" max="13570" width="2.6640625" bestFit="1" customWidth="1"/>
    <col min="13571" max="13571" width="57.5" customWidth="1"/>
    <col min="13826" max="13826" width="2.6640625" bestFit="1" customWidth="1"/>
    <col min="13827" max="13827" width="57.5" customWidth="1"/>
    <col min="14082" max="14082" width="2.6640625" bestFit="1" customWidth="1"/>
    <col min="14083" max="14083" width="57.5" customWidth="1"/>
    <col min="14338" max="14338" width="2.6640625" bestFit="1" customWidth="1"/>
    <col min="14339" max="14339" width="57.5" customWidth="1"/>
    <col min="14594" max="14594" width="2.6640625" bestFit="1" customWidth="1"/>
    <col min="14595" max="14595" width="57.5" customWidth="1"/>
    <col min="14850" max="14850" width="2.6640625" bestFit="1" customWidth="1"/>
    <col min="14851" max="14851" width="57.5" customWidth="1"/>
    <col min="15106" max="15106" width="2.6640625" bestFit="1" customWidth="1"/>
    <col min="15107" max="15107" width="57.5" customWidth="1"/>
    <col min="15362" max="15362" width="2.6640625" bestFit="1" customWidth="1"/>
    <col min="15363" max="15363" width="57.5" customWidth="1"/>
    <col min="15618" max="15618" width="2.6640625" bestFit="1" customWidth="1"/>
    <col min="15619" max="15619" width="57.5" customWidth="1"/>
    <col min="15874" max="15874" width="2.6640625" bestFit="1" customWidth="1"/>
    <col min="15875" max="15875" width="57.5" customWidth="1"/>
    <col min="16130" max="16130" width="2.6640625" bestFit="1" customWidth="1"/>
    <col min="16131" max="16131" width="57.5" customWidth="1"/>
  </cols>
  <sheetData>
    <row r="1" spans="1:4" ht="16">
      <c r="A1" s="30"/>
      <c r="B1" s="31"/>
      <c r="C1" s="30"/>
      <c r="D1" s="32"/>
    </row>
    <row r="2" spans="1:4">
      <c r="A2" s="62" t="s">
        <v>41</v>
      </c>
      <c r="B2" s="62"/>
      <c r="C2" s="62"/>
      <c r="D2" s="62" t="s">
        <v>42</v>
      </c>
    </row>
    <row r="3" spans="1:4">
      <c r="A3" s="62"/>
      <c r="B3" s="62"/>
      <c r="C3" s="62"/>
      <c r="D3" s="62"/>
    </row>
    <row r="4" spans="1:4" ht="17">
      <c r="A4" s="33" t="s">
        <v>43</v>
      </c>
      <c r="B4" s="60" t="s">
        <v>44</v>
      </c>
      <c r="C4" s="60"/>
      <c r="D4" s="34">
        <v>100</v>
      </c>
    </row>
    <row r="5" spans="1:4" ht="17">
      <c r="A5" s="33" t="s">
        <v>45</v>
      </c>
      <c r="B5" s="60" t="s">
        <v>46</v>
      </c>
      <c r="C5" s="60"/>
      <c r="D5" s="34">
        <f>SUM(D6:D16)</f>
        <v>55.096666666666671</v>
      </c>
    </row>
    <row r="6" spans="1:4" ht="17">
      <c r="A6" s="33"/>
      <c r="B6" s="35" t="s">
        <v>47</v>
      </c>
      <c r="C6" s="36" t="s">
        <v>48</v>
      </c>
      <c r="D6" s="37">
        <f>(D4/12)</f>
        <v>8.3333333333333339</v>
      </c>
    </row>
    <row r="7" spans="1:4" ht="17">
      <c r="A7" s="33"/>
      <c r="B7" s="35" t="s">
        <v>49</v>
      </c>
      <c r="C7" s="36" t="s">
        <v>50</v>
      </c>
      <c r="D7" s="37">
        <v>1</v>
      </c>
    </row>
    <row r="8" spans="1:4" ht="17">
      <c r="A8" s="33"/>
      <c r="B8" s="35" t="s">
        <v>51</v>
      </c>
      <c r="C8" s="36" t="s">
        <v>52</v>
      </c>
      <c r="D8" s="37">
        <f>(D4/12)</f>
        <v>8.3333333333333339</v>
      </c>
    </row>
    <row r="9" spans="1:4" ht="17">
      <c r="A9" s="33"/>
      <c r="B9" s="35" t="s">
        <v>53</v>
      </c>
      <c r="C9" s="36" t="s">
        <v>54</v>
      </c>
      <c r="D9" s="37">
        <v>1.8</v>
      </c>
    </row>
    <row r="10" spans="1:4" ht="17">
      <c r="A10" s="33"/>
      <c r="B10" s="35" t="s">
        <v>55</v>
      </c>
      <c r="C10" s="36" t="s">
        <v>56</v>
      </c>
      <c r="D10" s="37">
        <v>0</v>
      </c>
    </row>
    <row r="11" spans="1:4" ht="17">
      <c r="A11" s="33"/>
      <c r="B11" s="35" t="s">
        <v>57</v>
      </c>
      <c r="C11" s="36" t="s">
        <v>58</v>
      </c>
      <c r="D11" s="37">
        <v>0</v>
      </c>
    </row>
    <row r="12" spans="1:4" ht="17">
      <c r="A12" s="33"/>
      <c r="B12" s="35" t="s">
        <v>59</v>
      </c>
      <c r="C12" s="36" t="s">
        <v>60</v>
      </c>
      <c r="D12" s="37">
        <v>20.5</v>
      </c>
    </row>
    <row r="13" spans="1:4" ht="17">
      <c r="A13" s="33"/>
      <c r="B13" s="35" t="s">
        <v>61</v>
      </c>
      <c r="C13" s="36" t="s">
        <v>62</v>
      </c>
      <c r="D13" s="37">
        <v>6.96</v>
      </c>
    </row>
    <row r="14" spans="1:4" ht="17">
      <c r="A14" s="33"/>
      <c r="B14" s="35" t="s">
        <v>63</v>
      </c>
      <c r="C14" s="36" t="s">
        <v>64</v>
      </c>
      <c r="D14" s="37">
        <v>4.17</v>
      </c>
    </row>
    <row r="15" spans="1:4" ht="17">
      <c r="A15" s="33"/>
      <c r="B15" s="35" t="s">
        <v>65</v>
      </c>
      <c r="C15" s="36" t="s">
        <v>66</v>
      </c>
      <c r="D15" s="37">
        <v>2</v>
      </c>
    </row>
    <row r="16" spans="1:4" ht="17">
      <c r="A16" s="33"/>
      <c r="B16" s="35" t="s">
        <v>67</v>
      </c>
      <c r="C16" s="36" t="s">
        <v>68</v>
      </c>
      <c r="D16" s="37">
        <v>2</v>
      </c>
    </row>
    <row r="17" spans="1:4" ht="17">
      <c r="A17" s="33" t="s">
        <v>69</v>
      </c>
      <c r="B17" s="60" t="s">
        <v>70</v>
      </c>
      <c r="C17" s="60"/>
      <c r="D17" s="34">
        <f>SUM(D18:D20)</f>
        <v>10.5</v>
      </c>
    </row>
    <row r="18" spans="1:4" ht="17">
      <c r="A18" s="33"/>
      <c r="B18" s="35" t="s">
        <v>47</v>
      </c>
      <c r="C18" s="36" t="s">
        <v>71</v>
      </c>
      <c r="D18" s="37">
        <v>4.5</v>
      </c>
    </row>
    <row r="19" spans="1:4" ht="17">
      <c r="A19" s="33"/>
      <c r="B19" s="35" t="s">
        <v>49</v>
      </c>
      <c r="C19" s="36" t="s">
        <v>72</v>
      </c>
      <c r="D19" s="37">
        <v>2</v>
      </c>
    </row>
    <row r="20" spans="1:4" ht="17">
      <c r="A20" s="33"/>
      <c r="B20" s="35" t="s">
        <v>51</v>
      </c>
      <c r="C20" s="36" t="s">
        <v>73</v>
      </c>
      <c r="D20" s="37">
        <v>4</v>
      </c>
    </row>
    <row r="21" spans="1:4" ht="17">
      <c r="A21" s="33" t="s">
        <v>74</v>
      </c>
      <c r="B21" s="60" t="s">
        <v>75</v>
      </c>
      <c r="C21" s="60"/>
      <c r="D21" s="34">
        <f>SUM(D22:D26)</f>
        <v>14.526</v>
      </c>
    </row>
    <row r="22" spans="1:4" ht="17">
      <c r="A22" s="33"/>
      <c r="B22" s="35" t="s">
        <v>47</v>
      </c>
      <c r="C22" s="36" t="s">
        <v>76</v>
      </c>
      <c r="D22" s="37">
        <v>0.53100000000000003</v>
      </c>
    </row>
    <row r="23" spans="1:4" ht="17">
      <c r="A23" s="33"/>
      <c r="B23" s="35" t="s">
        <v>49</v>
      </c>
      <c r="C23" s="36" t="s">
        <v>77</v>
      </c>
      <c r="D23" s="37">
        <v>0.995</v>
      </c>
    </row>
    <row r="24" spans="1:4" ht="17">
      <c r="A24" s="33"/>
      <c r="B24" s="35" t="s">
        <v>51</v>
      </c>
      <c r="C24" s="36" t="s">
        <v>78</v>
      </c>
      <c r="D24" s="37">
        <v>3</v>
      </c>
    </row>
    <row r="25" spans="1:4" ht="17">
      <c r="A25" s="33"/>
      <c r="B25" s="35" t="s">
        <v>53</v>
      </c>
      <c r="C25" s="38" t="s">
        <v>79</v>
      </c>
      <c r="D25" s="38">
        <v>10</v>
      </c>
    </row>
    <row r="26" spans="1:4" ht="17">
      <c r="A26" s="33"/>
      <c r="B26" s="35" t="s">
        <v>55</v>
      </c>
      <c r="C26" s="38" t="s">
        <v>85</v>
      </c>
      <c r="D26" s="40"/>
    </row>
    <row r="27" spans="1:4" ht="17">
      <c r="A27" s="33" t="s">
        <v>80</v>
      </c>
      <c r="B27" s="60" t="s">
        <v>81</v>
      </c>
      <c r="C27" s="60"/>
      <c r="D27" s="39">
        <f>+SUM(D4,D5,D17,D21)*0.02</f>
        <v>3.6024533333333335</v>
      </c>
    </row>
    <row r="28" spans="1:4" ht="17">
      <c r="A28" s="33" t="s">
        <v>82</v>
      </c>
      <c r="B28" s="60" t="s">
        <v>83</v>
      </c>
      <c r="C28" s="60"/>
      <c r="D28" s="34">
        <f>+SUM(D4,D5,D17,D21)*0.12</f>
        <v>21.614719999999998</v>
      </c>
    </row>
    <row r="29" spans="1:4" ht="16">
      <c r="A29" s="44"/>
      <c r="B29" s="61" t="s">
        <v>84</v>
      </c>
      <c r="C29" s="61"/>
      <c r="D29" s="45">
        <f>+ROUND((SUM(D4,D5,D17,D21,D27,D28)/100),2)</f>
        <v>2.0499999999999998</v>
      </c>
    </row>
    <row r="30" spans="1:4" ht="16">
      <c r="A30" s="30"/>
      <c r="B30" s="31"/>
      <c r="C30" s="30"/>
      <c r="D30" s="32"/>
    </row>
  </sheetData>
  <mergeCells count="9">
    <mergeCell ref="B27:C27"/>
    <mergeCell ref="B28:C28"/>
    <mergeCell ref="B29:C29"/>
    <mergeCell ref="A2:C3"/>
    <mergeCell ref="D2:D3"/>
    <mergeCell ref="B4:C4"/>
    <mergeCell ref="B5:C5"/>
    <mergeCell ref="B17:C17"/>
    <mergeCell ref="B21:C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F23" sqref="F2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Costo Interv</vt:lpstr>
      <vt:lpstr>F.M.</vt:lpstr>
      <vt:lpstr>Sheet1</vt:lpstr>
      <vt:lpstr>'Costo Interv'!Área_de_impresión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lady ospina</dc:creator>
  <cp:lastModifiedBy>anazapata2347@gmail.com</cp:lastModifiedBy>
  <cp:lastPrinted>2026-06-03T20:17:11Z</cp:lastPrinted>
  <dcterms:created xsi:type="dcterms:W3CDTF">2026-01-14T00:02:47Z</dcterms:created>
  <dcterms:modified xsi:type="dcterms:W3CDTF">2026-06-03T21:09:18Z</dcterms:modified>
</cp:coreProperties>
</file>