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ustomStorage/customStorage.xml" ContentType="application/vnd.wps-officedocument.customStor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Andrea\Escritorio\INTERIOR\CONVENIOS 2026\COMPETITIVOS\OVA\DOCUMENTOS DEL PROCESO\"/>
    </mc:Choice>
  </mc:AlternateContent>
  <xr:revisionPtr revIDLastSave="0" documentId="13_ncr:1_{AB13D72D-93AF-401C-9066-D981DD9109C4}" xr6:coauthVersionLast="47" xr6:coauthVersionMax="47" xr10:uidLastSave="{00000000-0000-0000-0000-000000000000}"/>
  <bookViews>
    <workbookView xWindow="-120" yWindow="-120" windowWidth="20730" windowHeight="11040" xr2:uid="{00000000-000D-0000-FFFF-FFFF00000000}"/>
  </bookViews>
  <sheets>
    <sheet name="Table 1" sheetId="1" r:id="rId1"/>
  </sheet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8" i="1" l="1"/>
  <c r="G6" i="1"/>
  <c r="G20" i="1"/>
  <c r="G19" i="1"/>
  <c r="G16" i="1"/>
  <c r="G15" i="1"/>
  <c r="G14" i="1"/>
  <c r="G13" i="1"/>
  <c r="G7" i="1"/>
  <c r="G5" i="1"/>
  <c r="G4" i="1"/>
  <c r="G21" i="1" l="1"/>
  <c r="G8" i="1"/>
  <c r="G17" i="1"/>
  <c r="G23" i="1"/>
  <c r="G24" i="1" s="1"/>
  <c r="G26" i="1"/>
  <c r="G27" i="1" s="1"/>
  <c r="G10" i="1"/>
  <c r="G11" i="1" s="1"/>
</calcChain>
</file>

<file path=xl/sharedStrings.xml><?xml version="1.0" encoding="utf-8"?>
<sst xmlns="http://schemas.openxmlformats.org/spreadsheetml/2006/main" count="96" uniqueCount="53">
  <si>
    <t>COMPONENTE</t>
  </si>
  <si>
    <t>DESCRIPCION</t>
  </si>
  <si>
    <t>DETALLE</t>
  </si>
  <si>
    <t>CANTIDAD</t>
  </si>
  <si>
    <t>VALOR UNITARIO</t>
  </si>
  <si>
    <t>VALOR TOTAL</t>
  </si>
  <si>
    <t>Lider del proyecto</t>
  </si>
  <si>
    <t>Mes</t>
  </si>
  <si>
    <t>SUB TOTAL</t>
  </si>
  <si>
    <t>UNIDAD DE
MEDIDA</t>
  </si>
  <si>
    <t>Jornada</t>
  </si>
  <si>
    <t>UNIDAD DE MEDIDA</t>
  </si>
  <si>
    <t>Taller</t>
  </si>
  <si>
    <t>TRANSPORTE</t>
  </si>
  <si>
    <t>Mensual</t>
  </si>
  <si>
    <t>TOTAL APORTE DEL DEPARTAMENTO</t>
  </si>
  <si>
    <r>
      <rPr>
        <b/>
        <sz val="9"/>
        <rFont val="Arial"/>
        <family val="2"/>
      </rPr>
      <t>UNIDAD DE
MEDIDA</t>
    </r>
  </si>
  <si>
    <t>APORTE DEL DEPARTAMENTO</t>
  </si>
  <si>
    <t xml:space="preserve">TALENTO HUMANO </t>
  </si>
  <si>
    <t xml:space="preserve">Psicologo </t>
  </si>
  <si>
    <t>Profesional en Psicología, con dos (2) años de experiencia profesional en el sector público y/o privado.</t>
  </si>
  <si>
    <t>Coordinador  musical</t>
  </si>
  <si>
    <t>Encuentro</t>
  </si>
  <si>
    <t>ACTIVIDAD 3.1 ENCUENTROS MUSICALES COMUNITARIOS PARA LA CONVIVENCIA, LA CULTURA DE PAZ Y LA MOVILIZACIÓN SOCIAL</t>
  </si>
  <si>
    <t>Encuentro Musicales</t>
  </si>
  <si>
    <t>Profesional en ciencias sociales, Artes o Humanidades, con experiencia minima de tres (3) años en programas sociales, comunitarios, culturales, psicosociales o de convivencia ciudadana.</t>
  </si>
  <si>
    <t>Profesional en ciencias sociales, Artes o Humanidades, con experiencia minima de dos (2) años en programas sociales, comunitarios, culturales, psicosociales o de convivencia ciudadana.</t>
  </si>
  <si>
    <t>Apoyo Logistico</t>
  </si>
  <si>
    <t>Bachiller, técnico o tecnólogo con minimo un (1) año de experiencia en  apoyo operativo o atención de eventos comunitarios</t>
  </si>
  <si>
    <t>Socialización del Proyecto y promoción comunitaria</t>
  </si>
  <si>
    <t>Selección</t>
  </si>
  <si>
    <t>ACTIVIDAD 1.2. ENCUENTROS FORMATIVOS EN CONVIVENCIA, CULTURA DE LEGALIDAD Y PREVENCIÓN DE FACTORES DE RIESGO</t>
  </si>
  <si>
    <t>ACTIVIDAD 1.3. JORNADAS LÚDICAS DE PRÁCTICA MUSICAL COLECTIVA PARA EL FORTALECIMIENTO DEL TRABAJO EN EQUIPO Y LA INTEGRACIÓN SOCIAL</t>
  </si>
  <si>
    <t>ACTIVIDAD 1.4.. JORNADAS DE ORIENTACIÓN FAMILIAR Y FORTALECIMIENTO DE CAPACIDADES PARENTALES</t>
  </si>
  <si>
    <t>EJE / COMPONENTE / TIPO DE ACTIVIDAD</t>
  </si>
  <si>
    <t>Servicio de Transporte</t>
  </si>
  <si>
    <t>COMPONENTE 3. ENCUENTROS MUSICALES COMUNITARIOS PARA LA CONVIVENCIA, LA CULTURA DE PAZ Y LA MOVILIZACIÓN SOCIAL</t>
  </si>
  <si>
    <t xml:space="preserve"> Transporte a todo costo en vehículo Vans (2 vehículos) para transporte de materiales y equipo de trabajo a los municipios priorizados</t>
  </si>
  <si>
    <t>ACTIVIDAD TRANSVERSAL</t>
  </si>
  <si>
    <t xml:space="preserve">COMPONENTE 1. FORTALECIMIENTO DE UNA ESTRUCTURA PRINCIPAL SOCIAL Y MUSICAL PARA LA APREHENSIÓN DE HABILIDADES SOCIALES, Y LA TRANSFORMACIÓN SOCIAL.
</t>
  </si>
  <si>
    <t>ACTIVIDAD 1.1.REGISTRO, SELECCIÓN Y CRACTERIZACIÓN DE BENEFICIARIOS A LA ESTRUCTURA PRINCIPAL</t>
  </si>
  <si>
    <t>se desarrollarán diez (10)jornadas de socialización, orientadas a presentar los objetivos, alcances, metodología de intervención y mecanismos de participación previstos en el proyecto. Esta actividad permitirá articular acciones con las autoridades locales, actores comunitarios, instituciones educativas, familias y demás grupos de interés, así como promover la vinculación de los beneficiarios y generar las condiciones necesarias para el adecuado desarrollo de las acciones contempladas en el convenio. los municipios inicialmente priorizados serán: Baranoa, Galapa, Polonuevo y Juan de Acosta. Adicionalmente, se concertarán otros (6) municipios a impactar los cuales serán definidos posteriormente previa concertación con la supervisión del convenio. Se estima una participación de entre quince (15) y veinticinco (25) personas por cada jornada. Incluye:  recurso humano, elmentos tecnicos y tecnologicos, refrigerios e hidratación.</t>
  </si>
  <si>
    <t>Desarrollar cuatro (04) procesos territoriales de convocatoria, registro, selección y caracterización de niños, niñas, adolescentes y jóvenes (NNAJ) participantes de la estructura principal del programa, en los municipios de Baranoa, Galapa, Polonuevo y Juan de Acosta. Como resultado de este proceso, se conformarán cuatro grupos territoriales de participación, integrados por veinticinco (25) beneficiarios cada uno, para un total de cien (100) NNAJ vinculados al Componente 1.  Incluye:  recurso humano, elmentos tecnicos y tecnologicos, refrigerios e hidratación.</t>
  </si>
  <si>
    <t>Desarrollar veinticinco (25) encuentros de formación dirigidos a los cien (100) niños, niñas, adolescentes y jóvenes (NNAJ) beneficiarios del Componente 1 del convenio, pertenecientes a los municipios de Baranoa, Galapa, Polonuevo y Juan de Acosta, los encuentros se desarrollarán en el municipio de Baranoa, como sede principal de la estrategia formativa y musical, en un espacio dotado con los instrumentos, recursos técnicos y condiciones logísticas requeridas para la realización de las actividades pedagógicas, artísticas y de convivencia previstas en el convenio. La estrategia beneficiará a un total de cien (100) participantes. Para garantizar la participación efectiva de la población beneficiaria, se dispondrá del transporte requerido para el traslado de los participantes desde los municipios y corregimientos de origen hasta el municipio de Baranoa y su respectivo retorno, así como de los equipos tecnológicos, recursos pedagógicos, materiales de apoyo, kits formativos y refrigerios necesarios para el adecuado desarrollo de cada jornada.</t>
  </si>
  <si>
    <t>Realizar ciento sesenta (160) jornadas de práctica musical colectiva, cuarenta (40) en cada uno de los municipios de Baranoa, Galapa, Polonuevo y Juan de Acosta, dirigidas a cien (100) niños, niñas, adolescentes y jóvenes beneficiarios del convenio, distribuidos en veinticinco (25) participantes por municipio orientadas al fortalecimiento de habilidades de trabajo en equipo, disciplina, coordinación grupal, escucha activa, liderazgo colaborativo y corresponsabilidad, mediante ejercicios de práctica instrumental, ensayos colectivos, montaje musical y dinámicas de integración artística. Incluye:  recurso humano, elmentos tecnicos y tecnologicos, refrigerios e hidratación.</t>
  </si>
  <si>
    <t>2. COMPONENTE 2. MÚSICA QUE TOCA VIDAS</t>
  </si>
  <si>
    <t>ACTIVIDAD 2.1. TALLERES PEDAGÓGICOS PARA EL FORTALECIMIENTO DE ENTORNOS PROTECTORES Y LA PREVENCIÓN DE LA VIOLENCIA A TRAVES DE LA MUSICA</t>
  </si>
  <si>
    <t>Realizar ocho (08) jornadas dirigidas a padres, madres y cuidadores de los cien (100) niños, niñas, adolescentes y jóvenes beneficiarios del convenio, distribuidos en los municipios de Baranoa, Galapa, Polonuevo y Juan de Acosta, desarrollando dos (2) jornadas en cada municipio, orientadas al fortalecimiento de capacidades familiares y habilidades parentales para el acompañamiento integral de los participantes, promoviendo entornos protectores, relaciones familiares saludables y estrategias de prevención frente a situaciones de riesgo que afecten la convivencia y el bienestar emocional.  Incluye:  recurso humano, elmentos tecnicos y tecnologicos, refrigerios e hidratación.</t>
  </si>
  <si>
    <t>Desarrollar dieciocho (18) talleres lúdico-pedagógicos dirigidos a aproximadamente doscientos cincuenta (250) niños, niñas, adolescentes y jóvenes beneficiarios del convenio, distribuidos en seis (6) municipios adicionales que serán definidos y concertados durante la etapa de ejecución en coordinación con la supervisión del convenio, realizando tres (3) talleres en cada municipio. La actividad beneficiará una población estimada de entre cuarenta (40) y cuarenta y cinco (45) niños, niñas, adolescentes y jóvenes por municipio.  Incluye:  recurso humano, elmentos tecnicos y tecnologicos, refrigerios e hidratación.</t>
  </si>
  <si>
    <t>ACTIVIDAD 2.2. JORNADAS DE LIDERAZGO JUVENIL Y PARTICIPACIÓN CIUDADANA CON LA MUSICA</t>
  </si>
  <si>
    <t>Desarrollar dieciocho (18) jornadas dirigidas a adolescentes y jóvenes beneficiarios del convenio, distribuidos en seis (6) municipios adicionales que serán definidos y concertados durante la etapa de ejecución en coordinación con la supervisión del convenio, realizando tres (3) jornadas en cada municipio. La actividad estará dirigida a la población beneficiaria del Componente 2, conformada por aproximadamente doscientos cincuenta (250) niños, niñas, adolescentes y jóvenes, con una participación estimada de entre cuarenta (40) y cuarenta y cinco (45) beneficiarios por municipio. Incluye:  recurso humano, elmentos tecnicos y tecnologicos, refrigerios e hidratación.</t>
  </si>
  <si>
    <t>Desarrollar diez (10) encuentros musicales comunitarios en municipios del departamento del Atlántico que serán concertados con la supervisión del convenio,  Los encuentros estarán orientados a generar espacios masivos de integración ciudadana, convivencia pacífica, fortalecimiento del tejido social y sensibilización comunitaria, mediante la realización de conciertos y muestras musicales lideradas por los participantes del proyecto como resultado del proceso pedagógico, artístico y socioemocional desarrollado durante la ejecución del convenio. Cada encuentro contará con una participación estimada de doscientas (200) personas. Incluye: Para el desarrollo de las actividades se garantizará la logística, producción técnica y operativa requerida para la realización de los conciertos s, sonido, tarima, apoyo logístico, difusión, recurso humano, suministro de refrigerios e hidratación para los participantes y elementos necesarios para la adecuada ejecución de los eventos.</t>
  </si>
  <si>
    <t xml:space="preserve">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</si>
</sst>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240A]\ #,##0"/>
    <numFmt numFmtId="165" formatCode="&quot;$&quot;\ #,##0_);[Red]\(&quot;$&quot;\ #,##0\)"/>
    <numFmt numFmtId="166" formatCode="&quot;$&quot;\ #,##0"/>
  </numFmts>
  <fonts count="15" x14ac:knownFonts="1">
    <font>
      <sz val="10"/>
      <color rgb="FF000000"/>
      <name val="Times New Roman"/>
      <charset val="204"/>
    </font>
    <font>
      <b/>
      <sz val="9"/>
      <name val="Arial"/>
      <family val="2"/>
    </font>
    <font>
      <sz val="9"/>
      <color rgb="FF000000"/>
      <name val="Arial"/>
      <family val="2"/>
    </font>
    <font>
      <sz val="9"/>
      <name val="Arial"/>
      <family val="2"/>
    </font>
    <font>
      <b/>
      <sz val="9"/>
      <color rgb="FF000000"/>
      <name val="Arial"/>
      <family val="2"/>
    </font>
    <font>
      <sz val="10"/>
      <color rgb="FF000000"/>
      <name val="Times New Roman"/>
      <family val="1"/>
    </font>
    <font>
      <b/>
      <sz val="11"/>
      <color rgb="FF000000"/>
      <name val="Arial"/>
      <family val="2"/>
    </font>
    <font>
      <sz val="10"/>
      <color rgb="FF000000"/>
      <name val="Times New Roman"/>
      <family val="1"/>
    </font>
    <font>
      <sz val="10.5"/>
      <color rgb="FF000000"/>
      <name val="Calibri"/>
      <family val="2"/>
    </font>
    <font>
      <sz val="10"/>
      <color rgb="FF000000"/>
      <name val="Calibri"/>
      <family val="2"/>
    </font>
    <font>
      <sz val="10"/>
      <name val="Arial"/>
      <family val="2"/>
    </font>
    <font>
      <sz val="10"/>
      <color rgb="FF000000"/>
      <name val="Arial"/>
      <family val="2"/>
    </font>
    <font>
      <sz val="10"/>
      <name val="Calibri"/>
      <family val="2"/>
      <scheme val="minor"/>
    </font>
    <font>
      <sz val="10"/>
      <color rgb="FF000000"/>
      <name val="Calibri"/>
      <family val="2"/>
      <scheme val="minor"/>
    </font>
    <font>
      <b/>
      <sz val="10.5"/>
      <color rgb="FF000000"/>
      <name val="Calibri"/>
      <family val="2"/>
    </font>
  </fonts>
  <fills count="5">
    <fill>
      <patternFill patternType="none"/>
    </fill>
    <fill>
      <patternFill patternType="gray125"/>
    </fill>
    <fill>
      <patternFill patternType="solid">
        <fgColor rgb="FF92D050"/>
        <bgColor indexed="64"/>
      </patternFill>
    </fill>
    <fill>
      <patternFill patternType="solid">
        <fgColor theme="6" tint="0.39997558519241921"/>
        <bgColor indexed="64"/>
      </patternFill>
    </fill>
    <fill>
      <patternFill patternType="solid">
        <fgColor theme="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s>
  <cellStyleXfs count="3">
    <xf numFmtId="0" fontId="0" fillId="0" borderId="0"/>
    <xf numFmtId="0" fontId="5" fillId="0" borderId="0"/>
    <xf numFmtId="44" fontId="7" fillId="0" borderId="0" applyFont="0" applyFill="0" applyBorder="0" applyAlignment="0" applyProtection="0"/>
  </cellStyleXfs>
  <cellXfs count="65">
    <xf numFmtId="0" fontId="0" fillId="0" borderId="0" xfId="0" applyAlignment="1">
      <alignment horizontal="left" vertical="top"/>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164" fontId="2" fillId="0" borderId="1" xfId="0" applyNumberFormat="1" applyFont="1" applyBorder="1" applyAlignment="1">
      <alignment horizontal="center" vertical="center" shrinkToFit="1"/>
    </xf>
    <xf numFmtId="1" fontId="2" fillId="0" borderId="1" xfId="0" applyNumberFormat="1" applyFont="1" applyBorder="1" applyAlignment="1">
      <alignment horizontal="center" vertical="center" shrinkToFit="1"/>
    </xf>
    <xf numFmtId="164" fontId="1" fillId="2" borderId="5" xfId="0" applyNumberFormat="1" applyFont="1" applyFill="1" applyBorder="1" applyAlignment="1">
      <alignment horizontal="center" vertical="center" wrapText="1"/>
    </xf>
    <xf numFmtId="1" fontId="3" fillId="0" borderId="1" xfId="0" applyNumberFormat="1" applyFont="1" applyBorder="1" applyAlignment="1">
      <alignment horizontal="center" vertical="center" shrinkToFit="1"/>
    </xf>
    <xf numFmtId="0" fontId="2" fillId="0" borderId="0" xfId="0" applyFont="1" applyAlignment="1">
      <alignment horizontal="center" vertical="center"/>
    </xf>
    <xf numFmtId="164" fontId="2" fillId="0" borderId="0" xfId="0" applyNumberFormat="1" applyFont="1" applyAlignment="1">
      <alignment horizontal="center" vertical="center"/>
    </xf>
    <xf numFmtId="164" fontId="1" fillId="2" borderId="7" xfId="0" applyNumberFormat="1" applyFont="1" applyFill="1" applyBorder="1" applyAlignment="1">
      <alignment horizontal="center" vertical="center" wrapText="1"/>
    </xf>
    <xf numFmtId="164" fontId="4" fillId="3" borderId="6" xfId="0" applyNumberFormat="1" applyFont="1" applyFill="1" applyBorder="1" applyAlignment="1">
      <alignment horizontal="center" vertical="center" shrinkToFit="1"/>
    </xf>
    <xf numFmtId="164" fontId="4" fillId="3" borderId="1" xfId="0" applyNumberFormat="1" applyFont="1" applyFill="1" applyBorder="1" applyAlignment="1">
      <alignment horizontal="center" vertical="center" shrinkToFit="1"/>
    </xf>
    <xf numFmtId="0" fontId="1" fillId="2" borderId="1" xfId="0" applyFont="1" applyFill="1" applyBorder="1" applyAlignment="1">
      <alignment horizontal="center" vertical="center" wrapText="1"/>
    </xf>
    <xf numFmtId="0" fontId="1" fillId="2" borderId="5" xfId="0" applyFont="1" applyFill="1" applyBorder="1" applyAlignment="1">
      <alignment horizontal="center" vertical="center" wrapText="1"/>
    </xf>
    <xf numFmtId="6" fontId="8" fillId="0" borderId="1" xfId="0" applyNumberFormat="1" applyFont="1" applyBorder="1" applyAlignment="1">
      <alignment horizontal="right" vertical="center" wrapText="1"/>
    </xf>
    <xf numFmtId="0" fontId="3" fillId="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1" xfId="0" applyFont="1" applyBorder="1" applyAlignment="1">
      <alignment horizontal="center" vertical="center" wrapText="1"/>
    </xf>
    <xf numFmtId="1" fontId="11" fillId="0" borderId="1" xfId="0" applyNumberFormat="1" applyFont="1" applyBorder="1" applyAlignment="1">
      <alignment horizontal="center" vertical="center" shrinkToFit="1"/>
    </xf>
    <xf numFmtId="0" fontId="10" fillId="0" borderId="1" xfId="0" applyFont="1" applyFill="1" applyBorder="1" applyAlignment="1">
      <alignment horizontal="center" vertical="center" wrapText="1"/>
    </xf>
    <xf numFmtId="1" fontId="11" fillId="0" borderId="1" xfId="0" applyNumberFormat="1" applyFont="1" applyFill="1" applyBorder="1" applyAlignment="1">
      <alignment horizontal="center" vertical="center" shrinkToFit="1"/>
    </xf>
    <xf numFmtId="0" fontId="9" fillId="0" borderId="1" xfId="0" applyFont="1" applyBorder="1" applyAlignment="1">
      <alignment horizontal="center" vertical="center" wrapText="1"/>
    </xf>
    <xf numFmtId="166" fontId="9" fillId="0" borderId="1" xfId="2" applyNumberFormat="1" applyFont="1" applyFill="1" applyBorder="1" applyAlignment="1">
      <alignment horizontal="right" vertical="center" wrapText="1"/>
    </xf>
    <xf numFmtId="1" fontId="10" fillId="0" borderId="1" xfId="0" applyNumberFormat="1" applyFont="1" applyBorder="1" applyAlignment="1">
      <alignment horizontal="center" vertical="center" shrinkToFit="1"/>
    </xf>
    <xf numFmtId="6" fontId="9" fillId="0" borderId="1" xfId="0" applyNumberFormat="1" applyFont="1" applyBorder="1" applyAlignment="1">
      <alignment horizontal="right" vertical="center" wrapText="1"/>
    </xf>
    <xf numFmtId="165" fontId="9" fillId="0" borderId="1" xfId="0" applyNumberFormat="1" applyFont="1" applyBorder="1" applyAlignment="1">
      <alignment horizontal="right" vertical="center"/>
    </xf>
    <xf numFmtId="164" fontId="11" fillId="0" borderId="1" xfId="0" applyNumberFormat="1" applyFont="1" applyFill="1" applyBorder="1" applyAlignment="1">
      <alignment horizontal="right" vertical="center" shrinkToFit="1"/>
    </xf>
    <xf numFmtId="0" fontId="12" fillId="0" borderId="1" xfId="0" applyFont="1" applyFill="1" applyBorder="1" applyAlignment="1">
      <alignment horizontal="left" vertical="center" wrapText="1"/>
    </xf>
    <xf numFmtId="0" fontId="12" fillId="0" borderId="1" xfId="0" applyFont="1" applyBorder="1" applyAlignment="1">
      <alignment horizontal="center" vertical="center" wrapText="1"/>
    </xf>
    <xf numFmtId="0" fontId="13" fillId="0" borderId="2" xfId="0" applyFont="1" applyBorder="1" applyAlignment="1">
      <alignment horizontal="left" vertical="center" wrapText="1"/>
    </xf>
    <xf numFmtId="0" fontId="10" fillId="0" borderId="2" xfId="0" applyFont="1" applyFill="1" applyBorder="1" applyAlignment="1">
      <alignment horizontal="center" vertical="center" wrapText="1"/>
    </xf>
    <xf numFmtId="1" fontId="11" fillId="0" borderId="2" xfId="0" applyNumberFormat="1" applyFont="1" applyFill="1" applyBorder="1" applyAlignment="1">
      <alignment horizontal="center" vertical="center" shrinkToFit="1"/>
    </xf>
    <xf numFmtId="164" fontId="11" fillId="0" borderId="2" xfId="0" applyNumberFormat="1" applyFont="1" applyFill="1" applyBorder="1" applyAlignment="1">
      <alignment horizontal="right" vertical="center" shrinkToFit="1"/>
    </xf>
    <xf numFmtId="164" fontId="4" fillId="3" borderId="11" xfId="0" applyNumberFormat="1" applyFont="1" applyFill="1" applyBorder="1" applyAlignment="1">
      <alignment horizontal="center" vertical="center" shrinkToFit="1"/>
    </xf>
    <xf numFmtId="0" fontId="1" fillId="0" borderId="2" xfId="0" applyFont="1" applyBorder="1" applyAlignment="1">
      <alignment horizontal="center" vertical="center" wrapText="1"/>
    </xf>
    <xf numFmtId="164" fontId="6" fillId="2" borderId="12" xfId="0" applyNumberFormat="1" applyFont="1" applyFill="1" applyBorder="1" applyAlignment="1">
      <alignment horizontal="left" vertical="center"/>
    </xf>
    <xf numFmtId="0" fontId="1" fillId="0"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 fillId="0" borderId="1" xfId="0" applyFont="1" applyBorder="1" applyAlignment="1">
      <alignment horizontal="left" vertical="center" wrapText="1" indent="5"/>
    </xf>
    <xf numFmtId="0" fontId="1" fillId="0" borderId="1" xfId="0" applyFont="1" applyBorder="1" applyAlignment="1">
      <alignment horizontal="center" vertical="center" wrapText="1"/>
    </xf>
    <xf numFmtId="0" fontId="6" fillId="2" borderId="10" xfId="0" applyFont="1" applyFill="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3"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0" borderId="4" xfId="0" applyFont="1" applyBorder="1" applyAlignment="1">
      <alignment horizontal="center" vertical="center" wrapText="1"/>
    </xf>
    <xf numFmtId="0" fontId="4" fillId="2" borderId="4" xfId="0" applyFont="1" applyFill="1" applyBorder="1" applyAlignment="1">
      <alignment horizontal="left" vertical="center"/>
    </xf>
    <xf numFmtId="0" fontId="4" fillId="2" borderId="7" xfId="0" applyFont="1" applyFill="1" applyBorder="1" applyAlignment="1">
      <alignment horizontal="left" vertical="center"/>
    </xf>
    <xf numFmtId="164" fontId="4" fillId="3" borderId="12" xfId="0" applyNumberFormat="1" applyFont="1" applyFill="1" applyBorder="1" applyAlignment="1">
      <alignment horizontal="center" vertical="center" shrinkToFit="1"/>
    </xf>
    <xf numFmtId="164" fontId="13" fillId="0" borderId="1" xfId="0" applyNumberFormat="1" applyFont="1" applyBorder="1" applyAlignment="1">
      <alignment horizontal="right" vertical="center" shrinkToFit="1"/>
    </xf>
    <xf numFmtId="164" fontId="13" fillId="0" borderId="1" xfId="0" applyNumberFormat="1" applyFont="1" applyBorder="1" applyAlignment="1">
      <alignment horizontal="center" vertical="center" shrinkToFit="1"/>
    </xf>
    <xf numFmtId="164" fontId="11" fillId="0" borderId="1" xfId="0" applyNumberFormat="1" applyFont="1" applyBorder="1" applyAlignment="1">
      <alignment horizontal="center" vertical="center" shrinkToFit="1"/>
    </xf>
    <xf numFmtId="0" fontId="1" fillId="0" borderId="1" xfId="0" applyFont="1" applyBorder="1" applyAlignment="1">
      <alignment horizontal="left" vertical="center" wrapText="1" indent="3"/>
    </xf>
    <xf numFmtId="0" fontId="14" fillId="0" borderId="5" xfId="0" applyFont="1" applyBorder="1" applyAlignment="1">
      <alignment horizontal="center" vertical="center"/>
    </xf>
    <xf numFmtId="0" fontId="1" fillId="0" borderId="5" xfId="0" applyFont="1" applyFill="1" applyBorder="1" applyAlignment="1">
      <alignment horizontal="center" vertical="center" wrapText="1"/>
    </xf>
    <xf numFmtId="0" fontId="4" fillId="0" borderId="0" xfId="0" applyFont="1" applyAlignment="1">
      <alignment horizontal="center" vertical="center"/>
    </xf>
  </cellXfs>
  <cellStyles count="3">
    <cellStyle name="Moneda" xfId="2" builtinId="4"/>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www.wps.cn/officeDocument/2023/relationships/customStorage" Target="customStorage/customStorage.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ustomStorage/customStorage.xml><?xml version="1.0" encoding="utf-8"?>
<customStorage xmlns="https://web.wps.cn/et/2018/main">
  <book/>
  <sheets/>
</customStorag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4"/>
  <sheetViews>
    <sheetView tabSelected="1" topLeftCell="A21" zoomScale="70" zoomScaleNormal="70" zoomScaleSheetLayoutView="100" workbookViewId="0">
      <selection activeCell="G29" sqref="G29"/>
    </sheetView>
  </sheetViews>
  <sheetFormatPr baseColWidth="10" defaultColWidth="9" defaultRowHeight="12" x14ac:dyDescent="0.2"/>
  <cols>
    <col min="1" max="1" width="26.1640625" style="9" customWidth="1"/>
    <col min="2" max="2" width="32" style="9" customWidth="1"/>
    <col min="3" max="3" width="85.5" style="9" customWidth="1"/>
    <col min="4" max="4" width="16.1640625" style="9" customWidth="1"/>
    <col min="5" max="5" width="15.1640625" style="9" customWidth="1"/>
    <col min="6" max="6" width="22.83203125" style="10" customWidth="1"/>
    <col min="7" max="7" width="24" style="10" customWidth="1"/>
    <col min="8" max="16384" width="9" style="9"/>
  </cols>
  <sheetData>
    <row r="1" spans="1:7" ht="32.25" customHeight="1" x14ac:dyDescent="0.2">
      <c r="A1" s="42" t="s">
        <v>52</v>
      </c>
      <c r="B1" s="42"/>
      <c r="C1" s="42"/>
      <c r="D1" s="42"/>
      <c r="E1" s="42"/>
      <c r="F1" s="42"/>
      <c r="G1" s="42"/>
    </row>
    <row r="2" spans="1:7" ht="36.75" customHeight="1" x14ac:dyDescent="0.2">
      <c r="A2" s="48" t="s">
        <v>17</v>
      </c>
      <c r="B2" s="49"/>
      <c r="C2" s="49"/>
      <c r="D2" s="49"/>
      <c r="E2" s="49"/>
      <c r="F2" s="49"/>
      <c r="G2" s="50"/>
    </row>
    <row r="3" spans="1:7" ht="25.9" customHeight="1" x14ac:dyDescent="0.2">
      <c r="A3" s="1" t="s">
        <v>34</v>
      </c>
      <c r="B3" s="15" t="s">
        <v>1</v>
      </c>
      <c r="C3" s="14" t="s">
        <v>2</v>
      </c>
      <c r="D3" s="2" t="s">
        <v>16</v>
      </c>
      <c r="E3" s="1" t="s">
        <v>3</v>
      </c>
      <c r="F3" s="3" t="s">
        <v>4</v>
      </c>
      <c r="G3" s="7" t="s">
        <v>5</v>
      </c>
    </row>
    <row r="4" spans="1:7" ht="46.5" customHeight="1" x14ac:dyDescent="0.2">
      <c r="A4" s="43" t="s">
        <v>18</v>
      </c>
      <c r="B4" s="62" t="s">
        <v>6</v>
      </c>
      <c r="C4" s="18" t="s">
        <v>25</v>
      </c>
      <c r="D4" s="19" t="s">
        <v>7</v>
      </c>
      <c r="E4" s="20">
        <v>6</v>
      </c>
      <c r="F4" s="27">
        <v>8500000</v>
      </c>
      <c r="G4" s="27">
        <f>F4*E4</f>
        <v>51000000</v>
      </c>
    </row>
    <row r="5" spans="1:7" ht="47.25" customHeight="1" x14ac:dyDescent="0.2">
      <c r="A5" s="44"/>
      <c r="B5" s="62" t="s">
        <v>21</v>
      </c>
      <c r="C5" s="18" t="s">
        <v>26</v>
      </c>
      <c r="D5" s="19" t="s">
        <v>7</v>
      </c>
      <c r="E5" s="19">
        <v>6</v>
      </c>
      <c r="F5" s="27">
        <v>7500000</v>
      </c>
      <c r="G5" s="27">
        <f>F5*E5</f>
        <v>45000000</v>
      </c>
    </row>
    <row r="6" spans="1:7" ht="32.25" customHeight="1" x14ac:dyDescent="0.2">
      <c r="A6" s="44"/>
      <c r="B6" s="63" t="s">
        <v>19</v>
      </c>
      <c r="C6" s="29" t="s">
        <v>20</v>
      </c>
      <c r="D6" s="21" t="s">
        <v>7</v>
      </c>
      <c r="E6" s="22">
        <v>6</v>
      </c>
      <c r="F6" s="28">
        <v>6500000</v>
      </c>
      <c r="G6" s="28">
        <f>F6*E6</f>
        <v>39000000</v>
      </c>
    </row>
    <row r="7" spans="1:7" ht="39" customHeight="1" x14ac:dyDescent="0.2">
      <c r="A7" s="44"/>
      <c r="B7" s="64" t="s">
        <v>27</v>
      </c>
      <c r="C7" s="31" t="s">
        <v>28</v>
      </c>
      <c r="D7" s="32" t="s">
        <v>7</v>
      </c>
      <c r="E7" s="33">
        <v>6</v>
      </c>
      <c r="F7" s="34">
        <v>4500000</v>
      </c>
      <c r="G7" s="28">
        <f>F7*E7</f>
        <v>27000000</v>
      </c>
    </row>
    <row r="8" spans="1:7" ht="25.5" customHeight="1" thickBot="1" x14ac:dyDescent="0.25">
      <c r="A8" s="45" t="s">
        <v>8</v>
      </c>
      <c r="B8" s="51"/>
      <c r="C8" s="51"/>
      <c r="D8" s="51"/>
      <c r="E8" s="51"/>
      <c r="F8" s="52"/>
      <c r="G8" s="35">
        <f>SUM(G4:G7)</f>
        <v>162000000</v>
      </c>
    </row>
    <row r="9" spans="1:7" ht="22.9" customHeight="1" x14ac:dyDescent="0.2">
      <c r="A9" s="14" t="s">
        <v>34</v>
      </c>
      <c r="B9" s="1" t="s">
        <v>1</v>
      </c>
      <c r="C9" s="1" t="s">
        <v>2</v>
      </c>
      <c r="D9" s="1" t="s">
        <v>9</v>
      </c>
      <c r="E9" s="1" t="s">
        <v>3</v>
      </c>
      <c r="F9" s="3" t="s">
        <v>4</v>
      </c>
      <c r="G9" s="11" t="s">
        <v>5</v>
      </c>
    </row>
    <row r="10" spans="1:7" ht="162" customHeight="1" thickBot="1" x14ac:dyDescent="0.25">
      <c r="A10" s="36" t="s">
        <v>38</v>
      </c>
      <c r="B10" s="39" t="s">
        <v>29</v>
      </c>
      <c r="C10" s="23" t="s">
        <v>41</v>
      </c>
      <c r="D10" s="19" t="s">
        <v>10</v>
      </c>
      <c r="E10" s="23">
        <v>10</v>
      </c>
      <c r="F10" s="24">
        <v>4580000</v>
      </c>
      <c r="G10" s="24">
        <f>F10*E10</f>
        <v>45800000</v>
      </c>
    </row>
    <row r="11" spans="1:7" ht="26.25" customHeight="1" thickBot="1" x14ac:dyDescent="0.25">
      <c r="A11" s="45" t="s">
        <v>8</v>
      </c>
      <c r="B11" s="45"/>
      <c r="C11" s="45"/>
      <c r="D11" s="45"/>
      <c r="E11" s="45"/>
      <c r="F11" s="53"/>
      <c r="G11" s="12">
        <f>SUM(G10)</f>
        <v>45800000</v>
      </c>
    </row>
    <row r="12" spans="1:7" ht="33.4" customHeight="1" x14ac:dyDescent="0.2">
      <c r="A12" s="14" t="s">
        <v>34</v>
      </c>
      <c r="B12" s="1" t="s">
        <v>1</v>
      </c>
      <c r="C12" s="1" t="s">
        <v>2</v>
      </c>
      <c r="D12" s="1" t="s">
        <v>11</v>
      </c>
      <c r="E12" s="1" t="s">
        <v>3</v>
      </c>
      <c r="F12" s="3" t="s">
        <v>4</v>
      </c>
      <c r="G12" s="11" t="s">
        <v>5</v>
      </c>
    </row>
    <row r="13" spans="1:7" ht="101.25" customHeight="1" x14ac:dyDescent="0.2">
      <c r="A13" s="43" t="s">
        <v>39</v>
      </c>
      <c r="B13" s="40" t="s">
        <v>40</v>
      </c>
      <c r="C13" s="30" t="s">
        <v>42</v>
      </c>
      <c r="D13" s="30" t="s">
        <v>30</v>
      </c>
      <c r="E13" s="25">
        <v>4</v>
      </c>
      <c r="F13" s="26">
        <v>8000000</v>
      </c>
      <c r="G13" s="58">
        <f>E13*F13</f>
        <v>32000000</v>
      </c>
    </row>
    <row r="14" spans="1:7" ht="170.25" customHeight="1" x14ac:dyDescent="0.2">
      <c r="A14" s="44"/>
      <c r="B14" s="40" t="s">
        <v>31</v>
      </c>
      <c r="C14" s="19" t="s">
        <v>43</v>
      </c>
      <c r="D14" s="19" t="s">
        <v>22</v>
      </c>
      <c r="E14" s="25">
        <v>25</v>
      </c>
      <c r="F14" s="26">
        <v>13900000</v>
      </c>
      <c r="G14" s="58">
        <f>E14*F14</f>
        <v>347500000</v>
      </c>
    </row>
    <row r="15" spans="1:7" ht="121.5" customHeight="1" x14ac:dyDescent="0.2">
      <c r="A15" s="44"/>
      <c r="B15" s="41" t="s">
        <v>32</v>
      </c>
      <c r="C15" s="19" t="s">
        <v>44</v>
      </c>
      <c r="D15" s="19" t="s">
        <v>10</v>
      </c>
      <c r="E15" s="25">
        <v>160</v>
      </c>
      <c r="F15" s="26">
        <v>6550000</v>
      </c>
      <c r="G15" s="59">
        <f>F15*E15</f>
        <v>1048000000</v>
      </c>
    </row>
    <row r="16" spans="1:7" ht="128.25" customHeight="1" x14ac:dyDescent="0.2">
      <c r="A16" s="54"/>
      <c r="B16" s="41" t="s">
        <v>33</v>
      </c>
      <c r="C16" s="19" t="s">
        <v>47</v>
      </c>
      <c r="D16" s="19" t="s">
        <v>10</v>
      </c>
      <c r="E16" s="25">
        <v>8</v>
      </c>
      <c r="F16" s="26">
        <v>7400000</v>
      </c>
      <c r="G16" s="59">
        <f>E16*F16</f>
        <v>59200000</v>
      </c>
    </row>
    <row r="17" spans="1:7" ht="30.75" customHeight="1" thickBot="1" x14ac:dyDescent="0.25">
      <c r="A17" s="45" t="s">
        <v>8</v>
      </c>
      <c r="B17" s="45"/>
      <c r="C17" s="45"/>
      <c r="D17" s="51"/>
      <c r="E17" s="51"/>
      <c r="F17" s="52"/>
      <c r="G17" s="57">
        <f>SUM(G13:G16)</f>
        <v>1486700000</v>
      </c>
    </row>
    <row r="18" spans="1:7" ht="30.75" customHeight="1" x14ac:dyDescent="0.2">
      <c r="A18" s="14" t="s">
        <v>0</v>
      </c>
      <c r="B18" s="14" t="s">
        <v>1</v>
      </c>
      <c r="C18" s="14" t="s">
        <v>2</v>
      </c>
      <c r="D18" s="14" t="s">
        <v>11</v>
      </c>
      <c r="E18" s="14" t="s">
        <v>3</v>
      </c>
      <c r="F18" s="3" t="s">
        <v>4</v>
      </c>
      <c r="G18" s="11" t="s">
        <v>5</v>
      </c>
    </row>
    <row r="19" spans="1:7" ht="116.25" customHeight="1" x14ac:dyDescent="0.2">
      <c r="A19" s="46" t="s">
        <v>45</v>
      </c>
      <c r="B19" s="41" t="s">
        <v>46</v>
      </c>
      <c r="C19" s="19" t="s">
        <v>48</v>
      </c>
      <c r="D19" s="19" t="s">
        <v>12</v>
      </c>
      <c r="E19" s="25">
        <v>18</v>
      </c>
      <c r="F19" s="26">
        <v>8200000</v>
      </c>
      <c r="G19" s="60">
        <f>F19*E19</f>
        <v>147600000</v>
      </c>
    </row>
    <row r="20" spans="1:7" ht="120" customHeight="1" x14ac:dyDescent="0.2">
      <c r="A20" s="47"/>
      <c r="B20" s="41" t="s">
        <v>49</v>
      </c>
      <c r="C20" s="19" t="s">
        <v>50</v>
      </c>
      <c r="D20" s="19" t="s">
        <v>10</v>
      </c>
      <c r="E20" s="25">
        <v>18</v>
      </c>
      <c r="F20" s="26">
        <v>7800000</v>
      </c>
      <c r="G20" s="60">
        <f>E20*F20</f>
        <v>140400000</v>
      </c>
    </row>
    <row r="21" spans="1:7" ht="30.75" customHeight="1" x14ac:dyDescent="0.2">
      <c r="A21" s="45" t="s">
        <v>8</v>
      </c>
      <c r="B21" s="45"/>
      <c r="C21" s="45"/>
      <c r="D21" s="45"/>
      <c r="E21" s="45"/>
      <c r="F21" s="45"/>
      <c r="G21" s="13">
        <f>SUM(G19:G20)</f>
        <v>288000000</v>
      </c>
    </row>
    <row r="22" spans="1:7" ht="30.75" customHeight="1" x14ac:dyDescent="0.2">
      <c r="A22" s="14" t="s">
        <v>34</v>
      </c>
      <c r="B22" s="14" t="s">
        <v>1</v>
      </c>
      <c r="C22" s="14" t="s">
        <v>2</v>
      </c>
      <c r="D22" s="14" t="s">
        <v>11</v>
      </c>
      <c r="E22" s="14" t="s">
        <v>3</v>
      </c>
      <c r="F22" s="3" t="s">
        <v>4</v>
      </c>
      <c r="G22" s="3" t="s">
        <v>5</v>
      </c>
    </row>
    <row r="23" spans="1:7" ht="141" customHeight="1" x14ac:dyDescent="0.2">
      <c r="A23" s="38" t="s">
        <v>36</v>
      </c>
      <c r="B23" s="38" t="s">
        <v>23</v>
      </c>
      <c r="C23" s="17" t="s">
        <v>51</v>
      </c>
      <c r="D23" s="17" t="s">
        <v>24</v>
      </c>
      <c r="E23" s="8">
        <v>10</v>
      </c>
      <c r="F23" s="16">
        <v>36150000</v>
      </c>
      <c r="G23" s="5">
        <f>E23*F23</f>
        <v>361500000</v>
      </c>
    </row>
    <row r="24" spans="1:7" ht="30.75" customHeight="1" thickBot="1" x14ac:dyDescent="0.25">
      <c r="A24" s="45" t="s">
        <v>8</v>
      </c>
      <c r="B24" s="45"/>
      <c r="C24" s="45"/>
      <c r="D24" s="51"/>
      <c r="E24" s="51"/>
      <c r="F24" s="52"/>
      <c r="G24" s="57">
        <f>SUM(G23)</f>
        <v>361500000</v>
      </c>
    </row>
    <row r="25" spans="1:7" ht="22.9" customHeight="1" x14ac:dyDescent="0.2">
      <c r="A25" s="14" t="s">
        <v>34</v>
      </c>
      <c r="B25" s="1" t="s">
        <v>1</v>
      </c>
      <c r="C25" s="1" t="s">
        <v>2</v>
      </c>
      <c r="D25" s="2" t="s">
        <v>16</v>
      </c>
      <c r="E25" s="1" t="s">
        <v>3</v>
      </c>
      <c r="F25" s="3" t="s">
        <v>4</v>
      </c>
      <c r="G25" s="11" t="s">
        <v>5</v>
      </c>
    </row>
    <row r="26" spans="1:7" ht="33" customHeight="1" x14ac:dyDescent="0.2">
      <c r="A26" s="61" t="s">
        <v>13</v>
      </c>
      <c r="B26" s="41" t="s">
        <v>35</v>
      </c>
      <c r="C26" s="4" t="s">
        <v>37</v>
      </c>
      <c r="D26" s="4" t="s">
        <v>14</v>
      </c>
      <c r="E26" s="6">
        <v>6</v>
      </c>
      <c r="F26" s="5">
        <v>13000000</v>
      </c>
      <c r="G26" s="5">
        <f>F26*E26*2</f>
        <v>156000000</v>
      </c>
    </row>
    <row r="27" spans="1:7" ht="29.25" customHeight="1" thickBot="1" x14ac:dyDescent="0.25">
      <c r="A27" s="45" t="s">
        <v>8</v>
      </c>
      <c r="B27" s="45"/>
      <c r="C27" s="45"/>
      <c r="D27" s="51"/>
      <c r="E27" s="51"/>
      <c r="F27" s="52"/>
      <c r="G27" s="57">
        <f>G26</f>
        <v>156000000</v>
      </c>
    </row>
    <row r="28" spans="1:7" ht="25.15" customHeight="1" thickBot="1" x14ac:dyDescent="0.25">
      <c r="A28" s="55" t="s">
        <v>15</v>
      </c>
      <c r="B28" s="55"/>
      <c r="C28" s="55"/>
      <c r="D28" s="55"/>
      <c r="E28" s="55"/>
      <c r="F28" s="56"/>
      <c r="G28" s="37">
        <f>SUM(G8,G11,G17,G21,G24,G27)</f>
        <v>2500000000</v>
      </c>
    </row>
    <row r="29" spans="1:7" ht="27.75" customHeight="1" x14ac:dyDescent="0.2"/>
    <row r="30" spans="1:7" ht="34.5" customHeight="1" x14ac:dyDescent="0.2"/>
    <row r="31" spans="1:7" ht="34.5" customHeight="1" x14ac:dyDescent="0.2"/>
    <row r="32" spans="1:7" ht="15" customHeight="1" x14ac:dyDescent="0.2"/>
    <row r="33" ht="15" customHeight="1" x14ac:dyDescent="0.2"/>
    <row r="34" ht="15" customHeight="1" x14ac:dyDescent="0.2"/>
  </sheetData>
  <mergeCells count="12">
    <mergeCell ref="A28:F28"/>
    <mergeCell ref="A17:F17"/>
    <mergeCell ref="A27:F27"/>
    <mergeCell ref="A24:F24"/>
    <mergeCell ref="A4:A7"/>
    <mergeCell ref="A21:F21"/>
    <mergeCell ref="A19:A20"/>
    <mergeCell ref="A2:G2"/>
    <mergeCell ref="A8:F8"/>
    <mergeCell ref="A11:F11"/>
    <mergeCell ref="A13:A16"/>
    <mergeCell ref="A1:G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ADAN MAZA</dc:creator>
  <cp:lastModifiedBy>Andrea Escalante</cp:lastModifiedBy>
  <dcterms:created xsi:type="dcterms:W3CDTF">2026-03-04T11:05:00Z</dcterms:created>
  <dcterms:modified xsi:type="dcterms:W3CDTF">2026-06-03T16:26:48Z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2026-02-27T00:00:00Z</vt:filetime>
  </property>
  <property fmtid="{D5CDD505-2E9C-101B-9397-08002B2CF9AE}" pid="3" name="Creator">
    <vt:lpwstr>Microsoft Excel</vt:lpwstr>
  </property>
  <property fmtid="{D5CDD505-2E9C-101B-9397-08002B2CF9AE}" pid="4" name="LastSaved">
    <vt:filetime>2026-03-04T00:00:00Z</vt:filetime>
  </property>
  <property fmtid="{D5CDD505-2E9C-101B-9397-08002B2CF9AE}" pid="5" name="Producer">
    <vt:lpwstr>Aspose.Cells for Java v25.1.0</vt:lpwstr>
  </property>
  <property fmtid="{D5CDD505-2E9C-101B-9397-08002B2CF9AE}" pid="6" name="ICV">
    <vt:lpwstr>72A4F079B57E47E5AD7C87256EB7F3CC_13</vt:lpwstr>
  </property>
  <property fmtid="{D5CDD505-2E9C-101B-9397-08002B2CF9AE}" pid="7" name="KSOProductBuildVer">
    <vt:lpwstr>2058-12.9.0.21549</vt:lpwstr>
  </property>
</Properties>
</file>