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/Volumes/MACCATA/Users/usuario/Desktop/salvar mac/DOCUMENTOS/01 MIRAFLORES/PROCESOS 2026 MIRAFL/minima cuantia/031 SEMANA JUVENTUD /"/>
    </mc:Choice>
  </mc:AlternateContent>
  <xr:revisionPtr revIDLastSave="0" documentId="13_ncr:1_{D15DFF1D-089F-E64A-832D-542C269C0890}" xr6:coauthVersionLast="47" xr6:coauthVersionMax="47" xr10:uidLastSave="{00000000-0000-0000-0000-000000000000}"/>
  <bookViews>
    <workbookView xWindow="3200" yWindow="600" windowWidth="25600" windowHeight="14180" activeTab="2" xr2:uid="{00000000-000D-0000-FFFF-FFFF00000000}"/>
  </bookViews>
  <sheets>
    <sheet name="Portada" sheetId="7" state="hidden" r:id="rId1"/>
    <sheet name="Instructivo" sheetId="6" state="hidden" r:id="rId2"/>
    <sheet name="Matriz de Riesgos Contractuales" sheetId="4" r:id="rId3"/>
    <sheet name="Resumen Gráfico" sheetId="10" state="hidden" r:id="rId4"/>
    <sheet name="Lista Desplegable" sheetId="5" state="hidden" r:id="rId5"/>
  </sheets>
  <definedNames>
    <definedName name="ACCIÒN">#REF!</definedName>
    <definedName name="_xlnm.Print_Area" localSheetId="2">'Matriz de Riesgos Contractuales'!$A$1:$AA$21</definedName>
    <definedName name="_xlnm.Print_Area" localSheetId="0">Portada!$A$1</definedName>
    <definedName name="AREAS">#REF!</definedName>
    <definedName name="IMPACTO">#REF!</definedName>
    <definedName name="PROBABILIDAD">#REF!</definedName>
    <definedName name="PROCESOS">#REF!</definedName>
    <definedName name="_xlnm.Print_Titles" localSheetId="2">'Matriz de Riesgos Contractuales'!$1:$9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11" i="4" l="1"/>
  <c r="Q12" i="4"/>
  <c r="Q13" i="4"/>
  <c r="Q14" i="4"/>
  <c r="Q15" i="4"/>
  <c r="Q16" i="4"/>
  <c r="Q17" i="4"/>
  <c r="Q18" i="4"/>
  <c r="Q19" i="4"/>
  <c r="Q20" i="4"/>
  <c r="I11" i="4"/>
  <c r="I12" i="4"/>
  <c r="I13" i="4"/>
  <c r="I14" i="4"/>
  <c r="I15" i="4"/>
  <c r="I16" i="4"/>
  <c r="I17" i="4"/>
  <c r="I18" i="4"/>
  <c r="I19" i="4"/>
  <c r="I20" i="4"/>
  <c r="D8" i="10"/>
  <c r="D9" i="10"/>
  <c r="D10" i="10"/>
  <c r="D11" i="10"/>
  <c r="D12" i="10"/>
  <c r="D13" i="10"/>
  <c r="D15" i="10" s="1"/>
  <c r="D14" i="10"/>
  <c r="D7" i="10"/>
  <c r="S16" i="4"/>
  <c r="K16" i="4"/>
  <c r="L16" i="4" s="1"/>
  <c r="M16" i="4" s="1"/>
  <c r="S18" i="4"/>
  <c r="T18" i="4" s="1"/>
  <c r="U18" i="4" s="1"/>
  <c r="K18" i="4"/>
  <c r="L18" i="4" s="1"/>
  <c r="M18" i="4" s="1"/>
  <c r="S17" i="4"/>
  <c r="K17" i="4"/>
  <c r="L17" i="4" s="1"/>
  <c r="M17" i="4" s="1"/>
  <c r="S19" i="4"/>
  <c r="K19" i="4"/>
  <c r="S20" i="4"/>
  <c r="K20" i="4"/>
  <c r="L20" i="4" s="1"/>
  <c r="M20" i="4" s="1"/>
  <c r="S15" i="4"/>
  <c r="T15" i="4" s="1"/>
  <c r="U15" i="4" s="1"/>
  <c r="K15" i="4"/>
  <c r="L15" i="4" s="1"/>
  <c r="M15" i="4" s="1"/>
  <c r="S14" i="4"/>
  <c r="T14" i="4" s="1"/>
  <c r="U14" i="4" s="1"/>
  <c r="S13" i="4"/>
  <c r="S12" i="4"/>
  <c r="S11" i="4"/>
  <c r="T11" i="4" s="1"/>
  <c r="U11" i="4" s="1"/>
  <c r="S10" i="4"/>
  <c r="Q10" i="4"/>
  <c r="T10" i="4" s="1"/>
  <c r="U10" i="4" s="1"/>
  <c r="K11" i="4"/>
  <c r="L11" i="4" s="1"/>
  <c r="M11" i="4" s="1"/>
  <c r="K12" i="4"/>
  <c r="L12" i="4" s="1"/>
  <c r="M12" i="4" s="1"/>
  <c r="K13" i="4"/>
  <c r="K14" i="4"/>
  <c r="K10" i="4"/>
  <c r="I10" i="4"/>
  <c r="L10" i="4" s="1"/>
  <c r="M10" i="4" s="1"/>
  <c r="B18" i="5"/>
  <c r="B17" i="5"/>
  <c r="B16" i="5"/>
  <c r="B15" i="5"/>
  <c r="T16" i="4"/>
  <c r="U16" i="4" s="1"/>
  <c r="T17" i="4"/>
  <c r="U17" i="4" s="1"/>
  <c r="T19" i="4"/>
  <c r="U19" i="4" s="1"/>
  <c r="T13" i="4"/>
  <c r="U13" i="4"/>
  <c r="T12" i="4"/>
  <c r="U12" i="4" s="1"/>
  <c r="L19" i="4"/>
  <c r="M19" i="4"/>
  <c r="L14" i="4"/>
  <c r="M14" i="4" s="1"/>
  <c r="L13" i="4"/>
  <c r="M13" i="4"/>
  <c r="L9" i="10" l="1"/>
  <c r="L8" i="10"/>
  <c r="G23" i="10" s="1"/>
  <c r="B19" i="5"/>
  <c r="T20" i="4"/>
  <c r="U20" i="4" s="1"/>
  <c r="H24" i="10"/>
  <c r="M23" i="10"/>
  <c r="M24" i="10"/>
  <c r="M22" i="10"/>
  <c r="M26" i="10"/>
  <c r="M25" i="10"/>
  <c r="L7" i="10"/>
  <c r="L10" i="10"/>
  <c r="E22" i="10" l="1"/>
  <c r="L11" i="10"/>
  <c r="M27" i="10"/>
  <c r="J26" i="10"/>
  <c r="I23" i="10" l="1"/>
  <c r="J24" i="10"/>
  <c r="L26" i="10"/>
  <c r="G22" i="10"/>
</calcChain>
</file>

<file path=xl/sharedStrings.xml><?xml version="1.0" encoding="utf-8"?>
<sst xmlns="http://schemas.openxmlformats.org/spreadsheetml/2006/main" count="329" uniqueCount="152">
  <si>
    <t>INSTRUCTIVO</t>
  </si>
  <si>
    <t>En la identificación de los riesgos contractuales se deberá tener en cuenta los siguientes aspectos: 
(a) los eventos que impidan la adjudicación y firma del contrato como resultado del Proceso de Contratación; 
(b) los eventos que alteren la ejecución del contrato; 
(c) el equilibrio económico del contrato;
(d) la eficacia del Proceso de Contratación, es decir, que la Entidad Estatal pueda satisfacer la necesidad que motivó el Proceso de Contratación; y 
(e) la reputación y legitimidad de la Entidad Estatal encargada de prestar el bien o servicio.
Un manejo adecuado del Riesgo permite a las Entidades Estatales: 
(i) proporcionar un mayor nivel de certeza y conocimiento para la toma de decisiones relacionadas con el Proceso de Contratación; 
(ii) mejorar la planeación de contingencias del Proceso de Contratación; 
(iii) incrementar el grado de confianza entre las partes del Proceso de Contratación; y 
(iv) reducir la posibilidad de litigios; entre otros.</t>
  </si>
  <si>
    <t>ESCALA DE VALORACIÓN DE RIESGOS CONTRACTUALES</t>
  </si>
  <si>
    <t>IMPACTO</t>
  </si>
  <si>
    <t>ZONA DE RIESGO</t>
  </si>
  <si>
    <t>Valoración</t>
  </si>
  <si>
    <t>INSIGNIFICANTE</t>
  </si>
  <si>
    <t>MENOR</t>
  </si>
  <si>
    <t>MODERADO</t>
  </si>
  <si>
    <t>MAYOR</t>
  </si>
  <si>
    <t>EXTREMO</t>
  </si>
  <si>
    <t>RIESGO</t>
  </si>
  <si>
    <t>Valoración del Riesgo</t>
  </si>
  <si>
    <t>BAJO</t>
  </si>
  <si>
    <t>2, 3 y 4</t>
  </si>
  <si>
    <t>PROBABILIDAD</t>
  </si>
  <si>
    <t xml:space="preserve">RARO </t>
  </si>
  <si>
    <t>MEDIO</t>
  </si>
  <si>
    <t>IMPROBABLE</t>
  </si>
  <si>
    <t>ALTO</t>
  </si>
  <si>
    <t>6 y 7</t>
  </si>
  <si>
    <t>POSIBLE</t>
  </si>
  <si>
    <t>CRITICO</t>
  </si>
  <si>
    <t>8, 9 y 10</t>
  </si>
  <si>
    <t>PROBABLE</t>
  </si>
  <si>
    <t>CASI CIERTO</t>
  </si>
  <si>
    <t>MATRIZ DE RIESGOS</t>
  </si>
  <si>
    <t>OBJETO CONTRACTUAL:</t>
  </si>
  <si>
    <t>MODALIDAD</t>
  </si>
  <si>
    <t>IDENTIFICACIÓN DE RIESGO</t>
  </si>
  <si>
    <t>VALORACIÓN DEL RIESGO</t>
  </si>
  <si>
    <t>TRATAMIENTO / CONTROL DEL RIESGO</t>
  </si>
  <si>
    <t>MONITOREO Y REVISIÓN</t>
  </si>
  <si>
    <t>TRATAMIENTOS / CONTROLES A SER IMPLEMENTADOS</t>
  </si>
  <si>
    <t>RIESGO RESIDUAL</t>
  </si>
  <si>
    <t>ANALISIS DE CONTROLES</t>
  </si>
  <si>
    <t>Nº</t>
  </si>
  <si>
    <t>CLASE</t>
  </si>
  <si>
    <t>FUENTE</t>
  </si>
  <si>
    <t>ETAPA</t>
  </si>
  <si>
    <t>TIPO</t>
  </si>
  <si>
    <t>DESCRIPCIÓN QUE PUEDE PASAR Y, CÓMO PUEDE OCURRIR</t>
  </si>
  <si>
    <t>CONSECUENCIA DE LA OCURRENCIA DEL EVENTO</t>
  </si>
  <si>
    <t>VALOR DEL RIESGO</t>
  </si>
  <si>
    <t>CATEGORÍA</t>
  </si>
  <si>
    <t>¿A QUIÉN SE LE ASIGNA?</t>
  </si>
  <si>
    <t>DESPUES DEL TRATAMIENTO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</si>
  <si>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</si>
  <si>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</si>
  <si>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</si>
  <si>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</si>
  <si>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VALORACIÓN</t>
  </si>
  <si>
    <t>¿CÓMO SE REALIZA EL MONITOREO</t>
  </si>
  <si>
    <t>PERIODICIDAD ¿CUÁNDO?</t>
  </si>
  <si>
    <t>ESPECIFICO</t>
  </si>
  <si>
    <t xml:space="preserve">INTERNO </t>
  </si>
  <si>
    <t>PLANEACIÓN</t>
  </si>
  <si>
    <t>RIESGOS OPERACIONALES</t>
  </si>
  <si>
    <t xml:space="preserve">Incumplimiento de requisitos de experiencia por parte del contratista </t>
  </si>
  <si>
    <t>Retraso en el inicio del contrato</t>
  </si>
  <si>
    <t>CONTRATISTA</t>
  </si>
  <si>
    <t>Verificación de pólizas de cumplimiento</t>
  </si>
  <si>
    <t>SI</t>
  </si>
  <si>
    <t>Para el diligenciamiento de esta matriz se debe consultar el “Manual para identificación y cobertura del Riesgo en los Procesos de Contratación a través del link: http://www.colombiacompra.gov.co/sites/default/files/manuales/cce_manual_riesgo_web.pdf</t>
  </si>
  <si>
    <t>RESUMEN GRÁFICO</t>
  </si>
  <si>
    <t>TIPO DEL RIESGO</t>
  </si>
  <si>
    <t>ZONA DEL RIESGO</t>
  </si>
  <si>
    <t>RESULTADOS</t>
  </si>
  <si>
    <t>RANGO DE VALORACIÓN DEL RIESGO</t>
  </si>
  <si>
    <t>RIESGOS ECONOMICOS</t>
  </si>
  <si>
    <t>Mitigado o eliminado</t>
  </si>
  <si>
    <t>RIESGOS SOCIALES O POLITICOS</t>
  </si>
  <si>
    <t>Asumir y Revisar</t>
  </si>
  <si>
    <t>Reducir, evitar o compartir</t>
  </si>
  <si>
    <t>RIESGOS FINANCIEROS</t>
  </si>
  <si>
    <t>Reducir, evitar, compartir o transferir</t>
  </si>
  <si>
    <t>RIESGOS REGULATORIOS</t>
  </si>
  <si>
    <t>TOTAL</t>
  </si>
  <si>
    <t>RIESGOS DE LA NATURALEZA</t>
  </si>
  <si>
    <t>RIESGOS AMBIENTALES</t>
  </si>
  <si>
    <t>RIESGOS TECNOLOGICOS</t>
  </si>
  <si>
    <t>RESULTADOS DE RIESGOS DE CONTRATACIÓN RESIDUAL</t>
  </si>
  <si>
    <t>Riesgos Bajos</t>
  </si>
  <si>
    <t>Riesgos Medios</t>
  </si>
  <si>
    <t>Riesgos Altos</t>
  </si>
  <si>
    <t>Riesgos Criticos</t>
  </si>
  <si>
    <t xml:space="preserve">CLASE </t>
  </si>
  <si>
    <t>ETAPA DE CONTRATACION</t>
  </si>
  <si>
    <t>TIPO DE RIESGO</t>
  </si>
  <si>
    <t>OPCION</t>
  </si>
  <si>
    <t xml:space="preserve">GENERAL </t>
  </si>
  <si>
    <t>EXTERNO</t>
  </si>
  <si>
    <t>SELECCIÓN</t>
  </si>
  <si>
    <t>NO</t>
  </si>
  <si>
    <t>CONTRATACIÓN</t>
  </si>
  <si>
    <t>EJECUCIÓN</t>
  </si>
  <si>
    <t>ZONA RESIDUAL</t>
  </si>
  <si>
    <t>BAJO: Mitigado o eliminado</t>
  </si>
  <si>
    <t>MODERADO: Asumir y Revisar</t>
  </si>
  <si>
    <t>ALTO: Reducir, evitar o compartir</t>
  </si>
  <si>
    <t>EXTREMO: Reducir, evitar, compartir o transferir</t>
  </si>
  <si>
    <t>Documentación incompleta por parte del contratista impidiendo la legalización del contrato y la forma de pago</t>
  </si>
  <si>
    <t>Retraso o no obtención de pólizas de cumplimiento como garantía al contrato del servicio pactado</t>
  </si>
  <si>
    <t xml:space="preserve">Incumplimiento del objeto contractual por parte del contratista </t>
  </si>
  <si>
    <t>Riesgos ocasionados por cambios de normatividad</t>
  </si>
  <si>
    <t>Afectación en la ejecución del contrato por situaciones de orden público</t>
  </si>
  <si>
    <t>Afectación en el desarrollo del contrato por fenómenos naturales como temblores, inundaciones, lluvias, sequías, entre otros.</t>
  </si>
  <si>
    <t>Variaciones en las normas del régimen tributario o cambiario de obligatorio cumplimiento por las partes, que modifiquen las condiciones pactadas en el contrato</t>
  </si>
  <si>
    <t>Prestación deficiente del servicio contratado por parte del contratista (en condiciones de tiempo, modo y lugar).</t>
  </si>
  <si>
    <t>Difucultad de acceso a la información requerida por el contratista que le impidan cumplir con el servicio profesional pactado</t>
  </si>
  <si>
    <t>Afectación en la consecución del objetivo contractual</t>
  </si>
  <si>
    <t xml:space="preserve">Retraso en ejecución  del contrato </t>
  </si>
  <si>
    <t>Cambios normativos en cada uno de los procesos</t>
  </si>
  <si>
    <t>Retraso en ejecución del contrato</t>
  </si>
  <si>
    <t>Retraso en la ejecución  del contrato</t>
  </si>
  <si>
    <t>50% ENTIDAD CONTRATANTE Y 50% CONTRATISTA</t>
  </si>
  <si>
    <t>ENTIDAD CONTRATANTE</t>
  </si>
  <si>
    <t>Control frente a los tiempos de entrega de la documentación y posterior entrega de pólizas por parte del contratista</t>
  </si>
  <si>
    <t>Verificación de hoja de vida y certificaciones de soporte</t>
  </si>
  <si>
    <t>Seguimiento a cumplimiento contractual</t>
  </si>
  <si>
    <t>Revisión de la Normatividad</t>
  </si>
  <si>
    <t>Seguimiento detallado de reprogamación de actividades</t>
  </si>
  <si>
    <t>Verificación de la implementacion de sistema de monitoreo del riesgo y prevención y verificación de la alternativa de solución</t>
  </si>
  <si>
    <t xml:space="preserve">Seguimiento a los valores pactados en el contrato </t>
  </si>
  <si>
    <t>DESDE LA ELABORACIÓN DE ESTUDIOS PREVIOS</t>
  </si>
  <si>
    <t>HASTA LA FIRMA DE ACTA DE INICIO</t>
  </si>
  <si>
    <t>Seguimiento a la documentación que soporta la contratación</t>
  </si>
  <si>
    <t>SEGÚN CRONOGRAMA DE ENTREGA</t>
  </si>
  <si>
    <t>DESDE LA SUSCRIPCIÓN DE LA MINUTA CONTRACTUAL</t>
  </si>
  <si>
    <t>1 VEZ</t>
  </si>
  <si>
    <t>HASTA LA APROBACIÓN DE PÓLIZAS</t>
  </si>
  <si>
    <t>Seguimiento del contrato por parte del supervisor y exigencias de entregarles frente a los trámites que adelante el contratista. A demás recordar al contratista que es una obligación del clausulado contractual</t>
  </si>
  <si>
    <t>DIARIO, HASTA LA APROBACIÓN DE PÓLIZAS</t>
  </si>
  <si>
    <t>HASTA LA FINALIZACIÓN DEL CONTRATO</t>
  </si>
  <si>
    <t xml:space="preserve">SEGÚN CRONOGRAMA </t>
  </si>
  <si>
    <t>DIRECCIÓN CORPORATIVA, ÁREA DE CONTRATOS</t>
  </si>
  <si>
    <t>50 % ENTIDAD CONTRATANTE / 50% CONTRATISTA</t>
  </si>
  <si>
    <t xml:space="preserve"> DESDE ACTA DE INICIO</t>
  </si>
  <si>
    <t>HASTA LA FINALIZACIÓN DEL PLAZO CONTRACTUAL</t>
  </si>
  <si>
    <t xml:space="preserve">MENSUAL </t>
  </si>
  <si>
    <t>DESDE ACTA DE INICIO</t>
  </si>
  <si>
    <t>FINAL DE LA EJECUCIÓN CONTRACTUAL</t>
  </si>
  <si>
    <t>CADA VEZ QUE QUE SE PRESENTE UNA ALERTA</t>
  </si>
  <si>
    <t>DESDE LA EVALUACIÓN TÉCNICA CONTRACTUAL</t>
  </si>
  <si>
    <t>DESDE LA FIRMA DEL ACTA DE INICIO</t>
  </si>
  <si>
    <t>HASTA LA LIQUIDACIÓN DEL CONTRATO</t>
  </si>
  <si>
    <t>SUPERVISOR, CONTRATOS</t>
  </si>
  <si>
    <t>Seguimiento detallado y reprogamación de actividades</t>
  </si>
  <si>
    <t>De acuerdo con las disposiciones del artículo 2.2.1.1.1.6.1. del Decreto 1082 de 2015 y con base en la metodología para identificar y clasificar los riesgos elaborado por Colombia Compra Eficiente  procede a tipificar, estimar y asignar los riesgos de la presente contratación. Seguidamente, se identifican y describen los riesgos, según el tipo y la etapa del proceso de contratación en la que ocurre. Luego, se evalúan los riegos teniendo en cuenta su impacto y su probabilidad de ocurrencia.</t>
  </si>
  <si>
    <t>CONTRATISTA / AREA DE CONTRATOS</t>
  </si>
  <si>
    <t>CONTRATACION DE MINIMA CUANTIA</t>
  </si>
  <si>
    <t>SUMINISTRO DE ELEMENTOS CON DESTINO AL CONSEJO MUNICIPAL DE JUVENTUDES Y LA PLATAFORMA MUNICIPAL DE JUVENTUDES DEL MUNICIPIO DE MIRAFLORES, BOYACÁ,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</si>
</sst>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 [$€-2]\ * #,##0.00_ ;_ [$€-2]\ * \-#,##0.00_ ;_ [$€-2]\ * &quot;-&quot;??_ "/>
    <numFmt numFmtId="165" formatCode="&quot;$&quot;\ #,##0.00"/>
    <numFmt numFmtId="166" formatCode="_ * #,##0_ ;_ * \-#,##0_ ;_ * &quot;-&quot;_ ;_ @_ "/>
    <numFmt numFmtId="167" formatCode="_ * #,##0.000_ ;_ * \-#,##0.000_ ;_ * &quot;-&quot;??_ ;_ @_ "/>
    <numFmt numFmtId="168" formatCode="_ * #,##0.00_ ;_ * \-#,##0.00_ ;_ * &quot;-&quot;??_ ;_ @_ "/>
    <numFmt numFmtId="169" formatCode="_-&quot;$&quot;* #,##0_-;\-&quot;$&quot;* #,##0_-;_-&quot;$&quot;* &quot;-&quot;??_-;_-@_-"/>
    <numFmt numFmtId="170" formatCode="_ &quot;$&quot;\ * #,##0.00_ ;_ &quot;$&quot;\ * \-#,##0.00_ ;_ &quot;$&quot;\ * &quot;-&quot;??_ ;_ @_ "/>
  </numFmts>
  <fonts count="3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0" tint="-0.499984740745262"/>
      <name val="Arial"/>
      <family val="2"/>
    </font>
    <font>
      <b/>
      <sz val="18"/>
      <color theme="3"/>
      <name val="Calibri"/>
      <family val="2"/>
      <scheme val="minor"/>
    </font>
    <font>
      <sz val="10"/>
      <color theme="1"/>
      <name val="Arial"/>
      <family val="2"/>
    </font>
    <font>
      <sz val="12"/>
      <color theme="3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"/>
      <name val="Arial Narrow"/>
      <family val="2"/>
    </font>
    <font>
      <b/>
      <sz val="8"/>
      <color indexed="16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1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0"/>
      <color theme="1"/>
      <name val="Arial"/>
      <family val="2"/>
    </font>
    <font>
      <b/>
      <sz val="18"/>
      <color theme="0"/>
      <name val="Calibri"/>
      <family val="2"/>
      <scheme val="minor"/>
    </font>
    <font>
      <sz val="13"/>
      <color theme="1"/>
      <name val="Arial"/>
      <family val="2"/>
    </font>
    <font>
      <sz val="14"/>
      <color indexed="8"/>
      <name val="Arial"/>
      <family val="2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E5FFE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3">
    <xf numFmtId="0" fontId="0" fillId="0" borderId="0"/>
    <xf numFmtId="0" fontId="3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5" fillId="0" borderId="0"/>
    <xf numFmtId="0" fontId="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78">
    <xf numFmtId="0" fontId="0" fillId="0" borderId="0" xfId="0"/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textRotation="90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2" fillId="7" borderId="1" xfId="0" applyFont="1" applyFill="1" applyBorder="1" applyAlignment="1">
      <alignment horizontal="center" vertical="center"/>
    </xf>
    <xf numFmtId="0" fontId="0" fillId="8" borderId="0" xfId="0" applyFill="1"/>
    <xf numFmtId="0" fontId="0" fillId="9" borderId="0" xfId="0" applyFill="1"/>
    <xf numFmtId="0" fontId="2" fillId="8" borderId="0" xfId="30" applyFill="1"/>
    <xf numFmtId="0" fontId="2" fillId="9" borderId="0" xfId="30" applyFill="1"/>
    <xf numFmtId="0" fontId="4" fillId="10" borderId="0" xfId="0" applyFont="1" applyFill="1"/>
    <xf numFmtId="0" fontId="4" fillId="10" borderId="0" xfId="1" applyFont="1" applyFill="1" applyAlignment="1">
      <alignment horizontal="center" vertical="center" wrapText="1"/>
    </xf>
    <xf numFmtId="0" fontId="4" fillId="10" borderId="0" xfId="1" applyFont="1" applyFill="1" applyAlignment="1">
      <alignment horizontal="justify" vertical="center" wrapText="1"/>
    </xf>
    <xf numFmtId="0" fontId="4" fillId="10" borderId="0" xfId="1" applyFont="1" applyFill="1" applyAlignment="1">
      <alignment vertical="center"/>
    </xf>
    <xf numFmtId="0" fontId="4" fillId="10" borderId="0" xfId="1" applyFont="1" applyFill="1"/>
    <xf numFmtId="0" fontId="13" fillId="8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 textRotation="90"/>
    </xf>
    <xf numFmtId="0" fontId="13" fillId="8" borderId="1" xfId="0" applyFont="1" applyFill="1" applyBorder="1" applyAlignment="1">
      <alignment horizontal="center" vertical="center" textRotation="90" wrapText="1"/>
    </xf>
    <xf numFmtId="0" fontId="13" fillId="8" borderId="1" xfId="0" applyFont="1" applyFill="1" applyBorder="1" applyAlignment="1">
      <alignment horizontal="justify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textRotation="90"/>
    </xf>
    <xf numFmtId="0" fontId="4" fillId="8" borderId="1" xfId="0" applyFont="1" applyFill="1" applyBorder="1" applyAlignment="1">
      <alignment horizontal="center" vertical="center" textRotation="90" wrapText="1"/>
    </xf>
    <xf numFmtId="0" fontId="4" fillId="8" borderId="1" xfId="0" applyFont="1" applyFill="1" applyBorder="1" applyAlignment="1">
      <alignment horizontal="justify" vertical="center" wrapText="1"/>
    </xf>
    <xf numFmtId="0" fontId="4" fillId="8" borderId="1" xfId="0" applyFont="1" applyFill="1" applyBorder="1" applyAlignment="1">
      <alignment horizontal="center" vertical="center" wrapText="1"/>
    </xf>
    <xf numFmtId="14" fontId="4" fillId="8" borderId="1" xfId="0" applyNumberFormat="1" applyFont="1" applyFill="1" applyBorder="1" applyAlignment="1">
      <alignment horizontal="center" vertical="center" textRotation="90" wrapText="1"/>
    </xf>
    <xf numFmtId="0" fontId="8" fillId="11" borderId="0" xfId="31" applyFont="1" applyFill="1" applyAlignment="1" applyProtection="1">
      <alignment horizontal="center" vertical="center" wrapText="1"/>
      <protection hidden="1"/>
    </xf>
    <xf numFmtId="0" fontId="21" fillId="0" borderId="0" xfId="31" applyFont="1" applyAlignment="1" applyProtection="1">
      <alignment horizontal="center"/>
      <protection hidden="1"/>
    </xf>
    <xf numFmtId="0" fontId="20" fillId="11" borderId="0" xfId="31" applyFont="1" applyFill="1" applyAlignment="1" applyProtection="1">
      <alignment horizontal="left" vertical="center" wrapText="1"/>
      <protection hidden="1"/>
    </xf>
    <xf numFmtId="0" fontId="22" fillId="13" borderId="1" xfId="31" applyFont="1" applyFill="1" applyBorder="1" applyAlignment="1" applyProtection="1">
      <alignment vertical="center" wrapText="1"/>
      <protection hidden="1"/>
    </xf>
    <xf numFmtId="0" fontId="22" fillId="4" borderId="1" xfId="31" applyFont="1" applyFill="1" applyBorder="1" applyAlignment="1" applyProtection="1">
      <alignment vertical="center" wrapText="1"/>
      <protection hidden="1"/>
    </xf>
    <xf numFmtId="0" fontId="22" fillId="14" borderId="1" xfId="31" applyFont="1" applyFill="1" applyBorder="1" applyAlignment="1" applyProtection="1">
      <alignment vertical="center" wrapText="1"/>
      <protection hidden="1"/>
    </xf>
    <xf numFmtId="0" fontId="22" fillId="6" borderId="1" xfId="31" applyFont="1" applyFill="1" applyBorder="1" applyAlignment="1" applyProtection="1">
      <alignment vertical="center" wrapText="1"/>
      <protection hidden="1"/>
    </xf>
    <xf numFmtId="0" fontId="23" fillId="15" borderId="1" xfId="31" applyFont="1" applyFill="1" applyBorder="1" applyAlignment="1" applyProtection="1">
      <alignment vertical="center"/>
      <protection hidden="1"/>
    </xf>
    <xf numFmtId="0" fontId="12" fillId="0" borderId="1" xfId="0" applyFont="1" applyBorder="1" applyAlignment="1">
      <alignment vertical="center" wrapText="1"/>
    </xf>
    <xf numFmtId="0" fontId="7" fillId="16" borderId="1" xfId="0" applyFont="1" applyFill="1" applyBorder="1" applyAlignment="1">
      <alignment horizontal="center" vertical="center" textRotation="90" wrapText="1"/>
    </xf>
    <xf numFmtId="0" fontId="7" fillId="16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textRotation="90" wrapText="1"/>
    </xf>
    <xf numFmtId="0" fontId="11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0" fillId="8" borderId="15" xfId="0" applyFill="1" applyBorder="1" applyAlignment="1">
      <alignment horizontal="center" vertical="center"/>
    </xf>
    <xf numFmtId="0" fontId="26" fillId="3" borderId="2" xfId="0" applyFont="1" applyFill="1" applyBorder="1" applyAlignment="1">
      <alignment vertical="center" wrapText="1"/>
    </xf>
    <xf numFmtId="0" fontId="26" fillId="3" borderId="9" xfId="0" applyFont="1" applyFill="1" applyBorder="1" applyAlignment="1">
      <alignment vertical="center" wrapText="1"/>
    </xf>
    <xf numFmtId="0" fontId="26" fillId="4" borderId="0" xfId="0" applyFont="1" applyFill="1" applyAlignment="1">
      <alignment horizontal="right" vertical="center" wrapText="1"/>
    </xf>
    <xf numFmtId="0" fontId="26" fillId="4" borderId="0" xfId="0" applyFont="1" applyFill="1" applyAlignment="1">
      <alignment horizontal="center" vertical="center" wrapText="1"/>
    </xf>
    <xf numFmtId="9" fontId="26" fillId="4" borderId="0" xfId="29" applyFont="1" applyFill="1" applyBorder="1" applyAlignment="1">
      <alignment horizontal="left" vertical="center" wrapText="1"/>
    </xf>
    <xf numFmtId="0" fontId="11" fillId="5" borderId="0" xfId="0" applyFont="1" applyFill="1" applyAlignment="1">
      <alignment vertical="center" wrapText="1"/>
    </xf>
    <xf numFmtId="0" fontId="26" fillId="5" borderId="0" xfId="0" applyFont="1" applyFill="1" applyAlignment="1">
      <alignment vertical="center" wrapText="1"/>
    </xf>
    <xf numFmtId="9" fontId="26" fillId="5" borderId="0" xfId="29" applyFont="1" applyFill="1" applyBorder="1" applyAlignment="1">
      <alignment horizontal="left" vertical="center" wrapText="1"/>
    </xf>
    <xf numFmtId="0" fontId="0" fillId="8" borderId="3" xfId="0" applyFill="1" applyBorder="1"/>
    <xf numFmtId="0" fontId="0" fillId="8" borderId="4" xfId="0" applyFill="1" applyBorder="1"/>
    <xf numFmtId="0" fontId="0" fillId="8" borderId="7" xfId="0" applyFill="1" applyBorder="1"/>
    <xf numFmtId="0" fontId="0" fillId="8" borderId="11" xfId="0" applyFill="1" applyBorder="1"/>
    <xf numFmtId="0" fontId="0" fillId="8" borderId="8" xfId="0" applyFill="1" applyBorder="1"/>
    <xf numFmtId="0" fontId="26" fillId="6" borderId="11" xfId="0" applyFont="1" applyFill="1" applyBorder="1" applyAlignment="1">
      <alignment horizontal="right" vertical="center" wrapText="1"/>
    </xf>
    <xf numFmtId="0" fontId="26" fillId="6" borderId="11" xfId="0" applyFont="1" applyFill="1" applyBorder="1" applyAlignment="1">
      <alignment horizontal="center" vertical="center" wrapText="1"/>
    </xf>
    <xf numFmtId="9" fontId="26" fillId="6" borderId="8" xfId="29" applyFont="1" applyFill="1" applyBorder="1" applyAlignment="1">
      <alignment horizontal="left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textRotation="90" wrapText="1"/>
    </xf>
    <xf numFmtId="0" fontId="12" fillId="2" borderId="13" xfId="0" applyFont="1" applyFill="1" applyBorder="1" applyAlignment="1">
      <alignment horizontal="center" vertical="center" wrapText="1"/>
    </xf>
    <xf numFmtId="9" fontId="26" fillId="3" borderId="9" xfId="29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textRotation="90" wrapText="1"/>
    </xf>
    <xf numFmtId="0" fontId="4" fillId="8" borderId="16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textRotation="90"/>
    </xf>
    <xf numFmtId="14" fontId="4" fillId="8" borderId="16" xfId="0" applyNumberFormat="1" applyFont="1" applyFill="1" applyBorder="1" applyAlignment="1">
      <alignment horizontal="center" vertical="center" wrapText="1"/>
    </xf>
    <xf numFmtId="0" fontId="29" fillId="8" borderId="13" xfId="0" applyFont="1" applyFill="1" applyBorder="1" applyAlignment="1">
      <alignment horizontal="center" vertical="center" wrapText="1"/>
    </xf>
    <xf numFmtId="0" fontId="29" fillId="8" borderId="14" xfId="0" applyFont="1" applyFill="1" applyBorder="1" applyAlignment="1">
      <alignment horizontal="center" vertical="center" wrapText="1"/>
    </xf>
    <xf numFmtId="0" fontId="29" fillId="8" borderId="15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7" fillId="16" borderId="2" xfId="0" applyFont="1" applyFill="1" applyBorder="1" applyAlignment="1">
      <alignment horizontal="center" vertical="center" wrapText="1"/>
    </xf>
    <xf numFmtId="0" fontId="7" fillId="16" borderId="10" xfId="0" applyFont="1" applyFill="1" applyBorder="1" applyAlignment="1">
      <alignment horizontal="center" vertical="center" wrapText="1"/>
    </xf>
    <xf numFmtId="0" fontId="7" fillId="16" borderId="3" xfId="0" applyFont="1" applyFill="1" applyBorder="1" applyAlignment="1">
      <alignment horizontal="center" vertical="center" wrapText="1"/>
    </xf>
    <xf numFmtId="0" fontId="7" fillId="16" borderId="4" xfId="0" applyFont="1" applyFill="1" applyBorder="1" applyAlignment="1">
      <alignment horizontal="center" vertical="center" wrapText="1"/>
    </xf>
    <xf numFmtId="0" fontId="7" fillId="16" borderId="7" xfId="0" applyFont="1" applyFill="1" applyBorder="1" applyAlignment="1">
      <alignment horizontal="center" vertical="center" wrapText="1"/>
    </xf>
    <xf numFmtId="0" fontId="7" fillId="16" borderId="8" xfId="0" applyFont="1" applyFill="1" applyBorder="1" applyAlignment="1">
      <alignment horizontal="center" vertical="center" wrapText="1"/>
    </xf>
    <xf numFmtId="0" fontId="9" fillId="18" borderId="1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 textRotation="90" wrapText="1"/>
    </xf>
    <xf numFmtId="0" fontId="7" fillId="12" borderId="1" xfId="0" applyFont="1" applyFill="1" applyBorder="1" applyAlignment="1">
      <alignment horizontal="center" vertical="center" textRotation="90" wrapText="1"/>
    </xf>
    <xf numFmtId="0" fontId="9" fillId="8" borderId="13" xfId="0" applyFont="1" applyFill="1" applyBorder="1" applyAlignment="1">
      <alignment horizontal="left" vertical="center" wrapText="1"/>
    </xf>
    <xf numFmtId="0" fontId="9" fillId="8" borderId="14" xfId="0" applyFont="1" applyFill="1" applyBorder="1" applyAlignment="1">
      <alignment horizontal="left" vertical="center" wrapText="1"/>
    </xf>
    <xf numFmtId="0" fontId="9" fillId="8" borderId="15" xfId="0" applyFont="1" applyFill="1" applyBorder="1" applyAlignment="1">
      <alignment horizontal="left" vertical="center" wrapText="1"/>
    </xf>
    <xf numFmtId="4" fontId="4" fillId="8" borderId="13" xfId="0" applyNumberFormat="1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13" xfId="0" applyFont="1" applyFill="1" applyBorder="1" applyAlignment="1">
      <alignment horizontal="center" vertical="center" wrapText="1"/>
    </xf>
    <xf numFmtId="0" fontId="28" fillId="8" borderId="13" xfId="1" applyFont="1" applyFill="1" applyBorder="1" applyAlignment="1">
      <alignment horizontal="center" vertical="center" wrapText="1"/>
    </xf>
    <xf numFmtId="0" fontId="28" fillId="8" borderId="14" xfId="1" applyFont="1" applyFill="1" applyBorder="1" applyAlignment="1">
      <alignment horizontal="center" vertical="center" wrapText="1"/>
    </xf>
    <xf numFmtId="0" fontId="28" fillId="8" borderId="15" xfId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textRotation="90" wrapText="1"/>
    </xf>
    <xf numFmtId="49" fontId="7" fillId="7" borderId="1" xfId="0" applyNumberFormat="1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textRotation="90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7" borderId="1" xfId="0" applyFont="1" applyFill="1" applyBorder="1" applyAlignment="1">
      <alignment horizontal="center" vertical="center" wrapText="1"/>
    </xf>
    <xf numFmtId="0" fontId="14" fillId="8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justify" wrapText="1"/>
    </xf>
    <xf numFmtId="0" fontId="15" fillId="8" borderId="0" xfId="0" applyFont="1" applyFill="1" applyAlignment="1">
      <alignment horizontal="justify"/>
    </xf>
    <xf numFmtId="0" fontId="16" fillId="8" borderId="0" xfId="0" applyFont="1" applyFill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7" fillId="17" borderId="2" xfId="0" applyFont="1" applyFill="1" applyBorder="1" applyAlignment="1">
      <alignment horizontal="center" vertical="center"/>
    </xf>
    <xf numFmtId="0" fontId="27" fillId="17" borderId="9" xfId="0" applyFont="1" applyFill="1" applyBorder="1" applyAlignment="1">
      <alignment horizontal="center" vertical="center"/>
    </xf>
    <xf numFmtId="0" fontId="27" fillId="17" borderId="10" xfId="0" applyFont="1" applyFill="1" applyBorder="1" applyAlignment="1">
      <alignment horizontal="center" vertical="center"/>
    </xf>
    <xf numFmtId="0" fontId="27" fillId="17" borderId="3" xfId="0" applyFont="1" applyFill="1" applyBorder="1" applyAlignment="1">
      <alignment horizontal="center" vertical="center"/>
    </xf>
    <xf numFmtId="0" fontId="27" fillId="17" borderId="0" xfId="0" applyFont="1" applyFill="1" applyAlignment="1">
      <alignment horizontal="center" vertical="center"/>
    </xf>
    <xf numFmtId="0" fontId="27" fillId="17" borderId="4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right"/>
    </xf>
    <xf numFmtId="0" fontId="19" fillId="2" borderId="14" xfId="0" applyFont="1" applyFill="1" applyBorder="1" applyAlignment="1">
      <alignment horizontal="right"/>
    </xf>
    <xf numFmtId="0" fontId="19" fillId="2" borderId="15" xfId="0" applyFont="1" applyFill="1" applyBorder="1" applyAlignment="1">
      <alignment horizontal="right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11" fillId="3" borderId="15" xfId="0" applyFont="1" applyFill="1" applyBorder="1" applyAlignment="1">
      <alignment horizontal="left" vertical="center" wrapText="1"/>
    </xf>
    <xf numFmtId="0" fontId="11" fillId="4" borderId="13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11" fillId="4" borderId="15" xfId="0" applyFont="1" applyFill="1" applyBorder="1" applyAlignment="1">
      <alignment horizontal="left" vertical="center" wrapText="1"/>
    </xf>
    <xf numFmtId="0" fontId="11" fillId="5" borderId="13" xfId="0" applyFont="1" applyFill="1" applyBorder="1" applyAlignment="1">
      <alignment horizontal="left" vertical="center" wrapText="1"/>
    </xf>
    <xf numFmtId="0" fontId="11" fillId="5" borderId="14" xfId="0" applyFont="1" applyFill="1" applyBorder="1" applyAlignment="1">
      <alignment horizontal="left" vertical="center" wrapText="1"/>
    </xf>
    <xf numFmtId="0" fontId="11" fillId="5" borderId="15" xfId="0" applyFont="1" applyFill="1" applyBorder="1" applyAlignment="1">
      <alignment horizontal="left" vertical="center" wrapText="1"/>
    </xf>
    <xf numFmtId="0" fontId="11" fillId="6" borderId="13" xfId="0" applyFont="1" applyFill="1" applyBorder="1" applyAlignment="1">
      <alignment horizontal="left" vertical="center" wrapText="1"/>
    </xf>
    <xf numFmtId="0" fontId="11" fillId="6" borderId="14" xfId="0" applyFont="1" applyFill="1" applyBorder="1" applyAlignment="1">
      <alignment horizontal="left" vertical="center" wrapText="1"/>
    </xf>
    <xf numFmtId="0" fontId="11" fillId="6" borderId="15" xfId="0" applyFont="1" applyFill="1" applyBorder="1" applyAlignment="1">
      <alignment horizontal="left" vertical="center" wrapText="1"/>
    </xf>
    <xf numFmtId="9" fontId="26" fillId="3" borderId="9" xfId="29" applyFont="1" applyFill="1" applyBorder="1" applyAlignment="1">
      <alignment horizontal="left" vertical="center" wrapText="1"/>
    </xf>
    <xf numFmtId="0" fontId="19" fillId="2" borderId="13" xfId="0" applyFont="1" applyFill="1" applyBorder="1" applyAlignment="1">
      <alignment horizontal="center"/>
    </xf>
    <xf numFmtId="0" fontId="19" fillId="2" borderId="14" xfId="0" applyFont="1" applyFill="1" applyBorder="1" applyAlignment="1">
      <alignment horizontal="center"/>
    </xf>
    <xf numFmtId="0" fontId="19" fillId="2" borderId="15" xfId="0" applyFont="1" applyFill="1" applyBorder="1" applyAlignment="1">
      <alignment horizontal="center"/>
    </xf>
    <xf numFmtId="0" fontId="25" fillId="8" borderId="0" xfId="0" applyFont="1" applyFill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textRotation="90" wrapText="1"/>
    </xf>
    <xf numFmtId="0" fontId="12" fillId="2" borderId="12" xfId="0" applyFont="1" applyFill="1" applyBorder="1" applyAlignment="1">
      <alignment horizontal="center" vertical="center" textRotation="90" wrapText="1"/>
    </xf>
    <xf numFmtId="0" fontId="12" fillId="2" borderId="6" xfId="0" applyFont="1" applyFill="1" applyBorder="1" applyAlignment="1">
      <alignment horizontal="center" vertical="center" textRotation="90" wrapText="1"/>
    </xf>
    <xf numFmtId="0" fontId="24" fillId="2" borderId="1" xfId="31" applyFont="1" applyFill="1" applyBorder="1" applyAlignment="1" applyProtection="1">
      <alignment horizontal="center" vertical="center"/>
      <protection hidden="1"/>
    </xf>
    <xf numFmtId="0" fontId="0" fillId="8" borderId="1" xfId="0" applyFill="1" applyBorder="1" applyAlignment="1">
      <alignment horizontal="center"/>
    </xf>
    <xf numFmtId="0" fontId="11" fillId="0" borderId="13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vertical="center" wrapText="1"/>
    </xf>
  </cellXfs>
  <cellStyles count="33">
    <cellStyle name="Euro" xfId="2" xr:uid="{00000000-0005-0000-0000-000000000000}"/>
    <cellStyle name="Millares [0] 2" xfId="3" xr:uid="{00000000-0005-0000-0000-000001000000}"/>
    <cellStyle name="Millares [0] 3" xfId="4" xr:uid="{00000000-0005-0000-0000-000002000000}"/>
    <cellStyle name="Millares [0] 4" xfId="5" xr:uid="{00000000-0005-0000-0000-000003000000}"/>
    <cellStyle name="Millares 10" xfId="6" xr:uid="{00000000-0005-0000-0000-000004000000}"/>
    <cellStyle name="Millares 11" xfId="7" xr:uid="{00000000-0005-0000-0000-000005000000}"/>
    <cellStyle name="Millares 12" xfId="8" xr:uid="{00000000-0005-0000-0000-000006000000}"/>
    <cellStyle name="Millares 13" xfId="9" xr:uid="{00000000-0005-0000-0000-000007000000}"/>
    <cellStyle name="Millares 14" xfId="10" xr:uid="{00000000-0005-0000-0000-000008000000}"/>
    <cellStyle name="Millares 15" xfId="11" xr:uid="{00000000-0005-0000-0000-000009000000}"/>
    <cellStyle name="Millares 16" xfId="12" xr:uid="{00000000-0005-0000-0000-00000A000000}"/>
    <cellStyle name="Millares 2" xfId="13" xr:uid="{00000000-0005-0000-0000-00000B000000}"/>
    <cellStyle name="Millares 3" xfId="14" xr:uid="{00000000-0005-0000-0000-00000C000000}"/>
    <cellStyle name="Millares 4" xfId="15" xr:uid="{00000000-0005-0000-0000-00000D000000}"/>
    <cellStyle name="Millares 5" xfId="16" xr:uid="{00000000-0005-0000-0000-00000E000000}"/>
    <cellStyle name="Millares 6" xfId="17" xr:uid="{00000000-0005-0000-0000-00000F000000}"/>
    <cellStyle name="Millares 7" xfId="18" xr:uid="{00000000-0005-0000-0000-000010000000}"/>
    <cellStyle name="Millares 8" xfId="19" xr:uid="{00000000-0005-0000-0000-000011000000}"/>
    <cellStyle name="Millares 9" xfId="20" xr:uid="{00000000-0005-0000-0000-000012000000}"/>
    <cellStyle name="Moneda 2" xfId="21" xr:uid="{00000000-0005-0000-0000-000013000000}"/>
    <cellStyle name="Moneda 3" xfId="22" xr:uid="{00000000-0005-0000-0000-000014000000}"/>
    <cellStyle name="Moneda 4" xfId="23" xr:uid="{00000000-0005-0000-0000-000015000000}"/>
    <cellStyle name="Normal" xfId="0" builtinId="0"/>
    <cellStyle name="Normal 2" xfId="1" xr:uid="{00000000-0005-0000-0000-000017000000}"/>
    <cellStyle name="Normal 3" xfId="24" xr:uid="{00000000-0005-0000-0000-000018000000}"/>
    <cellStyle name="Normal 4" xfId="25" xr:uid="{00000000-0005-0000-0000-000019000000}"/>
    <cellStyle name="Normal 5" xfId="30" xr:uid="{00000000-0005-0000-0000-00001A000000}"/>
    <cellStyle name="Normal 6" xfId="31" xr:uid="{00000000-0005-0000-0000-00001B000000}"/>
    <cellStyle name="Porcentaje" xfId="29" builtinId="5"/>
    <cellStyle name="Porcentaje 2" xfId="32" xr:uid="{00000000-0005-0000-0000-00001C000000}"/>
    <cellStyle name="Porcentual 2" xfId="26" xr:uid="{00000000-0005-0000-0000-00001E000000}"/>
    <cellStyle name="Porcentual 3" xfId="27" xr:uid="{00000000-0005-0000-0000-00001F000000}"/>
    <cellStyle name="Porcentual 4" xfId="28" xr:uid="{00000000-0005-0000-0000-000020000000}"/>
  </cellStyles>
  <dxfs count="8"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5FFE5"/>
      <color rgb="FFCCFFCC"/>
      <color rgb="FFFF9966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C0A2-4198-8C7A-11810BBCD57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C0A2-4198-8C7A-11810BBCD57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C0A2-4198-8C7A-11810BBCD57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7-C0A2-4198-8C7A-11810BBCD57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C0A2-4198-8C7A-11810BBCD57D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3-C0A2-4198-8C7A-11810BBCD57D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5-C0A2-4198-8C7A-11810BBCD57D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O"/>
                </a:p>
              </c:txPr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7-C0A2-4198-8C7A-11810BBCD57D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'Resumen Gráfico'!$F$7:$F$10</c:f>
              <c:strCache>
                <c:ptCount val="4"/>
                <c:pt idx="0">
                  <c:v>BAJO</c:v>
                </c:pt>
                <c:pt idx="1">
                  <c:v>MEDIO</c:v>
                </c:pt>
                <c:pt idx="2">
                  <c:v>ALTO</c:v>
                </c:pt>
                <c:pt idx="3">
                  <c:v>CRITICO</c:v>
                </c:pt>
              </c:strCache>
            </c:strRef>
          </c:cat>
          <c:val>
            <c:numRef>
              <c:f>'Resumen Gráfico'!$L$7:$L$10</c:f>
              <c:numCache>
                <c:formatCode>General</c:formatCode>
                <c:ptCount val="4"/>
                <c:pt idx="0">
                  <c:v>7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A2-4198-8C7A-11810BBCD57D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'Resumen Gráfico'!$B$7:$B$14</c:f>
              <c:strCache>
                <c:ptCount val="8"/>
                <c:pt idx="0">
                  <c:v>RIESGOS ECONOMICOS</c:v>
                </c:pt>
                <c:pt idx="1">
                  <c:v>RIESGOS SOCIALES O POLITICOS</c:v>
                </c:pt>
                <c:pt idx="2">
                  <c:v>RIESGOS OPERACIONALES</c:v>
                </c:pt>
                <c:pt idx="3">
                  <c:v>RIESGOS FINANCIEROS</c:v>
                </c:pt>
                <c:pt idx="4">
                  <c:v>RIESGOS REGULATORIOS</c:v>
                </c:pt>
                <c:pt idx="5">
                  <c:v>RIESGOS DE LA NATURALEZA</c:v>
                </c:pt>
                <c:pt idx="6">
                  <c:v>RIESGOS AMBIENTALES</c:v>
                </c:pt>
                <c:pt idx="7">
                  <c:v>RIESGOS TECNOLOGICOS</c:v>
                </c:pt>
              </c:strCache>
            </c:strRef>
          </c:cat>
          <c:val>
            <c:numRef>
              <c:f>'Resumen Gráfico'!$C$7:$C$14</c:f>
              <c:numCache>
                <c:formatCode>General</c:formatCode>
                <c:ptCount val="8"/>
              </c:numCache>
            </c:numRef>
          </c:val>
          <c:extLst>
            <c:ext xmlns:c16="http://schemas.microsoft.com/office/drawing/2014/chart" uri="{C3380CC4-5D6E-409C-BE32-E72D297353CC}">
              <c16:uniqueId val="{00000000-FE21-49AA-ACD4-EB2A5F13AC02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'Resumen Gráfico'!$B$7:$B$14</c:f>
              <c:strCache>
                <c:ptCount val="8"/>
                <c:pt idx="0">
                  <c:v>RIESGOS ECONOMICOS</c:v>
                </c:pt>
                <c:pt idx="1">
                  <c:v>RIESGOS SOCIALES O POLITICOS</c:v>
                </c:pt>
                <c:pt idx="2">
                  <c:v>RIESGOS OPERACIONALES</c:v>
                </c:pt>
                <c:pt idx="3">
                  <c:v>RIESGOS FINANCIEROS</c:v>
                </c:pt>
                <c:pt idx="4">
                  <c:v>RIESGOS REGULATORIOS</c:v>
                </c:pt>
                <c:pt idx="5">
                  <c:v>RIESGOS DE LA NATURALEZA</c:v>
                </c:pt>
                <c:pt idx="6">
                  <c:v>RIESGOS AMBIENTALES</c:v>
                </c:pt>
                <c:pt idx="7">
                  <c:v>RIESGOS TECNOLOGICOS</c:v>
                </c:pt>
              </c:strCache>
            </c:strRef>
          </c:cat>
          <c:val>
            <c:numRef>
              <c:f>'Resumen Gráfico'!$D$7:$D$14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5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21-49AA-ACD4-EB2A5F13A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05820296"/>
        <c:axId val="2074779256"/>
      </c:barChart>
      <c:catAx>
        <c:axId val="2105820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74779256"/>
        <c:crosses val="autoZero"/>
        <c:auto val="1"/>
        <c:lblAlgn val="ctr"/>
        <c:lblOffset val="100"/>
        <c:noMultiLvlLbl val="0"/>
      </c:catAx>
      <c:valAx>
        <c:axId val="2074779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105820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10585</xdr:colOff>
      <xdr:row>0</xdr:row>
      <xdr:rowOff>31750</xdr:rowOff>
    </xdr:from>
    <xdr:to>
      <xdr:col>5</xdr:col>
      <xdr:colOff>105835</xdr:colOff>
      <xdr:row>9</xdr:row>
      <xdr:rowOff>165099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585" y="31750"/>
          <a:ext cx="9144000" cy="6853766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es-CO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4769709</xdr:colOff>
      <xdr:row>0</xdr:row>
      <xdr:rowOff>366695</xdr:rowOff>
    </xdr:from>
    <xdr:to>
      <xdr:col>5</xdr:col>
      <xdr:colOff>20833</xdr:colOff>
      <xdr:row>0</xdr:row>
      <xdr:rowOff>889915</xdr:rowOff>
    </xdr:to>
    <xdr:sp macro="" textlink="">
      <xdr:nvSpPr>
        <xdr:cNvPr id="7" name="CuadroTexto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769709" y="366695"/>
          <a:ext cx="4299874" cy="523220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400" b="1" i="1">
              <a:latin typeface="Arial" panose="020B0604020202020204" pitchFamily="34" charset="0"/>
              <a:cs typeface="Arial" panose="020B0604020202020204" pitchFamily="34" charset="0"/>
            </a:rPr>
            <a:t>Región Administrativa y de Planeación Especial </a:t>
          </a:r>
        </a:p>
        <a:p>
          <a:pPr algn="ctr"/>
          <a:r>
            <a:rPr lang="es-CO" sz="1400" b="1" i="1">
              <a:latin typeface="Arial" panose="020B0604020202020204" pitchFamily="34" charset="0"/>
              <a:cs typeface="Arial" panose="020B0604020202020204" pitchFamily="34" charset="0"/>
            </a:rPr>
            <a:t>RAPE Región Central</a:t>
          </a:r>
        </a:p>
      </xdr:txBody>
    </xdr:sp>
    <xdr:clientData/>
  </xdr:twoCellAnchor>
  <xdr:twoCellAnchor>
    <xdr:from>
      <xdr:col>0</xdr:col>
      <xdr:colOff>1311037</xdr:colOff>
      <xdr:row>7</xdr:row>
      <xdr:rowOff>24198</xdr:rowOff>
    </xdr:from>
    <xdr:to>
      <xdr:col>0</xdr:col>
      <xdr:colOff>5841848</xdr:colOff>
      <xdr:row>8</xdr:row>
      <xdr:rowOff>110697</xdr:rowOff>
    </xdr:to>
    <xdr:sp macro="" textlink="">
      <xdr:nvSpPr>
        <xdr:cNvPr id="8" name="CuadroTexto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311037" y="6367848"/>
          <a:ext cx="4530811" cy="276999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sz="1200" b="1">
              <a:latin typeface="Arial" panose="020B0604020202020204" pitchFamily="34" charset="0"/>
              <a:cs typeface="Arial" panose="020B0604020202020204" pitchFamily="34" charset="0"/>
            </a:rPr>
            <a:t>2016</a:t>
          </a:r>
        </a:p>
      </xdr:txBody>
    </xdr:sp>
    <xdr:clientData/>
  </xdr:twoCellAnchor>
  <xdr:twoCellAnchor>
    <xdr:from>
      <xdr:col>0</xdr:col>
      <xdr:colOff>1311037</xdr:colOff>
      <xdr:row>0</xdr:row>
      <xdr:rowOff>4690645</xdr:rowOff>
    </xdr:from>
    <xdr:to>
      <xdr:col>1</xdr:col>
      <xdr:colOff>309749</xdr:colOff>
      <xdr:row>0</xdr:row>
      <xdr:rowOff>5059977</xdr:rowOff>
    </xdr:to>
    <xdr:sp macro="" textlink="">
      <xdr:nvSpPr>
        <xdr:cNvPr id="9" name="CuadroTexto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311037" y="4690645"/>
          <a:ext cx="4999462" cy="369332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s-CO" b="1">
              <a:latin typeface="Arial" panose="020B0604020202020204" pitchFamily="34" charset="0"/>
              <a:cs typeface="Arial" panose="020B0604020202020204" pitchFamily="34" charset="0"/>
            </a:rPr>
            <a:t>Proceso</a:t>
          </a:r>
          <a:r>
            <a:rPr lang="es-CO" b="1" baseline="0">
              <a:latin typeface="Arial" panose="020B0604020202020204" pitchFamily="34" charset="0"/>
              <a:cs typeface="Arial" panose="020B0604020202020204" pitchFamily="34" charset="0"/>
            </a:rPr>
            <a:t> de Gestión Contractual</a:t>
          </a:r>
          <a:endParaRPr lang="es-CO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5609167</xdr:colOff>
      <xdr:row>0</xdr:row>
      <xdr:rowOff>4127862</xdr:rowOff>
    </xdr:from>
    <xdr:to>
      <xdr:col>4</xdr:col>
      <xdr:colOff>513658</xdr:colOff>
      <xdr:row>7</xdr:row>
      <xdr:rowOff>179916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09167" y="4127862"/>
          <a:ext cx="3191241" cy="2391471"/>
        </a:xfrm>
        <a:prstGeom prst="rect">
          <a:avLst/>
        </a:prstGeom>
      </xdr:spPr>
    </xdr:pic>
    <xdr:clientData/>
  </xdr:twoCellAnchor>
  <xdr:twoCellAnchor editAs="oneCell">
    <xdr:from>
      <xdr:col>0</xdr:col>
      <xdr:colOff>1132416</xdr:colOff>
      <xdr:row>0</xdr:row>
      <xdr:rowOff>328083</xdr:rowOff>
    </xdr:from>
    <xdr:to>
      <xdr:col>0</xdr:col>
      <xdr:colOff>2301054</xdr:colOff>
      <xdr:row>0</xdr:row>
      <xdr:rowOff>1005416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2FE7B8-D1FF-4735-B54E-B22707ED3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416" y="328083"/>
          <a:ext cx="1168638" cy="6773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133351</xdr:colOff>
      <xdr:row>4</xdr:row>
      <xdr:rowOff>76200</xdr:rowOff>
    </xdr:from>
    <xdr:to>
      <xdr:col>11</xdr:col>
      <xdr:colOff>695325</xdr:colOff>
      <xdr:row>4</xdr:row>
      <xdr:rowOff>2638425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38101</xdr:colOff>
      <xdr:row>4</xdr:row>
      <xdr:rowOff>57150</xdr:rowOff>
    </xdr:from>
    <xdr:to>
      <xdr:col>3</xdr:col>
      <xdr:colOff>2019300</xdr:colOff>
      <xdr:row>4</xdr:row>
      <xdr:rowOff>2724150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="90" zoomScaleNormal="90" zoomScaleSheetLayoutView="130" zoomScalePageLayoutView="90" workbookViewId="0">
      <selection activeCell="I1" sqref="I1"/>
    </sheetView>
  </sheetViews>
  <sheetFormatPr baseColWidth="10" defaultColWidth="11.5" defaultRowHeight="15"/>
  <cols>
    <col min="1" max="1" width="90" style="18" customWidth="1"/>
    <col min="2" max="16384" width="11.5" style="18"/>
  </cols>
  <sheetData>
    <row r="1" spans="1:1" ht="409.5" customHeight="1">
      <c r="A1" s="17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I17" sqref="I17"/>
    </sheetView>
  </sheetViews>
  <sheetFormatPr baseColWidth="10" defaultColWidth="11.5" defaultRowHeight="15"/>
  <cols>
    <col min="1" max="1" width="11.5" style="16"/>
    <col min="2" max="2" width="6.5" style="16" customWidth="1"/>
    <col min="3" max="3" width="13.5" style="16" customWidth="1"/>
    <col min="4" max="4" width="11.5" style="16"/>
    <col min="5" max="5" width="16.33203125" style="16" customWidth="1"/>
    <col min="6" max="11" width="11.5" style="16"/>
    <col min="12" max="12" width="21.33203125" style="16" customWidth="1"/>
    <col min="13" max="16384" width="11.5" style="16"/>
  </cols>
  <sheetData>
    <row r="1" spans="1:14" ht="37.5" customHeight="1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</row>
    <row r="2" spans="1:14" ht="188.25" customHeight="1">
      <c r="A2" s="132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</row>
    <row r="3" spans="1:14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16">
      <c r="A4" s="134" t="s">
        <v>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</row>
    <row r="5" spans="1:14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>
      <c r="A6" s="15"/>
      <c r="B6" s="130" t="s">
        <v>3</v>
      </c>
      <c r="C6" s="130"/>
      <c r="D6" s="130"/>
      <c r="E6" s="130"/>
      <c r="F6" s="130"/>
      <c r="G6" s="130"/>
      <c r="H6" s="130"/>
      <c r="I6" s="130"/>
      <c r="J6" s="15"/>
      <c r="K6" s="130" t="s">
        <v>4</v>
      </c>
      <c r="L6" s="130"/>
      <c r="M6" s="15"/>
      <c r="N6" s="15"/>
    </row>
    <row r="7" spans="1:14">
      <c r="A7" s="15"/>
      <c r="B7" s="135" t="s">
        <v>5</v>
      </c>
      <c r="C7" s="135"/>
      <c r="D7" s="135"/>
      <c r="E7" s="88" t="s">
        <v>6</v>
      </c>
      <c r="F7" s="88" t="s">
        <v>7</v>
      </c>
      <c r="G7" s="88" t="s">
        <v>8</v>
      </c>
      <c r="H7" s="88" t="s">
        <v>9</v>
      </c>
      <c r="I7" s="88" t="s">
        <v>10</v>
      </c>
      <c r="J7" s="15"/>
      <c r="K7" s="88" t="s">
        <v>11</v>
      </c>
      <c r="L7" s="88" t="s">
        <v>12</v>
      </c>
      <c r="M7" s="15"/>
      <c r="N7" s="15"/>
    </row>
    <row r="8" spans="1:14">
      <c r="A8" s="15"/>
      <c r="B8" s="135"/>
      <c r="C8" s="135"/>
      <c r="D8" s="135"/>
      <c r="E8" s="88">
        <v>1</v>
      </c>
      <c r="F8" s="88">
        <v>2</v>
      </c>
      <c r="G8" s="88">
        <v>3</v>
      </c>
      <c r="H8" s="88">
        <v>4</v>
      </c>
      <c r="I8" s="88">
        <v>5</v>
      </c>
      <c r="J8" s="15"/>
      <c r="K8" s="2" t="s">
        <v>13</v>
      </c>
      <c r="L8" s="1" t="s">
        <v>14</v>
      </c>
      <c r="M8" s="15"/>
      <c r="N8" s="15"/>
    </row>
    <row r="9" spans="1:14" ht="20" customHeight="1">
      <c r="A9" s="15"/>
      <c r="B9" s="127" t="s">
        <v>15</v>
      </c>
      <c r="C9" s="88" t="s">
        <v>16</v>
      </c>
      <c r="D9" s="88">
        <v>1</v>
      </c>
      <c r="E9" s="2">
        <v>2</v>
      </c>
      <c r="F9" s="2">
        <v>3</v>
      </c>
      <c r="G9" s="2">
        <v>4</v>
      </c>
      <c r="H9" s="3">
        <v>5</v>
      </c>
      <c r="I9" s="4">
        <v>6</v>
      </c>
      <c r="J9" s="15"/>
      <c r="K9" s="3" t="s">
        <v>17</v>
      </c>
      <c r="L9" s="1">
        <v>5</v>
      </c>
      <c r="M9" s="15"/>
      <c r="N9" s="15"/>
    </row>
    <row r="10" spans="1:14" ht="20" customHeight="1">
      <c r="A10" s="15"/>
      <c r="B10" s="128"/>
      <c r="C10" s="88" t="s">
        <v>18</v>
      </c>
      <c r="D10" s="88">
        <v>2</v>
      </c>
      <c r="E10" s="2">
        <v>3</v>
      </c>
      <c r="F10" s="2">
        <v>4</v>
      </c>
      <c r="G10" s="3">
        <v>5</v>
      </c>
      <c r="H10" s="4">
        <v>6</v>
      </c>
      <c r="I10" s="4">
        <v>7</v>
      </c>
      <c r="J10" s="15"/>
      <c r="K10" s="4" t="s">
        <v>19</v>
      </c>
      <c r="L10" s="1" t="s">
        <v>20</v>
      </c>
      <c r="M10" s="15"/>
      <c r="N10" s="15"/>
    </row>
    <row r="11" spans="1:14" ht="20" customHeight="1">
      <c r="A11" s="15"/>
      <c r="B11" s="128"/>
      <c r="C11" s="88" t="s">
        <v>21</v>
      </c>
      <c r="D11" s="88">
        <v>3</v>
      </c>
      <c r="E11" s="2">
        <v>4</v>
      </c>
      <c r="F11" s="3">
        <v>5</v>
      </c>
      <c r="G11" s="4">
        <v>6</v>
      </c>
      <c r="H11" s="4">
        <v>7</v>
      </c>
      <c r="I11" s="5">
        <v>8</v>
      </c>
      <c r="J11" s="15"/>
      <c r="K11" s="5" t="s">
        <v>22</v>
      </c>
      <c r="L11" s="1" t="s">
        <v>23</v>
      </c>
      <c r="M11" s="15"/>
      <c r="N11" s="15"/>
    </row>
    <row r="12" spans="1:14" ht="20" customHeight="1">
      <c r="A12" s="15"/>
      <c r="B12" s="128"/>
      <c r="C12" s="88" t="s">
        <v>24</v>
      </c>
      <c r="D12" s="88">
        <v>4</v>
      </c>
      <c r="E12" s="3">
        <v>5</v>
      </c>
      <c r="F12" s="4">
        <v>6</v>
      </c>
      <c r="G12" s="4">
        <v>7</v>
      </c>
      <c r="H12" s="5">
        <v>8</v>
      </c>
      <c r="I12" s="5">
        <v>9</v>
      </c>
      <c r="J12" s="15"/>
      <c r="K12" s="15"/>
      <c r="L12" s="15"/>
      <c r="M12" s="15"/>
      <c r="N12" s="15"/>
    </row>
    <row r="13" spans="1:14" ht="20" customHeight="1">
      <c r="A13" s="15"/>
      <c r="B13" s="129"/>
      <c r="C13" s="42" t="s">
        <v>25</v>
      </c>
      <c r="D13" s="88">
        <v>5</v>
      </c>
      <c r="E13" s="4">
        <v>6</v>
      </c>
      <c r="F13" s="4">
        <v>7</v>
      </c>
      <c r="G13" s="5">
        <v>8</v>
      </c>
      <c r="H13" s="5">
        <v>9</v>
      </c>
      <c r="I13" s="5">
        <v>10</v>
      </c>
      <c r="J13" s="15"/>
      <c r="K13" s="15"/>
      <c r="L13" s="15"/>
      <c r="M13" s="15"/>
      <c r="N13" s="15"/>
    </row>
    <row r="14" spans="1:14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</sheetData>
  <mergeCells count="7">
    <mergeCell ref="B9:B13"/>
    <mergeCell ref="K6:L6"/>
    <mergeCell ref="A1:N1"/>
    <mergeCell ref="A2:N2"/>
    <mergeCell ref="A4:N4"/>
    <mergeCell ref="B6:I6"/>
    <mergeCell ref="B7:D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1"/>
  <sheetViews>
    <sheetView tabSelected="1" topLeftCell="C1" zoomScale="70" zoomScaleNormal="70" zoomScaleSheetLayoutView="40" zoomScalePageLayoutView="70" workbookViewId="0">
      <selection activeCell="F4" sqref="F4:AA4"/>
    </sheetView>
  </sheetViews>
  <sheetFormatPr baseColWidth="10" defaultColWidth="11.5" defaultRowHeight="14"/>
  <cols>
    <col min="1" max="1" width="6.6640625" style="20" customWidth="1"/>
    <col min="2" max="2" width="6.5" style="21" customWidth="1"/>
    <col min="3" max="3" width="7.5" style="22" customWidth="1"/>
    <col min="4" max="4" width="6.1640625" style="21" customWidth="1"/>
    <col min="5" max="5" width="10" style="22" customWidth="1"/>
    <col min="6" max="6" width="30" style="23" customWidth="1"/>
    <col min="7" max="7" width="22.6640625" style="23" customWidth="1"/>
    <col min="8" max="8" width="23.5" style="23" customWidth="1"/>
    <col min="9" max="9" width="10.6640625" style="23" customWidth="1"/>
    <col min="10" max="10" width="15" style="23" customWidth="1"/>
    <col min="11" max="11" width="7.5" style="23" customWidth="1"/>
    <col min="12" max="12" width="6.5" style="23" customWidth="1"/>
    <col min="13" max="13" width="7.1640625" style="23" customWidth="1"/>
    <col min="14" max="14" width="9.83203125" style="23" customWidth="1"/>
    <col min="15" max="15" width="27.5" style="23" customWidth="1"/>
    <col min="16" max="16" width="9.83203125" style="23" customWidth="1"/>
    <col min="17" max="17" width="8.83203125" style="23" customWidth="1"/>
    <col min="18" max="18" width="6.83203125" style="23" customWidth="1"/>
    <col min="19" max="19" width="7.33203125" style="23" customWidth="1"/>
    <col min="20" max="20" width="8.1640625" style="23" customWidth="1"/>
    <col min="21" max="21" width="6.5" style="23" customWidth="1"/>
    <col min="22" max="22" width="10.83203125" style="23" customWidth="1"/>
    <col min="23" max="23" width="14.5" style="23" customWidth="1"/>
    <col min="24" max="24" width="13.83203125" style="23" customWidth="1"/>
    <col min="25" max="25" width="10.83203125" style="23" customWidth="1"/>
    <col min="26" max="26" width="33.33203125" style="23" customWidth="1"/>
    <col min="27" max="27" width="12.6640625" style="23" customWidth="1"/>
    <col min="28" max="16384" width="11.5" style="23"/>
  </cols>
  <sheetData>
    <row r="1" spans="1:27" s="19" customFormat="1" ht="44.25" customHeight="1">
      <c r="A1" s="122" t="s">
        <v>26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</row>
    <row r="2" spans="1:27" s="19" customFormat="1" ht="55.5" customHeight="1">
      <c r="A2" s="97" t="s">
        <v>148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9"/>
    </row>
    <row r="3" spans="1:27" s="19" customFormat="1" ht="60" customHeight="1">
      <c r="A3" s="112" t="s">
        <v>27</v>
      </c>
      <c r="B3" s="113"/>
      <c r="C3" s="113"/>
      <c r="D3" s="113"/>
      <c r="E3" s="114"/>
      <c r="F3" s="115" t="s">
        <v>151</v>
      </c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7"/>
    </row>
    <row r="4" spans="1:27" s="19" customFormat="1" ht="55.5" customHeight="1">
      <c r="A4" s="112" t="s">
        <v>28</v>
      </c>
      <c r="B4" s="113"/>
      <c r="C4" s="113"/>
      <c r="D4" s="113"/>
      <c r="E4" s="114"/>
      <c r="F4" s="118" t="s">
        <v>150</v>
      </c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7"/>
    </row>
    <row r="5" spans="1:27" s="19" customFormat="1" ht="55.5" customHeight="1">
      <c r="A5" s="101" t="s">
        <v>29</v>
      </c>
      <c r="B5" s="101"/>
      <c r="C5" s="101"/>
      <c r="D5" s="101"/>
      <c r="E5" s="101"/>
      <c r="F5" s="101"/>
      <c r="G5" s="101"/>
      <c r="H5" s="100" t="s">
        <v>30</v>
      </c>
      <c r="I5" s="100"/>
      <c r="J5" s="100"/>
      <c r="K5" s="100"/>
      <c r="L5" s="100"/>
      <c r="M5" s="100"/>
      <c r="N5" s="100"/>
      <c r="O5" s="108" t="s">
        <v>31</v>
      </c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2" t="s">
        <v>32</v>
      </c>
      <c r="AA5" s="103"/>
    </row>
    <row r="6" spans="1:27" s="19" customFormat="1" ht="27" customHeight="1">
      <c r="A6" s="101"/>
      <c r="B6" s="101"/>
      <c r="C6" s="101"/>
      <c r="D6" s="101"/>
      <c r="E6" s="101"/>
      <c r="F6" s="101"/>
      <c r="G6" s="101"/>
      <c r="H6" s="100"/>
      <c r="I6" s="100"/>
      <c r="J6" s="100"/>
      <c r="K6" s="100"/>
      <c r="L6" s="100"/>
      <c r="M6" s="100"/>
      <c r="N6" s="100"/>
      <c r="O6" s="109" t="s">
        <v>33</v>
      </c>
      <c r="P6" s="108" t="s">
        <v>34</v>
      </c>
      <c r="Q6" s="108"/>
      <c r="R6" s="108"/>
      <c r="S6" s="108"/>
      <c r="T6" s="108"/>
      <c r="U6" s="108"/>
      <c r="V6" s="108" t="s">
        <v>35</v>
      </c>
      <c r="W6" s="108"/>
      <c r="X6" s="108"/>
      <c r="Y6" s="108"/>
      <c r="Z6" s="104"/>
      <c r="AA6" s="105"/>
    </row>
    <row r="7" spans="1:27" s="19" customFormat="1" ht="30" customHeight="1">
      <c r="A7" s="124" t="s">
        <v>36</v>
      </c>
      <c r="B7" s="124" t="s">
        <v>37</v>
      </c>
      <c r="C7" s="124" t="s">
        <v>38</v>
      </c>
      <c r="D7" s="124" t="s">
        <v>39</v>
      </c>
      <c r="E7" s="124" t="s">
        <v>40</v>
      </c>
      <c r="F7" s="125" t="s">
        <v>41</v>
      </c>
      <c r="G7" s="125" t="s">
        <v>42</v>
      </c>
      <c r="H7" s="126" t="s">
        <v>15</v>
      </c>
      <c r="I7" s="126"/>
      <c r="J7" s="126" t="s">
        <v>3</v>
      </c>
      <c r="K7" s="126"/>
      <c r="L7" s="111" t="s">
        <v>43</v>
      </c>
      <c r="M7" s="111" t="s">
        <v>44</v>
      </c>
      <c r="N7" s="111" t="s">
        <v>45</v>
      </c>
      <c r="O7" s="109"/>
      <c r="P7" s="109" t="s">
        <v>46</v>
      </c>
      <c r="Q7" s="109"/>
      <c r="R7" s="109"/>
      <c r="S7" s="109"/>
      <c r="T7" s="110" t="s">
        <v>43</v>
      </c>
      <c r="U7" s="110" t="s">
        <v>44</v>
      </c>
      <c r="V7" s="110" t="s">
        <v>47</v>
      </c>
      <c r="W7" s="110" t="s">
        <v>48</v>
      </c>
      <c r="X7" s="110" t="s">
        <v>49</v>
      </c>
      <c r="Y7" s="110" t="s">
        <v>50</v>
      </c>
      <c r="Z7" s="104"/>
      <c r="AA7" s="105"/>
    </row>
    <row r="8" spans="1:27" s="19" customFormat="1" ht="14" customHeight="1">
      <c r="A8" s="124"/>
      <c r="B8" s="124"/>
      <c r="C8" s="124"/>
      <c r="D8" s="124"/>
      <c r="E8" s="124"/>
      <c r="F8" s="125"/>
      <c r="G8" s="125"/>
      <c r="H8" s="111" t="s">
        <v>44</v>
      </c>
      <c r="I8" s="111" t="s">
        <v>51</v>
      </c>
      <c r="J8" s="111" t="s">
        <v>44</v>
      </c>
      <c r="K8" s="111" t="s">
        <v>51</v>
      </c>
      <c r="L8" s="111"/>
      <c r="M8" s="111"/>
      <c r="N8" s="111"/>
      <c r="O8" s="109"/>
      <c r="P8" s="109" t="s">
        <v>15</v>
      </c>
      <c r="Q8" s="109"/>
      <c r="R8" s="109" t="s">
        <v>3</v>
      </c>
      <c r="S8" s="109"/>
      <c r="T8" s="110"/>
      <c r="U8" s="110"/>
      <c r="V8" s="110"/>
      <c r="W8" s="110"/>
      <c r="X8" s="110"/>
      <c r="Y8" s="110"/>
      <c r="Z8" s="106"/>
      <c r="AA8" s="107"/>
    </row>
    <row r="9" spans="1:27" s="19" customFormat="1" ht="123" customHeight="1">
      <c r="A9" s="124"/>
      <c r="B9" s="124"/>
      <c r="C9" s="124"/>
      <c r="D9" s="124"/>
      <c r="E9" s="124"/>
      <c r="F9" s="125"/>
      <c r="G9" s="125"/>
      <c r="H9" s="111"/>
      <c r="I9" s="111"/>
      <c r="J9" s="111"/>
      <c r="K9" s="111"/>
      <c r="L9" s="111"/>
      <c r="M9" s="111"/>
      <c r="N9" s="111"/>
      <c r="O9" s="109"/>
      <c r="P9" s="89" t="s">
        <v>44</v>
      </c>
      <c r="Q9" s="89" t="s">
        <v>51</v>
      </c>
      <c r="R9" s="89" t="s">
        <v>44</v>
      </c>
      <c r="S9" s="89" t="s">
        <v>51</v>
      </c>
      <c r="T9" s="110"/>
      <c r="U9" s="110"/>
      <c r="V9" s="110"/>
      <c r="W9" s="110"/>
      <c r="X9" s="110"/>
      <c r="Y9" s="110"/>
      <c r="Z9" s="44" t="s">
        <v>52</v>
      </c>
      <c r="AA9" s="43" t="s">
        <v>53</v>
      </c>
    </row>
    <row r="10" spans="1:27" s="19" customFormat="1" ht="123.75" customHeight="1">
      <c r="A10" s="24">
        <v>0</v>
      </c>
      <c r="B10" s="25" t="s">
        <v>54</v>
      </c>
      <c r="C10" s="25" t="s">
        <v>55</v>
      </c>
      <c r="D10" s="25" t="s">
        <v>56</v>
      </c>
      <c r="E10" s="26" t="s">
        <v>57</v>
      </c>
      <c r="F10" s="51" t="s">
        <v>58</v>
      </c>
      <c r="G10" s="52" t="s">
        <v>59</v>
      </c>
      <c r="H10" s="25" t="s">
        <v>18</v>
      </c>
      <c r="I10" s="24">
        <f>IF(H10=Instructivo!$C$9,Instructivo!$D$9,IF(H10=Instructivo!$C$10,Instructivo!$D$10,IF(H10=Instructivo!$C$11,Instructivo!$D$11,IF(H10=Instructivo!$C$12,Instructivo!$D$12,IF(H10=Instructivo!$C$13,Instructivo!$D$13,)))))</f>
        <v>2</v>
      </c>
      <c r="J10" s="25" t="s">
        <v>8</v>
      </c>
      <c r="K10" s="24">
        <f>IF(J10=Instructivo!$E$7,Instructivo!$E$8,IF(J10=Instructivo!$F$7,Instructivo!$F$8,IF(J10=Instructivo!$G$7,Instructivo!$G$8,IF(J10=Instructivo!$H$7,Instructivo!$H$8,IF(J10=Instructivo!$I$7,Instructivo!$I$8,)))))</f>
        <v>3</v>
      </c>
      <c r="L10" s="24">
        <f>I10+K10</f>
        <v>5</v>
      </c>
      <c r="M10" s="26" t="str">
        <f t="shared" ref="M10:M12" si="0">IF(L10=0,"",IF(L10&lt;=4,"BAJO",IF(AND(L10=5),"MEDIO",IF(AND(L10&lt;=7),"ALTO",IF(L10&lt;=10,"CRITICO","")))))</f>
        <v>MEDIO</v>
      </c>
      <c r="N10" s="53" t="s">
        <v>60</v>
      </c>
      <c r="O10" s="27" t="s">
        <v>118</v>
      </c>
      <c r="P10" s="25" t="s">
        <v>16</v>
      </c>
      <c r="Q10" s="24">
        <f>IF(P10=Instructivo!$C$9,Instructivo!$D$9,IF(P10=Instructivo!$C$10,Instructivo!$D$10,IF(P10=Instructivo!$C$11,Instructivo!$D$11,IF(P10=Instructivo!$C$12,Instructivo!$D$12,IF(P10=Instructivo!$C$13,Instructivo!$D$13,)))))</f>
        <v>1</v>
      </c>
      <c r="R10" s="25" t="s">
        <v>6</v>
      </c>
      <c r="S10" s="24">
        <f>IF(R10=Instructivo!$E$7,Instructivo!$E$8,IF(R10=Instructivo!$F$7,Instructivo!$F$8,IF(R10=Instructivo!$G$7,Instructivo!$G$8,IF(R10=Instructivo!$H$7,Instructivo!$H$8,IF(R10=Instructivo!$I$7,Instructivo!$I$8,)))))</f>
        <v>1</v>
      </c>
      <c r="T10" s="24">
        <f>Q10+S10</f>
        <v>2</v>
      </c>
      <c r="U10" s="26" t="str">
        <f t="shared" ref="U10:U12" si="1">IF(T10=0,"",IF(T10&lt;=4,"BAJO",IF(AND(T10=5),"MEDIO",IF(AND(T10&lt;=7),"ALTO",IF(T10&lt;=10,"CRITICO","")))))</f>
        <v>BAJO</v>
      </c>
      <c r="V10" s="24" t="s">
        <v>62</v>
      </c>
      <c r="W10" s="95" t="s">
        <v>60</v>
      </c>
      <c r="X10" s="96" t="s">
        <v>124</v>
      </c>
      <c r="Y10" s="96" t="s">
        <v>125</v>
      </c>
      <c r="Z10" s="94" t="s">
        <v>126</v>
      </c>
      <c r="AA10" s="94" t="s">
        <v>127</v>
      </c>
    </row>
    <row r="11" spans="1:27" s="19" customFormat="1" ht="117" customHeight="1">
      <c r="A11" s="28">
        <v>1</v>
      </c>
      <c r="B11" s="29" t="s">
        <v>90</v>
      </c>
      <c r="C11" s="29" t="s">
        <v>55</v>
      </c>
      <c r="D11" s="29" t="s">
        <v>94</v>
      </c>
      <c r="E11" s="30" t="s">
        <v>57</v>
      </c>
      <c r="F11" s="31" t="s">
        <v>101</v>
      </c>
      <c r="G11" s="94" t="s">
        <v>59</v>
      </c>
      <c r="H11" s="25" t="s">
        <v>16</v>
      </c>
      <c r="I11" s="24">
        <f>IF(H11=Instructivo!$C$9,Instructivo!$D$9,IF(H11=Instructivo!$C$10,Instructivo!$D$10,IF(H11=Instructivo!$C$11,Instructivo!$D$11,IF(H11=Instructivo!$C$12,Instructivo!$D$12,IF(H11=Instructivo!$C$13,Instructivo!$D$13,)))))</f>
        <v>1</v>
      </c>
      <c r="J11" s="25" t="s">
        <v>6</v>
      </c>
      <c r="K11" s="24">
        <f>IF(J11=Instructivo!$E$7,Instructivo!$E$8,IF(J11=Instructivo!$F$7,Instructivo!$F$8,IF(J11=Instructivo!$G$7,Instructivo!$G$8,IF(J11=Instructivo!$H$7,Instructivo!$H$8,IF(J11=Instructivo!$I$7,Instructivo!$I$8,)))))</f>
        <v>1</v>
      </c>
      <c r="L11" s="24">
        <f t="shared" ref="L11:L14" si="2">I11+K11</f>
        <v>2</v>
      </c>
      <c r="M11" s="26" t="str">
        <f t="shared" si="0"/>
        <v>BAJO</v>
      </c>
      <c r="N11" s="53" t="s">
        <v>60</v>
      </c>
      <c r="O11" s="27" t="s">
        <v>117</v>
      </c>
      <c r="P11" s="25" t="s">
        <v>16</v>
      </c>
      <c r="Q11" s="24">
        <f>IF(P11=Instructivo!$C$9,Instructivo!$D$9,IF(P11=Instructivo!$C$10,Instructivo!$D$10,IF(P11=Instructivo!$C$11,Instructivo!$D$11,IF(P11=Instructivo!$C$12,Instructivo!$D$12,IF(P11=Instructivo!$C$13,Instructivo!$D$13,)))))</f>
        <v>1</v>
      </c>
      <c r="R11" s="25" t="s">
        <v>6</v>
      </c>
      <c r="S11" s="24">
        <f>IF(R11=Instructivo!$E$7,Instructivo!$E$8,IF(R11=Instructivo!$F$7,Instructivo!$F$8,IF(R11=Instructivo!$G$7,Instructivo!$G$8,IF(R11=Instructivo!$H$7,Instructivo!$H$8,IF(R11=Instructivo!$I$7,Instructivo!$I$8,)))))</f>
        <v>1</v>
      </c>
      <c r="T11" s="24">
        <f t="shared" ref="T11:T14" si="3">Q11+S11</f>
        <v>2</v>
      </c>
      <c r="U11" s="26" t="str">
        <f t="shared" si="1"/>
        <v>BAJO</v>
      </c>
      <c r="V11" s="24" t="s">
        <v>62</v>
      </c>
      <c r="W11" s="93" t="s">
        <v>146</v>
      </c>
      <c r="X11" s="96" t="s">
        <v>128</v>
      </c>
      <c r="Y11" s="96" t="s">
        <v>125</v>
      </c>
      <c r="Z11" s="94" t="s">
        <v>117</v>
      </c>
      <c r="AA11" s="94" t="s">
        <v>129</v>
      </c>
    </row>
    <row r="12" spans="1:27" s="19" customFormat="1" ht="123" customHeight="1">
      <c r="A12" s="28">
        <v>2</v>
      </c>
      <c r="B12" s="29" t="s">
        <v>90</v>
      </c>
      <c r="C12" s="29" t="s">
        <v>91</v>
      </c>
      <c r="D12" s="29" t="s">
        <v>94</v>
      </c>
      <c r="E12" s="30" t="s">
        <v>57</v>
      </c>
      <c r="F12" s="31" t="s">
        <v>102</v>
      </c>
      <c r="G12" s="94" t="s">
        <v>110</v>
      </c>
      <c r="H12" s="25" t="s">
        <v>16</v>
      </c>
      <c r="I12" s="24">
        <f>IF(H12=Instructivo!$C$9,Instructivo!$D$9,IF(H12=Instructivo!$C$10,Instructivo!$D$10,IF(H12=Instructivo!$C$11,Instructivo!$D$11,IF(H12=Instructivo!$C$12,Instructivo!$D$12,IF(H12=Instructivo!$C$13,Instructivo!$D$13,)))))</f>
        <v>1</v>
      </c>
      <c r="J12" s="25" t="s">
        <v>7</v>
      </c>
      <c r="K12" s="24">
        <f>IF(J12=Instructivo!$E$7,Instructivo!$E$8,IF(J12=Instructivo!$F$7,Instructivo!$F$8,IF(J12=Instructivo!$G$7,Instructivo!$G$8,IF(J12=Instructivo!$H$7,Instructivo!$H$8,IF(J12=Instructivo!$I$7,Instructivo!$I$8,)))))</f>
        <v>2</v>
      </c>
      <c r="L12" s="24">
        <f t="shared" si="2"/>
        <v>3</v>
      </c>
      <c r="M12" s="26" t="str">
        <f t="shared" si="0"/>
        <v>BAJO</v>
      </c>
      <c r="N12" s="53" t="s">
        <v>60</v>
      </c>
      <c r="O12" s="27" t="s">
        <v>61</v>
      </c>
      <c r="P12" s="25" t="s">
        <v>16</v>
      </c>
      <c r="Q12" s="24">
        <f>IF(P12=Instructivo!$C$9,Instructivo!$D$9,IF(P12=Instructivo!$C$10,Instructivo!$D$10,IF(P12=Instructivo!$C$11,Instructivo!$D$11,IF(P12=Instructivo!$C$12,Instructivo!$D$12,IF(P12=Instructivo!$C$13,Instructivo!$D$13,)))))</f>
        <v>1</v>
      </c>
      <c r="R12" s="25" t="s">
        <v>7</v>
      </c>
      <c r="S12" s="24">
        <f>IF(R12=Instructivo!$E$7,Instructivo!$E$8,IF(R12=Instructivo!$F$7,Instructivo!$F$8,IF(R12=Instructivo!$G$7,Instructivo!$G$8,IF(R12=Instructivo!$H$7,Instructivo!$H$8,IF(R12=Instructivo!$I$7,Instructivo!$I$8,)))))</f>
        <v>2</v>
      </c>
      <c r="T12" s="24">
        <f t="shared" si="3"/>
        <v>3</v>
      </c>
      <c r="U12" s="26" t="str">
        <f t="shared" si="1"/>
        <v>BAJO</v>
      </c>
      <c r="V12" s="24" t="s">
        <v>62</v>
      </c>
      <c r="W12" s="95" t="s">
        <v>60</v>
      </c>
      <c r="X12" s="96" t="s">
        <v>128</v>
      </c>
      <c r="Y12" s="96" t="s">
        <v>130</v>
      </c>
      <c r="Z12" s="94" t="s">
        <v>131</v>
      </c>
      <c r="AA12" s="94" t="s">
        <v>132</v>
      </c>
    </row>
    <row r="13" spans="1:27" s="19" customFormat="1" ht="133.5" customHeight="1">
      <c r="A13" s="28">
        <v>3</v>
      </c>
      <c r="B13" s="29" t="s">
        <v>54</v>
      </c>
      <c r="C13" s="29" t="s">
        <v>91</v>
      </c>
      <c r="D13" s="29" t="s">
        <v>95</v>
      </c>
      <c r="E13" s="30" t="s">
        <v>57</v>
      </c>
      <c r="F13" s="31" t="s">
        <v>103</v>
      </c>
      <c r="G13" s="94" t="s">
        <v>111</v>
      </c>
      <c r="H13" s="25" t="s">
        <v>21</v>
      </c>
      <c r="I13" s="24">
        <f>IF(H13=Instructivo!$C$9,Instructivo!$D$9,IF(H13=Instructivo!$C$10,Instructivo!$D$10,IF(H13=Instructivo!$C$11,Instructivo!$D$11,IF(H13=Instructivo!$C$12,Instructivo!$D$12,IF(H13=Instructivo!$C$13,Instructivo!$D$13,)))))</f>
        <v>3</v>
      </c>
      <c r="J13" s="25" t="s">
        <v>7</v>
      </c>
      <c r="K13" s="24">
        <f>IF(J13=Instructivo!$E$7,Instructivo!$E$8,IF(J13=Instructivo!$F$7,Instructivo!$F$8,IF(J13=Instructivo!$G$7,Instructivo!$G$8,IF(J13=Instructivo!$H$7,Instructivo!$H$8,IF(J13=Instructivo!$I$7,Instructivo!$I$8,)))))</f>
        <v>2</v>
      </c>
      <c r="L13" s="24">
        <f t="shared" si="2"/>
        <v>5</v>
      </c>
      <c r="M13" s="26" t="str">
        <f t="shared" ref="M13:M20" si="4">IF(L13=0,"",IF(L13&lt;=4,"BAJO",IF(AND(L13=5),"MEDIO",IF(AND(L13&lt;=7),"ALTO",IF(L13&lt;=10,"CRITICO","")))))</f>
        <v>MEDIO</v>
      </c>
      <c r="N13" s="53" t="s">
        <v>60</v>
      </c>
      <c r="O13" s="27" t="s">
        <v>119</v>
      </c>
      <c r="P13" s="25" t="s">
        <v>21</v>
      </c>
      <c r="Q13" s="24">
        <f>IF(P13=Instructivo!$C$9,Instructivo!$D$9,IF(P13=Instructivo!$C$10,Instructivo!$D$10,IF(P13=Instructivo!$C$11,Instructivo!$D$11,IF(P13=Instructivo!$C$12,Instructivo!$D$12,IF(P13=Instructivo!$C$13,Instructivo!$D$13,)))))</f>
        <v>3</v>
      </c>
      <c r="R13" s="25" t="s">
        <v>7</v>
      </c>
      <c r="S13" s="24">
        <f>IF(R13=Instructivo!$E$7,Instructivo!$E$8,IF(R13=Instructivo!$F$7,Instructivo!$F$8,IF(R13=Instructivo!$G$7,Instructivo!$G$8,IF(R13=Instructivo!$H$7,Instructivo!$H$8,IF(R13=Instructivo!$I$7,Instructivo!$I$8,)))))</f>
        <v>2</v>
      </c>
      <c r="T13" s="24">
        <f t="shared" si="3"/>
        <v>5</v>
      </c>
      <c r="U13" s="26" t="str">
        <f t="shared" ref="U13:U20" si="5">IF(T13=0,"",IF(T13&lt;=4,"BAJO",IF(AND(T13=5),"MEDIO",IF(AND(T13&lt;=7),"ALTO",IF(T13&lt;=10,"CRITICO","")))))</f>
        <v>MEDIO</v>
      </c>
      <c r="V13" s="24" t="s">
        <v>62</v>
      </c>
      <c r="W13" s="93" t="s">
        <v>149</v>
      </c>
      <c r="X13" s="96" t="s">
        <v>128</v>
      </c>
      <c r="Y13" s="96" t="s">
        <v>133</v>
      </c>
      <c r="Z13" s="94" t="s">
        <v>119</v>
      </c>
      <c r="AA13" s="94" t="s">
        <v>134</v>
      </c>
    </row>
    <row r="14" spans="1:27" s="19" customFormat="1" ht="124.5" customHeight="1">
      <c r="A14" s="28">
        <v>4</v>
      </c>
      <c r="B14" s="29" t="s">
        <v>90</v>
      </c>
      <c r="C14" s="29" t="s">
        <v>91</v>
      </c>
      <c r="D14" s="29" t="s">
        <v>95</v>
      </c>
      <c r="E14" s="30" t="s">
        <v>76</v>
      </c>
      <c r="F14" s="31" t="s">
        <v>104</v>
      </c>
      <c r="G14" s="94" t="s">
        <v>112</v>
      </c>
      <c r="H14" s="25" t="s">
        <v>16</v>
      </c>
      <c r="I14" s="24">
        <f>IF(H14=Instructivo!$C$9,Instructivo!$D$9,IF(H14=Instructivo!$C$10,Instructivo!$D$10,IF(H14=Instructivo!$C$11,Instructivo!$D$11,IF(H14=Instructivo!$C$12,Instructivo!$D$12,IF(H14=Instructivo!$C$13,Instructivo!$D$13,)))))</f>
        <v>1</v>
      </c>
      <c r="J14" s="25" t="s">
        <v>7</v>
      </c>
      <c r="K14" s="24">
        <f>IF(J14=Instructivo!$E$7,Instructivo!$E$8,IF(J14=Instructivo!$F$7,Instructivo!$F$8,IF(J14=Instructivo!$G$7,Instructivo!$G$8,IF(J14=Instructivo!$H$7,Instructivo!$H$8,IF(J14=Instructivo!$I$7,Instructivo!$I$8,)))))</f>
        <v>2</v>
      </c>
      <c r="L14" s="24">
        <f t="shared" si="2"/>
        <v>3</v>
      </c>
      <c r="M14" s="26" t="str">
        <f t="shared" si="4"/>
        <v>BAJO</v>
      </c>
      <c r="N14" s="30" t="s">
        <v>115</v>
      </c>
      <c r="O14" s="31" t="s">
        <v>120</v>
      </c>
      <c r="P14" s="25" t="s">
        <v>16</v>
      </c>
      <c r="Q14" s="24">
        <f>IF(P14=Instructivo!$C$9,Instructivo!$D$9,IF(P14=Instructivo!$C$10,Instructivo!$D$10,IF(P14=Instructivo!$C$11,Instructivo!$D$11,IF(P14=Instructivo!$C$12,Instructivo!$D$12,IF(P14=Instructivo!$C$13,Instructivo!$D$13,)))))</f>
        <v>1</v>
      </c>
      <c r="R14" s="25" t="s">
        <v>7</v>
      </c>
      <c r="S14" s="24">
        <f>IF(R14=Instructivo!$E$7,Instructivo!$E$8,IF(R14=Instructivo!$F$7,Instructivo!$F$8,IF(R14=Instructivo!$G$7,Instructivo!$G$8,IF(R14=Instructivo!$H$7,Instructivo!$H$8,IF(R14=Instructivo!$I$7,Instructivo!$I$8,)))))</f>
        <v>2</v>
      </c>
      <c r="T14" s="24">
        <f t="shared" si="3"/>
        <v>3</v>
      </c>
      <c r="U14" s="26" t="str">
        <f t="shared" si="5"/>
        <v>BAJO</v>
      </c>
      <c r="V14" s="24" t="s">
        <v>62</v>
      </c>
      <c r="W14" s="93" t="s">
        <v>135</v>
      </c>
      <c r="X14" s="96" t="s">
        <v>124</v>
      </c>
      <c r="Y14" s="96" t="s">
        <v>125</v>
      </c>
      <c r="Z14" s="94" t="s">
        <v>120</v>
      </c>
      <c r="AA14" s="96" t="s">
        <v>125</v>
      </c>
    </row>
    <row r="15" spans="1:27" s="19" customFormat="1" ht="124.5" customHeight="1">
      <c r="A15" s="28">
        <v>5</v>
      </c>
      <c r="B15" s="29" t="s">
        <v>90</v>
      </c>
      <c r="C15" s="29" t="s">
        <v>91</v>
      </c>
      <c r="D15" s="29" t="s">
        <v>95</v>
      </c>
      <c r="E15" s="30" t="s">
        <v>71</v>
      </c>
      <c r="F15" s="31" t="s">
        <v>105</v>
      </c>
      <c r="G15" s="94" t="s">
        <v>113</v>
      </c>
      <c r="H15" s="25" t="s">
        <v>16</v>
      </c>
      <c r="I15" s="24">
        <f>IF(H15=Instructivo!$C$9,Instructivo!$D$9,IF(H15=Instructivo!$C$10,Instructivo!$D$10,IF(H15=Instructivo!$C$11,Instructivo!$D$11,IF(H15=Instructivo!$C$12,Instructivo!$D$12,IF(H15=Instructivo!$C$13,Instructivo!$D$13,)))))</f>
        <v>1</v>
      </c>
      <c r="J15" s="25" t="s">
        <v>7</v>
      </c>
      <c r="K15" s="24">
        <f>IF(J15=Instructivo!$E$7,Instructivo!$E$8,IF(J15=Instructivo!$F$7,Instructivo!$F$8,IF(J15=Instructivo!$G$7,Instructivo!$G$8,IF(J15=Instructivo!$H$7,Instructivo!$H$8,IF(J15=Instructivo!$I$7,Instructivo!$I$8,)))))</f>
        <v>2</v>
      </c>
      <c r="L15" s="24">
        <f t="shared" ref="L15:L18" si="6">I15+K15</f>
        <v>3</v>
      </c>
      <c r="M15" s="26" t="str">
        <f t="shared" si="4"/>
        <v>BAJO</v>
      </c>
      <c r="N15" s="30" t="s">
        <v>116</v>
      </c>
      <c r="O15" s="31" t="s">
        <v>147</v>
      </c>
      <c r="P15" s="25" t="s">
        <v>16</v>
      </c>
      <c r="Q15" s="24">
        <f>IF(P15=Instructivo!$C$9,Instructivo!$D$9,IF(P15=Instructivo!$C$10,Instructivo!$D$10,IF(P15=Instructivo!$C$11,Instructivo!$D$11,IF(P15=Instructivo!$C$12,Instructivo!$D$12,IF(P15=Instructivo!$C$13,Instructivo!$D$13,)))))</f>
        <v>1</v>
      </c>
      <c r="R15" s="25" t="s">
        <v>7</v>
      </c>
      <c r="S15" s="24">
        <f>IF(R15=Instructivo!$E$7,Instructivo!$E$8,IF(R15=Instructivo!$F$7,Instructivo!$F$8,IF(R15=Instructivo!$G$7,Instructivo!$G$8,IF(R15=Instructivo!$H$7,Instructivo!$H$8,IF(R15=Instructivo!$I$7,Instructivo!$I$8,)))))</f>
        <v>2</v>
      </c>
      <c r="T15" s="24">
        <f t="shared" ref="T15:T18" si="7">Q15+S15</f>
        <v>3</v>
      </c>
      <c r="U15" s="26" t="str">
        <f t="shared" si="5"/>
        <v>BAJO</v>
      </c>
      <c r="V15" s="24" t="s">
        <v>62</v>
      </c>
      <c r="W15" s="93" t="s">
        <v>136</v>
      </c>
      <c r="X15" s="96" t="s">
        <v>137</v>
      </c>
      <c r="Y15" s="96" t="s">
        <v>138</v>
      </c>
      <c r="Z15" s="94" t="s">
        <v>121</v>
      </c>
      <c r="AA15" s="94" t="s">
        <v>139</v>
      </c>
    </row>
    <row r="16" spans="1:27" s="19" customFormat="1" ht="124.5" customHeight="1">
      <c r="A16" s="28">
        <v>6</v>
      </c>
      <c r="B16" s="29" t="s">
        <v>90</v>
      </c>
      <c r="C16" s="29" t="s">
        <v>91</v>
      </c>
      <c r="D16" s="29" t="s">
        <v>95</v>
      </c>
      <c r="E16" s="30" t="s">
        <v>79</v>
      </c>
      <c r="F16" s="31" t="s">
        <v>106</v>
      </c>
      <c r="G16" s="94" t="s">
        <v>114</v>
      </c>
      <c r="H16" s="25" t="s">
        <v>16</v>
      </c>
      <c r="I16" s="24">
        <f>IF(H16=Instructivo!$C$9,Instructivo!$D$9,IF(H16=Instructivo!$C$10,Instructivo!$D$10,IF(H16=Instructivo!$C$11,Instructivo!$D$11,IF(H16=Instructivo!$C$12,Instructivo!$D$12,IF(H16=Instructivo!$C$13,Instructivo!$D$13,)))))</f>
        <v>1</v>
      </c>
      <c r="J16" s="25" t="s">
        <v>7</v>
      </c>
      <c r="K16" s="24">
        <f>IF(J16=Instructivo!$E$7,Instructivo!$E$8,IF(J16=Instructivo!$F$7,Instructivo!$F$8,IF(J16=Instructivo!$G$7,Instructivo!$G$8,IF(J16=Instructivo!$H$7,Instructivo!$H$8,IF(J16=Instructivo!$I$7,Instructivo!$I$8,)))))</f>
        <v>2</v>
      </c>
      <c r="L16" s="24">
        <f t="shared" ref="L16" si="8">I16+K16</f>
        <v>3</v>
      </c>
      <c r="M16" s="26" t="str">
        <f t="shared" si="4"/>
        <v>BAJO</v>
      </c>
      <c r="N16" s="30" t="s">
        <v>115</v>
      </c>
      <c r="O16" s="31" t="s">
        <v>122</v>
      </c>
      <c r="P16" s="25" t="s">
        <v>16</v>
      </c>
      <c r="Q16" s="24">
        <f>IF(P16=Instructivo!$C$9,Instructivo!$D$9,IF(P16=Instructivo!$C$10,Instructivo!$D$10,IF(P16=Instructivo!$C$11,Instructivo!$D$11,IF(P16=Instructivo!$C$12,Instructivo!$D$12,IF(P16=Instructivo!$C$13,Instructivo!$D$13,)))))</f>
        <v>1</v>
      </c>
      <c r="R16" s="25" t="s">
        <v>7</v>
      </c>
      <c r="S16" s="24">
        <f>IF(R16=Instructivo!$E$7,Instructivo!$E$8,IF(R16=Instructivo!$F$7,Instructivo!$F$8,IF(R16=Instructivo!$G$7,Instructivo!$G$8,IF(R16=Instructivo!$H$7,Instructivo!$H$8,IF(R16=Instructivo!$I$7,Instructivo!$I$8,)))))</f>
        <v>2</v>
      </c>
      <c r="T16" s="24">
        <f t="shared" ref="T16" si="9">Q16+S16</f>
        <v>3</v>
      </c>
      <c r="U16" s="26" t="str">
        <f t="shared" si="5"/>
        <v>BAJO</v>
      </c>
      <c r="V16" s="24" t="s">
        <v>62</v>
      </c>
      <c r="W16" s="93" t="s">
        <v>136</v>
      </c>
      <c r="X16" s="96" t="s">
        <v>140</v>
      </c>
      <c r="Y16" s="96" t="s">
        <v>141</v>
      </c>
      <c r="Z16" s="94" t="s">
        <v>122</v>
      </c>
      <c r="AA16" s="94" t="s">
        <v>142</v>
      </c>
    </row>
    <row r="17" spans="1:27" s="19" customFormat="1" ht="124.5" customHeight="1">
      <c r="A17" s="28">
        <v>7</v>
      </c>
      <c r="B17" s="29" t="s">
        <v>54</v>
      </c>
      <c r="C17" s="29" t="s">
        <v>91</v>
      </c>
      <c r="D17" s="29" t="s">
        <v>95</v>
      </c>
      <c r="E17" s="30" t="s">
        <v>74</v>
      </c>
      <c r="F17" s="31" t="s">
        <v>107</v>
      </c>
      <c r="G17" s="94" t="s">
        <v>114</v>
      </c>
      <c r="H17" s="25" t="s">
        <v>16</v>
      </c>
      <c r="I17" s="24">
        <f>IF(H17=Instructivo!$C$9,Instructivo!$D$9,IF(H17=Instructivo!$C$10,Instructivo!$D$10,IF(H17=Instructivo!$C$11,Instructivo!$D$11,IF(H17=Instructivo!$C$12,Instructivo!$D$12,IF(H17=Instructivo!$C$13,Instructivo!$D$13,)))))</f>
        <v>1</v>
      </c>
      <c r="J17" s="25" t="s">
        <v>7</v>
      </c>
      <c r="K17" s="24">
        <f>IF(J17=Instructivo!$E$7,Instructivo!$E$8,IF(J17=Instructivo!$F$7,Instructivo!$F$8,IF(J17=Instructivo!$G$7,Instructivo!$G$8,IF(J17=Instructivo!$H$7,Instructivo!$H$8,IF(J17=Instructivo!$I$7,Instructivo!$I$8,)))))</f>
        <v>2</v>
      </c>
      <c r="L17" s="24">
        <f t="shared" si="6"/>
        <v>3</v>
      </c>
      <c r="M17" s="26" t="str">
        <f t="shared" si="4"/>
        <v>BAJO</v>
      </c>
      <c r="N17" s="30" t="s">
        <v>115</v>
      </c>
      <c r="O17" s="31" t="s">
        <v>123</v>
      </c>
      <c r="P17" s="25" t="s">
        <v>16</v>
      </c>
      <c r="Q17" s="24">
        <f>IF(P17=Instructivo!$C$9,Instructivo!$D$9,IF(P17=Instructivo!$C$10,Instructivo!$D$10,IF(P17=Instructivo!$C$11,Instructivo!$D$11,IF(P17=Instructivo!$C$12,Instructivo!$D$12,IF(P17=Instructivo!$C$13,Instructivo!$D$13,)))))</f>
        <v>1</v>
      </c>
      <c r="R17" s="25" t="s">
        <v>7</v>
      </c>
      <c r="S17" s="24">
        <f>IF(R17=Instructivo!$E$7,Instructivo!$E$8,IF(R17=Instructivo!$F$7,Instructivo!$F$8,IF(R17=Instructivo!$G$7,Instructivo!$G$8,IF(R17=Instructivo!$H$7,Instructivo!$H$8,IF(R17=Instructivo!$I$7,Instructivo!$I$8,)))))</f>
        <v>2</v>
      </c>
      <c r="T17" s="24">
        <f t="shared" si="7"/>
        <v>3</v>
      </c>
      <c r="U17" s="26" t="str">
        <f t="shared" si="5"/>
        <v>BAJO</v>
      </c>
      <c r="V17" s="24" t="s">
        <v>62</v>
      </c>
      <c r="W17" s="93" t="s">
        <v>136</v>
      </c>
      <c r="X17" s="96" t="s">
        <v>143</v>
      </c>
      <c r="Y17" s="96" t="s">
        <v>125</v>
      </c>
      <c r="Z17" s="94" t="s">
        <v>123</v>
      </c>
      <c r="AA17" s="94" t="s">
        <v>127</v>
      </c>
    </row>
    <row r="18" spans="1:27" s="19" customFormat="1" ht="124.5" customHeight="1">
      <c r="A18" s="28">
        <v>8</v>
      </c>
      <c r="B18" s="29" t="s">
        <v>54</v>
      </c>
      <c r="C18" s="29" t="s">
        <v>91</v>
      </c>
      <c r="D18" s="29" t="s">
        <v>94</v>
      </c>
      <c r="E18" s="30" t="s">
        <v>57</v>
      </c>
      <c r="F18" s="31" t="s">
        <v>108</v>
      </c>
      <c r="G18" s="94" t="s">
        <v>114</v>
      </c>
      <c r="H18" s="25" t="s">
        <v>21</v>
      </c>
      <c r="I18" s="24">
        <f>IF(H18=Instructivo!$C$9,Instructivo!$D$9,IF(H18=Instructivo!$C$10,Instructivo!$D$10,IF(H18=Instructivo!$C$11,Instructivo!$D$11,IF(H18=Instructivo!$C$12,Instructivo!$D$12,IF(H18=Instructivo!$C$13,Instructivo!$D$13,)))))</f>
        <v>3</v>
      </c>
      <c r="J18" s="25" t="s">
        <v>7</v>
      </c>
      <c r="K18" s="24">
        <f>IF(J18=Instructivo!$E$7,Instructivo!$E$8,IF(J18=Instructivo!$F$7,Instructivo!$F$8,IF(J18=Instructivo!$G$7,Instructivo!$G$8,IF(J18=Instructivo!$H$7,Instructivo!$H$8,IF(J18=Instructivo!$I$7,Instructivo!$I$8,)))))</f>
        <v>2</v>
      </c>
      <c r="L18" s="24">
        <f t="shared" si="6"/>
        <v>5</v>
      </c>
      <c r="M18" s="26" t="str">
        <f t="shared" si="4"/>
        <v>MEDIO</v>
      </c>
      <c r="N18" s="30" t="s">
        <v>115</v>
      </c>
      <c r="O18" s="31" t="s">
        <v>123</v>
      </c>
      <c r="P18" s="25" t="s">
        <v>21</v>
      </c>
      <c r="Q18" s="24">
        <f>IF(P18=Instructivo!$C$9,Instructivo!$D$9,IF(P18=Instructivo!$C$10,Instructivo!$D$10,IF(P18=Instructivo!$C$11,Instructivo!$D$11,IF(P18=Instructivo!$C$12,Instructivo!$D$12,IF(P18=Instructivo!$C$13,Instructivo!$D$13,)))))</f>
        <v>3</v>
      </c>
      <c r="R18" s="25" t="s">
        <v>7</v>
      </c>
      <c r="S18" s="24">
        <f>IF(R18=Instructivo!$E$7,Instructivo!$E$8,IF(R18=Instructivo!$F$7,Instructivo!$F$8,IF(R18=Instructivo!$G$7,Instructivo!$G$8,IF(R18=Instructivo!$H$7,Instructivo!$H$8,IF(R18=Instructivo!$I$7,Instructivo!$I$8,)))))</f>
        <v>2</v>
      </c>
      <c r="T18" s="24">
        <f t="shared" si="7"/>
        <v>5</v>
      </c>
      <c r="U18" s="26" t="str">
        <f t="shared" si="5"/>
        <v>MEDIO</v>
      </c>
      <c r="V18" s="24" t="s">
        <v>62</v>
      </c>
      <c r="W18" s="93" t="s">
        <v>136</v>
      </c>
      <c r="X18" s="96" t="s">
        <v>144</v>
      </c>
      <c r="Y18" s="96" t="s">
        <v>145</v>
      </c>
      <c r="Z18" s="94" t="s">
        <v>123</v>
      </c>
      <c r="AA18" s="94" t="s">
        <v>139</v>
      </c>
    </row>
    <row r="19" spans="1:27" s="19" customFormat="1" ht="124.5" customHeight="1">
      <c r="A19" s="28">
        <v>9</v>
      </c>
      <c r="B19" s="29" t="s">
        <v>54</v>
      </c>
      <c r="C19" s="29" t="s">
        <v>91</v>
      </c>
      <c r="D19" s="29" t="s">
        <v>95</v>
      </c>
      <c r="E19" s="30" t="s">
        <v>57</v>
      </c>
      <c r="F19" s="31" t="s">
        <v>109</v>
      </c>
      <c r="G19" s="94" t="s">
        <v>114</v>
      </c>
      <c r="H19" s="25" t="s">
        <v>16</v>
      </c>
      <c r="I19" s="24">
        <f>IF(H19=Instructivo!$C$9,Instructivo!$D$9,IF(H19=Instructivo!$C$10,Instructivo!$D$10,IF(H19=Instructivo!$C$11,Instructivo!$D$11,IF(H19=Instructivo!$C$12,Instructivo!$D$12,IF(H19=Instructivo!$C$13,Instructivo!$D$13,)))))</f>
        <v>1</v>
      </c>
      <c r="J19" s="25" t="s">
        <v>7</v>
      </c>
      <c r="K19" s="24">
        <f>IF(J19=Instructivo!$E$7,Instructivo!$E$8,IF(J19=Instructivo!$F$7,Instructivo!$F$8,IF(J19=Instructivo!$G$7,Instructivo!$G$8,IF(J19=Instructivo!$H$7,Instructivo!$H$8,IF(J19=Instructivo!$I$7,Instructivo!$I$8,)))))</f>
        <v>2</v>
      </c>
      <c r="L19" s="24">
        <f t="shared" ref="L19" si="10">I19+K19</f>
        <v>3</v>
      </c>
      <c r="M19" s="26" t="str">
        <f t="shared" si="4"/>
        <v>BAJO</v>
      </c>
      <c r="N19" s="30" t="s">
        <v>115</v>
      </c>
      <c r="O19" s="31" t="s">
        <v>123</v>
      </c>
      <c r="P19" s="25" t="s">
        <v>18</v>
      </c>
      <c r="Q19" s="24">
        <f>IF(P19=Instructivo!$C$9,Instructivo!$D$9,IF(P19=Instructivo!$C$10,Instructivo!$D$10,IF(P19=Instructivo!$C$11,Instructivo!$D$11,IF(P19=Instructivo!$C$12,Instructivo!$D$12,IF(P19=Instructivo!$C$13,Instructivo!$D$13,)))))</f>
        <v>2</v>
      </c>
      <c r="R19" s="25" t="s">
        <v>7</v>
      </c>
      <c r="S19" s="24">
        <f>IF(R19=Instructivo!$E$7,Instructivo!$E$8,IF(R19=Instructivo!$F$7,Instructivo!$F$8,IF(R19=Instructivo!$G$7,Instructivo!$G$8,IF(R19=Instructivo!$H$7,Instructivo!$H$8,IF(R19=Instructivo!$I$7,Instructivo!$I$8,)))))</f>
        <v>2</v>
      </c>
      <c r="T19" s="24">
        <f t="shared" ref="T19" si="11">Q19+S19</f>
        <v>4</v>
      </c>
      <c r="U19" s="26" t="str">
        <f t="shared" si="5"/>
        <v>BAJO</v>
      </c>
      <c r="V19" s="24" t="s">
        <v>62</v>
      </c>
      <c r="W19" s="93" t="s">
        <v>136</v>
      </c>
      <c r="X19" s="96" t="s">
        <v>144</v>
      </c>
      <c r="Y19" s="96" t="s">
        <v>145</v>
      </c>
      <c r="Z19" s="94" t="s">
        <v>123</v>
      </c>
      <c r="AA19" s="94" t="s">
        <v>139</v>
      </c>
    </row>
    <row r="20" spans="1:27" s="19" customFormat="1" ht="124.5" customHeight="1">
      <c r="A20" s="28">
        <v>10</v>
      </c>
      <c r="B20" s="29"/>
      <c r="C20" s="29"/>
      <c r="D20" s="29"/>
      <c r="E20" s="30"/>
      <c r="F20" s="31"/>
      <c r="G20" s="32"/>
      <c r="H20" s="25"/>
      <c r="I20" s="24">
        <f>IF(H20=Instructivo!$C$9,Instructivo!$D$9,IF(H20=Instructivo!$C$10,Instructivo!$D$10,IF(H20=Instructivo!$C$11,Instructivo!$D$11,IF(H20=Instructivo!$C$12,Instructivo!$D$12,IF(H20=Instructivo!$C$13,Instructivo!$D$13,)))))</f>
        <v>0</v>
      </c>
      <c r="J20" s="25"/>
      <c r="K20" s="24">
        <f>IF(J20=Instructivo!$E$7,Instructivo!$E$8,IF(J20=Instructivo!$F$7,Instructivo!$F$8,IF(J20=Instructivo!$G$7,Instructivo!$G$8,IF(J20=Instructivo!$H$7,Instructivo!$H$8,IF(J20=Instructivo!$I$7,Instructivo!$I$8,)))))</f>
        <v>0</v>
      </c>
      <c r="L20" s="24">
        <f t="shared" ref="L20" si="12">I20+K20</f>
        <v>0</v>
      </c>
      <c r="M20" s="26" t="str">
        <f t="shared" si="4"/>
        <v/>
      </c>
      <c r="N20" s="30"/>
      <c r="O20" s="31"/>
      <c r="P20" s="25"/>
      <c r="Q20" s="24">
        <f>IF(P20=Instructivo!$C$9,Instructivo!$D$9,IF(P20=Instructivo!$C$10,Instructivo!$D$10,IF(P20=Instructivo!$C$11,Instructivo!$D$11,IF(P20=Instructivo!$C$12,Instructivo!$D$12,IF(P20=Instructivo!$C$13,Instructivo!$D$13,)))))</f>
        <v>0</v>
      </c>
      <c r="R20" s="25"/>
      <c r="S20" s="24">
        <f>IF(R20=Instructivo!$E$7,Instructivo!$E$8,IF(R20=Instructivo!$F$7,Instructivo!$F$8,IF(R20=Instructivo!$G$7,Instructivo!$G$8,IF(R20=Instructivo!$H$7,Instructivo!$H$8,IF(R20=Instructivo!$I$7,Instructivo!$I$8,)))))</f>
        <v>0</v>
      </c>
      <c r="T20" s="24">
        <f t="shared" ref="T20" si="13">Q20+S20</f>
        <v>0</v>
      </c>
      <c r="U20" s="26" t="str">
        <f t="shared" si="5"/>
        <v/>
      </c>
      <c r="V20" s="24"/>
      <c r="W20" s="30"/>
      <c r="X20" s="33"/>
      <c r="Y20" s="33"/>
      <c r="Z20" s="32"/>
      <c r="AA20" s="30"/>
    </row>
    <row r="21" spans="1:27" ht="34.5" customHeight="1">
      <c r="A21" s="119" t="s">
        <v>63</v>
      </c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1"/>
    </row>
  </sheetData>
  <mergeCells count="39">
    <mergeCell ref="A21:AA21"/>
    <mergeCell ref="T7:T9"/>
    <mergeCell ref="R8:S8"/>
    <mergeCell ref="U7:U9"/>
    <mergeCell ref="A1:AA1"/>
    <mergeCell ref="A7:A9"/>
    <mergeCell ref="B7:B9"/>
    <mergeCell ref="C7:C9"/>
    <mergeCell ref="D7:D9"/>
    <mergeCell ref="E7:E9"/>
    <mergeCell ref="F7:F9"/>
    <mergeCell ref="G7:G9"/>
    <mergeCell ref="H7:I7"/>
    <mergeCell ref="J7:K7"/>
    <mergeCell ref="Y7:Y9"/>
    <mergeCell ref="P7:S7"/>
    <mergeCell ref="A3:E3"/>
    <mergeCell ref="F3:AA3"/>
    <mergeCell ref="A4:E4"/>
    <mergeCell ref="F4:AA4"/>
    <mergeCell ref="L7:L9"/>
    <mergeCell ref="M7:M9"/>
    <mergeCell ref="N7:N9"/>
    <mergeCell ref="A2:AA2"/>
    <mergeCell ref="H5:N6"/>
    <mergeCell ref="A5:G6"/>
    <mergeCell ref="Z5:AA8"/>
    <mergeCell ref="P6:U6"/>
    <mergeCell ref="O5:Y5"/>
    <mergeCell ref="O6:O9"/>
    <mergeCell ref="V6:Y6"/>
    <mergeCell ref="V7:V9"/>
    <mergeCell ref="W7:W9"/>
    <mergeCell ref="X7:X9"/>
    <mergeCell ref="H8:H9"/>
    <mergeCell ref="I8:I9"/>
    <mergeCell ref="J8:J9"/>
    <mergeCell ref="K8:K9"/>
    <mergeCell ref="P8:Q8"/>
  </mergeCells>
  <phoneticPr fontId="30" type="noConversion"/>
  <conditionalFormatting sqref="M10:M20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lessThan">
      <formula>$M$10</formula>
    </cfRule>
  </conditionalFormatting>
  <conditionalFormatting sqref="U10:U20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lessThan">
      <formula>$M$10</formula>
    </cfRule>
  </conditionalFormatting>
  <printOptions horizontalCentered="1"/>
  <pageMargins left="0.24" right="0.24" top="0.75" bottom="0.75" header="0.31" footer="0.31"/>
  <pageSetup scale="28" orientation="landscape" horizontalDpi="4294967292" verticalDpi="4294967292"/>
  <headerFooter>
    <oddFooter xml:space="preserve">&amp;C&amp;"-,Negrita Cursiva"&amp;K01+032“Región Central Territorio para la Paz”
</oddFooter>
  </headerFooter>
  <rowBreaks count="1" manualBreakCount="1">
    <brk id="16" max="26" man="1"/>
  </rowBreak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200-000000000000}">
          <x14:formula1>
            <xm:f>'Lista Desplegable'!$A$4:$A$5</xm:f>
          </x14:formula1>
          <xm:sqref>B10:B20</xm:sqref>
        </x14:dataValidation>
        <x14:dataValidation type="list" allowBlank="1" showInputMessage="1" showErrorMessage="1" xr:uid="{00000000-0002-0000-0200-000001000000}">
          <x14:formula1>
            <xm:f>Instructivo!$C$9:$C$13</xm:f>
          </x14:formula1>
          <xm:sqref>H10:H20 P10:P20</xm:sqref>
        </x14:dataValidation>
        <x14:dataValidation type="list" allowBlank="1" showInputMessage="1" showErrorMessage="1" xr:uid="{00000000-0002-0000-0200-000002000000}">
          <x14:formula1>
            <xm:f>Instructivo!$D$9:$D$13</xm:f>
          </x14:formula1>
          <xm:sqref>K10:K20 S10:S20 I10:I20 Q10:Q20</xm:sqref>
        </x14:dataValidation>
        <x14:dataValidation type="list" allowBlank="1" showInputMessage="1" showErrorMessage="1" xr:uid="{00000000-0002-0000-0200-000003000000}">
          <x14:formula1>
            <xm:f>Instructivo!$E$7:$I$7</xm:f>
          </x14:formula1>
          <xm:sqref>J10:J20 R10:R20</xm:sqref>
        </x14:dataValidation>
        <x14:dataValidation type="list" allowBlank="1" showInputMessage="1" showErrorMessage="1" xr:uid="{00000000-0002-0000-0200-000004000000}">
          <x14:formula1>
            <xm:f>'Lista Desplegable'!$E$4:$E$7</xm:f>
          </x14:formula1>
          <xm:sqref>D10:D20</xm:sqref>
        </x14:dataValidation>
        <x14:dataValidation type="list" allowBlank="1" showInputMessage="1" showErrorMessage="1" xr:uid="{00000000-0002-0000-0200-000005000000}">
          <x14:formula1>
            <xm:f>'Lista Desplegable'!$C$4:$C$5</xm:f>
          </x14:formula1>
          <xm:sqref>C10:C20</xm:sqref>
        </x14:dataValidation>
        <x14:dataValidation type="list" allowBlank="1" showInputMessage="1" showErrorMessage="1" xr:uid="{00000000-0002-0000-0200-000006000000}">
          <x14:formula1>
            <xm:f>'Lista Desplegable'!$G$4:$G$11</xm:f>
          </x14:formula1>
          <xm:sqref>E10:E20</xm:sqref>
        </x14:dataValidation>
        <x14:dataValidation type="list" allowBlank="1" showInputMessage="1" showErrorMessage="1" xr:uid="{00000000-0002-0000-0200-000007000000}">
          <x14:formula1>
            <xm:f>'Lista Desplegable'!$I$4:$I$5</xm:f>
          </x14:formula1>
          <xm:sqref>V10:V20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8"/>
  <sheetViews>
    <sheetView workbookViewId="0">
      <selection activeCell="J24" sqref="J24"/>
    </sheetView>
  </sheetViews>
  <sheetFormatPr baseColWidth="10" defaultColWidth="11.5" defaultRowHeight="15"/>
  <cols>
    <col min="1" max="1" width="11.5" style="16"/>
    <col min="2" max="2" width="36.33203125" style="16" customWidth="1"/>
    <col min="3" max="3" width="25.1640625" style="16" customWidth="1"/>
    <col min="4" max="4" width="30.83203125" style="16" customWidth="1"/>
    <col min="5" max="5" width="20.83203125" style="16" customWidth="1"/>
    <col min="6" max="6" width="22.33203125" style="16" customWidth="1"/>
    <col min="7" max="7" width="5.6640625" style="16" customWidth="1"/>
    <col min="8" max="8" width="15.6640625" style="16" customWidth="1"/>
    <col min="9" max="9" width="12.6640625" style="16" customWidth="1"/>
    <col min="10" max="10" width="7.1640625" style="16" customWidth="1"/>
    <col min="11" max="11" width="16.5" style="16" customWidth="1"/>
    <col min="12" max="12" width="12.1640625" style="16" customWidth="1"/>
    <col min="13" max="13" width="15.5" style="16" customWidth="1"/>
    <col min="14" max="16384" width="11.5" style="16"/>
  </cols>
  <sheetData>
    <row r="1" spans="1:13">
      <c r="A1" s="136" t="s">
        <v>64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8"/>
    </row>
    <row r="2" spans="1:13">
      <c r="A2" s="139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1"/>
    </row>
    <row r="3" spans="1:13">
      <c r="A3" s="7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78"/>
    </row>
    <row r="4" spans="1:13" ht="33" customHeight="1">
      <c r="A4" s="77"/>
      <c r="B4" s="171" t="s">
        <v>65</v>
      </c>
      <c r="C4" s="171"/>
      <c r="D4" s="171"/>
      <c r="E4" s="15"/>
      <c r="F4" s="171" t="s">
        <v>66</v>
      </c>
      <c r="G4" s="171"/>
      <c r="H4" s="171"/>
      <c r="I4" s="171"/>
      <c r="J4" s="171"/>
      <c r="K4" s="171"/>
      <c r="L4" s="171"/>
      <c r="M4" s="78"/>
    </row>
    <row r="5" spans="1:13" ht="219.75" customHeight="1">
      <c r="A5" s="77"/>
      <c r="B5" s="172"/>
      <c r="C5" s="172"/>
      <c r="D5" s="172"/>
      <c r="E5" s="15"/>
      <c r="F5" s="172"/>
      <c r="G5" s="172"/>
      <c r="H5" s="172"/>
      <c r="I5" s="172"/>
      <c r="J5" s="172"/>
      <c r="K5" s="172"/>
      <c r="L5" s="172"/>
      <c r="M5" s="78"/>
    </row>
    <row r="6" spans="1:13" ht="36" customHeight="1">
      <c r="A6" s="77"/>
      <c r="B6" s="145" t="s">
        <v>11</v>
      </c>
      <c r="C6" s="146"/>
      <c r="D6" s="92" t="s">
        <v>67</v>
      </c>
      <c r="E6" s="15"/>
      <c r="F6" s="145" t="s">
        <v>11</v>
      </c>
      <c r="G6" s="147"/>
      <c r="H6" s="147"/>
      <c r="I6" s="146"/>
      <c r="J6" s="145" t="s">
        <v>68</v>
      </c>
      <c r="K6" s="146"/>
      <c r="L6" s="92" t="s">
        <v>67</v>
      </c>
      <c r="M6" s="78"/>
    </row>
    <row r="7" spans="1:13">
      <c r="A7" s="77"/>
      <c r="B7" s="173" t="s">
        <v>69</v>
      </c>
      <c r="C7" s="174"/>
      <c r="D7" s="45">
        <f>COUNTIF('Matriz de Riesgos Contractuales'!$E$11:$E$20,'Resumen Gráfico'!B7)</f>
        <v>0</v>
      </c>
      <c r="E7" s="15"/>
      <c r="F7" s="46" t="s">
        <v>13</v>
      </c>
      <c r="G7" s="150" t="s">
        <v>70</v>
      </c>
      <c r="H7" s="151"/>
      <c r="I7" s="152"/>
      <c r="J7" s="148" t="s">
        <v>14</v>
      </c>
      <c r="K7" s="149"/>
      <c r="L7" s="45">
        <f>COUNTIF('Matriz de Riesgos Contractuales'!$M$11:$M$20,'Resumen Gráfico'!F7)</f>
        <v>7</v>
      </c>
      <c r="M7" s="78"/>
    </row>
    <row r="8" spans="1:13">
      <c r="A8" s="77"/>
      <c r="B8" s="173" t="s">
        <v>71</v>
      </c>
      <c r="C8" s="174"/>
      <c r="D8" s="45">
        <f>COUNTIF('Matriz de Riesgos Contractuales'!$E$11:$E$20,'Resumen Gráfico'!B8)</f>
        <v>1</v>
      </c>
      <c r="E8" s="15"/>
      <c r="F8" s="47" t="s">
        <v>17</v>
      </c>
      <c r="G8" s="153" t="s">
        <v>72</v>
      </c>
      <c r="H8" s="154"/>
      <c r="I8" s="155"/>
      <c r="J8" s="148">
        <v>5</v>
      </c>
      <c r="K8" s="149"/>
      <c r="L8" s="45">
        <f>COUNTIF('Matriz de Riesgos Contractuales'!$M$11:$M$20,'Resumen Gráfico'!F8)</f>
        <v>2</v>
      </c>
      <c r="M8" s="78"/>
    </row>
    <row r="9" spans="1:13">
      <c r="A9" s="77"/>
      <c r="B9" s="173" t="s">
        <v>57</v>
      </c>
      <c r="C9" s="174"/>
      <c r="D9" s="45">
        <f>COUNTIF('Matriz de Riesgos Contractuales'!$E$11:$E$20,'Resumen Gráfico'!B9)</f>
        <v>5</v>
      </c>
      <c r="E9" s="15"/>
      <c r="F9" s="48" t="s">
        <v>19</v>
      </c>
      <c r="G9" s="156" t="s">
        <v>73</v>
      </c>
      <c r="H9" s="157"/>
      <c r="I9" s="158"/>
      <c r="J9" s="148" t="s">
        <v>20</v>
      </c>
      <c r="K9" s="149"/>
      <c r="L9" s="45">
        <f>COUNTIF('Matriz de Riesgos Contractuales'!$M$11:$M$20,'Resumen Gráfico'!F9)</f>
        <v>0</v>
      </c>
      <c r="M9" s="78"/>
    </row>
    <row r="10" spans="1:13">
      <c r="A10" s="77"/>
      <c r="B10" s="173" t="s">
        <v>74</v>
      </c>
      <c r="C10" s="174"/>
      <c r="D10" s="45">
        <f>COUNTIF('Matriz de Riesgos Contractuales'!$E$11:$E$20,'Resumen Gráfico'!B10)</f>
        <v>1</v>
      </c>
      <c r="E10" s="15"/>
      <c r="F10" s="49" t="s">
        <v>22</v>
      </c>
      <c r="G10" s="159" t="s">
        <v>75</v>
      </c>
      <c r="H10" s="160"/>
      <c r="I10" s="161"/>
      <c r="J10" s="148" t="s">
        <v>23</v>
      </c>
      <c r="K10" s="149"/>
      <c r="L10" s="45">
        <f>COUNTIF('Matriz de Riesgos Contractuales'!$M$11:$M$20,'Resumen Gráfico'!F10)</f>
        <v>0</v>
      </c>
      <c r="M10" s="78"/>
    </row>
    <row r="11" spans="1:13">
      <c r="A11" s="77"/>
      <c r="B11" s="173" t="s">
        <v>76</v>
      </c>
      <c r="C11" s="174"/>
      <c r="D11" s="45">
        <f>COUNTIF('Matriz de Riesgos Contractuales'!$E$11:$E$20,'Resumen Gráfico'!B11)</f>
        <v>1</v>
      </c>
      <c r="E11" s="15"/>
      <c r="F11" s="163" t="s">
        <v>77</v>
      </c>
      <c r="G11" s="164"/>
      <c r="H11" s="164"/>
      <c r="I11" s="164"/>
      <c r="J11" s="164"/>
      <c r="K11" s="165"/>
      <c r="L11" s="50">
        <f>SUM(L7:L10)</f>
        <v>9</v>
      </c>
      <c r="M11" s="78"/>
    </row>
    <row r="12" spans="1:13">
      <c r="A12" s="77"/>
      <c r="B12" s="173" t="s">
        <v>78</v>
      </c>
      <c r="C12" s="174"/>
      <c r="D12" s="45">
        <f>COUNTIF('Matriz de Riesgos Contractuales'!$E$11:$E$20,'Resumen Gráfico'!B12)</f>
        <v>0</v>
      </c>
      <c r="E12" s="15"/>
      <c r="F12" s="15"/>
      <c r="G12" s="15"/>
      <c r="H12" s="15"/>
      <c r="I12" s="15"/>
      <c r="J12" s="15"/>
      <c r="K12" s="15"/>
      <c r="L12" s="15"/>
      <c r="M12" s="78"/>
    </row>
    <row r="13" spans="1:13">
      <c r="A13" s="77"/>
      <c r="B13" s="173" t="s">
        <v>79</v>
      </c>
      <c r="C13" s="174"/>
      <c r="D13" s="45">
        <f>COUNTIF('Matriz de Riesgos Contractuales'!$E$11:$E$20,'Resumen Gráfico'!B13)</f>
        <v>1</v>
      </c>
      <c r="E13" s="15"/>
      <c r="F13" s="15"/>
      <c r="G13" s="15"/>
      <c r="H13" s="15"/>
      <c r="I13" s="15"/>
      <c r="J13" s="15"/>
      <c r="K13" s="15"/>
      <c r="L13" s="15"/>
      <c r="M13" s="78"/>
    </row>
    <row r="14" spans="1:13">
      <c r="A14" s="77"/>
      <c r="B14" s="173" t="s">
        <v>80</v>
      </c>
      <c r="C14" s="174"/>
      <c r="D14" s="45">
        <f>COUNTIF('Matriz de Riesgos Contractuales'!$E$11:$E$20,'Resumen Gráfico'!B14)</f>
        <v>0</v>
      </c>
      <c r="E14" s="15"/>
      <c r="F14" s="15"/>
      <c r="G14" s="15"/>
      <c r="H14" s="15"/>
      <c r="I14" s="15"/>
      <c r="J14" s="15"/>
      <c r="K14" s="15"/>
      <c r="L14" s="15"/>
      <c r="M14" s="78"/>
    </row>
    <row r="15" spans="1:13">
      <c r="A15" s="77"/>
      <c r="B15" s="142" t="s">
        <v>77</v>
      </c>
      <c r="C15" s="144"/>
      <c r="D15" s="50">
        <f>SUM(D7:D14)</f>
        <v>9</v>
      </c>
      <c r="E15" s="15"/>
      <c r="F15" s="15"/>
      <c r="G15" s="15"/>
      <c r="H15" s="15"/>
      <c r="I15" s="15"/>
      <c r="J15" s="15"/>
      <c r="K15" s="15"/>
      <c r="L15" s="15"/>
      <c r="M15" s="78"/>
    </row>
    <row r="16" spans="1:13">
      <c r="A16" s="7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78"/>
    </row>
    <row r="17" spans="1:13" ht="25.5" customHeight="1">
      <c r="A17" s="77"/>
      <c r="B17" s="166" t="s">
        <v>81</v>
      </c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78"/>
    </row>
    <row r="18" spans="1:13">
      <c r="A18" s="7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78"/>
    </row>
    <row r="19" spans="1:13">
      <c r="A19" s="77"/>
      <c r="B19" s="175" t="s">
        <v>3</v>
      </c>
      <c r="C19" s="175"/>
      <c r="D19" s="175"/>
      <c r="E19" s="175"/>
      <c r="F19" s="175"/>
      <c r="G19" s="175"/>
      <c r="H19" s="175"/>
      <c r="I19" s="175"/>
      <c r="J19" s="175"/>
      <c r="K19" s="145"/>
      <c r="L19" s="145"/>
      <c r="M19" s="167" t="s">
        <v>67</v>
      </c>
    </row>
    <row r="20" spans="1:13">
      <c r="A20" s="77"/>
      <c r="B20" s="175" t="s">
        <v>5</v>
      </c>
      <c r="C20" s="175"/>
      <c r="D20" s="175"/>
      <c r="E20" s="92" t="s">
        <v>6</v>
      </c>
      <c r="F20" s="92" t="s">
        <v>7</v>
      </c>
      <c r="G20" s="145" t="s">
        <v>8</v>
      </c>
      <c r="H20" s="147"/>
      <c r="I20" s="146"/>
      <c r="J20" s="145" t="s">
        <v>9</v>
      </c>
      <c r="K20" s="146"/>
      <c r="L20" s="90" t="s">
        <v>10</v>
      </c>
      <c r="M20" s="167"/>
    </row>
    <row r="21" spans="1:13">
      <c r="A21" s="77"/>
      <c r="B21" s="175"/>
      <c r="C21" s="175"/>
      <c r="D21" s="175"/>
      <c r="E21" s="85">
        <v>1</v>
      </c>
      <c r="F21" s="85">
        <v>2</v>
      </c>
      <c r="G21" s="145">
        <v>3</v>
      </c>
      <c r="H21" s="147"/>
      <c r="I21" s="146"/>
      <c r="J21" s="145">
        <v>4</v>
      </c>
      <c r="K21" s="146"/>
      <c r="L21" s="86">
        <v>5</v>
      </c>
      <c r="M21" s="167"/>
    </row>
    <row r="22" spans="1:13" ht="20" customHeight="1">
      <c r="A22" s="77"/>
      <c r="B22" s="168" t="s">
        <v>15</v>
      </c>
      <c r="C22" s="87" t="s">
        <v>16</v>
      </c>
      <c r="D22" s="90">
        <v>1</v>
      </c>
      <c r="E22" s="69">
        <f>L7</f>
        <v>7</v>
      </c>
      <c r="F22" s="70" t="s">
        <v>82</v>
      </c>
      <c r="G22" s="162">
        <f>E22/(L11/100)/100</f>
        <v>0.7777777777777779</v>
      </c>
      <c r="H22" s="162"/>
      <c r="I22" s="91"/>
      <c r="J22" s="57"/>
      <c r="K22" s="57"/>
      <c r="L22" s="58"/>
      <c r="M22" s="68">
        <f>COUNTIF('Matriz de Riesgos Contractuales'!$U$11:$U$15,F7)</f>
        <v>4</v>
      </c>
    </row>
    <row r="23" spans="1:13" ht="20" customHeight="1">
      <c r="A23" s="77"/>
      <c r="B23" s="169"/>
      <c r="C23" s="87" t="s">
        <v>18</v>
      </c>
      <c r="D23" s="90">
        <v>2</v>
      </c>
      <c r="E23" s="66"/>
      <c r="F23" s="67"/>
      <c r="G23" s="71">
        <f>L8</f>
        <v>2</v>
      </c>
      <c r="H23" s="72" t="s">
        <v>83</v>
      </c>
      <c r="I23" s="73">
        <f>L8/(L11/100)</f>
        <v>22.222222222222221</v>
      </c>
      <c r="J23" s="55"/>
      <c r="K23" s="55"/>
      <c r="L23" s="60"/>
      <c r="M23" s="68">
        <f>COUNTIF('Matriz de Riesgos Contractuales'!$U$11:$U$15,F8)</f>
        <v>1</v>
      </c>
    </row>
    <row r="24" spans="1:13" ht="20" customHeight="1">
      <c r="A24" s="77"/>
      <c r="B24" s="169"/>
      <c r="C24" s="87" t="s">
        <v>21</v>
      </c>
      <c r="D24" s="90">
        <v>3</v>
      </c>
      <c r="E24" s="59"/>
      <c r="F24" s="54"/>
      <c r="G24" s="74"/>
      <c r="H24" s="75">
        <f>L9</f>
        <v>0</v>
      </c>
      <c r="I24" s="75" t="s">
        <v>84</v>
      </c>
      <c r="J24" s="76">
        <f>L9/(L11/100)/100</f>
        <v>0</v>
      </c>
      <c r="K24" s="76"/>
      <c r="L24" s="61"/>
      <c r="M24" s="68">
        <f>COUNTIF('Matriz de Riesgos Contractuales'!$U$11:$U$15,F9)</f>
        <v>0</v>
      </c>
    </row>
    <row r="25" spans="1:13" ht="20" customHeight="1">
      <c r="A25" s="77"/>
      <c r="B25" s="169"/>
      <c r="C25" s="87" t="s">
        <v>24</v>
      </c>
      <c r="D25" s="90">
        <v>4</v>
      </c>
      <c r="E25" s="62"/>
      <c r="F25" s="55"/>
      <c r="G25" s="55"/>
      <c r="H25" s="55"/>
      <c r="I25" s="55"/>
      <c r="J25" s="56"/>
      <c r="K25" s="56"/>
      <c r="L25" s="61"/>
      <c r="M25" s="68">
        <f>COUNTIF('Matriz de Riesgos Contractuales'!$U$11:$U$15,F10)</f>
        <v>0</v>
      </c>
    </row>
    <row r="26" spans="1:13" ht="20" customHeight="1">
      <c r="A26" s="77"/>
      <c r="B26" s="170"/>
      <c r="C26" s="87" t="s">
        <v>25</v>
      </c>
      <c r="D26" s="90">
        <v>5</v>
      </c>
      <c r="E26" s="63"/>
      <c r="F26" s="64"/>
      <c r="G26" s="65"/>
      <c r="H26" s="65"/>
      <c r="I26" s="65"/>
      <c r="J26" s="82">
        <f>L10</f>
        <v>0</v>
      </c>
      <c r="K26" s="83" t="s">
        <v>85</v>
      </c>
      <c r="L26" s="84">
        <f>L10/(L11/100)/100</f>
        <v>0</v>
      </c>
      <c r="M26" s="68">
        <f>COUNTIF('Matriz de Riesgos Contractuales'!$U$11:$U$15,F11)</f>
        <v>0</v>
      </c>
    </row>
    <row r="27" spans="1:13">
      <c r="A27" s="77"/>
      <c r="B27" s="142" t="s">
        <v>77</v>
      </c>
      <c r="C27" s="143"/>
      <c r="D27" s="143"/>
      <c r="E27" s="143"/>
      <c r="F27" s="143"/>
      <c r="G27" s="143"/>
      <c r="H27" s="143"/>
      <c r="I27" s="143"/>
      <c r="J27" s="143"/>
      <c r="K27" s="143"/>
      <c r="L27" s="144"/>
      <c r="M27" s="50">
        <f>SUM(M22:M26)</f>
        <v>5</v>
      </c>
    </row>
    <row r="28" spans="1:13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1"/>
    </row>
  </sheetData>
  <mergeCells count="37">
    <mergeCell ref="B22:B26"/>
    <mergeCell ref="F4:L4"/>
    <mergeCell ref="F5:L5"/>
    <mergeCell ref="B4:D4"/>
    <mergeCell ref="B5:D5"/>
    <mergeCell ref="B6:C6"/>
    <mergeCell ref="B12:C12"/>
    <mergeCell ref="B13:C13"/>
    <mergeCell ref="B14:C14"/>
    <mergeCell ref="B19:L19"/>
    <mergeCell ref="B20:D21"/>
    <mergeCell ref="B7:C7"/>
    <mergeCell ref="B8:C8"/>
    <mergeCell ref="B9:C9"/>
    <mergeCell ref="B10:C10"/>
    <mergeCell ref="B11:C11"/>
    <mergeCell ref="B17:L17"/>
    <mergeCell ref="M19:M21"/>
    <mergeCell ref="G20:I20"/>
    <mergeCell ref="G21:I21"/>
    <mergeCell ref="B15:C15"/>
    <mergeCell ref="A1:M2"/>
    <mergeCell ref="B27:L27"/>
    <mergeCell ref="J6:K6"/>
    <mergeCell ref="F6:I6"/>
    <mergeCell ref="J7:K7"/>
    <mergeCell ref="J8:K8"/>
    <mergeCell ref="J9:K9"/>
    <mergeCell ref="J10:K10"/>
    <mergeCell ref="G7:I7"/>
    <mergeCell ref="G8:I8"/>
    <mergeCell ref="G9:I9"/>
    <mergeCell ref="G10:I10"/>
    <mergeCell ref="G22:H22"/>
    <mergeCell ref="J20:K20"/>
    <mergeCell ref="J21:K21"/>
    <mergeCell ref="F11:K1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U23"/>
  <sheetViews>
    <sheetView workbookViewId="0">
      <selection activeCell="G43" sqref="G43"/>
    </sheetView>
  </sheetViews>
  <sheetFormatPr baseColWidth="10" defaultColWidth="11.5" defaultRowHeight="12"/>
  <cols>
    <col min="1" max="1" width="22.6640625" style="9" bestFit="1" customWidth="1"/>
    <col min="2" max="2" width="3.5" style="9" customWidth="1"/>
    <col min="3" max="3" width="22.6640625" style="9" customWidth="1"/>
    <col min="4" max="4" width="5.1640625" style="9" customWidth="1"/>
    <col min="5" max="5" width="25.5" style="9" bestFit="1" customWidth="1"/>
    <col min="6" max="6" width="5.1640625" style="9" customWidth="1"/>
    <col min="7" max="7" width="29.1640625" style="9" bestFit="1" customWidth="1"/>
    <col min="8" max="8" width="5.1640625" style="9" customWidth="1"/>
    <col min="9" max="9" width="7.5" style="9" bestFit="1" customWidth="1"/>
    <col min="10" max="10" width="5.5" style="9" customWidth="1"/>
    <col min="11" max="11" width="11.5" style="9"/>
    <col min="12" max="12" width="13.6640625" style="9" customWidth="1"/>
    <col min="13" max="18" width="11.5" style="9"/>
    <col min="19" max="19" width="5" style="9" customWidth="1"/>
    <col min="20" max="16384" width="11.5" style="9"/>
  </cols>
  <sheetData>
    <row r="2" spans="1:21">
      <c r="K2" s="177"/>
      <c r="L2" s="177"/>
      <c r="M2" s="177"/>
      <c r="N2" s="177"/>
      <c r="O2" s="177"/>
      <c r="P2" s="177"/>
      <c r="Q2" s="177"/>
      <c r="R2" s="177"/>
      <c r="S2" s="6"/>
      <c r="T2" s="177"/>
      <c r="U2" s="177"/>
    </row>
    <row r="3" spans="1:21">
      <c r="A3" s="14" t="s">
        <v>86</v>
      </c>
      <c r="B3" s="10"/>
      <c r="C3" s="14" t="s">
        <v>38</v>
      </c>
      <c r="E3" s="14" t="s">
        <v>87</v>
      </c>
      <c r="G3" s="14" t="s">
        <v>88</v>
      </c>
      <c r="I3" s="14" t="s">
        <v>89</v>
      </c>
    </row>
    <row r="4" spans="1:21">
      <c r="A4" s="7" t="s">
        <v>90</v>
      </c>
      <c r="B4" s="11"/>
      <c r="C4" s="7" t="s">
        <v>55</v>
      </c>
      <c r="E4" s="13" t="s">
        <v>56</v>
      </c>
      <c r="G4" s="13" t="s">
        <v>69</v>
      </c>
      <c r="I4" s="13" t="s">
        <v>62</v>
      </c>
    </row>
    <row r="5" spans="1:21">
      <c r="A5" s="7" t="s">
        <v>54</v>
      </c>
      <c r="B5" s="11"/>
      <c r="C5" s="7" t="s">
        <v>91</v>
      </c>
      <c r="E5" s="7" t="s">
        <v>92</v>
      </c>
      <c r="G5" s="7" t="s">
        <v>71</v>
      </c>
      <c r="I5" s="7" t="s">
        <v>93</v>
      </c>
    </row>
    <row r="6" spans="1:21" ht="15" customHeight="1">
      <c r="E6" s="7" t="s">
        <v>94</v>
      </c>
      <c r="G6" s="7" t="s">
        <v>57</v>
      </c>
    </row>
    <row r="7" spans="1:21" ht="24" customHeight="1">
      <c r="E7" s="7" t="s">
        <v>95</v>
      </c>
      <c r="G7" s="7" t="s">
        <v>74</v>
      </c>
    </row>
    <row r="8" spans="1:21">
      <c r="G8" s="12" t="s">
        <v>76</v>
      </c>
    </row>
    <row r="9" spans="1:21">
      <c r="G9" s="12" t="s">
        <v>78</v>
      </c>
    </row>
    <row r="10" spans="1:21" ht="24" customHeight="1">
      <c r="G10" s="12" t="s">
        <v>79</v>
      </c>
    </row>
    <row r="11" spans="1:21">
      <c r="G11" s="12" t="s">
        <v>80</v>
      </c>
      <c r="K11" s="177"/>
      <c r="L11" s="177"/>
      <c r="M11" s="177"/>
      <c r="N11" s="177"/>
      <c r="O11" s="177"/>
      <c r="P11" s="177"/>
      <c r="Q11" s="177"/>
      <c r="R11" s="177"/>
      <c r="S11" s="6"/>
      <c r="T11" s="176"/>
      <c r="U11" s="176"/>
    </row>
    <row r="12" spans="1:21">
      <c r="K12" s="177"/>
      <c r="L12" s="177"/>
      <c r="M12" s="177"/>
      <c r="N12" s="177"/>
      <c r="O12" s="177"/>
      <c r="P12" s="177"/>
      <c r="Q12" s="177"/>
      <c r="R12" s="177"/>
      <c r="S12" s="6"/>
      <c r="T12" s="176"/>
      <c r="U12" s="176"/>
    </row>
    <row r="13" spans="1:21" ht="14">
      <c r="A13" s="35" t="s">
        <v>96</v>
      </c>
      <c r="B13" s="34"/>
    </row>
    <row r="14" spans="1:21">
      <c r="A14" s="36"/>
      <c r="B14" s="36"/>
    </row>
    <row r="15" spans="1:21">
      <c r="A15" s="37" t="s">
        <v>97</v>
      </c>
      <c r="B15" s="36">
        <f>COUNTIF(A$17:A$23,A15)</f>
        <v>0</v>
      </c>
    </row>
    <row r="16" spans="1:21">
      <c r="A16" s="38" t="s">
        <v>98</v>
      </c>
      <c r="B16" s="36">
        <f>COUNTIF(A$17:A$23,A16)</f>
        <v>0</v>
      </c>
    </row>
    <row r="17" spans="1:14">
      <c r="A17" s="39" t="s">
        <v>99</v>
      </c>
      <c r="B17" s="36">
        <f>COUNTIF(A$17:A$23,A17)</f>
        <v>1</v>
      </c>
    </row>
    <row r="18" spans="1:14" ht="24">
      <c r="A18" s="40" t="s">
        <v>100</v>
      </c>
      <c r="B18" s="36">
        <f>COUNTIF(A$17:A$23,A18)</f>
        <v>1</v>
      </c>
    </row>
    <row r="19" spans="1:14">
      <c r="A19" s="41" t="s">
        <v>77</v>
      </c>
      <c r="B19" s="36">
        <f>SUM(B14:B18)</f>
        <v>2</v>
      </c>
    </row>
    <row r="21" spans="1:14">
      <c r="N21" s="8"/>
    </row>
    <row r="22" spans="1:14">
      <c r="N22" s="8"/>
    </row>
    <row r="23" spans="1:14">
      <c r="N23" s="8"/>
    </row>
  </sheetData>
  <mergeCells count="6">
    <mergeCell ref="T12:U12"/>
    <mergeCell ref="K2:R2"/>
    <mergeCell ref="K11:R11"/>
    <mergeCell ref="K12:R12"/>
    <mergeCell ref="T2:U2"/>
    <mergeCell ref="T11:U1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Portada</vt:lpstr>
      <vt:lpstr>Instructivo</vt:lpstr>
      <vt:lpstr>Matriz de Riesgos Contractuales</vt:lpstr>
      <vt:lpstr>Resumen Gráfico</vt:lpstr>
      <vt:lpstr>Lista Desplegable</vt:lpstr>
      <vt:lpstr>'Matriz de Riesgos Contractuales'!Área_de_impresión</vt:lpstr>
      <vt:lpstr>Portada!Área_de_impresión</vt:lpstr>
      <vt:lpstr>'Matriz de Riesgos Contractuales'!Títulos_a_imprimir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Naranjo Rojas</dc:creator>
  <cp:lastModifiedBy>Lucy Torres</cp:lastModifiedBy>
  <cp:revision/>
  <cp:lastPrinted>2019-06-12T15:31:45Z</cp:lastPrinted>
  <dcterms:created xsi:type="dcterms:W3CDTF">2014-05-19T17:36:01Z</dcterms:created>
  <dcterms:modified xsi:type="dcterms:W3CDTF">2026-06-04T19:56:44Z</dcterms:modified>
</cp:coreProperties>
</file>