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7f3efa6dbc0c29d3/TENJO/PROCESOS/2026/"/>
    </mc:Choice>
  </mc:AlternateContent>
  <xr:revisionPtr revIDLastSave="0" documentId="8_{8BCC7CC7-76F7-4442-BDC1-E54B7F7F0240}" xr6:coauthVersionLast="47" xr6:coauthVersionMax="47" xr10:uidLastSave="{00000000-0000-0000-0000-000000000000}"/>
  <bookViews>
    <workbookView xWindow="-108" yWindow="-108" windowWidth="23256" windowHeight="12456" xr2:uid="{C91A1A4E-CFD4-466F-BF88-F38C3F13006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33" i="1" l="1"/>
  <c r="O132" i="1"/>
  <c r="O131" i="1"/>
  <c r="O130" i="1"/>
  <c r="O129" i="1"/>
  <c r="O128" i="1"/>
  <c r="O127" i="1"/>
  <c r="O126" i="1"/>
  <c r="O125" i="1"/>
  <c r="O124" i="1"/>
  <c r="O120" i="1"/>
  <c r="O119" i="1"/>
  <c r="O118" i="1"/>
  <c r="O117" i="1"/>
  <c r="O116" i="1"/>
  <c r="O115" i="1"/>
  <c r="O114" i="1"/>
  <c r="O113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67" i="1"/>
  <c r="O66" i="1"/>
  <c r="O65" i="1"/>
  <c r="O64" i="1"/>
  <c r="O63" i="1"/>
  <c r="O62" i="1"/>
  <c r="O61" i="1"/>
  <c r="O60" i="1"/>
  <c r="O59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M125" i="1"/>
  <c r="N125" i="1" s="1"/>
  <c r="M126" i="1"/>
  <c r="N126" i="1" s="1"/>
  <c r="M127" i="1"/>
  <c r="N127" i="1" s="1"/>
  <c r="M128" i="1"/>
  <c r="N128" i="1" s="1"/>
  <c r="M129" i="1"/>
  <c r="N129" i="1" s="1"/>
  <c r="M130" i="1"/>
  <c r="N130" i="1" s="1"/>
  <c r="M131" i="1"/>
  <c r="N131" i="1" s="1"/>
  <c r="M132" i="1"/>
  <c r="N132" i="1" s="1"/>
  <c r="M124" i="1"/>
  <c r="N124" i="1" s="1"/>
  <c r="M114" i="1"/>
  <c r="N114" i="1" s="1"/>
  <c r="M115" i="1"/>
  <c r="N115" i="1" s="1"/>
  <c r="M116" i="1"/>
  <c r="N116" i="1" s="1"/>
  <c r="M117" i="1"/>
  <c r="N117" i="1" s="1"/>
  <c r="M118" i="1"/>
  <c r="N118" i="1" s="1"/>
  <c r="M119" i="1"/>
  <c r="N119" i="1" s="1"/>
  <c r="M120" i="1"/>
  <c r="N120" i="1" s="1"/>
  <c r="M113" i="1"/>
  <c r="N113" i="1" s="1"/>
  <c r="M99" i="1"/>
  <c r="N99" i="1" s="1"/>
  <c r="M100" i="1"/>
  <c r="N100" i="1" s="1"/>
  <c r="M101" i="1"/>
  <c r="N101" i="1" s="1"/>
  <c r="M102" i="1"/>
  <c r="N102" i="1" s="1"/>
  <c r="M103" i="1"/>
  <c r="N103" i="1" s="1"/>
  <c r="M104" i="1"/>
  <c r="N104" i="1" s="1"/>
  <c r="M105" i="1"/>
  <c r="N105" i="1" s="1"/>
  <c r="M106" i="1"/>
  <c r="N106" i="1" s="1"/>
  <c r="M107" i="1"/>
  <c r="N107" i="1" s="1"/>
  <c r="M108" i="1"/>
  <c r="N108" i="1" s="1"/>
  <c r="M109" i="1"/>
  <c r="N109" i="1" s="1"/>
  <c r="M98" i="1"/>
  <c r="N98" i="1" s="1"/>
  <c r="M72" i="1"/>
  <c r="N72" i="1" s="1"/>
  <c r="M73" i="1"/>
  <c r="N73" i="1" s="1"/>
  <c r="M74" i="1"/>
  <c r="N74" i="1" s="1"/>
  <c r="M75" i="1"/>
  <c r="N75" i="1" s="1"/>
  <c r="M76" i="1"/>
  <c r="N76" i="1" s="1"/>
  <c r="M77" i="1"/>
  <c r="N77" i="1" s="1"/>
  <c r="M78" i="1"/>
  <c r="N78" i="1" s="1"/>
  <c r="M79" i="1"/>
  <c r="N79" i="1" s="1"/>
  <c r="M80" i="1"/>
  <c r="N80" i="1" s="1"/>
  <c r="M81" i="1"/>
  <c r="N81" i="1" s="1"/>
  <c r="M82" i="1"/>
  <c r="N82" i="1" s="1"/>
  <c r="M83" i="1"/>
  <c r="N83" i="1" s="1"/>
  <c r="M84" i="1"/>
  <c r="N84" i="1" s="1"/>
  <c r="M85" i="1"/>
  <c r="N85" i="1" s="1"/>
  <c r="M86" i="1"/>
  <c r="N86" i="1" s="1"/>
  <c r="M87" i="1"/>
  <c r="N87" i="1" s="1"/>
  <c r="M88" i="1"/>
  <c r="N88" i="1" s="1"/>
  <c r="M89" i="1"/>
  <c r="N89" i="1" s="1"/>
  <c r="M90" i="1"/>
  <c r="N90" i="1" s="1"/>
  <c r="M91" i="1"/>
  <c r="N91" i="1" s="1"/>
  <c r="M92" i="1"/>
  <c r="N92" i="1" s="1"/>
  <c r="M93" i="1"/>
  <c r="N93" i="1" s="1"/>
  <c r="M94" i="1"/>
  <c r="N94" i="1" s="1"/>
  <c r="M71" i="1"/>
  <c r="N71" i="1" s="1"/>
  <c r="M60" i="1"/>
  <c r="N60" i="1" s="1"/>
  <c r="M61" i="1"/>
  <c r="N61" i="1" s="1"/>
  <c r="M62" i="1"/>
  <c r="N62" i="1" s="1"/>
  <c r="M63" i="1"/>
  <c r="N63" i="1" s="1"/>
  <c r="M64" i="1"/>
  <c r="N64" i="1" s="1"/>
  <c r="M65" i="1"/>
  <c r="N65" i="1" s="1"/>
  <c r="M66" i="1"/>
  <c r="N66" i="1" s="1"/>
  <c r="M67" i="1"/>
  <c r="N67" i="1" s="1"/>
  <c r="M59" i="1"/>
  <c r="N59" i="1" s="1"/>
  <c r="N47" i="1"/>
  <c r="M36" i="1"/>
  <c r="N36" i="1" s="1"/>
  <c r="M37" i="1"/>
  <c r="N37" i="1" s="1"/>
  <c r="M38" i="1"/>
  <c r="N38" i="1" s="1"/>
  <c r="M39" i="1"/>
  <c r="N39" i="1" s="1"/>
  <c r="M40" i="1"/>
  <c r="N40" i="1" s="1"/>
  <c r="M41" i="1"/>
  <c r="N41" i="1" s="1"/>
  <c r="M42" i="1"/>
  <c r="N42" i="1" s="1"/>
  <c r="M43" i="1"/>
  <c r="N43" i="1" s="1"/>
  <c r="M44" i="1"/>
  <c r="N44" i="1" s="1"/>
  <c r="M45" i="1"/>
  <c r="N45" i="1" s="1"/>
  <c r="M46" i="1"/>
  <c r="N46" i="1" s="1"/>
  <c r="M47" i="1"/>
  <c r="M48" i="1"/>
  <c r="N48" i="1" s="1"/>
  <c r="M49" i="1"/>
  <c r="N49" i="1" s="1"/>
  <c r="M50" i="1"/>
  <c r="N50" i="1" s="1"/>
  <c r="M51" i="1"/>
  <c r="N51" i="1" s="1"/>
  <c r="M52" i="1"/>
  <c r="N52" i="1" s="1"/>
  <c r="M53" i="1"/>
  <c r="N53" i="1" s="1"/>
  <c r="M54" i="1"/>
  <c r="N54" i="1" s="1"/>
  <c r="M55" i="1"/>
  <c r="N55" i="1" s="1"/>
  <c r="M35" i="1"/>
  <c r="N35" i="1" s="1"/>
  <c r="M6" i="1"/>
  <c r="N6" i="1" s="1"/>
  <c r="M7" i="1"/>
  <c r="N7" i="1" s="1"/>
  <c r="M8" i="1"/>
  <c r="N8" i="1" s="1"/>
  <c r="M9" i="1"/>
  <c r="N9" i="1" s="1"/>
  <c r="M10" i="1"/>
  <c r="N10" i="1" s="1"/>
  <c r="M11" i="1"/>
  <c r="N11" i="1" s="1"/>
  <c r="M12" i="1"/>
  <c r="N12" i="1" s="1"/>
  <c r="M13" i="1"/>
  <c r="N13" i="1" s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N21" i="1" s="1"/>
  <c r="M22" i="1"/>
  <c r="N22" i="1" s="1"/>
  <c r="M23" i="1"/>
  <c r="N23" i="1" s="1"/>
  <c r="M24" i="1"/>
  <c r="N24" i="1" s="1"/>
  <c r="M25" i="1"/>
  <c r="N25" i="1" s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M5" i="1"/>
  <c r="N5" i="1" s="1"/>
  <c r="J125" i="1"/>
  <c r="K125" i="1" s="1"/>
  <c r="J126" i="1"/>
  <c r="K126" i="1" s="1"/>
  <c r="J127" i="1"/>
  <c r="K127" i="1" s="1"/>
  <c r="J128" i="1"/>
  <c r="K128" i="1" s="1"/>
  <c r="J129" i="1"/>
  <c r="K129" i="1" s="1"/>
  <c r="J130" i="1"/>
  <c r="K130" i="1" s="1"/>
  <c r="J131" i="1"/>
  <c r="K131" i="1" s="1"/>
  <c r="J132" i="1"/>
  <c r="K132" i="1" s="1"/>
  <c r="J124" i="1"/>
  <c r="K124" i="1" s="1"/>
  <c r="J114" i="1"/>
  <c r="K114" i="1" s="1"/>
  <c r="J115" i="1"/>
  <c r="K115" i="1" s="1"/>
  <c r="J116" i="1"/>
  <c r="K116" i="1" s="1"/>
  <c r="J117" i="1"/>
  <c r="K117" i="1" s="1"/>
  <c r="J118" i="1"/>
  <c r="K118" i="1" s="1"/>
  <c r="J119" i="1"/>
  <c r="K119" i="1" s="1"/>
  <c r="J120" i="1"/>
  <c r="K120" i="1" s="1"/>
  <c r="J113" i="1"/>
  <c r="K113" i="1" s="1"/>
  <c r="J99" i="1"/>
  <c r="K99" i="1" s="1"/>
  <c r="J100" i="1"/>
  <c r="K100" i="1" s="1"/>
  <c r="J101" i="1"/>
  <c r="K101" i="1" s="1"/>
  <c r="J102" i="1"/>
  <c r="K102" i="1" s="1"/>
  <c r="J103" i="1"/>
  <c r="K103" i="1" s="1"/>
  <c r="J104" i="1"/>
  <c r="K104" i="1" s="1"/>
  <c r="J105" i="1"/>
  <c r="K105" i="1" s="1"/>
  <c r="J106" i="1"/>
  <c r="K106" i="1" s="1"/>
  <c r="J107" i="1"/>
  <c r="K107" i="1" s="1"/>
  <c r="J108" i="1"/>
  <c r="K108" i="1" s="1"/>
  <c r="J109" i="1"/>
  <c r="K109" i="1" s="1"/>
  <c r="J98" i="1"/>
  <c r="K98" i="1" s="1"/>
  <c r="J72" i="1"/>
  <c r="K72" i="1" s="1"/>
  <c r="J73" i="1"/>
  <c r="K73" i="1" s="1"/>
  <c r="J74" i="1"/>
  <c r="K74" i="1" s="1"/>
  <c r="J75" i="1"/>
  <c r="K75" i="1" s="1"/>
  <c r="J76" i="1"/>
  <c r="K76" i="1" s="1"/>
  <c r="J77" i="1"/>
  <c r="K77" i="1" s="1"/>
  <c r="J78" i="1"/>
  <c r="K78" i="1" s="1"/>
  <c r="J79" i="1"/>
  <c r="K79" i="1" s="1"/>
  <c r="J80" i="1"/>
  <c r="K80" i="1" s="1"/>
  <c r="J81" i="1"/>
  <c r="K81" i="1" s="1"/>
  <c r="J82" i="1"/>
  <c r="K82" i="1" s="1"/>
  <c r="J83" i="1"/>
  <c r="K83" i="1" s="1"/>
  <c r="J84" i="1"/>
  <c r="K84" i="1" s="1"/>
  <c r="J85" i="1"/>
  <c r="K85" i="1" s="1"/>
  <c r="J86" i="1"/>
  <c r="K86" i="1" s="1"/>
  <c r="J87" i="1"/>
  <c r="K87" i="1" s="1"/>
  <c r="J88" i="1"/>
  <c r="K88" i="1" s="1"/>
  <c r="J89" i="1"/>
  <c r="K89" i="1" s="1"/>
  <c r="J90" i="1"/>
  <c r="K90" i="1" s="1"/>
  <c r="J91" i="1"/>
  <c r="K91" i="1" s="1"/>
  <c r="J92" i="1"/>
  <c r="K92" i="1" s="1"/>
  <c r="J93" i="1"/>
  <c r="K93" i="1" s="1"/>
  <c r="J94" i="1"/>
  <c r="K94" i="1" s="1"/>
  <c r="J71" i="1"/>
  <c r="K71" i="1" s="1"/>
  <c r="J60" i="1"/>
  <c r="K60" i="1" s="1"/>
  <c r="J61" i="1"/>
  <c r="K61" i="1" s="1"/>
  <c r="J62" i="1"/>
  <c r="K62" i="1" s="1"/>
  <c r="J63" i="1"/>
  <c r="K63" i="1" s="1"/>
  <c r="J64" i="1"/>
  <c r="K64" i="1" s="1"/>
  <c r="J65" i="1"/>
  <c r="K65" i="1" s="1"/>
  <c r="J66" i="1"/>
  <c r="K66" i="1" s="1"/>
  <c r="J67" i="1"/>
  <c r="K67" i="1" s="1"/>
  <c r="J59" i="1"/>
  <c r="K59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  <c r="J44" i="1"/>
  <c r="K44" i="1" s="1"/>
  <c r="J45" i="1"/>
  <c r="K45" i="1" s="1"/>
  <c r="J46" i="1"/>
  <c r="K46" i="1" s="1"/>
  <c r="J47" i="1"/>
  <c r="K47" i="1" s="1"/>
  <c r="J48" i="1"/>
  <c r="K48" i="1" s="1"/>
  <c r="J49" i="1"/>
  <c r="K49" i="1" s="1"/>
  <c r="J50" i="1"/>
  <c r="K50" i="1" s="1"/>
  <c r="J51" i="1"/>
  <c r="K51" i="1" s="1"/>
  <c r="J52" i="1"/>
  <c r="K52" i="1" s="1"/>
  <c r="J53" i="1"/>
  <c r="K53" i="1" s="1"/>
  <c r="J54" i="1"/>
  <c r="K54" i="1" s="1"/>
  <c r="J55" i="1"/>
  <c r="K55" i="1" s="1"/>
  <c r="J35" i="1"/>
  <c r="K35" i="1" s="1"/>
  <c r="J6" i="1"/>
  <c r="K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5" i="1"/>
  <c r="K5" i="1" s="1"/>
  <c r="G114" i="1"/>
  <c r="H114" i="1" s="1"/>
  <c r="G115" i="1"/>
  <c r="H115" i="1" s="1"/>
  <c r="G116" i="1"/>
  <c r="H116" i="1" s="1"/>
  <c r="G117" i="1"/>
  <c r="H117" i="1" s="1"/>
  <c r="G118" i="1"/>
  <c r="H118" i="1" s="1"/>
  <c r="G119" i="1"/>
  <c r="H119" i="1" s="1"/>
  <c r="G120" i="1"/>
  <c r="H120" i="1" s="1"/>
  <c r="G113" i="1"/>
  <c r="H113" i="1" s="1"/>
  <c r="G125" i="1"/>
  <c r="H125" i="1" s="1"/>
  <c r="G126" i="1"/>
  <c r="H126" i="1" s="1"/>
  <c r="G127" i="1"/>
  <c r="H127" i="1" s="1"/>
  <c r="G128" i="1"/>
  <c r="H128" i="1" s="1"/>
  <c r="G129" i="1"/>
  <c r="H129" i="1" s="1"/>
  <c r="G130" i="1"/>
  <c r="H130" i="1" s="1"/>
  <c r="G131" i="1"/>
  <c r="H131" i="1" s="1"/>
  <c r="G132" i="1"/>
  <c r="H132" i="1" s="1"/>
  <c r="G124" i="1"/>
  <c r="H124" i="1" s="1"/>
  <c r="G99" i="1"/>
  <c r="H99" i="1" s="1"/>
  <c r="G100" i="1"/>
  <c r="H100" i="1" s="1"/>
  <c r="G101" i="1"/>
  <c r="H101" i="1" s="1"/>
  <c r="G102" i="1"/>
  <c r="H102" i="1" s="1"/>
  <c r="G103" i="1"/>
  <c r="H103" i="1" s="1"/>
  <c r="G104" i="1"/>
  <c r="H104" i="1" s="1"/>
  <c r="G105" i="1"/>
  <c r="H105" i="1" s="1"/>
  <c r="G106" i="1"/>
  <c r="H106" i="1" s="1"/>
  <c r="G107" i="1"/>
  <c r="H107" i="1" s="1"/>
  <c r="G108" i="1"/>
  <c r="H108" i="1" s="1"/>
  <c r="G109" i="1"/>
  <c r="H109" i="1" s="1"/>
  <c r="G98" i="1"/>
  <c r="H98" i="1" s="1"/>
  <c r="G72" i="1"/>
  <c r="H72" i="1" s="1"/>
  <c r="G73" i="1"/>
  <c r="H73" i="1" s="1"/>
  <c r="G74" i="1"/>
  <c r="H74" i="1" s="1"/>
  <c r="G75" i="1"/>
  <c r="H75" i="1" s="1"/>
  <c r="G76" i="1"/>
  <c r="H76" i="1" s="1"/>
  <c r="G77" i="1"/>
  <c r="H77" i="1" s="1"/>
  <c r="G78" i="1"/>
  <c r="H78" i="1" s="1"/>
  <c r="G79" i="1"/>
  <c r="H79" i="1" s="1"/>
  <c r="G80" i="1"/>
  <c r="H80" i="1" s="1"/>
  <c r="G81" i="1"/>
  <c r="H81" i="1" s="1"/>
  <c r="G82" i="1"/>
  <c r="H82" i="1" s="1"/>
  <c r="G83" i="1"/>
  <c r="H83" i="1" s="1"/>
  <c r="G84" i="1"/>
  <c r="H84" i="1" s="1"/>
  <c r="G85" i="1"/>
  <c r="H85" i="1" s="1"/>
  <c r="G86" i="1"/>
  <c r="H86" i="1" s="1"/>
  <c r="G87" i="1"/>
  <c r="H87" i="1" s="1"/>
  <c r="G88" i="1"/>
  <c r="H88" i="1" s="1"/>
  <c r="G89" i="1"/>
  <c r="H89" i="1" s="1"/>
  <c r="G90" i="1"/>
  <c r="H90" i="1" s="1"/>
  <c r="G91" i="1"/>
  <c r="H91" i="1" s="1"/>
  <c r="G92" i="1"/>
  <c r="H92" i="1" s="1"/>
  <c r="G93" i="1"/>
  <c r="H93" i="1" s="1"/>
  <c r="G94" i="1"/>
  <c r="H94" i="1" s="1"/>
  <c r="G71" i="1"/>
  <c r="H71" i="1" s="1"/>
  <c r="G60" i="1"/>
  <c r="H60" i="1" s="1"/>
  <c r="G61" i="1"/>
  <c r="H61" i="1" s="1"/>
  <c r="G62" i="1"/>
  <c r="H62" i="1" s="1"/>
  <c r="G63" i="1"/>
  <c r="H63" i="1" s="1"/>
  <c r="G64" i="1"/>
  <c r="H64" i="1" s="1"/>
  <c r="G65" i="1"/>
  <c r="H65" i="1" s="1"/>
  <c r="G66" i="1"/>
  <c r="H66" i="1" s="1"/>
  <c r="G67" i="1"/>
  <c r="H67" i="1" s="1"/>
  <c r="G59" i="1"/>
  <c r="H59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6" i="1"/>
  <c r="H46" i="1" s="1"/>
  <c r="G47" i="1"/>
  <c r="H47" i="1" s="1"/>
  <c r="G48" i="1"/>
  <c r="H48" i="1" s="1"/>
  <c r="G49" i="1"/>
  <c r="H49" i="1" s="1"/>
  <c r="G50" i="1"/>
  <c r="H50" i="1" s="1"/>
  <c r="G51" i="1"/>
  <c r="H51" i="1" s="1"/>
  <c r="G52" i="1"/>
  <c r="H52" i="1" s="1"/>
  <c r="G53" i="1"/>
  <c r="H53" i="1" s="1"/>
  <c r="G54" i="1"/>
  <c r="H54" i="1" s="1"/>
  <c r="G55" i="1"/>
  <c r="H55" i="1" s="1"/>
  <c r="G35" i="1"/>
  <c r="H35" i="1" s="1"/>
  <c r="G6" i="1"/>
  <c r="H6" i="1" s="1"/>
  <c r="G7" i="1"/>
  <c r="H7" i="1" s="1"/>
  <c r="G8" i="1"/>
  <c r="H8" i="1" s="1"/>
  <c r="G9" i="1"/>
  <c r="H9" i="1" s="1"/>
  <c r="G10" i="1"/>
  <c r="H10" i="1" s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5" i="1"/>
  <c r="H5" i="1" s="1"/>
</calcChain>
</file>

<file path=xl/sharedStrings.xml><?xml version="1.0" encoding="utf-8"?>
<sst xmlns="http://schemas.openxmlformats.org/spreadsheetml/2006/main" count="324" uniqueCount="132">
  <si>
    <t>ítem</t>
  </si>
  <si>
    <t>DESCRIPCIÓN</t>
  </si>
  <si>
    <t>UNIDAD</t>
  </si>
  <si>
    <t>CANTIDAD</t>
  </si>
  <si>
    <t>VALOR UNIT</t>
  </si>
  <si>
    <t>VALOR IVA</t>
  </si>
  <si>
    <t xml:space="preserve">VALOR INCLUIDO IVA </t>
  </si>
  <si>
    <t xml:space="preserve">Mantenimiento punto de video vigilancia incluye la revisión y mantenimiento de lo siguiente:                                                                                                                                                                           - Gabinete Limpieza interna                                                                                                                                                -ventiladores                                                                                                                                                                           -Termostato de temperatura
-UPS 
-Switch-Onu-Tranceiver
-Conector Fibra Óptica
-Conectores RJ45
-Conectores Eléctricos
- Multi Toma
-Convertidores de Medios </t>
  </si>
  <si>
    <t>Mantenimiento cámara Domo Ptz</t>
  </si>
  <si>
    <t>Mantenimiento cámara Ojo de Pez</t>
  </si>
  <si>
    <t>Mantenimiento cámara tipo Bala</t>
  </si>
  <si>
    <t>Mantenimiento cámara mini Domo</t>
  </si>
  <si>
    <t>Mantenimiento cámara LPR</t>
  </si>
  <si>
    <t>Mantenimiento de Tierras, incluye la revisión y mantenimiento de:
Cable #12
Cable # 6 
Cable # 2.0
Terminales en Cobre # 2.0, # 6, #12 
Varilla Cobre – Cobre
Caja de Tierra 30x30cm</t>
  </si>
  <si>
    <t>Mantenimiento Transformador 220 VAC a 110 VAC</t>
  </si>
  <si>
    <t>Mantenimiento Nodos Repetidores, bases y equipos (Troncales) incluye: Radios, Soportes, Cables UTP, Mástiles, POE´s</t>
  </si>
  <si>
    <t>Mantenimiento de Estaciones de Trabajo: Hardware - Actualización Software</t>
  </si>
  <si>
    <t>UN</t>
  </si>
  <si>
    <t>Mantenimiento de la Central de Administración, incluye la revisión y mantenimiento de: 
- Mantenimiento equipos de monitoreo
- red de datos                                                                                                                                  -red de energía                                                                                                                                              -Mantenimiento sistemas de control de acceso
- mesas controladoras</t>
  </si>
  <si>
    <t>Mantenimiento de Servidor DSS, incluye la revisión y mantenimiento de:
- Limpieza externa e interna de equipo
- Verificación de estado de discos de almacenamiento                                                                                                                          -Actualización de versión
- Mantenimiento de conexión eléctrica
- Mantenimiento de conectores RJ 45</t>
  </si>
  <si>
    <t>Mantenimiento de Servidores de Almacenamiento EVS, incluye la revisión y mantenimiento de:
- Limpieza externa e interna de equipo
- Verificación de estado de discos de almacenamiento
- Mantenimiento de conexión eléctrica
- Mantenimiento de conectores RJ 45</t>
  </si>
  <si>
    <t>Mantenimiento de NVR IP DHI-NVR616-128-4KS2, incluye la revisión y mantenimiento de:
- Limpieza externa e interna de equipo
- Verificación de estado de discos de almacenamiento
- Mantenimiento de conexión eléctrica
- Mantenimiento de conectores RJ 45</t>
  </si>
  <si>
    <t>Mantenimiento de Mandos Tipo Joystick, incluye la revisión y mantenimiento de: Limpieza de equipos, arreglo de configuraciones</t>
  </si>
  <si>
    <t>Mantenimiento de Enconder de Video, incluye la revisión y mantenimiento de:                                                                                                                                                                                    -Verificación de plantillas                                                                                                                                                                       - Asignación de usuarios y contraseñas
- Revisión de tarjetas de entrada y salida de video
- Revisión de Cables HDMI
- Limpieza interna y externa del Enconder</t>
  </si>
  <si>
    <t>Mantenimiento de Switch Core de fibra óptica</t>
  </si>
  <si>
    <t>Mantenimiento de Switch Core ethernet</t>
  </si>
  <si>
    <t>Mantenimiento Red de Fibra Óptica, incluye: Reposición de red, Rupturas -Empalmes - Vanos Caídos - Robo de Fibra Óptica - Maquillaje de totalidad de la red de fibra óptica-Muflas de 24 hilos - Herrajes - enrutamiento Gpon</t>
  </si>
  <si>
    <t>Mantenimiento de Acometidas eléctricas cable 1x8+8 Antifraude- Equivale a 1 acometida por cámara</t>
  </si>
  <si>
    <t>Mantenimiento de UPS´s 6 KVA On Line, en Data Center</t>
  </si>
  <si>
    <t>Mantenimiento de aire acondicionado</t>
  </si>
  <si>
    <t>Mantenimiento planta eléctrica y suministro de elementos para su optimo funcionamiento. (aceite-refrigerante-filtros-etc)</t>
  </si>
  <si>
    <t>Mantenimiento infraestructura eléctrica Data Center y sala de monitoreo incluye:
-Puestas a tierra
-Multitomasy tomas eléctricas (puntos de energía)
-Tableros de distribución 
 -Protecciones                                                                                                                                   - Nivelación de cargas                                                                                                                                                 - Breakers                                                                                                                                             - Dps</t>
  </si>
  <si>
    <t>Mantenimiento de racks de comunicaciones en Data Center o centros de datos de equipos incluye:
-Cerraduras
-Bisagras—Ventilación--Pasantes                                                                                                                                          -Limpieza de rack                                                                                                                                   - Peinado de cableado de datos</t>
  </si>
  <si>
    <t>Enrutamiento de fibra óptica hilos intervenidos en anillo o Gpon</t>
  </si>
  <si>
    <t xml:space="preserve">TABLA 1: MANTENIMIENTO CCTV  </t>
  </si>
  <si>
    <t>Suministro Switch base 1000 8 Puertos (1000G) administrable</t>
  </si>
  <si>
    <t>Suministro UPS 1 KVA Online</t>
  </si>
  <si>
    <t>Suministro Injector POE pasivo 24 VDC, 12W</t>
  </si>
  <si>
    <t>Suministro Injector POE pasivo 24 VDC, 30W</t>
  </si>
  <si>
    <t>Suministro Injector POE pasivo 48 VDC, 24W</t>
  </si>
  <si>
    <t>Suministro de cámara PTZ 4 mp 25 x</t>
  </si>
  <si>
    <t xml:space="preserve">Suministro de cámara ojo de pez 5 mp </t>
  </si>
  <si>
    <t>Suministro de cámara Vehicular ANPR</t>
  </si>
  <si>
    <t xml:space="preserve">Suministro de cámara tipo bala ip 4 mp </t>
  </si>
  <si>
    <t>Suministro de cámara tipo mini domo ip 4 mp</t>
  </si>
  <si>
    <t>Suministro Fuente 24V para cámara</t>
  </si>
  <si>
    <t>Suministro fuente de 12V para cámara</t>
  </si>
  <si>
    <t>Suministro Accesorio PFA111 (adaptador para brazo de cámara)</t>
  </si>
  <si>
    <t>Suministro Brazo de 1.2 m de longitud horizontal para soporte de cámara</t>
  </si>
  <si>
    <t>Suministro de Nvr IP 8 canales</t>
  </si>
  <si>
    <t>Suministro de Nvr IP 16 canales</t>
  </si>
  <si>
    <t>Suministro disco duro 2 Tb</t>
  </si>
  <si>
    <t>Suministro disco duro 4 Tb</t>
  </si>
  <si>
    <t>Suministro disco duro 8 Tb</t>
  </si>
  <si>
    <t>Suministro disco duro 10 Tb</t>
  </si>
  <si>
    <t>Suministro disco duro 16 Tb</t>
  </si>
  <si>
    <t>TABLA 2 BOLSA DE RESPUESTOS  E INSUMMOS COMPONENTES CCTV</t>
  </si>
  <si>
    <t>ITEM</t>
  </si>
  <si>
    <t>CANT</t>
  </si>
  <si>
    <t>SUMINISTRO DE REPUESTOS DE COMPONENTE ELECTRICO</t>
  </si>
  <si>
    <t>Suministro Acometida eléctrica para gabinete de cámara 2x8+8</t>
  </si>
  <si>
    <t>Suministro Conector de Tornillo de Perforación de Chaqueta Aislada</t>
  </si>
  <si>
    <t>Suministro Breaker 1x16A Riel</t>
  </si>
  <si>
    <t>Suministro Toma Doble 15 Amp 125 V Polo a Tierra Naranja</t>
  </si>
  <si>
    <t>Suministro Caja plástica 2x4 para toma eléctrica</t>
  </si>
  <si>
    <t>Suministro Riel omega o DIN perforado, 10 cm</t>
  </si>
  <si>
    <t>Suministro Cable dúplex 2x12 AWG 2</t>
  </si>
  <si>
    <t>Suministro de Multitoma de 6 conexiones</t>
  </si>
  <si>
    <t>Suministro de moltitoma para rack Quest</t>
  </si>
  <si>
    <t>Suministro Convertidor de medios para fibra óptica monomodo</t>
  </si>
  <si>
    <t>Suministro Módulo SFP Gbit BIDIRECCIONAL</t>
  </si>
  <si>
    <t>Suministro Módulo Mono-modo Mini-GBIC</t>
  </si>
  <si>
    <t>Suministro Switch base 1000 administrable</t>
  </si>
  <si>
    <t xml:space="preserve">Suministro de Onu Gpon </t>
  </si>
  <si>
    <t>Suministro de cloud Core Switch de 6 Puertos SFP, 1 Puerto Combo TP/SFP</t>
  </si>
  <si>
    <t>Suministro de (hEX PoE) Routerboard 5 puertos Gigabit Ethernet PoE 802.3at, 1 Puerto USB</t>
  </si>
  <si>
    <t>Punto de acceso Wi-Fi 5 para exterior 360°, IP 68, doble banda 802.11ac wave2, 1267 Mbps, 2 puertos GE, hasta 110 usuarios, compatible con reyee mesh</t>
  </si>
  <si>
    <t>Suministro Muflas o Cajas de empalme (24 hilos)</t>
  </si>
  <si>
    <t>Suministro Fibra óptica 12 hilos ADSL Spam 100</t>
  </si>
  <si>
    <t>Suministro Fibra óptica 24 hilos ADSL Spam 100</t>
  </si>
  <si>
    <t>Suministro de fibra Drop de 2 hilos</t>
  </si>
  <si>
    <t>Suministro Preformado de retención 11,2 a 12,2mm de diámetro de la fibra ADSS</t>
  </si>
  <si>
    <t>Suministro Herraje tipo "D" pequeño con chaveta</t>
  </si>
  <si>
    <t>Suministro de Herraje de suspensión 13 mm</t>
  </si>
  <si>
    <t>Suministro de Herraje de suspensión 9 mm</t>
  </si>
  <si>
    <t>Suministro Pig tail monomodo LC 1,5 m</t>
  </si>
  <si>
    <t>Suministro de Splitter (Divisor Óptico) de acuerdo a la red</t>
  </si>
  <si>
    <t>Suministro caja de Distribución de Fibra Óptica para 24 Empalmes con 16 Acopladores SC/APC.</t>
  </si>
  <si>
    <t>Suministro Patch cord fibra óptica monomodo de 1m, LC/LC</t>
  </si>
  <si>
    <t>Suministro Pigtail de Fibra Óptica Monomodo SC/APC, simplex de 2 metros</t>
  </si>
  <si>
    <t>Certificación fibra óptica con OTDR Unidireccional 2 hilos</t>
  </si>
  <si>
    <t>Suministro Cinta band-it 3/4" (m)(caja 90mts)</t>
  </si>
  <si>
    <t>Suministro Hebilla para cinta band-it de 3/4" (caja 100)</t>
  </si>
  <si>
    <t>VALOR TOTAL</t>
  </si>
  <si>
    <t>Suministro radio UBNT</t>
  </si>
  <si>
    <t>Desmonte CPE</t>
  </si>
  <si>
    <t>Desmonte base station NODOS</t>
  </si>
  <si>
    <t>Suministro supresor de descargas UBNT</t>
  </si>
  <si>
    <t>Suministro cable de cobre #12 color verde conexión a tierra UBNT</t>
  </si>
  <si>
    <t>Verificación cable UTP patch cord cat 5x, 6x o 7.</t>
  </si>
  <si>
    <t>Suministro mástil 2" Galvanizado EMT</t>
  </si>
  <si>
    <t>Suministro Conectores RJ45 categoría 6E</t>
  </si>
  <si>
    <t>Suministro Patch cord UTP categoría 6E, 1 m</t>
  </si>
  <si>
    <t>Suministro Cable UTP Categoría 6E uso Exterior para RF UBIQUITI</t>
  </si>
  <si>
    <t>Desinstalación de gabinete en poste</t>
  </si>
  <si>
    <t>Desmonte coronas antiescalatorias</t>
  </si>
  <si>
    <t>Desmonte brazo metálico soporte de cámara</t>
  </si>
  <si>
    <t xml:space="preserve">Traslado y reubicación de poste </t>
  </si>
  <si>
    <t>Suministro Gabinete en poste</t>
  </si>
  <si>
    <t>Suministro Coronas Antiescalatorias instalada en poste</t>
  </si>
  <si>
    <t>Suministro de Coraza Americana 1-1/2" x 1.2 m</t>
  </si>
  <si>
    <t>Suministro Gabinete para intemperie para equipos</t>
  </si>
  <si>
    <t>Servicio de Carro Canasta certificado</t>
  </si>
  <si>
    <t>Gabinete para equipos de 40U</t>
  </si>
  <si>
    <t>Gabinetes de Piso 42U para Data Centers</t>
  </si>
  <si>
    <t>RG-POE-AT30, adaptador PoE de 1 puerto</t>
  </si>
  <si>
    <t>Fuente de poder profesional HEAVY DUTY de 11 - 15 Vcd @ 20 Amper, para 18 cámaras / voltaje de entrada de: 110-220 Vca</t>
  </si>
  <si>
    <t>Switch Administrable con 8 Puertos Gigabit, Reconocimiento de Cámara IP, Valor Único Para la Red CCTV, Gestión Gratuita Desde la Nube</t>
  </si>
  <si>
    <t xml:space="preserve">Carrete de 4 km de Fibra Óptica Aérea (ADSS) G.652D, Monomodo de 24 Hilos, Exterior, Span 100, Loose Tube FIBERHOME </t>
  </si>
  <si>
    <t>Carrete de 2 km de Fibra Óptica Aérea Minifigura G.657A1 tipo Drop, Monomodo de 2 Hilos (bifibra), Diseñada para Fusionarse, Color Negro, Span 80</t>
  </si>
  <si>
    <t>COMPONENTE FIBRA OPTICA</t>
  </si>
  <si>
    <t>COMPONENTE R.F.</t>
  </si>
  <si>
    <t>COMPONENTE POSTE</t>
  </si>
  <si>
    <t>OTROS</t>
  </si>
  <si>
    <t>COTIZACION 1 OIT SEGURIDAD ELECTRONICA</t>
  </si>
  <si>
    <t xml:space="preserve">VALOR TOTAL </t>
  </si>
  <si>
    <t>COTIZACION 2 MACHINETRONICS</t>
  </si>
  <si>
    <t>SEGURIDAD PILOTO</t>
  </si>
  <si>
    <t xml:space="preserve">VALOR IVA </t>
  </si>
  <si>
    <t>PROMEDIO</t>
  </si>
  <si>
    <t>TOTAL PROMEDIO</t>
  </si>
  <si>
    <t>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</si>
</sst>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rgb="FF000000"/>
      <name val="Abadi"/>
      <family val="2"/>
    </font>
    <font>
      <sz val="10"/>
      <color rgb="FF000000"/>
      <name val="Abadi"/>
      <family val="2"/>
    </font>
    <font>
      <sz val="10"/>
      <color rgb="FF000000"/>
      <name val="Arial"/>
      <family val="2"/>
    </font>
    <font>
      <sz val="9"/>
      <color rgb="FF000000"/>
      <name val="Comic Sans MS"/>
      <family val="4"/>
    </font>
  </fonts>
  <fills count="7">
    <fill>
      <patternFill patternType="none"/>
    </fill>
    <fill>
      <patternFill patternType="gray125"/>
    </fill>
    <fill>
      <patternFill patternType="solid">
        <fgColor rgb="FFC0E6F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/>
    <xf numFmtId="0" fontId="4" fillId="0" borderId="1" xfId="0" applyFont="1" applyBorder="1" applyAlignment="1">
      <alignment wrapText="1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6" fontId="6" fillId="3" borderId="1" xfId="0" applyNumberFormat="1" applyFont="1" applyFill="1" applyBorder="1" applyAlignment="1">
      <alignment horizontal="center" vertical="center"/>
    </xf>
    <xf numFmtId="6" fontId="0" fillId="3" borderId="1" xfId="0" applyNumberFormat="1" applyFill="1" applyBorder="1" applyAlignment="1">
      <alignment vertical="center"/>
    </xf>
    <xf numFmtId="3" fontId="6" fillId="3" borderId="1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1" xfId="0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44" fontId="4" fillId="4" borderId="1" xfId="1" applyFont="1" applyFill="1" applyBorder="1" applyAlignment="1">
      <alignment horizontal="center" vertical="center"/>
    </xf>
    <xf numFmtId="44" fontId="0" fillId="4" borderId="1" xfId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44" fontId="0" fillId="4" borderId="1" xfId="1" applyFont="1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 wrapText="1"/>
    </xf>
    <xf numFmtId="6" fontId="5" fillId="5" borderId="1" xfId="0" applyNumberFormat="1" applyFont="1" applyFill="1" applyBorder="1" applyAlignment="1">
      <alignment vertical="center"/>
    </xf>
    <xf numFmtId="44" fontId="0" fillId="5" borderId="1" xfId="1" applyFont="1" applyFill="1" applyBorder="1" applyAlignment="1">
      <alignment vertical="center"/>
    </xf>
    <xf numFmtId="0" fontId="0" fillId="5" borderId="0" xfId="0" applyFill="1" applyAlignment="1">
      <alignment vertical="center"/>
    </xf>
    <xf numFmtId="6" fontId="5" fillId="5" borderId="1" xfId="0" applyNumberFormat="1" applyFont="1" applyFill="1" applyBorder="1" applyAlignment="1">
      <alignment horizontal="center" vertical="center"/>
    </xf>
    <xf numFmtId="6" fontId="0" fillId="5" borderId="1" xfId="0" applyNumberFormat="1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6" fontId="0" fillId="3" borderId="3" xfId="0" applyNumberFormat="1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2" fillId="6" borderId="4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 vertical="center" wrapText="1"/>
    </xf>
    <xf numFmtId="44" fontId="0" fillId="6" borderId="5" xfId="0" applyNumberFormat="1" applyFill="1" applyBorder="1"/>
    <xf numFmtId="44" fontId="2" fillId="6" borderId="5" xfId="0" applyNumberFormat="1" applyFont="1" applyFill="1" applyBorder="1" applyAlignment="1">
      <alignment vertical="center"/>
    </xf>
    <xf numFmtId="44" fontId="2" fillId="6" borderId="6" xfId="0" applyNumberFormat="1" applyFont="1" applyFill="1" applyBorder="1"/>
    <xf numFmtId="6" fontId="6" fillId="3" borderId="2" xfId="0" applyNumberFormat="1" applyFont="1" applyFill="1" applyBorder="1" applyAlignment="1">
      <alignment horizontal="center" vertical="center"/>
    </xf>
    <xf numFmtId="6" fontId="0" fillId="3" borderId="2" xfId="0" applyNumberFormat="1" applyFill="1" applyBorder="1" applyAlignment="1">
      <alignment vertical="center"/>
    </xf>
    <xf numFmtId="6" fontId="0" fillId="3" borderId="7" xfId="0" applyNumberFormat="1" applyFill="1" applyBorder="1" applyAlignment="1">
      <alignment vertical="center"/>
    </xf>
    <xf numFmtId="0" fontId="2" fillId="6" borderId="8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2" fillId="6" borderId="10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5B9F9-C0E2-4911-8185-43B9ADA6E2B8}">
  <dimension ref="B2:O133"/>
  <sheetViews>
    <sheetView tabSelected="1" topLeftCell="A129" workbookViewId="0">
      <selection activeCell="E147" sqref="E147"/>
    </sheetView>
  </sheetViews>
  <sheetFormatPr baseColWidth="10" defaultRowHeight="14.4" x14ac:dyDescent="0.3"/>
  <cols>
    <col min="3" max="3" width="46.5546875" customWidth="1"/>
    <col min="4" max="4" width="10.77734375" customWidth="1"/>
    <col min="5" max="5" width="9.77734375" bestFit="1" customWidth="1"/>
    <col min="6" max="6" width="16.5546875" style="14" bestFit="1" customWidth="1"/>
    <col min="7" max="7" width="14.33203125" style="14" bestFit="1" customWidth="1"/>
    <col min="8" max="8" width="15.33203125" style="14" customWidth="1"/>
    <col min="9" max="9" width="14.33203125" style="14" bestFit="1" customWidth="1"/>
    <col min="10" max="10" width="14.33203125" style="14" customWidth="1"/>
    <col min="11" max="11" width="15.5546875" style="14" customWidth="1"/>
    <col min="15" max="15" width="16.6640625" bestFit="1" customWidth="1"/>
  </cols>
  <sheetData>
    <row r="2" spans="2:15" ht="15" thickBot="1" x14ac:dyDescent="0.35"/>
    <row r="3" spans="2:15" x14ac:dyDescent="0.3">
      <c r="B3" s="13" t="s">
        <v>34</v>
      </c>
      <c r="C3" s="13"/>
      <c r="D3" s="8"/>
      <c r="E3" s="8"/>
      <c r="F3" s="24" t="s">
        <v>124</v>
      </c>
      <c r="G3" s="24"/>
      <c r="H3" s="24"/>
      <c r="I3" s="34" t="s">
        <v>126</v>
      </c>
      <c r="J3" s="34"/>
      <c r="K3" s="34"/>
      <c r="L3" s="35" t="s">
        <v>127</v>
      </c>
      <c r="M3" s="35"/>
      <c r="N3" s="36"/>
      <c r="O3" s="40" t="s">
        <v>129</v>
      </c>
    </row>
    <row r="4" spans="2:15" ht="28.8" x14ac:dyDescent="0.3">
      <c r="B4" s="1" t="s">
        <v>0</v>
      </c>
      <c r="C4" s="1" t="s">
        <v>1</v>
      </c>
      <c r="D4" s="1" t="s">
        <v>2</v>
      </c>
      <c r="E4" s="1" t="s">
        <v>131</v>
      </c>
      <c r="F4" s="21" t="s">
        <v>4</v>
      </c>
      <c r="G4" s="21" t="s">
        <v>5</v>
      </c>
      <c r="H4" s="21" t="s">
        <v>6</v>
      </c>
      <c r="I4" s="27" t="s">
        <v>4</v>
      </c>
      <c r="J4" s="27" t="s">
        <v>5</v>
      </c>
      <c r="K4" s="27" t="s">
        <v>125</v>
      </c>
      <c r="L4" s="15" t="s">
        <v>4</v>
      </c>
      <c r="M4" s="15" t="s">
        <v>5</v>
      </c>
      <c r="N4" s="37" t="s">
        <v>125</v>
      </c>
      <c r="O4" s="41" t="s">
        <v>93</v>
      </c>
    </row>
    <row r="5" spans="2:15" ht="172.8" x14ac:dyDescent="0.3">
      <c r="B5" s="2">
        <v>1</v>
      </c>
      <c r="C5" s="3" t="s">
        <v>7</v>
      </c>
      <c r="D5" s="2" t="s">
        <v>17</v>
      </c>
      <c r="E5" s="2">
        <v>1</v>
      </c>
      <c r="F5" s="22">
        <v>600614</v>
      </c>
      <c r="G5" s="23">
        <f>F5*19%</f>
        <v>114116.66</v>
      </c>
      <c r="H5" s="23">
        <f>(F5+G5)*E5</f>
        <v>714730.66</v>
      </c>
      <c r="I5" s="28">
        <v>696760</v>
      </c>
      <c r="J5" s="29">
        <f>I5*19%</f>
        <v>132384.4</v>
      </c>
      <c r="K5" s="29">
        <f>(I5+J5)*E5</f>
        <v>829144.4</v>
      </c>
      <c r="L5" s="16">
        <v>713082</v>
      </c>
      <c r="M5" s="17">
        <f>L5*19%</f>
        <v>135485.57999999999</v>
      </c>
      <c r="N5" s="38">
        <f>(L5+M5)*E5</f>
        <v>848567.58</v>
      </c>
      <c r="O5" s="43">
        <f>+AVERAGE(((N5+K5+H5)/3),0)</f>
        <v>398740.44</v>
      </c>
    </row>
    <row r="6" spans="2:15" x14ac:dyDescent="0.3">
      <c r="B6" s="2">
        <v>2</v>
      </c>
      <c r="C6" s="4" t="s">
        <v>8</v>
      </c>
      <c r="D6" s="2" t="s">
        <v>17</v>
      </c>
      <c r="E6" s="2">
        <v>1</v>
      </c>
      <c r="F6" s="23">
        <v>425242</v>
      </c>
      <c r="G6" s="23">
        <f t="shared" ref="G6:G31" si="0">F6*19%</f>
        <v>80795.98</v>
      </c>
      <c r="H6" s="23">
        <f t="shared" ref="H6:H31" si="1">(F6+G6)*E6</f>
        <v>506037.98</v>
      </c>
      <c r="I6" s="28">
        <v>493314</v>
      </c>
      <c r="J6" s="29">
        <f t="shared" ref="J6:J31" si="2">I6*19%</f>
        <v>93729.66</v>
      </c>
      <c r="K6" s="29">
        <f t="shared" ref="K6:K31" si="3">(I6+J6)*E6</f>
        <v>587043.66</v>
      </c>
      <c r="L6" s="16">
        <v>504871</v>
      </c>
      <c r="M6" s="17">
        <f t="shared" ref="M6:M31" si="4">L6*19%</f>
        <v>95925.49</v>
      </c>
      <c r="N6" s="38">
        <f t="shared" ref="N6:N31" si="5">(L6+M6)*E6</f>
        <v>600796.49</v>
      </c>
      <c r="O6" s="43">
        <f t="shared" ref="O6:O31" si="6">+AVERAGE(((N6+K6+H6)/3),0)</f>
        <v>282313.02166666667</v>
      </c>
    </row>
    <row r="7" spans="2:15" x14ac:dyDescent="0.3">
      <c r="B7" s="2">
        <v>3</v>
      </c>
      <c r="C7" s="4" t="s">
        <v>9</v>
      </c>
      <c r="D7" s="2" t="s">
        <v>17</v>
      </c>
      <c r="E7" s="2">
        <v>1</v>
      </c>
      <c r="F7" s="23">
        <v>217480</v>
      </c>
      <c r="G7" s="23">
        <f t="shared" si="0"/>
        <v>41321.199999999997</v>
      </c>
      <c r="H7" s="23">
        <f t="shared" si="1"/>
        <v>258801.2</v>
      </c>
      <c r="I7" s="28">
        <v>252294</v>
      </c>
      <c r="J7" s="29">
        <f t="shared" si="2"/>
        <v>47935.86</v>
      </c>
      <c r="K7" s="29">
        <f t="shared" si="3"/>
        <v>300229.86</v>
      </c>
      <c r="L7" s="16">
        <v>258204</v>
      </c>
      <c r="M7" s="17">
        <f t="shared" si="4"/>
        <v>49058.76</v>
      </c>
      <c r="N7" s="38">
        <f t="shared" si="5"/>
        <v>307262.76</v>
      </c>
      <c r="O7" s="43">
        <f t="shared" si="6"/>
        <v>144382.30333333334</v>
      </c>
    </row>
    <row r="8" spans="2:15" x14ac:dyDescent="0.3">
      <c r="B8" s="2">
        <v>4</v>
      </c>
      <c r="C8" s="4" t="s">
        <v>10</v>
      </c>
      <c r="D8" s="2" t="s">
        <v>17</v>
      </c>
      <c r="E8" s="2">
        <v>1</v>
      </c>
      <c r="F8" s="23">
        <v>97172</v>
      </c>
      <c r="G8" s="23">
        <f t="shared" si="0"/>
        <v>18462.68</v>
      </c>
      <c r="H8" s="23">
        <f t="shared" si="1"/>
        <v>115634.68</v>
      </c>
      <c r="I8" s="28">
        <v>112727</v>
      </c>
      <c r="J8" s="29">
        <f t="shared" si="2"/>
        <v>21418.13</v>
      </c>
      <c r="K8" s="29">
        <f t="shared" si="3"/>
        <v>134145.13</v>
      </c>
      <c r="L8" s="16">
        <v>115368</v>
      </c>
      <c r="M8" s="17">
        <f t="shared" si="4"/>
        <v>21919.920000000002</v>
      </c>
      <c r="N8" s="38">
        <f t="shared" si="5"/>
        <v>137287.92000000001</v>
      </c>
      <c r="O8" s="43">
        <f t="shared" si="6"/>
        <v>64511.288333333338</v>
      </c>
    </row>
    <row r="9" spans="2:15" x14ac:dyDescent="0.3">
      <c r="B9" s="2">
        <v>5</v>
      </c>
      <c r="C9" s="4" t="s">
        <v>11</v>
      </c>
      <c r="D9" s="2" t="s">
        <v>17</v>
      </c>
      <c r="E9" s="2">
        <v>1</v>
      </c>
      <c r="F9" s="23">
        <v>106426</v>
      </c>
      <c r="G9" s="23">
        <f t="shared" si="0"/>
        <v>20220.939999999999</v>
      </c>
      <c r="H9" s="23">
        <f t="shared" si="1"/>
        <v>126646.94</v>
      </c>
      <c r="I9" s="28">
        <v>123463</v>
      </c>
      <c r="J9" s="29">
        <f t="shared" si="2"/>
        <v>23457.97</v>
      </c>
      <c r="K9" s="29">
        <f t="shared" si="3"/>
        <v>146920.97</v>
      </c>
      <c r="L9" s="16">
        <v>126355</v>
      </c>
      <c r="M9" s="17">
        <f t="shared" si="4"/>
        <v>24007.45</v>
      </c>
      <c r="N9" s="38">
        <f t="shared" si="5"/>
        <v>150362.45000000001</v>
      </c>
      <c r="O9" s="43">
        <f t="shared" si="6"/>
        <v>70655.060000000012</v>
      </c>
    </row>
    <row r="10" spans="2:15" x14ac:dyDescent="0.3">
      <c r="B10" s="2">
        <v>6</v>
      </c>
      <c r="C10" s="4" t="s">
        <v>12</v>
      </c>
      <c r="D10" s="2" t="s">
        <v>17</v>
      </c>
      <c r="E10" s="2">
        <v>1</v>
      </c>
      <c r="F10" s="23">
        <v>384060</v>
      </c>
      <c r="G10" s="23">
        <f t="shared" si="0"/>
        <v>72971.399999999994</v>
      </c>
      <c r="H10" s="23">
        <f t="shared" si="1"/>
        <v>457031.4</v>
      </c>
      <c r="I10" s="28">
        <v>445540</v>
      </c>
      <c r="J10" s="29">
        <f t="shared" si="2"/>
        <v>84652.6</v>
      </c>
      <c r="K10" s="29">
        <f t="shared" si="3"/>
        <v>530192.6</v>
      </c>
      <c r="L10" s="16">
        <v>455977</v>
      </c>
      <c r="M10" s="17">
        <f t="shared" si="4"/>
        <v>86635.63</v>
      </c>
      <c r="N10" s="38">
        <f t="shared" si="5"/>
        <v>542612.63</v>
      </c>
      <c r="O10" s="43">
        <f t="shared" si="6"/>
        <v>254972.77166666664</v>
      </c>
    </row>
    <row r="11" spans="2:15" ht="115.2" x14ac:dyDescent="0.3">
      <c r="B11" s="2">
        <v>7</v>
      </c>
      <c r="C11" s="3" t="s">
        <v>13</v>
      </c>
      <c r="D11" s="2" t="s">
        <v>17</v>
      </c>
      <c r="E11" s="2">
        <v>1</v>
      </c>
      <c r="F11" s="23">
        <v>69408</v>
      </c>
      <c r="G11" s="23">
        <f t="shared" si="0"/>
        <v>13187.52</v>
      </c>
      <c r="H11" s="23">
        <f t="shared" si="1"/>
        <v>82595.520000000004</v>
      </c>
      <c r="I11" s="28">
        <v>80519</v>
      </c>
      <c r="J11" s="29">
        <f t="shared" si="2"/>
        <v>15298.61</v>
      </c>
      <c r="K11" s="29">
        <f t="shared" si="3"/>
        <v>95817.61</v>
      </c>
      <c r="L11" s="16">
        <v>82406</v>
      </c>
      <c r="M11" s="17">
        <f t="shared" si="4"/>
        <v>15657.14</v>
      </c>
      <c r="N11" s="38">
        <f t="shared" si="5"/>
        <v>98063.14</v>
      </c>
      <c r="O11" s="43">
        <f t="shared" si="6"/>
        <v>46079.378333333334</v>
      </c>
    </row>
    <row r="12" spans="2:15" x14ac:dyDescent="0.3">
      <c r="B12" s="2">
        <v>8</v>
      </c>
      <c r="C12" s="4" t="s">
        <v>14</v>
      </c>
      <c r="D12" s="2" t="s">
        <v>17</v>
      </c>
      <c r="E12" s="2">
        <v>1</v>
      </c>
      <c r="F12" s="23">
        <v>189716</v>
      </c>
      <c r="G12" s="23">
        <f t="shared" si="0"/>
        <v>36046.04</v>
      </c>
      <c r="H12" s="23">
        <f t="shared" si="1"/>
        <v>225762.04</v>
      </c>
      <c r="I12" s="28">
        <v>220086</v>
      </c>
      <c r="J12" s="29">
        <f t="shared" si="2"/>
        <v>41816.340000000004</v>
      </c>
      <c r="K12" s="29">
        <f t="shared" si="3"/>
        <v>261902.34</v>
      </c>
      <c r="L12" s="16">
        <v>225242</v>
      </c>
      <c r="M12" s="17">
        <f t="shared" si="4"/>
        <v>42795.98</v>
      </c>
      <c r="N12" s="38">
        <f t="shared" si="5"/>
        <v>268037.98</v>
      </c>
      <c r="O12" s="43">
        <f t="shared" si="6"/>
        <v>125950.39333333333</v>
      </c>
    </row>
    <row r="13" spans="2:15" ht="43.2" x14ac:dyDescent="0.3">
      <c r="B13" s="2">
        <v>9</v>
      </c>
      <c r="C13" s="5" t="s">
        <v>15</v>
      </c>
      <c r="D13" s="2" t="s">
        <v>17</v>
      </c>
      <c r="E13" s="2">
        <v>1</v>
      </c>
      <c r="F13" s="23">
        <v>1772228</v>
      </c>
      <c r="G13" s="23">
        <f t="shared" si="0"/>
        <v>336723.32</v>
      </c>
      <c r="H13" s="23">
        <f t="shared" si="1"/>
        <v>2108951.3199999998</v>
      </c>
      <c r="I13" s="28">
        <v>2055924</v>
      </c>
      <c r="J13" s="29">
        <f t="shared" si="2"/>
        <v>390625.56</v>
      </c>
      <c r="K13" s="29">
        <f t="shared" si="3"/>
        <v>2446549.56</v>
      </c>
      <c r="L13" s="16">
        <v>2104087</v>
      </c>
      <c r="M13" s="17">
        <f t="shared" si="4"/>
        <v>399776.53</v>
      </c>
      <c r="N13" s="38">
        <f t="shared" si="5"/>
        <v>2503863.5300000003</v>
      </c>
      <c r="O13" s="43">
        <f t="shared" si="6"/>
        <v>1176560.7350000001</v>
      </c>
    </row>
    <row r="14" spans="2:15" ht="28.8" x14ac:dyDescent="0.3">
      <c r="B14" s="2">
        <v>10</v>
      </c>
      <c r="C14" s="3" t="s">
        <v>16</v>
      </c>
      <c r="D14" s="2" t="s">
        <v>17</v>
      </c>
      <c r="E14" s="2">
        <v>1</v>
      </c>
      <c r="F14" s="23">
        <v>142519</v>
      </c>
      <c r="G14" s="23">
        <f t="shared" si="0"/>
        <v>27078.61</v>
      </c>
      <c r="H14" s="23">
        <f t="shared" si="1"/>
        <v>169597.61</v>
      </c>
      <c r="I14" s="28">
        <v>165333</v>
      </c>
      <c r="J14" s="29">
        <f t="shared" si="2"/>
        <v>31413.27</v>
      </c>
      <c r="K14" s="29">
        <f t="shared" si="3"/>
        <v>196746.27</v>
      </c>
      <c r="L14" s="16">
        <v>169206</v>
      </c>
      <c r="M14" s="17">
        <f t="shared" si="4"/>
        <v>32149.14</v>
      </c>
      <c r="N14" s="38">
        <f t="shared" si="5"/>
        <v>201355.14</v>
      </c>
      <c r="O14" s="43">
        <f t="shared" si="6"/>
        <v>94616.503333333341</v>
      </c>
    </row>
    <row r="15" spans="2:15" ht="100.8" x14ac:dyDescent="0.3">
      <c r="B15" s="2">
        <v>11</v>
      </c>
      <c r="C15" s="3" t="s">
        <v>18</v>
      </c>
      <c r="D15" s="2" t="s">
        <v>17</v>
      </c>
      <c r="E15" s="2">
        <v>1</v>
      </c>
      <c r="F15" s="23">
        <v>1216961</v>
      </c>
      <c r="G15" s="23">
        <f t="shared" si="0"/>
        <v>231222.59</v>
      </c>
      <c r="H15" s="23">
        <f t="shared" si="1"/>
        <v>1448183.59</v>
      </c>
      <c r="I15" s="28">
        <v>1411770</v>
      </c>
      <c r="J15" s="29">
        <f t="shared" si="2"/>
        <v>268236.3</v>
      </c>
      <c r="K15" s="29">
        <f t="shared" si="3"/>
        <v>1680006.3</v>
      </c>
      <c r="L15" s="16">
        <v>1444843</v>
      </c>
      <c r="M15" s="17">
        <f t="shared" si="4"/>
        <v>274520.17</v>
      </c>
      <c r="N15" s="38">
        <f t="shared" si="5"/>
        <v>1719363.17</v>
      </c>
      <c r="O15" s="43">
        <f t="shared" si="6"/>
        <v>807925.50999999989</v>
      </c>
    </row>
    <row r="16" spans="2:15" ht="100.8" x14ac:dyDescent="0.3">
      <c r="B16" s="2">
        <v>12</v>
      </c>
      <c r="C16" s="3" t="s">
        <v>19</v>
      </c>
      <c r="D16" s="2" t="s">
        <v>17</v>
      </c>
      <c r="E16" s="2">
        <v>1</v>
      </c>
      <c r="F16" s="23">
        <v>2706928</v>
      </c>
      <c r="G16" s="23">
        <f t="shared" si="0"/>
        <v>514316.32</v>
      </c>
      <c r="H16" s="23">
        <f t="shared" si="1"/>
        <v>3221244.32</v>
      </c>
      <c r="I16" s="28">
        <v>3140250</v>
      </c>
      <c r="J16" s="29">
        <f t="shared" si="2"/>
        <v>596647.5</v>
      </c>
      <c r="K16" s="29">
        <f t="shared" si="3"/>
        <v>3736897.5</v>
      </c>
      <c r="L16" s="16">
        <v>3213815</v>
      </c>
      <c r="M16" s="17">
        <f t="shared" si="4"/>
        <v>610624.85</v>
      </c>
      <c r="N16" s="38">
        <f t="shared" si="5"/>
        <v>3824439.85</v>
      </c>
      <c r="O16" s="43">
        <f t="shared" si="6"/>
        <v>1797096.9450000001</v>
      </c>
    </row>
    <row r="17" spans="2:15" ht="86.4" x14ac:dyDescent="0.3">
      <c r="B17" s="2">
        <v>13</v>
      </c>
      <c r="C17" s="3" t="s">
        <v>20</v>
      </c>
      <c r="D17" s="2" t="s">
        <v>17</v>
      </c>
      <c r="E17" s="2">
        <v>1</v>
      </c>
      <c r="F17" s="23">
        <v>1619530</v>
      </c>
      <c r="G17" s="23">
        <f t="shared" si="0"/>
        <v>307710.7</v>
      </c>
      <c r="H17" s="23">
        <f t="shared" si="1"/>
        <v>1927240.7</v>
      </c>
      <c r="I17" s="28">
        <v>1878782</v>
      </c>
      <c r="J17" s="29">
        <f t="shared" si="2"/>
        <v>356968.58</v>
      </c>
      <c r="K17" s="29">
        <f t="shared" si="3"/>
        <v>2235750.58</v>
      </c>
      <c r="L17" s="16">
        <v>1922795</v>
      </c>
      <c r="M17" s="17">
        <f t="shared" si="4"/>
        <v>365331.05</v>
      </c>
      <c r="N17" s="38">
        <f t="shared" si="5"/>
        <v>2288126.0499999998</v>
      </c>
      <c r="O17" s="43">
        <f t="shared" si="6"/>
        <v>1075186.2216666667</v>
      </c>
    </row>
    <row r="18" spans="2:15" ht="86.4" x14ac:dyDescent="0.3">
      <c r="B18" s="2">
        <v>14</v>
      </c>
      <c r="C18" s="3" t="s">
        <v>21</v>
      </c>
      <c r="D18" s="2" t="s">
        <v>17</v>
      </c>
      <c r="E18" s="2">
        <v>1</v>
      </c>
      <c r="F18" s="23">
        <v>1425186</v>
      </c>
      <c r="G18" s="23">
        <f t="shared" si="0"/>
        <v>270785.34000000003</v>
      </c>
      <c r="H18" s="23">
        <f t="shared" si="1"/>
        <v>1695971.34</v>
      </c>
      <c r="I18" s="28">
        <v>1653328</v>
      </c>
      <c r="J18" s="29">
        <f t="shared" si="2"/>
        <v>314132.32</v>
      </c>
      <c r="K18" s="29">
        <f t="shared" si="3"/>
        <v>1967460.32</v>
      </c>
      <c r="L18" s="16">
        <v>1692060</v>
      </c>
      <c r="M18" s="17">
        <f t="shared" si="4"/>
        <v>321491.40000000002</v>
      </c>
      <c r="N18" s="38">
        <f t="shared" si="5"/>
        <v>2013551.4</v>
      </c>
      <c r="O18" s="43">
        <f t="shared" si="6"/>
        <v>946163.84333333327</v>
      </c>
    </row>
    <row r="19" spans="2:15" ht="43.2" x14ac:dyDescent="0.3">
      <c r="B19" s="2">
        <v>15</v>
      </c>
      <c r="C19" s="3" t="s">
        <v>22</v>
      </c>
      <c r="D19" s="2" t="s">
        <v>17</v>
      </c>
      <c r="E19" s="2">
        <v>1</v>
      </c>
      <c r="F19" s="23">
        <v>60154</v>
      </c>
      <c r="G19" s="23">
        <f t="shared" si="0"/>
        <v>11429.26</v>
      </c>
      <c r="H19" s="23">
        <f t="shared" si="1"/>
        <v>71583.259999999995</v>
      </c>
      <c r="I19" s="28">
        <v>69783</v>
      </c>
      <c r="J19" s="29">
        <f t="shared" si="2"/>
        <v>13258.77</v>
      </c>
      <c r="K19" s="29">
        <f t="shared" si="3"/>
        <v>83041.77</v>
      </c>
      <c r="L19" s="16">
        <v>71418</v>
      </c>
      <c r="M19" s="17">
        <f t="shared" si="4"/>
        <v>13569.42</v>
      </c>
      <c r="N19" s="38">
        <f t="shared" si="5"/>
        <v>84987.42</v>
      </c>
      <c r="O19" s="43">
        <f t="shared" si="6"/>
        <v>39935.408333333333</v>
      </c>
    </row>
    <row r="20" spans="2:15" ht="100.8" x14ac:dyDescent="0.3">
      <c r="B20" s="2">
        <v>16</v>
      </c>
      <c r="C20" s="3" t="s">
        <v>23</v>
      </c>
      <c r="D20" s="2" t="s">
        <v>17</v>
      </c>
      <c r="E20" s="2">
        <v>1</v>
      </c>
      <c r="F20" s="23">
        <v>1452950</v>
      </c>
      <c r="G20" s="23">
        <f t="shared" si="0"/>
        <v>276060.5</v>
      </c>
      <c r="H20" s="23">
        <f t="shared" si="1"/>
        <v>1729010.5</v>
      </c>
      <c r="I20" s="28">
        <v>1685536</v>
      </c>
      <c r="J20" s="29">
        <f t="shared" si="2"/>
        <v>320251.84000000003</v>
      </c>
      <c r="K20" s="29">
        <f t="shared" si="3"/>
        <v>2005787.84</v>
      </c>
      <c r="L20" s="16">
        <v>1725022</v>
      </c>
      <c r="M20" s="17">
        <f t="shared" si="4"/>
        <v>327754.18</v>
      </c>
      <c r="N20" s="38">
        <f t="shared" si="5"/>
        <v>2052776.18</v>
      </c>
      <c r="O20" s="43">
        <f t="shared" si="6"/>
        <v>964595.7533333333</v>
      </c>
    </row>
    <row r="21" spans="2:15" x14ac:dyDescent="0.3">
      <c r="B21" s="2">
        <v>17</v>
      </c>
      <c r="C21" s="4" t="s">
        <v>24</v>
      </c>
      <c r="D21" s="2" t="s">
        <v>17</v>
      </c>
      <c r="E21" s="2">
        <v>1</v>
      </c>
      <c r="F21" s="23">
        <v>286888</v>
      </c>
      <c r="G21" s="23">
        <f t="shared" si="0"/>
        <v>54508.72</v>
      </c>
      <c r="H21" s="23">
        <f t="shared" si="1"/>
        <v>341396.72</v>
      </c>
      <c r="I21" s="28">
        <v>332813</v>
      </c>
      <c r="J21" s="29">
        <f t="shared" si="2"/>
        <v>63234.47</v>
      </c>
      <c r="K21" s="29">
        <f t="shared" si="3"/>
        <v>396047.47</v>
      </c>
      <c r="L21" s="16">
        <v>340609</v>
      </c>
      <c r="M21" s="17">
        <f t="shared" si="4"/>
        <v>64715.71</v>
      </c>
      <c r="N21" s="38">
        <f t="shared" si="5"/>
        <v>405324.71</v>
      </c>
      <c r="O21" s="43">
        <f t="shared" si="6"/>
        <v>190461.48333333331</v>
      </c>
    </row>
    <row r="22" spans="2:15" x14ac:dyDescent="0.3">
      <c r="B22" s="2">
        <v>18</v>
      </c>
      <c r="C22" s="4" t="s">
        <v>25</v>
      </c>
      <c r="D22" s="2" t="s">
        <v>17</v>
      </c>
      <c r="E22" s="2">
        <v>1</v>
      </c>
      <c r="F22" s="23">
        <v>106426</v>
      </c>
      <c r="G22" s="23">
        <f t="shared" si="0"/>
        <v>20220.939999999999</v>
      </c>
      <c r="H22" s="23">
        <f t="shared" si="1"/>
        <v>126646.94</v>
      </c>
      <c r="I22" s="28">
        <v>123463</v>
      </c>
      <c r="J22" s="29">
        <f t="shared" si="2"/>
        <v>23457.97</v>
      </c>
      <c r="K22" s="29">
        <f t="shared" si="3"/>
        <v>146920.97</v>
      </c>
      <c r="L22" s="16">
        <v>126355</v>
      </c>
      <c r="M22" s="17">
        <f t="shared" si="4"/>
        <v>24007.45</v>
      </c>
      <c r="N22" s="38">
        <f t="shared" si="5"/>
        <v>150362.45000000001</v>
      </c>
      <c r="O22" s="43">
        <f t="shared" si="6"/>
        <v>70655.060000000012</v>
      </c>
    </row>
    <row r="23" spans="2:15" ht="57.6" x14ac:dyDescent="0.3">
      <c r="B23" s="2">
        <v>19</v>
      </c>
      <c r="C23" s="3" t="s">
        <v>26</v>
      </c>
      <c r="D23" s="2" t="s">
        <v>17</v>
      </c>
      <c r="E23" s="2">
        <v>1</v>
      </c>
      <c r="F23" s="23">
        <v>1989708</v>
      </c>
      <c r="G23" s="23">
        <f t="shared" si="0"/>
        <v>378044.52</v>
      </c>
      <c r="H23" s="23">
        <f t="shared" si="1"/>
        <v>2367752.52</v>
      </c>
      <c r="I23" s="28">
        <v>2308218</v>
      </c>
      <c r="J23" s="29">
        <f t="shared" si="2"/>
        <v>438561.42</v>
      </c>
      <c r="K23" s="29">
        <f t="shared" si="3"/>
        <v>2746779.42</v>
      </c>
      <c r="L23" s="16">
        <v>2362291</v>
      </c>
      <c r="M23" s="17">
        <f t="shared" si="4"/>
        <v>448835.29</v>
      </c>
      <c r="N23" s="38">
        <f t="shared" si="5"/>
        <v>2811126.29</v>
      </c>
      <c r="O23" s="43">
        <f t="shared" si="6"/>
        <v>1320943.0383333333</v>
      </c>
    </row>
    <row r="24" spans="2:15" ht="57.6" x14ac:dyDescent="0.3">
      <c r="B24" s="2">
        <v>20</v>
      </c>
      <c r="C24" s="3" t="s">
        <v>26</v>
      </c>
      <c r="D24" s="2" t="s">
        <v>17</v>
      </c>
      <c r="E24" s="2">
        <v>1</v>
      </c>
      <c r="F24" s="23">
        <v>971718</v>
      </c>
      <c r="G24" s="23">
        <f t="shared" si="0"/>
        <v>184626.42</v>
      </c>
      <c r="H24" s="23">
        <f t="shared" si="1"/>
        <v>1156344.42</v>
      </c>
      <c r="I24" s="28">
        <v>1127269</v>
      </c>
      <c r="J24" s="29">
        <f t="shared" si="2"/>
        <v>214181.11000000002</v>
      </c>
      <c r="K24" s="29">
        <f t="shared" si="3"/>
        <v>1341450.1100000001</v>
      </c>
      <c r="L24" s="16">
        <v>1153677</v>
      </c>
      <c r="M24" s="17">
        <f t="shared" si="4"/>
        <v>219198.63</v>
      </c>
      <c r="N24" s="38">
        <f t="shared" si="5"/>
        <v>1372875.63</v>
      </c>
      <c r="O24" s="43">
        <f t="shared" si="6"/>
        <v>645111.69333333336</v>
      </c>
    </row>
    <row r="25" spans="2:15" ht="28.8" x14ac:dyDescent="0.3">
      <c r="B25" s="2">
        <v>21</v>
      </c>
      <c r="C25" s="3" t="s">
        <v>27</v>
      </c>
      <c r="D25" s="2" t="s">
        <v>17</v>
      </c>
      <c r="E25" s="2">
        <v>1</v>
      </c>
      <c r="F25" s="23">
        <v>115681</v>
      </c>
      <c r="G25" s="23">
        <f t="shared" si="0"/>
        <v>21979.39</v>
      </c>
      <c r="H25" s="23">
        <f t="shared" si="1"/>
        <v>137660.39000000001</v>
      </c>
      <c r="I25" s="28">
        <v>134199</v>
      </c>
      <c r="J25" s="29">
        <f t="shared" si="2"/>
        <v>25497.81</v>
      </c>
      <c r="K25" s="29">
        <f t="shared" si="3"/>
        <v>159696.81</v>
      </c>
      <c r="L25" s="16">
        <v>137343</v>
      </c>
      <c r="M25" s="17">
        <f t="shared" si="4"/>
        <v>26095.170000000002</v>
      </c>
      <c r="N25" s="38">
        <f t="shared" si="5"/>
        <v>163438.17000000001</v>
      </c>
      <c r="O25" s="43">
        <f t="shared" si="6"/>
        <v>76799.228333333333</v>
      </c>
    </row>
    <row r="26" spans="2:15" x14ac:dyDescent="0.3">
      <c r="B26" s="2">
        <v>22</v>
      </c>
      <c r="C26" s="3" t="s">
        <v>28</v>
      </c>
      <c r="D26" s="2" t="s">
        <v>17</v>
      </c>
      <c r="E26" s="2">
        <v>1</v>
      </c>
      <c r="F26" s="23">
        <v>379433</v>
      </c>
      <c r="G26" s="23">
        <f t="shared" si="0"/>
        <v>72092.27</v>
      </c>
      <c r="H26" s="23">
        <f t="shared" si="1"/>
        <v>451525.27</v>
      </c>
      <c r="I26" s="28">
        <v>440172</v>
      </c>
      <c r="J26" s="29">
        <f t="shared" si="2"/>
        <v>83632.680000000008</v>
      </c>
      <c r="K26" s="29">
        <f t="shared" si="3"/>
        <v>523804.68</v>
      </c>
      <c r="L26" s="16">
        <v>450483</v>
      </c>
      <c r="M26" s="17">
        <f t="shared" si="4"/>
        <v>85591.77</v>
      </c>
      <c r="N26" s="38">
        <f t="shared" si="5"/>
        <v>536074.77</v>
      </c>
      <c r="O26" s="43">
        <f t="shared" si="6"/>
        <v>251900.78666666665</v>
      </c>
    </row>
    <row r="27" spans="2:15" x14ac:dyDescent="0.3">
      <c r="B27" s="2">
        <v>23</v>
      </c>
      <c r="C27" s="4" t="s">
        <v>29</v>
      </c>
      <c r="D27" s="2" t="s">
        <v>17</v>
      </c>
      <c r="E27" s="2">
        <v>1</v>
      </c>
      <c r="F27" s="23">
        <v>499741</v>
      </c>
      <c r="G27" s="23">
        <f t="shared" si="0"/>
        <v>94950.790000000008</v>
      </c>
      <c r="H27" s="23">
        <f t="shared" si="1"/>
        <v>594691.79</v>
      </c>
      <c r="I27" s="28">
        <v>579738</v>
      </c>
      <c r="J27" s="29">
        <f t="shared" si="2"/>
        <v>110150.22</v>
      </c>
      <c r="K27" s="29">
        <f t="shared" si="3"/>
        <v>689888.22</v>
      </c>
      <c r="L27" s="16">
        <v>593320</v>
      </c>
      <c r="M27" s="17">
        <f t="shared" si="4"/>
        <v>112730.8</v>
      </c>
      <c r="N27" s="38">
        <f t="shared" si="5"/>
        <v>706050.8</v>
      </c>
      <c r="O27" s="43">
        <f t="shared" si="6"/>
        <v>331771.8016666667</v>
      </c>
    </row>
    <row r="28" spans="2:15" ht="43.2" x14ac:dyDescent="0.3">
      <c r="B28" s="2">
        <v>24</v>
      </c>
      <c r="C28" s="3" t="s">
        <v>30</v>
      </c>
      <c r="D28" s="2" t="s">
        <v>17</v>
      </c>
      <c r="E28" s="2">
        <v>1</v>
      </c>
      <c r="F28" s="23">
        <v>115681</v>
      </c>
      <c r="G28" s="23">
        <f t="shared" si="0"/>
        <v>21979.39</v>
      </c>
      <c r="H28" s="23">
        <f t="shared" si="1"/>
        <v>137660.39000000001</v>
      </c>
      <c r="I28" s="28">
        <v>134199</v>
      </c>
      <c r="J28" s="29">
        <f t="shared" si="2"/>
        <v>25497.81</v>
      </c>
      <c r="K28" s="29">
        <f t="shared" si="3"/>
        <v>159696.81</v>
      </c>
      <c r="L28" s="16">
        <v>137343</v>
      </c>
      <c r="M28" s="17">
        <f t="shared" si="4"/>
        <v>26095.170000000002</v>
      </c>
      <c r="N28" s="38">
        <f t="shared" si="5"/>
        <v>163438.17000000001</v>
      </c>
      <c r="O28" s="43">
        <f t="shared" si="6"/>
        <v>76799.228333333333</v>
      </c>
    </row>
    <row r="29" spans="2:15" ht="129.6" x14ac:dyDescent="0.3">
      <c r="B29" s="2">
        <v>25</v>
      </c>
      <c r="C29" s="3" t="s">
        <v>31</v>
      </c>
      <c r="D29" s="2" t="s">
        <v>17</v>
      </c>
      <c r="E29" s="2">
        <v>1</v>
      </c>
      <c r="F29" s="23">
        <v>666321</v>
      </c>
      <c r="G29" s="23">
        <f t="shared" si="0"/>
        <v>126600.99</v>
      </c>
      <c r="H29" s="23">
        <f t="shared" si="1"/>
        <v>792921.99</v>
      </c>
      <c r="I29" s="28">
        <v>772985</v>
      </c>
      <c r="J29" s="29">
        <f t="shared" si="2"/>
        <v>146867.15</v>
      </c>
      <c r="K29" s="29">
        <f t="shared" si="3"/>
        <v>919852.15</v>
      </c>
      <c r="L29" s="18">
        <v>791093</v>
      </c>
      <c r="M29" s="17">
        <f t="shared" si="4"/>
        <v>150307.67000000001</v>
      </c>
      <c r="N29" s="38">
        <f t="shared" si="5"/>
        <v>941400.67</v>
      </c>
      <c r="O29" s="43">
        <f t="shared" si="6"/>
        <v>442362.46833333332</v>
      </c>
    </row>
    <row r="30" spans="2:15" ht="86.4" x14ac:dyDescent="0.3">
      <c r="B30" s="2">
        <v>26</v>
      </c>
      <c r="C30" s="3" t="s">
        <v>32</v>
      </c>
      <c r="D30" s="2" t="s">
        <v>17</v>
      </c>
      <c r="E30" s="2">
        <v>1</v>
      </c>
      <c r="F30" s="23">
        <v>319279</v>
      </c>
      <c r="G30" s="23">
        <f t="shared" si="0"/>
        <v>60663.01</v>
      </c>
      <c r="H30" s="23">
        <f t="shared" si="1"/>
        <v>379942.01</v>
      </c>
      <c r="I30" s="28">
        <v>370388</v>
      </c>
      <c r="J30" s="29">
        <f t="shared" si="2"/>
        <v>70373.72</v>
      </c>
      <c r="K30" s="29">
        <f t="shared" si="3"/>
        <v>440761.72</v>
      </c>
      <c r="L30" s="16">
        <v>379065</v>
      </c>
      <c r="M30" s="17">
        <f t="shared" si="4"/>
        <v>72022.350000000006</v>
      </c>
      <c r="N30" s="38">
        <f t="shared" si="5"/>
        <v>451087.35</v>
      </c>
      <c r="O30" s="43">
        <f t="shared" si="6"/>
        <v>211965.18000000002</v>
      </c>
    </row>
    <row r="31" spans="2:15" ht="28.8" x14ac:dyDescent="0.3">
      <c r="B31" s="2">
        <v>27</v>
      </c>
      <c r="C31" s="3" t="s">
        <v>33</v>
      </c>
      <c r="D31" s="2" t="s">
        <v>17</v>
      </c>
      <c r="E31" s="2">
        <v>1</v>
      </c>
      <c r="F31" s="23">
        <v>34704210</v>
      </c>
      <c r="G31" s="23">
        <f t="shared" si="0"/>
        <v>6593799.9000000004</v>
      </c>
      <c r="H31" s="23">
        <f t="shared" si="1"/>
        <v>41298009.899999999</v>
      </c>
      <c r="I31" s="28">
        <v>40259614</v>
      </c>
      <c r="J31" s="29">
        <f t="shared" si="2"/>
        <v>7649326.6600000001</v>
      </c>
      <c r="K31" s="29">
        <f t="shared" si="3"/>
        <v>47908940.659999996</v>
      </c>
      <c r="L31" s="16">
        <v>41202750</v>
      </c>
      <c r="M31" s="17">
        <f t="shared" si="4"/>
        <v>7828522.5</v>
      </c>
      <c r="N31" s="38">
        <f t="shared" si="5"/>
        <v>49031272.5</v>
      </c>
      <c r="O31" s="43">
        <f t="shared" si="6"/>
        <v>23039703.843333334</v>
      </c>
    </row>
    <row r="32" spans="2:15" x14ac:dyDescent="0.3">
      <c r="F32" s="25"/>
      <c r="G32" s="25"/>
      <c r="H32" s="25"/>
      <c r="I32" s="30"/>
      <c r="J32" s="30"/>
      <c r="K32" s="30"/>
      <c r="L32" s="19"/>
      <c r="M32" s="19"/>
      <c r="N32" s="19"/>
      <c r="O32" s="42"/>
    </row>
    <row r="33" spans="2:15" x14ac:dyDescent="0.3">
      <c r="B33" s="13" t="s">
        <v>56</v>
      </c>
      <c r="C33" s="13"/>
      <c r="D33" s="13"/>
      <c r="E33" s="13"/>
      <c r="F33" s="13"/>
      <c r="G33" s="13"/>
      <c r="H33" s="13"/>
      <c r="I33" s="30"/>
      <c r="J33" s="30"/>
      <c r="K33" s="30"/>
      <c r="L33" s="19"/>
      <c r="M33" s="19"/>
      <c r="N33" s="19"/>
      <c r="O33" s="42"/>
    </row>
    <row r="34" spans="2:15" ht="28.8" x14ac:dyDescent="0.3">
      <c r="B34" s="1" t="s">
        <v>0</v>
      </c>
      <c r="C34" s="1" t="s">
        <v>1</v>
      </c>
      <c r="D34" s="1" t="s">
        <v>2</v>
      </c>
      <c r="E34" s="1" t="s">
        <v>3</v>
      </c>
      <c r="F34" s="21" t="s">
        <v>4</v>
      </c>
      <c r="G34" s="21" t="s">
        <v>5</v>
      </c>
      <c r="H34" s="21" t="s">
        <v>6</v>
      </c>
      <c r="I34" s="27" t="s">
        <v>4</v>
      </c>
      <c r="J34" s="27" t="s">
        <v>5</v>
      </c>
      <c r="K34" s="27" t="s">
        <v>93</v>
      </c>
      <c r="L34" s="15" t="s">
        <v>4</v>
      </c>
      <c r="M34" s="15" t="s">
        <v>128</v>
      </c>
      <c r="N34" s="37" t="s">
        <v>125</v>
      </c>
      <c r="O34" s="42"/>
    </row>
    <row r="35" spans="2:15" ht="28.8" x14ac:dyDescent="0.3">
      <c r="B35" s="2">
        <v>1</v>
      </c>
      <c r="C35" s="7" t="s">
        <v>35</v>
      </c>
      <c r="D35" s="2" t="s">
        <v>17</v>
      </c>
      <c r="E35" s="2">
        <v>1</v>
      </c>
      <c r="F35" s="26">
        <v>1341896</v>
      </c>
      <c r="G35" s="26">
        <f>F35*19%</f>
        <v>254960.24</v>
      </c>
      <c r="H35" s="26">
        <f>(F35+G35)*E35</f>
        <v>1596856.24</v>
      </c>
      <c r="I35" s="31">
        <v>1556705</v>
      </c>
      <c r="J35" s="32">
        <f>I35*19%</f>
        <v>295773.95</v>
      </c>
      <c r="K35" s="32">
        <f>(I35+J35)*E35</f>
        <v>1852478.95</v>
      </c>
      <c r="L35" s="16">
        <v>1593173</v>
      </c>
      <c r="M35" s="17">
        <f>L35*19%</f>
        <v>302702.87</v>
      </c>
      <c r="N35" s="38">
        <f>(L35+M35)*E35</f>
        <v>1895875.87</v>
      </c>
      <c r="O35" s="43">
        <f t="shared" ref="O35:O55" si="7">+AVERAGE(((N35+K35+H35)/3),0)</f>
        <v>890868.51000000013</v>
      </c>
    </row>
    <row r="36" spans="2:15" x14ac:dyDescent="0.3">
      <c r="B36" s="2">
        <v>2</v>
      </c>
      <c r="C36" s="7" t="s">
        <v>36</v>
      </c>
      <c r="D36" s="2" t="s">
        <v>17</v>
      </c>
      <c r="E36" s="2">
        <v>1</v>
      </c>
      <c r="F36" s="26">
        <v>647812</v>
      </c>
      <c r="G36" s="26">
        <f t="shared" ref="G36:G55" si="8">F36*19%</f>
        <v>123084.28</v>
      </c>
      <c r="H36" s="26">
        <f t="shared" ref="H36:H55" si="9">(F36+G36)*E36</f>
        <v>770896.28</v>
      </c>
      <c r="I36" s="31">
        <v>751513</v>
      </c>
      <c r="J36" s="32">
        <f t="shared" ref="J36:J55" si="10">I36*19%</f>
        <v>142787.47</v>
      </c>
      <c r="K36" s="32">
        <f t="shared" ref="K36:K55" si="11">(I36+J36)*E36</f>
        <v>894300.47</v>
      </c>
      <c r="L36" s="16">
        <v>769118</v>
      </c>
      <c r="M36" s="17">
        <f t="shared" ref="M36:M55" si="12">L36*19%</f>
        <v>146132.42000000001</v>
      </c>
      <c r="N36" s="38">
        <f t="shared" ref="N36:N55" si="13">(L36+M36)*E36</f>
        <v>915250.42</v>
      </c>
      <c r="O36" s="43">
        <f t="shared" si="7"/>
        <v>430074.52833333332</v>
      </c>
    </row>
    <row r="37" spans="2:15" x14ac:dyDescent="0.3">
      <c r="B37" s="2">
        <v>3</v>
      </c>
      <c r="C37" s="7" t="s">
        <v>37</v>
      </c>
      <c r="D37" s="2" t="s">
        <v>17</v>
      </c>
      <c r="E37" s="2">
        <v>1</v>
      </c>
      <c r="F37" s="26">
        <v>254498</v>
      </c>
      <c r="G37" s="26">
        <f t="shared" si="8"/>
        <v>48354.62</v>
      </c>
      <c r="H37" s="26">
        <f t="shared" si="9"/>
        <v>302852.62</v>
      </c>
      <c r="I37" s="31">
        <v>295237</v>
      </c>
      <c r="J37" s="32">
        <f t="shared" si="10"/>
        <v>56095.03</v>
      </c>
      <c r="K37" s="32">
        <f t="shared" si="11"/>
        <v>351332.03</v>
      </c>
      <c r="L37" s="16">
        <v>302154</v>
      </c>
      <c r="M37" s="17">
        <f t="shared" si="12"/>
        <v>57409.26</v>
      </c>
      <c r="N37" s="38">
        <f t="shared" si="13"/>
        <v>359563.26</v>
      </c>
      <c r="O37" s="43">
        <f t="shared" si="7"/>
        <v>168957.98500000002</v>
      </c>
    </row>
    <row r="38" spans="2:15" x14ac:dyDescent="0.3">
      <c r="B38" s="2">
        <v>4</v>
      </c>
      <c r="C38" s="7" t="s">
        <v>38</v>
      </c>
      <c r="D38" s="2" t="s">
        <v>17</v>
      </c>
      <c r="E38" s="2">
        <v>1</v>
      </c>
      <c r="F38" s="26">
        <v>351207</v>
      </c>
      <c r="G38" s="26">
        <f t="shared" si="8"/>
        <v>66729.33</v>
      </c>
      <c r="H38" s="26">
        <f t="shared" si="9"/>
        <v>417936.33</v>
      </c>
      <c r="I38" s="31">
        <v>407427</v>
      </c>
      <c r="J38" s="32">
        <f t="shared" si="10"/>
        <v>77411.13</v>
      </c>
      <c r="K38" s="32">
        <f t="shared" si="11"/>
        <v>484838.13</v>
      </c>
      <c r="L38" s="16">
        <v>416972</v>
      </c>
      <c r="M38" s="17">
        <f t="shared" si="12"/>
        <v>79224.680000000008</v>
      </c>
      <c r="N38" s="38">
        <f t="shared" si="13"/>
        <v>496196.68</v>
      </c>
      <c r="O38" s="43">
        <f t="shared" si="7"/>
        <v>233161.85666666669</v>
      </c>
    </row>
    <row r="39" spans="2:15" x14ac:dyDescent="0.3">
      <c r="B39" s="2">
        <v>5</v>
      </c>
      <c r="C39" s="7" t="s">
        <v>39</v>
      </c>
      <c r="D39" s="2" t="s">
        <v>17</v>
      </c>
      <c r="E39" s="2">
        <v>1</v>
      </c>
      <c r="F39" s="26">
        <v>391926</v>
      </c>
      <c r="G39" s="26">
        <f t="shared" si="8"/>
        <v>74465.94</v>
      </c>
      <c r="H39" s="26">
        <f t="shared" si="9"/>
        <v>466391.94</v>
      </c>
      <c r="I39" s="31">
        <v>454665</v>
      </c>
      <c r="J39" s="32">
        <f t="shared" si="10"/>
        <v>86386.35</v>
      </c>
      <c r="K39" s="32">
        <f t="shared" si="11"/>
        <v>541051.35</v>
      </c>
      <c r="L39" s="16">
        <v>465316</v>
      </c>
      <c r="M39" s="17">
        <f t="shared" si="12"/>
        <v>88410.040000000008</v>
      </c>
      <c r="N39" s="38">
        <f t="shared" si="13"/>
        <v>553726.04</v>
      </c>
      <c r="O39" s="43">
        <f t="shared" si="7"/>
        <v>260194.88833333334</v>
      </c>
    </row>
    <row r="40" spans="2:15" x14ac:dyDescent="0.3">
      <c r="B40" s="2">
        <v>6</v>
      </c>
      <c r="C40" s="7" t="s">
        <v>40</v>
      </c>
      <c r="D40" s="2" t="s">
        <v>17</v>
      </c>
      <c r="E40" s="2">
        <v>1</v>
      </c>
      <c r="F40" s="26">
        <v>4766045</v>
      </c>
      <c r="G40" s="26">
        <f t="shared" si="8"/>
        <v>905548.55</v>
      </c>
      <c r="H40" s="26">
        <f t="shared" si="9"/>
        <v>5671593.5499999998</v>
      </c>
      <c r="I40" s="31">
        <v>5528987</v>
      </c>
      <c r="J40" s="32">
        <f t="shared" si="10"/>
        <v>1050507.53</v>
      </c>
      <c r="K40" s="32">
        <f t="shared" si="11"/>
        <v>6579494.5300000003</v>
      </c>
      <c r="L40" s="16">
        <v>5658511</v>
      </c>
      <c r="M40" s="17">
        <f t="shared" si="12"/>
        <v>1075117.0900000001</v>
      </c>
      <c r="N40" s="38">
        <f t="shared" si="13"/>
        <v>6733628.0899999999</v>
      </c>
      <c r="O40" s="43">
        <f t="shared" si="7"/>
        <v>3164119.3616666668</v>
      </c>
    </row>
    <row r="41" spans="2:15" x14ac:dyDescent="0.3">
      <c r="B41" s="2">
        <v>7</v>
      </c>
      <c r="C41" s="7" t="s">
        <v>41</v>
      </c>
      <c r="D41" s="2" t="s">
        <v>17</v>
      </c>
      <c r="E41" s="2">
        <v>1</v>
      </c>
      <c r="F41" s="26">
        <v>2267342</v>
      </c>
      <c r="G41" s="26">
        <f t="shared" si="8"/>
        <v>430794.98</v>
      </c>
      <c r="H41" s="26">
        <f t="shared" si="9"/>
        <v>2698136.98</v>
      </c>
      <c r="I41" s="31">
        <v>2630295</v>
      </c>
      <c r="J41" s="32">
        <f t="shared" si="10"/>
        <v>499756.05</v>
      </c>
      <c r="K41" s="32">
        <f t="shared" si="11"/>
        <v>3130051.05</v>
      </c>
      <c r="L41" s="16">
        <v>2691913</v>
      </c>
      <c r="M41" s="17">
        <f t="shared" si="12"/>
        <v>511463.47000000003</v>
      </c>
      <c r="N41" s="38">
        <f t="shared" si="13"/>
        <v>3203376.47</v>
      </c>
      <c r="O41" s="43">
        <f t="shared" si="7"/>
        <v>1505260.75</v>
      </c>
    </row>
    <row r="42" spans="2:15" x14ac:dyDescent="0.3">
      <c r="B42" s="2">
        <v>8</v>
      </c>
      <c r="C42" s="7" t="s">
        <v>42</v>
      </c>
      <c r="D42" s="2" t="s">
        <v>17</v>
      </c>
      <c r="E42" s="2">
        <v>1</v>
      </c>
      <c r="F42" s="26">
        <v>16102753</v>
      </c>
      <c r="G42" s="26">
        <f t="shared" si="8"/>
        <v>3059523.07</v>
      </c>
      <c r="H42" s="26">
        <f t="shared" si="9"/>
        <v>19162276.07</v>
      </c>
      <c r="I42" s="31">
        <v>18680461</v>
      </c>
      <c r="J42" s="32">
        <f t="shared" si="10"/>
        <v>3549287.59</v>
      </c>
      <c r="K42" s="32">
        <f t="shared" si="11"/>
        <v>22229748.59</v>
      </c>
      <c r="L42" s="16">
        <v>19118076</v>
      </c>
      <c r="M42" s="17">
        <f t="shared" si="12"/>
        <v>3632434.44</v>
      </c>
      <c r="N42" s="38">
        <f t="shared" si="13"/>
        <v>22750510.440000001</v>
      </c>
      <c r="O42" s="43">
        <f t="shared" si="7"/>
        <v>10690422.516666668</v>
      </c>
    </row>
    <row r="43" spans="2:15" x14ac:dyDescent="0.3">
      <c r="B43" s="2">
        <v>9</v>
      </c>
      <c r="C43" s="7" t="s">
        <v>43</v>
      </c>
      <c r="D43" s="2" t="s">
        <v>17</v>
      </c>
      <c r="E43" s="2">
        <v>1</v>
      </c>
      <c r="F43" s="26">
        <v>624676</v>
      </c>
      <c r="G43" s="26">
        <f t="shared" si="8"/>
        <v>118688.44</v>
      </c>
      <c r="H43" s="26">
        <f t="shared" si="9"/>
        <v>743364.44</v>
      </c>
      <c r="I43" s="31">
        <v>724673</v>
      </c>
      <c r="J43" s="32">
        <f t="shared" si="10"/>
        <v>137687.87</v>
      </c>
      <c r="K43" s="32">
        <f t="shared" si="11"/>
        <v>862360.87</v>
      </c>
      <c r="L43" s="16">
        <v>741650</v>
      </c>
      <c r="M43" s="17">
        <f t="shared" si="12"/>
        <v>140913.5</v>
      </c>
      <c r="N43" s="38">
        <f t="shared" si="13"/>
        <v>882563.5</v>
      </c>
      <c r="O43" s="43">
        <f t="shared" si="7"/>
        <v>414714.8016666667</v>
      </c>
    </row>
    <row r="44" spans="2:15" x14ac:dyDescent="0.3">
      <c r="B44" s="2">
        <v>10</v>
      </c>
      <c r="C44" s="7" t="s">
        <v>44</v>
      </c>
      <c r="D44" s="2" t="s">
        <v>17</v>
      </c>
      <c r="E44" s="2">
        <v>1</v>
      </c>
      <c r="F44" s="26">
        <v>504368</v>
      </c>
      <c r="G44" s="26">
        <f t="shared" si="8"/>
        <v>95829.92</v>
      </c>
      <c r="H44" s="26">
        <f t="shared" si="9"/>
        <v>600197.92000000004</v>
      </c>
      <c r="I44" s="31">
        <v>585106</v>
      </c>
      <c r="J44" s="32">
        <f t="shared" si="10"/>
        <v>111170.14</v>
      </c>
      <c r="K44" s="32">
        <f t="shared" si="11"/>
        <v>696276.14</v>
      </c>
      <c r="L44" s="16">
        <v>598813</v>
      </c>
      <c r="M44" s="17">
        <f t="shared" si="12"/>
        <v>113774.47</v>
      </c>
      <c r="N44" s="38">
        <f t="shared" si="13"/>
        <v>712587.47</v>
      </c>
      <c r="O44" s="43">
        <f t="shared" si="7"/>
        <v>334843.58833333332</v>
      </c>
    </row>
    <row r="45" spans="2:15" x14ac:dyDescent="0.3">
      <c r="B45" s="2">
        <v>11</v>
      </c>
      <c r="C45" s="7" t="s">
        <v>45</v>
      </c>
      <c r="D45" s="2" t="s">
        <v>17</v>
      </c>
      <c r="E45" s="2">
        <v>1</v>
      </c>
      <c r="F45" s="26">
        <v>69408</v>
      </c>
      <c r="G45" s="26">
        <f t="shared" si="8"/>
        <v>13187.52</v>
      </c>
      <c r="H45" s="26">
        <f t="shared" si="9"/>
        <v>82595.520000000004</v>
      </c>
      <c r="I45" s="31">
        <v>80519</v>
      </c>
      <c r="J45" s="32">
        <f t="shared" si="10"/>
        <v>15298.61</v>
      </c>
      <c r="K45" s="32">
        <f t="shared" si="11"/>
        <v>95817.61</v>
      </c>
      <c r="L45" s="16">
        <v>82406</v>
      </c>
      <c r="M45" s="17">
        <f t="shared" si="12"/>
        <v>15657.14</v>
      </c>
      <c r="N45" s="38">
        <f t="shared" si="13"/>
        <v>98063.14</v>
      </c>
      <c r="O45" s="43">
        <f t="shared" si="7"/>
        <v>46079.378333333334</v>
      </c>
    </row>
    <row r="46" spans="2:15" x14ac:dyDescent="0.3">
      <c r="B46" s="2">
        <v>12</v>
      </c>
      <c r="C46" s="7" t="s">
        <v>46</v>
      </c>
      <c r="D46" s="2" t="s">
        <v>17</v>
      </c>
      <c r="E46" s="2">
        <v>1</v>
      </c>
      <c r="F46" s="26">
        <v>46272</v>
      </c>
      <c r="G46" s="26">
        <f t="shared" si="8"/>
        <v>8791.68</v>
      </c>
      <c r="H46" s="26">
        <f t="shared" si="9"/>
        <v>55063.68</v>
      </c>
      <c r="I46" s="31">
        <v>53679</v>
      </c>
      <c r="J46" s="32">
        <f t="shared" si="10"/>
        <v>10199.01</v>
      </c>
      <c r="K46" s="32">
        <f t="shared" si="11"/>
        <v>63878.01</v>
      </c>
      <c r="L46" s="16">
        <v>54937</v>
      </c>
      <c r="M46" s="17">
        <f t="shared" si="12"/>
        <v>10438.030000000001</v>
      </c>
      <c r="N46" s="38">
        <f t="shared" si="13"/>
        <v>65375.03</v>
      </c>
      <c r="O46" s="43">
        <f t="shared" si="7"/>
        <v>30719.453333333335</v>
      </c>
    </row>
    <row r="47" spans="2:15" ht="28.8" x14ac:dyDescent="0.3">
      <c r="B47" s="2">
        <v>13</v>
      </c>
      <c r="C47" s="7" t="s">
        <v>47</v>
      </c>
      <c r="D47" s="2" t="s">
        <v>17</v>
      </c>
      <c r="E47" s="2">
        <v>1</v>
      </c>
      <c r="F47" s="26">
        <v>101799</v>
      </c>
      <c r="G47" s="26">
        <f t="shared" si="8"/>
        <v>19341.810000000001</v>
      </c>
      <c r="H47" s="26">
        <f t="shared" si="9"/>
        <v>121140.81</v>
      </c>
      <c r="I47" s="31">
        <v>118095</v>
      </c>
      <c r="J47" s="32">
        <f t="shared" si="10"/>
        <v>22438.05</v>
      </c>
      <c r="K47" s="32">
        <f t="shared" si="11"/>
        <v>140533.04999999999</v>
      </c>
      <c r="L47" s="16">
        <v>22964</v>
      </c>
      <c r="M47" s="17">
        <f t="shared" si="12"/>
        <v>4363.16</v>
      </c>
      <c r="N47" s="38">
        <f t="shared" si="13"/>
        <v>27327.16</v>
      </c>
      <c r="O47" s="43">
        <f t="shared" si="7"/>
        <v>48166.83666666667</v>
      </c>
    </row>
    <row r="48" spans="2:15" ht="28.8" x14ac:dyDescent="0.3">
      <c r="B48" s="2">
        <v>14</v>
      </c>
      <c r="C48" s="7" t="s">
        <v>48</v>
      </c>
      <c r="D48" s="2" t="s">
        <v>17</v>
      </c>
      <c r="E48" s="2">
        <v>1</v>
      </c>
      <c r="F48" s="26">
        <v>434959</v>
      </c>
      <c r="G48" s="26">
        <f t="shared" si="8"/>
        <v>82642.210000000006</v>
      </c>
      <c r="H48" s="26">
        <f t="shared" si="9"/>
        <v>517601.21</v>
      </c>
      <c r="I48" s="31">
        <v>504587</v>
      </c>
      <c r="J48" s="32">
        <f t="shared" si="10"/>
        <v>95871.53</v>
      </c>
      <c r="K48" s="32">
        <f t="shared" si="11"/>
        <v>600458.53</v>
      </c>
      <c r="L48" s="16">
        <v>98117</v>
      </c>
      <c r="M48" s="17">
        <f t="shared" si="12"/>
        <v>18642.23</v>
      </c>
      <c r="N48" s="38">
        <f t="shared" si="13"/>
        <v>116759.23</v>
      </c>
      <c r="O48" s="43">
        <f t="shared" si="7"/>
        <v>205803.16166666665</v>
      </c>
    </row>
    <row r="49" spans="2:15" x14ac:dyDescent="0.3">
      <c r="B49" s="2">
        <v>15</v>
      </c>
      <c r="C49" s="7" t="s">
        <v>49</v>
      </c>
      <c r="D49" s="2" t="s">
        <v>17</v>
      </c>
      <c r="E49" s="2">
        <v>1</v>
      </c>
      <c r="F49" s="26">
        <v>1272488</v>
      </c>
      <c r="G49" s="26">
        <f t="shared" si="8"/>
        <v>241772.72</v>
      </c>
      <c r="H49" s="26">
        <f t="shared" si="9"/>
        <v>1514260.72</v>
      </c>
      <c r="I49" s="31">
        <v>1476186</v>
      </c>
      <c r="J49" s="32">
        <f t="shared" si="10"/>
        <v>280475.34000000003</v>
      </c>
      <c r="K49" s="32">
        <f t="shared" si="11"/>
        <v>1756661.34</v>
      </c>
      <c r="L49" s="16">
        <v>287046</v>
      </c>
      <c r="M49" s="17">
        <f t="shared" si="12"/>
        <v>54538.74</v>
      </c>
      <c r="N49" s="38">
        <f t="shared" si="13"/>
        <v>341584.74</v>
      </c>
      <c r="O49" s="43">
        <f t="shared" si="7"/>
        <v>602084.46666666667</v>
      </c>
    </row>
    <row r="50" spans="2:15" x14ac:dyDescent="0.3">
      <c r="B50" s="2">
        <v>16</v>
      </c>
      <c r="C50" s="7" t="s">
        <v>50</v>
      </c>
      <c r="D50" s="2" t="s">
        <v>17</v>
      </c>
      <c r="E50" s="2">
        <v>1</v>
      </c>
      <c r="F50" s="26">
        <v>2267342</v>
      </c>
      <c r="G50" s="26">
        <f t="shared" si="8"/>
        <v>430794.98</v>
      </c>
      <c r="H50" s="26">
        <f t="shared" si="9"/>
        <v>2698136.98</v>
      </c>
      <c r="I50" s="31">
        <v>2630295</v>
      </c>
      <c r="J50" s="32">
        <f t="shared" si="10"/>
        <v>499756.05</v>
      </c>
      <c r="K50" s="32">
        <f t="shared" si="11"/>
        <v>3130051.05</v>
      </c>
      <c r="L50" s="16">
        <v>511463</v>
      </c>
      <c r="M50" s="17">
        <f t="shared" si="12"/>
        <v>97177.97</v>
      </c>
      <c r="N50" s="38">
        <f t="shared" si="13"/>
        <v>608640.97</v>
      </c>
      <c r="O50" s="43">
        <f t="shared" si="7"/>
        <v>1072804.8333333333</v>
      </c>
    </row>
    <row r="51" spans="2:15" x14ac:dyDescent="0.3">
      <c r="B51" s="2">
        <v>17</v>
      </c>
      <c r="C51" s="7" t="s">
        <v>51</v>
      </c>
      <c r="D51" s="2" t="s">
        <v>17</v>
      </c>
      <c r="E51" s="2">
        <v>1</v>
      </c>
      <c r="F51" s="26">
        <v>651514</v>
      </c>
      <c r="G51" s="26">
        <f t="shared" si="8"/>
        <v>123787.66</v>
      </c>
      <c r="H51" s="26">
        <f t="shared" si="9"/>
        <v>775301.66</v>
      </c>
      <c r="I51" s="31">
        <v>755807</v>
      </c>
      <c r="J51" s="32">
        <f t="shared" si="10"/>
        <v>143603.32999999999</v>
      </c>
      <c r="K51" s="32">
        <f t="shared" si="11"/>
        <v>899410.33</v>
      </c>
      <c r="L51" s="16">
        <v>146967</v>
      </c>
      <c r="M51" s="17">
        <f t="shared" si="12"/>
        <v>27923.73</v>
      </c>
      <c r="N51" s="38">
        <f t="shared" si="13"/>
        <v>174890.73</v>
      </c>
      <c r="O51" s="43">
        <f t="shared" si="7"/>
        <v>308267.12000000005</v>
      </c>
    </row>
    <row r="52" spans="2:15" x14ac:dyDescent="0.3">
      <c r="B52" s="2">
        <v>18</v>
      </c>
      <c r="C52" s="7" t="s">
        <v>52</v>
      </c>
      <c r="D52" s="2" t="s">
        <v>17</v>
      </c>
      <c r="E52" s="2">
        <v>1</v>
      </c>
      <c r="F52" s="26">
        <v>997630</v>
      </c>
      <c r="G52" s="26">
        <f t="shared" si="8"/>
        <v>189549.7</v>
      </c>
      <c r="H52" s="26">
        <f t="shared" si="9"/>
        <v>1187179.7</v>
      </c>
      <c r="I52" s="31">
        <v>1157330</v>
      </c>
      <c r="J52" s="32">
        <f t="shared" si="10"/>
        <v>219892.7</v>
      </c>
      <c r="K52" s="32">
        <f t="shared" si="11"/>
        <v>1377222.7</v>
      </c>
      <c r="L52" s="16">
        <v>225044</v>
      </c>
      <c r="M52" s="17">
        <f t="shared" si="12"/>
        <v>42758.36</v>
      </c>
      <c r="N52" s="38">
        <f t="shared" si="13"/>
        <v>267802.36</v>
      </c>
      <c r="O52" s="43">
        <f t="shared" si="7"/>
        <v>472034.12666666665</v>
      </c>
    </row>
    <row r="53" spans="2:15" x14ac:dyDescent="0.3">
      <c r="B53" s="2">
        <v>19</v>
      </c>
      <c r="C53" s="7" t="s">
        <v>53</v>
      </c>
      <c r="D53" s="2" t="s">
        <v>17</v>
      </c>
      <c r="E53" s="2">
        <v>1</v>
      </c>
      <c r="F53" s="26">
        <v>1221588</v>
      </c>
      <c r="G53" s="26">
        <f t="shared" si="8"/>
        <v>232101.72</v>
      </c>
      <c r="H53" s="26">
        <f t="shared" si="9"/>
        <v>1453689.72</v>
      </c>
      <c r="I53" s="31">
        <v>1417138</v>
      </c>
      <c r="J53" s="32">
        <f t="shared" si="10"/>
        <v>269256.22000000003</v>
      </c>
      <c r="K53" s="32">
        <f t="shared" si="11"/>
        <v>1686394.22</v>
      </c>
      <c r="L53" s="16">
        <v>275564</v>
      </c>
      <c r="M53" s="17">
        <f t="shared" si="12"/>
        <v>52357.16</v>
      </c>
      <c r="N53" s="38">
        <f t="shared" si="13"/>
        <v>327921.16000000003</v>
      </c>
      <c r="O53" s="43">
        <f t="shared" si="7"/>
        <v>578000.85</v>
      </c>
    </row>
    <row r="54" spans="2:15" x14ac:dyDescent="0.3">
      <c r="B54" s="2">
        <v>20</v>
      </c>
      <c r="C54" s="7" t="s">
        <v>54</v>
      </c>
      <c r="D54" s="2" t="s">
        <v>17</v>
      </c>
      <c r="E54" s="2">
        <v>1</v>
      </c>
      <c r="F54" s="26">
        <v>1619530</v>
      </c>
      <c r="G54" s="26">
        <f t="shared" si="8"/>
        <v>307710.7</v>
      </c>
      <c r="H54" s="26">
        <f t="shared" si="9"/>
        <v>1927240.7</v>
      </c>
      <c r="I54" s="31">
        <v>1878782</v>
      </c>
      <c r="J54" s="32">
        <f t="shared" si="10"/>
        <v>356968.58</v>
      </c>
      <c r="K54" s="32">
        <f t="shared" si="11"/>
        <v>2235750.58</v>
      </c>
      <c r="L54" s="16">
        <v>365331</v>
      </c>
      <c r="M54" s="17">
        <f t="shared" si="12"/>
        <v>69412.89</v>
      </c>
      <c r="N54" s="38">
        <f t="shared" si="13"/>
        <v>434743.89</v>
      </c>
      <c r="O54" s="43">
        <f t="shared" si="7"/>
        <v>766289.19499999995</v>
      </c>
    </row>
    <row r="55" spans="2:15" x14ac:dyDescent="0.3">
      <c r="B55" s="2">
        <v>21</v>
      </c>
      <c r="C55" s="7" t="s">
        <v>55</v>
      </c>
      <c r="D55" s="2" t="s">
        <v>17</v>
      </c>
      <c r="E55" s="2">
        <v>1</v>
      </c>
      <c r="F55" s="26">
        <v>2544975</v>
      </c>
      <c r="G55" s="26">
        <f t="shared" si="8"/>
        <v>483545.25</v>
      </c>
      <c r="H55" s="26">
        <f t="shared" si="9"/>
        <v>3028520.25</v>
      </c>
      <c r="I55" s="31">
        <v>2952372</v>
      </c>
      <c r="J55" s="32">
        <f t="shared" si="10"/>
        <v>560950.68000000005</v>
      </c>
      <c r="K55" s="32">
        <f t="shared" si="11"/>
        <v>3513322.68</v>
      </c>
      <c r="L55" s="16">
        <v>574092</v>
      </c>
      <c r="M55" s="17">
        <f t="shared" si="12"/>
        <v>109077.48</v>
      </c>
      <c r="N55" s="38">
        <f t="shared" si="13"/>
        <v>683169.48</v>
      </c>
      <c r="O55" s="43">
        <f t="shared" si="7"/>
        <v>1204168.7350000001</v>
      </c>
    </row>
    <row r="56" spans="2:15" x14ac:dyDescent="0.3">
      <c r="F56" s="25"/>
      <c r="G56" s="25"/>
      <c r="H56" s="25"/>
      <c r="I56" s="30"/>
      <c r="J56" s="30"/>
      <c r="K56" s="30"/>
      <c r="L56" s="19"/>
      <c r="M56" s="19"/>
      <c r="N56" s="19"/>
      <c r="O56" s="42"/>
    </row>
    <row r="57" spans="2:15" x14ac:dyDescent="0.3">
      <c r="B57" s="13" t="s">
        <v>59</v>
      </c>
      <c r="C57" s="13"/>
      <c r="D57" s="13"/>
      <c r="E57" s="13"/>
      <c r="F57" s="13"/>
      <c r="G57" s="13"/>
      <c r="H57" s="13"/>
      <c r="I57" s="33"/>
      <c r="J57" s="33"/>
      <c r="K57" s="33"/>
      <c r="L57" s="20"/>
      <c r="M57" s="20"/>
      <c r="N57" s="39"/>
      <c r="O57" s="42"/>
    </row>
    <row r="58" spans="2:15" ht="28.8" x14ac:dyDescent="0.3">
      <c r="B58" s="9" t="s">
        <v>57</v>
      </c>
      <c r="C58" s="9" t="s">
        <v>1</v>
      </c>
      <c r="D58" s="9" t="s">
        <v>2</v>
      </c>
      <c r="E58" s="9" t="s">
        <v>58</v>
      </c>
      <c r="F58" s="21" t="s">
        <v>4</v>
      </c>
      <c r="G58" s="21" t="s">
        <v>4</v>
      </c>
      <c r="H58" s="21" t="s">
        <v>4</v>
      </c>
      <c r="I58" s="27" t="s">
        <v>4</v>
      </c>
      <c r="J58" s="27" t="s">
        <v>5</v>
      </c>
      <c r="K58" s="27" t="s">
        <v>93</v>
      </c>
      <c r="L58" s="15" t="s">
        <v>4</v>
      </c>
      <c r="M58" s="15" t="s">
        <v>5</v>
      </c>
      <c r="N58" s="37" t="s">
        <v>93</v>
      </c>
      <c r="O58" s="42"/>
    </row>
    <row r="59" spans="2:15" ht="28.8" x14ac:dyDescent="0.3">
      <c r="B59" s="2">
        <v>1</v>
      </c>
      <c r="C59" s="7" t="s">
        <v>60</v>
      </c>
      <c r="D59" s="2" t="s">
        <v>17</v>
      </c>
      <c r="E59" s="2">
        <v>1</v>
      </c>
      <c r="F59" s="26">
        <v>32391</v>
      </c>
      <c r="G59" s="26">
        <f>F59*19%</f>
        <v>6154.29</v>
      </c>
      <c r="H59" s="26">
        <f>(F59+G59)*E59</f>
        <v>38545.29</v>
      </c>
      <c r="I59" s="31">
        <v>37576</v>
      </c>
      <c r="J59" s="32">
        <f>I59*19%</f>
        <v>7139.4400000000005</v>
      </c>
      <c r="K59" s="32">
        <f>(I59+J59)*E59</f>
        <v>44715.44</v>
      </c>
      <c r="L59" s="16">
        <v>7307</v>
      </c>
      <c r="M59" s="17">
        <f>L59*19%</f>
        <v>1388.33</v>
      </c>
      <c r="N59" s="38">
        <f>(L59+M59)*E59</f>
        <v>8695.33</v>
      </c>
      <c r="O59" s="43">
        <f>+AVERAGE(((N59+K59+H59)/3),0)</f>
        <v>15326.01</v>
      </c>
    </row>
    <row r="60" spans="2:15" ht="28.8" x14ac:dyDescent="0.3">
      <c r="B60" s="2">
        <v>2</v>
      </c>
      <c r="C60" s="7" t="s">
        <v>61</v>
      </c>
      <c r="D60" s="2" t="s">
        <v>17</v>
      </c>
      <c r="E60" s="2">
        <v>1</v>
      </c>
      <c r="F60" s="26">
        <v>48586</v>
      </c>
      <c r="G60" s="26">
        <f t="shared" ref="G60:G67" si="14">F60*19%</f>
        <v>9231.34</v>
      </c>
      <c r="H60" s="26">
        <f t="shared" ref="H60:H67" si="15">(F60+G60)*E60</f>
        <v>57817.34</v>
      </c>
      <c r="I60" s="31">
        <v>56363</v>
      </c>
      <c r="J60" s="32">
        <f t="shared" ref="J60:J67" si="16">I60*19%</f>
        <v>10708.97</v>
      </c>
      <c r="K60" s="32">
        <f t="shared" ref="K60:K67" si="17">(I60+J60)*E60</f>
        <v>67071.97</v>
      </c>
      <c r="L60" s="16">
        <v>10960</v>
      </c>
      <c r="M60" s="17">
        <f t="shared" ref="M60:M67" si="18">L60*19%</f>
        <v>2082.4</v>
      </c>
      <c r="N60" s="38">
        <f t="shared" ref="N60:N67" si="19">(L60+M60)*E60</f>
        <v>13042.4</v>
      </c>
      <c r="O60" s="43">
        <f t="shared" ref="O60:O67" si="20">+AVERAGE(((N60+K60+H60)/3),0)</f>
        <v>22988.618333333332</v>
      </c>
    </row>
    <row r="61" spans="2:15" x14ac:dyDescent="0.3">
      <c r="B61" s="2">
        <v>3</v>
      </c>
      <c r="C61" s="7" t="s">
        <v>62</v>
      </c>
      <c r="D61" s="2" t="s">
        <v>17</v>
      </c>
      <c r="E61" s="2">
        <v>1</v>
      </c>
      <c r="F61" s="26">
        <v>26375</v>
      </c>
      <c r="G61" s="26">
        <f t="shared" si="14"/>
        <v>5011.25</v>
      </c>
      <c r="H61" s="26">
        <f t="shared" si="15"/>
        <v>31386.25</v>
      </c>
      <c r="I61" s="31">
        <v>30597</v>
      </c>
      <c r="J61" s="32">
        <f t="shared" si="16"/>
        <v>5813.43</v>
      </c>
      <c r="K61" s="32">
        <f t="shared" si="17"/>
        <v>36410.43</v>
      </c>
      <c r="L61" s="16">
        <v>5950</v>
      </c>
      <c r="M61" s="17">
        <f t="shared" si="18"/>
        <v>1130.5</v>
      </c>
      <c r="N61" s="38">
        <f t="shared" si="19"/>
        <v>7080.5</v>
      </c>
      <c r="O61" s="43">
        <f t="shared" si="20"/>
        <v>12479.529999999999</v>
      </c>
    </row>
    <row r="62" spans="2:15" ht="28.8" x14ac:dyDescent="0.3">
      <c r="B62" s="2">
        <v>4</v>
      </c>
      <c r="C62" s="7" t="s">
        <v>63</v>
      </c>
      <c r="D62" s="2" t="s">
        <v>17</v>
      </c>
      <c r="E62" s="2">
        <v>1</v>
      </c>
      <c r="F62" s="26">
        <v>101799</v>
      </c>
      <c r="G62" s="26">
        <f t="shared" si="14"/>
        <v>19341.810000000001</v>
      </c>
      <c r="H62" s="26">
        <f t="shared" si="15"/>
        <v>121140.81</v>
      </c>
      <c r="I62" s="31">
        <v>118095</v>
      </c>
      <c r="J62" s="32">
        <f t="shared" si="16"/>
        <v>22438.05</v>
      </c>
      <c r="K62" s="32">
        <f t="shared" si="17"/>
        <v>140533.04999999999</v>
      </c>
      <c r="L62" s="16">
        <v>22964</v>
      </c>
      <c r="M62" s="17">
        <f t="shared" si="18"/>
        <v>4363.16</v>
      </c>
      <c r="N62" s="38">
        <f t="shared" si="19"/>
        <v>27327.16</v>
      </c>
      <c r="O62" s="43">
        <f t="shared" si="20"/>
        <v>48166.83666666667</v>
      </c>
    </row>
    <row r="63" spans="2:15" x14ac:dyDescent="0.3">
      <c r="B63" s="2">
        <v>5</v>
      </c>
      <c r="C63" s="7" t="s">
        <v>64</v>
      </c>
      <c r="D63" s="2" t="s">
        <v>17</v>
      </c>
      <c r="E63" s="2">
        <v>1</v>
      </c>
      <c r="F63" s="26">
        <v>11105</v>
      </c>
      <c r="G63" s="26">
        <f t="shared" si="14"/>
        <v>2109.9499999999998</v>
      </c>
      <c r="H63" s="26">
        <f t="shared" si="15"/>
        <v>13214.95</v>
      </c>
      <c r="I63" s="31">
        <v>12883</v>
      </c>
      <c r="J63" s="32">
        <f t="shared" si="16"/>
        <v>2447.77</v>
      </c>
      <c r="K63" s="32">
        <f t="shared" si="17"/>
        <v>15330.77</v>
      </c>
      <c r="L63" s="16">
        <v>2505</v>
      </c>
      <c r="M63" s="17">
        <f t="shared" si="18"/>
        <v>475.95</v>
      </c>
      <c r="N63" s="38">
        <f t="shared" si="19"/>
        <v>2980.95</v>
      </c>
      <c r="O63" s="43">
        <f t="shared" si="20"/>
        <v>5254.4450000000006</v>
      </c>
    </row>
    <row r="64" spans="2:15" x14ac:dyDescent="0.3">
      <c r="B64" s="2">
        <v>6</v>
      </c>
      <c r="C64" s="7" t="s">
        <v>65</v>
      </c>
      <c r="D64" s="2" t="s">
        <v>17</v>
      </c>
      <c r="E64" s="2">
        <v>1</v>
      </c>
      <c r="F64" s="26">
        <v>5553</v>
      </c>
      <c r="G64" s="26">
        <f t="shared" si="14"/>
        <v>1055.07</v>
      </c>
      <c r="H64" s="26">
        <f t="shared" si="15"/>
        <v>6608.07</v>
      </c>
      <c r="I64" s="31">
        <v>6442</v>
      </c>
      <c r="J64" s="32">
        <f t="shared" si="16"/>
        <v>1223.98</v>
      </c>
      <c r="K64" s="32">
        <f t="shared" si="17"/>
        <v>7665.98</v>
      </c>
      <c r="L64" s="16">
        <v>1253</v>
      </c>
      <c r="M64" s="17">
        <f t="shared" si="18"/>
        <v>238.07</v>
      </c>
      <c r="N64" s="38">
        <f t="shared" si="19"/>
        <v>1491.07</v>
      </c>
      <c r="O64" s="43">
        <f t="shared" si="20"/>
        <v>2627.52</v>
      </c>
    </row>
    <row r="65" spans="2:15" x14ac:dyDescent="0.3">
      <c r="B65" s="2">
        <v>7</v>
      </c>
      <c r="C65" s="7" t="s">
        <v>66</v>
      </c>
      <c r="D65" s="2" t="s">
        <v>17</v>
      </c>
      <c r="E65" s="2">
        <v>1</v>
      </c>
      <c r="F65" s="26">
        <v>11105</v>
      </c>
      <c r="G65" s="26">
        <f t="shared" si="14"/>
        <v>2109.9499999999998</v>
      </c>
      <c r="H65" s="26">
        <f t="shared" si="15"/>
        <v>13214.95</v>
      </c>
      <c r="I65" s="31">
        <v>12883</v>
      </c>
      <c r="J65" s="32">
        <f t="shared" si="16"/>
        <v>2447.77</v>
      </c>
      <c r="K65" s="32">
        <f t="shared" si="17"/>
        <v>15330.77</v>
      </c>
      <c r="L65" s="16">
        <v>2505</v>
      </c>
      <c r="M65" s="17">
        <f t="shared" si="18"/>
        <v>475.95</v>
      </c>
      <c r="N65" s="38">
        <f t="shared" si="19"/>
        <v>2980.95</v>
      </c>
      <c r="O65" s="43">
        <f t="shared" si="20"/>
        <v>5254.4450000000006</v>
      </c>
    </row>
    <row r="66" spans="2:15" x14ac:dyDescent="0.3">
      <c r="B66" s="2">
        <v>8</v>
      </c>
      <c r="C66" s="7" t="s">
        <v>67</v>
      </c>
      <c r="D66" s="2" t="s">
        <v>17</v>
      </c>
      <c r="E66" s="2">
        <v>1</v>
      </c>
      <c r="F66" s="26">
        <v>66632</v>
      </c>
      <c r="G66" s="26">
        <f t="shared" si="14"/>
        <v>12660.08</v>
      </c>
      <c r="H66" s="26">
        <f t="shared" si="15"/>
        <v>79292.08</v>
      </c>
      <c r="I66" s="31">
        <v>77298</v>
      </c>
      <c r="J66" s="32">
        <f t="shared" si="16"/>
        <v>14686.62</v>
      </c>
      <c r="K66" s="32">
        <f t="shared" si="17"/>
        <v>91984.62</v>
      </c>
      <c r="L66" s="16">
        <v>15031</v>
      </c>
      <c r="M66" s="17">
        <f t="shared" si="18"/>
        <v>2855.89</v>
      </c>
      <c r="N66" s="38">
        <f t="shared" si="19"/>
        <v>17886.89</v>
      </c>
      <c r="O66" s="43">
        <f t="shared" si="20"/>
        <v>31527.264999999999</v>
      </c>
    </row>
    <row r="67" spans="2:15" x14ac:dyDescent="0.3">
      <c r="B67" s="2">
        <v>9</v>
      </c>
      <c r="C67" s="7" t="s">
        <v>68</v>
      </c>
      <c r="D67" s="2" t="s">
        <v>17</v>
      </c>
      <c r="E67" s="2">
        <v>1</v>
      </c>
      <c r="F67" s="26">
        <v>97172</v>
      </c>
      <c r="G67" s="26">
        <f t="shared" si="14"/>
        <v>18462.68</v>
      </c>
      <c r="H67" s="26">
        <f t="shared" si="15"/>
        <v>115634.68</v>
      </c>
      <c r="I67" s="31">
        <v>112727</v>
      </c>
      <c r="J67" s="32">
        <f t="shared" si="16"/>
        <v>21418.13</v>
      </c>
      <c r="K67" s="32">
        <f t="shared" si="17"/>
        <v>134145.13</v>
      </c>
      <c r="L67" s="16">
        <v>21920</v>
      </c>
      <c r="M67" s="17">
        <f t="shared" si="18"/>
        <v>4164.8</v>
      </c>
      <c r="N67" s="38">
        <f t="shared" si="19"/>
        <v>26084.799999999999</v>
      </c>
      <c r="O67" s="43">
        <f t="shared" si="20"/>
        <v>45977.434999999998</v>
      </c>
    </row>
    <row r="68" spans="2:15" x14ac:dyDescent="0.3">
      <c r="F68" s="25"/>
      <c r="G68" s="25"/>
      <c r="H68" s="25"/>
      <c r="I68" s="30"/>
      <c r="J68" s="30"/>
      <c r="K68" s="30"/>
      <c r="L68" s="19"/>
      <c r="M68" s="19"/>
      <c r="N68" s="19"/>
      <c r="O68" s="42"/>
    </row>
    <row r="69" spans="2:15" x14ac:dyDescent="0.3">
      <c r="B69" s="13" t="s">
        <v>120</v>
      </c>
      <c r="C69" s="12"/>
      <c r="D69" s="12"/>
      <c r="E69" s="12"/>
      <c r="F69" s="12"/>
      <c r="G69" s="12"/>
      <c r="H69" s="12"/>
      <c r="I69" s="30"/>
      <c r="J69" s="30"/>
      <c r="K69" s="30"/>
      <c r="L69" s="19"/>
      <c r="M69" s="19"/>
      <c r="N69" s="19"/>
      <c r="O69" s="42"/>
    </row>
    <row r="70" spans="2:15" ht="28.8" x14ac:dyDescent="0.3">
      <c r="B70" s="9" t="s">
        <v>57</v>
      </c>
      <c r="C70" s="9" t="s">
        <v>1</v>
      </c>
      <c r="D70" s="9" t="s">
        <v>2</v>
      </c>
      <c r="E70" s="9" t="s">
        <v>58</v>
      </c>
      <c r="F70" s="21" t="s">
        <v>4</v>
      </c>
      <c r="G70" s="21" t="s">
        <v>5</v>
      </c>
      <c r="H70" s="21" t="s">
        <v>93</v>
      </c>
      <c r="I70" s="27" t="s">
        <v>4</v>
      </c>
      <c r="J70" s="27" t="s">
        <v>5</v>
      </c>
      <c r="K70" s="27" t="s">
        <v>93</v>
      </c>
      <c r="L70" s="15" t="s">
        <v>4</v>
      </c>
      <c r="M70" s="15" t="s">
        <v>5</v>
      </c>
      <c r="N70" s="37" t="s">
        <v>93</v>
      </c>
      <c r="O70" s="42"/>
    </row>
    <row r="71" spans="2:15" ht="28.8" x14ac:dyDescent="0.3">
      <c r="B71" s="2">
        <v>1</v>
      </c>
      <c r="C71" s="7" t="s">
        <v>69</v>
      </c>
      <c r="D71" s="4" t="s">
        <v>17</v>
      </c>
      <c r="E71" s="4">
        <v>1</v>
      </c>
      <c r="F71" s="26">
        <v>435959</v>
      </c>
      <c r="G71" s="26">
        <f>F71*19%</f>
        <v>82832.210000000006</v>
      </c>
      <c r="H71" s="26">
        <f>(F71+G71)*E71</f>
        <v>518791.21</v>
      </c>
      <c r="I71" s="31">
        <v>95872</v>
      </c>
      <c r="J71" s="32">
        <f>I71*19%</f>
        <v>18215.68</v>
      </c>
      <c r="K71" s="32">
        <f>(I71+J71)*E71</f>
        <v>114087.67999999999</v>
      </c>
      <c r="L71" s="16">
        <v>516408</v>
      </c>
      <c r="M71" s="17">
        <f>L71*19%</f>
        <v>98117.52</v>
      </c>
      <c r="N71" s="38">
        <f>(L71+M71)*E71</f>
        <v>614525.52</v>
      </c>
      <c r="O71" s="43">
        <f t="shared" ref="O71:O94" si="21">+AVERAGE(((N71+K71+H71)/3),0)</f>
        <v>207900.73499999999</v>
      </c>
    </row>
    <row r="72" spans="2:15" x14ac:dyDescent="0.3">
      <c r="B72" s="2">
        <v>2</v>
      </c>
      <c r="C72" s="7" t="s">
        <v>70</v>
      </c>
      <c r="D72" s="4" t="s">
        <v>17</v>
      </c>
      <c r="E72" s="4">
        <v>1</v>
      </c>
      <c r="F72" s="26">
        <v>388687</v>
      </c>
      <c r="G72" s="26">
        <f t="shared" ref="G72:G94" si="22">F72*19%</f>
        <v>73850.53</v>
      </c>
      <c r="H72" s="26">
        <f t="shared" ref="H72:H94" si="23">(F72+G72)*E72</f>
        <v>462537.53</v>
      </c>
      <c r="I72" s="31">
        <v>85672</v>
      </c>
      <c r="J72" s="32">
        <f t="shared" ref="J72:J94" si="24">I72*19%</f>
        <v>16277.68</v>
      </c>
      <c r="K72" s="32">
        <f t="shared" ref="K72:K94" si="25">(I72+J72)*E72</f>
        <v>101949.68</v>
      </c>
      <c r="L72" s="16">
        <v>461471</v>
      </c>
      <c r="M72" s="17">
        <f t="shared" ref="M72:M94" si="26">L72*19%</f>
        <v>87679.49</v>
      </c>
      <c r="N72" s="38">
        <f t="shared" ref="N72:N94" si="27">(L72+M72)*E72</f>
        <v>549150.49</v>
      </c>
      <c r="O72" s="43">
        <f t="shared" si="21"/>
        <v>185606.28333333333</v>
      </c>
    </row>
    <row r="73" spans="2:15" x14ac:dyDescent="0.3">
      <c r="B73" s="2">
        <v>3</v>
      </c>
      <c r="C73" s="7" t="s">
        <v>71</v>
      </c>
      <c r="D73" s="4" t="s">
        <v>17</v>
      </c>
      <c r="E73" s="4">
        <v>1</v>
      </c>
      <c r="F73" s="26">
        <v>328687</v>
      </c>
      <c r="G73" s="26">
        <f t="shared" si="22"/>
        <v>62450.53</v>
      </c>
      <c r="H73" s="26">
        <f t="shared" si="23"/>
        <v>391137.53</v>
      </c>
      <c r="I73" s="31">
        <v>72414</v>
      </c>
      <c r="J73" s="32">
        <f t="shared" si="24"/>
        <v>13758.66</v>
      </c>
      <c r="K73" s="32">
        <f t="shared" si="25"/>
        <v>86172.66</v>
      </c>
      <c r="L73" s="16">
        <v>390053</v>
      </c>
      <c r="M73" s="17">
        <f t="shared" si="26"/>
        <v>74110.070000000007</v>
      </c>
      <c r="N73" s="38">
        <f t="shared" si="27"/>
        <v>464163.07</v>
      </c>
      <c r="O73" s="43">
        <f t="shared" si="21"/>
        <v>156912.21</v>
      </c>
    </row>
    <row r="74" spans="2:15" x14ac:dyDescent="0.3">
      <c r="B74" s="2">
        <v>4</v>
      </c>
      <c r="C74" s="7" t="s">
        <v>72</v>
      </c>
      <c r="D74" s="4" t="s">
        <v>17</v>
      </c>
      <c r="E74" s="4">
        <v>1</v>
      </c>
      <c r="F74" s="26">
        <v>1341896</v>
      </c>
      <c r="G74" s="26">
        <f t="shared" si="22"/>
        <v>254960.24</v>
      </c>
      <c r="H74" s="26">
        <f t="shared" si="23"/>
        <v>1596856.24</v>
      </c>
      <c r="I74" s="31">
        <v>295774</v>
      </c>
      <c r="J74" s="32">
        <f t="shared" si="24"/>
        <v>56197.06</v>
      </c>
      <c r="K74" s="32">
        <f t="shared" si="25"/>
        <v>351971.06</v>
      </c>
      <c r="L74" s="16">
        <v>1593173</v>
      </c>
      <c r="M74" s="17">
        <f t="shared" si="26"/>
        <v>302702.87</v>
      </c>
      <c r="N74" s="38">
        <f t="shared" si="27"/>
        <v>1895875.87</v>
      </c>
      <c r="O74" s="43">
        <f t="shared" si="21"/>
        <v>640783.86166666669</v>
      </c>
    </row>
    <row r="75" spans="2:15" x14ac:dyDescent="0.3">
      <c r="B75" s="2">
        <v>5</v>
      </c>
      <c r="C75" s="7" t="s">
        <v>73</v>
      </c>
      <c r="D75" s="4" t="s">
        <v>17</v>
      </c>
      <c r="E75" s="4">
        <v>1</v>
      </c>
      <c r="F75" s="26">
        <v>259125</v>
      </c>
      <c r="G75" s="26">
        <f t="shared" si="22"/>
        <v>49233.75</v>
      </c>
      <c r="H75" s="26">
        <f t="shared" si="23"/>
        <v>308358.75</v>
      </c>
      <c r="I75" s="31">
        <v>57115</v>
      </c>
      <c r="J75" s="32">
        <f t="shared" si="24"/>
        <v>10851.85</v>
      </c>
      <c r="K75" s="32">
        <f t="shared" si="25"/>
        <v>67966.850000000006</v>
      </c>
      <c r="L75" s="16">
        <v>307647</v>
      </c>
      <c r="M75" s="17">
        <f t="shared" si="26"/>
        <v>58452.93</v>
      </c>
      <c r="N75" s="38">
        <f t="shared" si="27"/>
        <v>366099.93</v>
      </c>
      <c r="O75" s="43">
        <f t="shared" si="21"/>
        <v>123737.58833333333</v>
      </c>
    </row>
    <row r="76" spans="2:15" ht="28.8" x14ac:dyDescent="0.3">
      <c r="B76" s="2">
        <v>6</v>
      </c>
      <c r="C76" s="7" t="s">
        <v>74</v>
      </c>
      <c r="D76" s="4" t="s">
        <v>17</v>
      </c>
      <c r="E76" s="4">
        <v>1</v>
      </c>
      <c r="F76" s="26">
        <v>333160</v>
      </c>
      <c r="G76" s="26">
        <f t="shared" si="22"/>
        <v>63300.4</v>
      </c>
      <c r="H76" s="26">
        <f t="shared" si="23"/>
        <v>396460.4</v>
      </c>
      <c r="I76" s="31">
        <v>73434</v>
      </c>
      <c r="J76" s="32">
        <f t="shared" si="24"/>
        <v>13952.460000000001</v>
      </c>
      <c r="K76" s="32">
        <f t="shared" si="25"/>
        <v>87386.46</v>
      </c>
      <c r="L76" s="16">
        <v>395546</v>
      </c>
      <c r="M76" s="17">
        <f t="shared" si="26"/>
        <v>75153.740000000005</v>
      </c>
      <c r="N76" s="38">
        <f t="shared" si="27"/>
        <v>470699.74</v>
      </c>
      <c r="O76" s="43">
        <f t="shared" si="21"/>
        <v>159091.1</v>
      </c>
    </row>
    <row r="77" spans="2:15" ht="28.8" x14ac:dyDescent="0.3">
      <c r="B77" s="2">
        <v>7</v>
      </c>
      <c r="C77" s="7" t="s">
        <v>75</v>
      </c>
      <c r="D77" s="4" t="s">
        <v>17</v>
      </c>
      <c r="E77" s="4">
        <v>1</v>
      </c>
      <c r="F77" s="26">
        <v>453468</v>
      </c>
      <c r="G77" s="26">
        <f t="shared" si="22"/>
        <v>86158.92</v>
      </c>
      <c r="H77" s="26">
        <f t="shared" si="23"/>
        <v>539626.92000000004</v>
      </c>
      <c r="I77" s="31">
        <v>99951</v>
      </c>
      <c r="J77" s="32">
        <f t="shared" si="24"/>
        <v>18990.689999999999</v>
      </c>
      <c r="K77" s="32">
        <f t="shared" si="25"/>
        <v>118941.69</v>
      </c>
      <c r="L77" s="16">
        <v>538383</v>
      </c>
      <c r="M77" s="17">
        <f t="shared" si="26"/>
        <v>102292.77</v>
      </c>
      <c r="N77" s="38">
        <f t="shared" si="27"/>
        <v>640675.77</v>
      </c>
      <c r="O77" s="43">
        <f t="shared" si="21"/>
        <v>216540.72999999998</v>
      </c>
    </row>
    <row r="78" spans="2:15" ht="43.2" x14ac:dyDescent="0.3">
      <c r="B78" s="2">
        <v>8</v>
      </c>
      <c r="C78" s="7" t="s">
        <v>76</v>
      </c>
      <c r="D78" s="4" t="s">
        <v>17</v>
      </c>
      <c r="E78" s="4">
        <v>1</v>
      </c>
      <c r="F78" s="26">
        <v>1156807</v>
      </c>
      <c r="G78" s="26">
        <f t="shared" si="22"/>
        <v>219793.33000000002</v>
      </c>
      <c r="H78" s="26">
        <f t="shared" si="23"/>
        <v>1376600.33</v>
      </c>
      <c r="I78" s="31">
        <v>254978</v>
      </c>
      <c r="J78" s="32">
        <f t="shared" si="24"/>
        <v>48445.82</v>
      </c>
      <c r="K78" s="32">
        <f t="shared" si="25"/>
        <v>303423.82</v>
      </c>
      <c r="L78" s="16">
        <v>1373425</v>
      </c>
      <c r="M78" s="17">
        <f t="shared" si="26"/>
        <v>260950.75</v>
      </c>
      <c r="N78" s="38">
        <f t="shared" si="27"/>
        <v>1634375.75</v>
      </c>
      <c r="O78" s="43">
        <f t="shared" si="21"/>
        <v>552399.9833333334</v>
      </c>
    </row>
    <row r="79" spans="2:15" x14ac:dyDescent="0.3">
      <c r="B79" s="2">
        <v>9</v>
      </c>
      <c r="C79" s="7" t="s">
        <v>77</v>
      </c>
      <c r="D79" s="4" t="s">
        <v>17</v>
      </c>
      <c r="E79" s="4">
        <v>1</v>
      </c>
      <c r="F79" s="26">
        <v>282261</v>
      </c>
      <c r="G79" s="26">
        <f t="shared" si="22"/>
        <v>53629.590000000004</v>
      </c>
      <c r="H79" s="26">
        <f t="shared" si="23"/>
        <v>335890.59</v>
      </c>
      <c r="I79" s="31">
        <v>62215</v>
      </c>
      <c r="J79" s="32">
        <f t="shared" si="24"/>
        <v>11820.85</v>
      </c>
      <c r="K79" s="32">
        <f t="shared" si="25"/>
        <v>74035.850000000006</v>
      </c>
      <c r="L79" s="16">
        <v>335116</v>
      </c>
      <c r="M79" s="17">
        <f t="shared" si="26"/>
        <v>63672.04</v>
      </c>
      <c r="N79" s="38">
        <f t="shared" si="27"/>
        <v>398788.04</v>
      </c>
      <c r="O79" s="43">
        <f t="shared" si="21"/>
        <v>134785.74666666667</v>
      </c>
    </row>
    <row r="80" spans="2:15" x14ac:dyDescent="0.3">
      <c r="B80" s="2">
        <v>10</v>
      </c>
      <c r="C80" s="7" t="s">
        <v>78</v>
      </c>
      <c r="D80" s="4" t="s">
        <v>17</v>
      </c>
      <c r="E80" s="4">
        <v>1</v>
      </c>
      <c r="F80" s="26">
        <v>6478</v>
      </c>
      <c r="G80" s="26">
        <f t="shared" si="22"/>
        <v>1230.82</v>
      </c>
      <c r="H80" s="26">
        <f t="shared" si="23"/>
        <v>7708.82</v>
      </c>
      <c r="I80" s="31">
        <v>1428</v>
      </c>
      <c r="J80" s="32">
        <f t="shared" si="24"/>
        <v>271.32</v>
      </c>
      <c r="K80" s="32">
        <f t="shared" si="25"/>
        <v>1699.32</v>
      </c>
      <c r="L80" s="16">
        <v>7691</v>
      </c>
      <c r="M80" s="17">
        <f t="shared" si="26"/>
        <v>1461.29</v>
      </c>
      <c r="N80" s="38">
        <f t="shared" si="27"/>
        <v>9152.2900000000009</v>
      </c>
      <c r="O80" s="43">
        <f t="shared" si="21"/>
        <v>3093.4050000000002</v>
      </c>
    </row>
    <row r="81" spans="2:15" x14ac:dyDescent="0.3">
      <c r="B81" s="2">
        <v>11</v>
      </c>
      <c r="C81" s="7" t="s">
        <v>79</v>
      </c>
      <c r="D81" s="4" t="s">
        <v>17</v>
      </c>
      <c r="E81" s="4">
        <v>1</v>
      </c>
      <c r="F81" s="26">
        <v>10180</v>
      </c>
      <c r="G81" s="26">
        <f t="shared" si="22"/>
        <v>1934.2</v>
      </c>
      <c r="H81" s="26">
        <f t="shared" si="23"/>
        <v>12114.2</v>
      </c>
      <c r="I81" s="31">
        <v>2244</v>
      </c>
      <c r="J81" s="32">
        <f t="shared" si="24"/>
        <v>426.36</v>
      </c>
      <c r="K81" s="32">
        <f t="shared" si="25"/>
        <v>2670.36</v>
      </c>
      <c r="L81" s="16">
        <v>12086</v>
      </c>
      <c r="M81" s="17">
        <f t="shared" si="26"/>
        <v>2296.34</v>
      </c>
      <c r="N81" s="38">
        <f t="shared" si="27"/>
        <v>14382.34</v>
      </c>
      <c r="O81" s="43">
        <f t="shared" si="21"/>
        <v>4861.1500000000005</v>
      </c>
    </row>
    <row r="82" spans="2:15" x14ac:dyDescent="0.3">
      <c r="B82" s="2">
        <v>12</v>
      </c>
      <c r="C82" s="7" t="s">
        <v>80</v>
      </c>
      <c r="D82" s="4" t="s">
        <v>17</v>
      </c>
      <c r="E82" s="4">
        <v>1</v>
      </c>
      <c r="F82" s="26">
        <v>4627</v>
      </c>
      <c r="G82" s="26">
        <f t="shared" si="22"/>
        <v>879.13</v>
      </c>
      <c r="H82" s="26">
        <f t="shared" si="23"/>
        <v>5506.13</v>
      </c>
      <c r="I82" s="31">
        <v>1020</v>
      </c>
      <c r="J82" s="32">
        <f t="shared" si="24"/>
        <v>193.8</v>
      </c>
      <c r="K82" s="32">
        <f t="shared" si="25"/>
        <v>1213.8</v>
      </c>
      <c r="L82" s="16">
        <v>5494</v>
      </c>
      <c r="M82" s="17">
        <f t="shared" si="26"/>
        <v>1043.8599999999999</v>
      </c>
      <c r="N82" s="38">
        <f t="shared" si="27"/>
        <v>6537.86</v>
      </c>
      <c r="O82" s="43">
        <f t="shared" si="21"/>
        <v>2209.6316666666667</v>
      </c>
    </row>
    <row r="83" spans="2:15" ht="28.8" x14ac:dyDescent="0.3">
      <c r="B83" s="2">
        <v>13</v>
      </c>
      <c r="C83" s="7" t="s">
        <v>81</v>
      </c>
      <c r="D83" s="4" t="s">
        <v>17</v>
      </c>
      <c r="E83" s="4">
        <v>1</v>
      </c>
      <c r="F83" s="26">
        <v>35167</v>
      </c>
      <c r="G83" s="26">
        <f t="shared" si="22"/>
        <v>6681.7300000000005</v>
      </c>
      <c r="H83" s="26">
        <f t="shared" si="23"/>
        <v>41848.730000000003</v>
      </c>
      <c r="I83" s="31">
        <v>40796</v>
      </c>
      <c r="J83" s="32">
        <f t="shared" si="24"/>
        <v>7751.24</v>
      </c>
      <c r="K83" s="32">
        <f t="shared" si="25"/>
        <v>48547.24</v>
      </c>
      <c r="L83" s="16">
        <v>41752</v>
      </c>
      <c r="M83" s="17">
        <f t="shared" si="26"/>
        <v>7932.88</v>
      </c>
      <c r="N83" s="38">
        <f t="shared" si="27"/>
        <v>49684.88</v>
      </c>
      <c r="O83" s="43">
        <f t="shared" si="21"/>
        <v>23346.808333333334</v>
      </c>
    </row>
    <row r="84" spans="2:15" x14ac:dyDescent="0.3">
      <c r="B84" s="2">
        <v>14</v>
      </c>
      <c r="C84" s="7" t="s">
        <v>82</v>
      </c>
      <c r="D84" s="4" t="s">
        <v>17</v>
      </c>
      <c r="E84" s="4">
        <v>1</v>
      </c>
      <c r="F84" s="26">
        <v>32391</v>
      </c>
      <c r="G84" s="26">
        <f t="shared" si="22"/>
        <v>6154.29</v>
      </c>
      <c r="H84" s="26">
        <f t="shared" si="23"/>
        <v>38545.29</v>
      </c>
      <c r="I84" s="31">
        <v>37576</v>
      </c>
      <c r="J84" s="32">
        <f t="shared" si="24"/>
        <v>7139.4400000000005</v>
      </c>
      <c r="K84" s="32">
        <f t="shared" si="25"/>
        <v>44715.44</v>
      </c>
      <c r="L84" s="16">
        <v>38456</v>
      </c>
      <c r="M84" s="17">
        <f t="shared" si="26"/>
        <v>7306.64</v>
      </c>
      <c r="N84" s="38">
        <f t="shared" si="27"/>
        <v>45762.64</v>
      </c>
      <c r="O84" s="43">
        <f t="shared" si="21"/>
        <v>21503.895</v>
      </c>
    </row>
    <row r="85" spans="2:15" x14ac:dyDescent="0.3">
      <c r="B85" s="2">
        <v>15</v>
      </c>
      <c r="C85" s="7" t="s">
        <v>83</v>
      </c>
      <c r="D85" s="4" t="s">
        <v>17</v>
      </c>
      <c r="E85" s="4">
        <v>1</v>
      </c>
      <c r="F85" s="26">
        <v>41645</v>
      </c>
      <c r="G85" s="26">
        <f t="shared" si="22"/>
        <v>7912.55</v>
      </c>
      <c r="H85" s="26">
        <f t="shared" si="23"/>
        <v>49557.55</v>
      </c>
      <c r="I85" s="31">
        <v>48312</v>
      </c>
      <c r="J85" s="32">
        <f t="shared" si="24"/>
        <v>9179.2800000000007</v>
      </c>
      <c r="K85" s="32">
        <f t="shared" si="25"/>
        <v>57491.28</v>
      </c>
      <c r="L85" s="16">
        <v>49443</v>
      </c>
      <c r="M85" s="17">
        <f t="shared" si="26"/>
        <v>9394.17</v>
      </c>
      <c r="N85" s="38">
        <f t="shared" si="27"/>
        <v>58837.17</v>
      </c>
      <c r="O85" s="43">
        <f t="shared" si="21"/>
        <v>27647.666666666668</v>
      </c>
    </row>
    <row r="86" spans="2:15" x14ac:dyDescent="0.3">
      <c r="B86" s="2">
        <v>16</v>
      </c>
      <c r="C86" s="7" t="s">
        <v>84</v>
      </c>
      <c r="D86" s="4" t="s">
        <v>17</v>
      </c>
      <c r="E86" s="4">
        <v>1</v>
      </c>
      <c r="F86" s="26">
        <v>30540</v>
      </c>
      <c r="G86" s="26">
        <f t="shared" si="22"/>
        <v>5802.6</v>
      </c>
      <c r="H86" s="26">
        <f t="shared" si="23"/>
        <v>36342.6</v>
      </c>
      <c r="I86" s="31">
        <v>35428</v>
      </c>
      <c r="J86" s="32">
        <f t="shared" si="24"/>
        <v>6731.32</v>
      </c>
      <c r="K86" s="32">
        <f t="shared" si="25"/>
        <v>42159.32</v>
      </c>
      <c r="L86" s="16">
        <v>36258</v>
      </c>
      <c r="M86" s="17">
        <f t="shared" si="26"/>
        <v>6889.02</v>
      </c>
      <c r="N86" s="38">
        <f t="shared" si="27"/>
        <v>43147.020000000004</v>
      </c>
      <c r="O86" s="43">
        <f t="shared" si="21"/>
        <v>20274.823333333334</v>
      </c>
    </row>
    <row r="87" spans="2:15" x14ac:dyDescent="0.3">
      <c r="B87" s="2">
        <v>17</v>
      </c>
      <c r="C87" s="7" t="s">
        <v>85</v>
      </c>
      <c r="D87" s="4" t="s">
        <v>17</v>
      </c>
      <c r="E87" s="4">
        <v>1</v>
      </c>
      <c r="F87" s="26">
        <v>38869</v>
      </c>
      <c r="G87" s="26">
        <f t="shared" si="22"/>
        <v>7385.11</v>
      </c>
      <c r="H87" s="26">
        <f t="shared" si="23"/>
        <v>46254.11</v>
      </c>
      <c r="I87" s="31">
        <v>45091</v>
      </c>
      <c r="J87" s="32">
        <f t="shared" si="24"/>
        <v>8567.2900000000009</v>
      </c>
      <c r="K87" s="32">
        <f t="shared" si="25"/>
        <v>53658.29</v>
      </c>
      <c r="L87" s="16">
        <v>46147</v>
      </c>
      <c r="M87" s="17">
        <f t="shared" si="26"/>
        <v>8767.93</v>
      </c>
      <c r="N87" s="38">
        <f t="shared" si="27"/>
        <v>54914.93</v>
      </c>
      <c r="O87" s="43">
        <f t="shared" si="21"/>
        <v>25804.555000000004</v>
      </c>
    </row>
    <row r="88" spans="2:15" ht="28.8" x14ac:dyDescent="0.3">
      <c r="B88" s="2">
        <v>18</v>
      </c>
      <c r="C88" s="7" t="s">
        <v>86</v>
      </c>
      <c r="D88" s="4" t="s">
        <v>17</v>
      </c>
      <c r="E88" s="4">
        <v>1</v>
      </c>
      <c r="F88" s="26">
        <v>171207</v>
      </c>
      <c r="G88" s="26">
        <f t="shared" si="22"/>
        <v>32529.33</v>
      </c>
      <c r="H88" s="26">
        <f t="shared" si="23"/>
        <v>203736.33000000002</v>
      </c>
      <c r="I88" s="31">
        <v>198614</v>
      </c>
      <c r="J88" s="32">
        <f t="shared" si="24"/>
        <v>37736.660000000003</v>
      </c>
      <c r="K88" s="32">
        <f t="shared" si="25"/>
        <v>236350.66</v>
      </c>
      <c r="L88" s="16">
        <v>203267</v>
      </c>
      <c r="M88" s="17">
        <f t="shared" si="26"/>
        <v>38620.730000000003</v>
      </c>
      <c r="N88" s="38">
        <f t="shared" si="27"/>
        <v>241887.73</v>
      </c>
      <c r="O88" s="43">
        <f t="shared" si="21"/>
        <v>113662.45333333332</v>
      </c>
    </row>
    <row r="89" spans="2:15" ht="28.8" x14ac:dyDescent="0.3">
      <c r="B89" s="2">
        <v>19</v>
      </c>
      <c r="C89" s="7" t="s">
        <v>87</v>
      </c>
      <c r="D89" s="4" t="s">
        <v>17</v>
      </c>
      <c r="E89" s="4">
        <v>1</v>
      </c>
      <c r="F89" s="26">
        <v>226734</v>
      </c>
      <c r="G89" s="26">
        <f t="shared" si="22"/>
        <v>43079.46</v>
      </c>
      <c r="H89" s="26">
        <f t="shared" si="23"/>
        <v>269813.46000000002</v>
      </c>
      <c r="I89" s="31">
        <v>263029</v>
      </c>
      <c r="J89" s="32">
        <f t="shared" si="24"/>
        <v>49975.51</v>
      </c>
      <c r="K89" s="32">
        <f t="shared" si="25"/>
        <v>313004.51</v>
      </c>
      <c r="L89" s="16">
        <v>269191</v>
      </c>
      <c r="M89" s="17">
        <f t="shared" si="26"/>
        <v>51146.29</v>
      </c>
      <c r="N89" s="38">
        <f t="shared" si="27"/>
        <v>320337.28999999998</v>
      </c>
      <c r="O89" s="43">
        <f t="shared" si="21"/>
        <v>150525.87666666668</v>
      </c>
    </row>
    <row r="90" spans="2:15" ht="28.8" x14ac:dyDescent="0.3">
      <c r="B90" s="2">
        <v>20</v>
      </c>
      <c r="C90" s="7" t="s">
        <v>88</v>
      </c>
      <c r="D90" s="4" t="s">
        <v>17</v>
      </c>
      <c r="E90" s="4">
        <v>1</v>
      </c>
      <c r="F90" s="26">
        <v>32391</v>
      </c>
      <c r="G90" s="26">
        <f t="shared" si="22"/>
        <v>6154.29</v>
      </c>
      <c r="H90" s="26">
        <f t="shared" si="23"/>
        <v>38545.29</v>
      </c>
      <c r="I90" s="31">
        <v>37576</v>
      </c>
      <c r="J90" s="32">
        <f t="shared" si="24"/>
        <v>7139.4400000000005</v>
      </c>
      <c r="K90" s="32">
        <f t="shared" si="25"/>
        <v>44715.44</v>
      </c>
      <c r="L90" s="16">
        <v>38456</v>
      </c>
      <c r="M90" s="17">
        <f t="shared" si="26"/>
        <v>7306.64</v>
      </c>
      <c r="N90" s="38">
        <f t="shared" si="27"/>
        <v>45762.64</v>
      </c>
      <c r="O90" s="43">
        <f t="shared" si="21"/>
        <v>21503.895</v>
      </c>
    </row>
    <row r="91" spans="2:15" ht="28.8" x14ac:dyDescent="0.3">
      <c r="B91" s="2">
        <v>21</v>
      </c>
      <c r="C91" s="7" t="s">
        <v>89</v>
      </c>
      <c r="D91" s="4" t="s">
        <v>17</v>
      </c>
      <c r="E91" s="4">
        <v>1</v>
      </c>
      <c r="F91" s="26">
        <v>55527</v>
      </c>
      <c r="G91" s="26">
        <f t="shared" si="22"/>
        <v>10550.130000000001</v>
      </c>
      <c r="H91" s="26">
        <f t="shared" si="23"/>
        <v>66077.13</v>
      </c>
      <c r="I91" s="31">
        <v>64415</v>
      </c>
      <c r="J91" s="32">
        <f t="shared" si="24"/>
        <v>12238.85</v>
      </c>
      <c r="K91" s="32">
        <f t="shared" si="25"/>
        <v>76653.850000000006</v>
      </c>
      <c r="L91" s="16">
        <v>65924</v>
      </c>
      <c r="M91" s="17">
        <f t="shared" si="26"/>
        <v>12525.56</v>
      </c>
      <c r="N91" s="38">
        <f t="shared" si="27"/>
        <v>78449.56</v>
      </c>
      <c r="O91" s="43">
        <f t="shared" si="21"/>
        <v>36863.423333333332</v>
      </c>
    </row>
    <row r="92" spans="2:15" ht="28.8" x14ac:dyDescent="0.3">
      <c r="B92" s="2">
        <v>22</v>
      </c>
      <c r="C92" s="7" t="s">
        <v>90</v>
      </c>
      <c r="D92" s="4" t="s">
        <v>17</v>
      </c>
      <c r="E92" s="4">
        <v>1</v>
      </c>
      <c r="F92" s="26">
        <v>19434</v>
      </c>
      <c r="G92" s="26">
        <f t="shared" si="22"/>
        <v>3692.46</v>
      </c>
      <c r="H92" s="26">
        <f t="shared" si="23"/>
        <v>23126.46</v>
      </c>
      <c r="I92" s="31">
        <v>22545</v>
      </c>
      <c r="J92" s="32">
        <f t="shared" si="24"/>
        <v>4283.55</v>
      </c>
      <c r="K92" s="32">
        <f t="shared" si="25"/>
        <v>26828.55</v>
      </c>
      <c r="L92" s="16">
        <v>23074</v>
      </c>
      <c r="M92" s="17">
        <f t="shared" si="26"/>
        <v>4384.0600000000004</v>
      </c>
      <c r="N92" s="38">
        <f t="shared" si="27"/>
        <v>27458.06</v>
      </c>
      <c r="O92" s="43">
        <f t="shared" si="21"/>
        <v>12902.178333333335</v>
      </c>
    </row>
    <row r="93" spans="2:15" x14ac:dyDescent="0.3">
      <c r="B93" s="2">
        <v>23</v>
      </c>
      <c r="C93" s="7" t="s">
        <v>91</v>
      </c>
      <c r="D93" s="4" t="s">
        <v>17</v>
      </c>
      <c r="E93" s="4">
        <v>1</v>
      </c>
      <c r="F93" s="26">
        <v>120308</v>
      </c>
      <c r="G93" s="26">
        <f t="shared" si="22"/>
        <v>22858.52</v>
      </c>
      <c r="H93" s="26">
        <f t="shared" si="23"/>
        <v>143166.51999999999</v>
      </c>
      <c r="I93" s="31">
        <v>139567</v>
      </c>
      <c r="J93" s="32">
        <f t="shared" si="24"/>
        <v>26517.73</v>
      </c>
      <c r="K93" s="32">
        <f t="shared" si="25"/>
        <v>166084.73000000001</v>
      </c>
      <c r="L93" s="16">
        <v>142836</v>
      </c>
      <c r="M93" s="17">
        <f t="shared" si="26"/>
        <v>27138.84</v>
      </c>
      <c r="N93" s="38">
        <f t="shared" si="27"/>
        <v>169974.84</v>
      </c>
      <c r="O93" s="43">
        <f t="shared" si="21"/>
        <v>79871.014999999999</v>
      </c>
    </row>
    <row r="94" spans="2:15" x14ac:dyDescent="0.3">
      <c r="B94" s="2">
        <v>24</v>
      </c>
      <c r="C94" s="7" t="s">
        <v>92</v>
      </c>
      <c r="D94" s="4" t="s">
        <v>17</v>
      </c>
      <c r="E94" s="4">
        <v>1</v>
      </c>
      <c r="F94" s="26">
        <v>138817</v>
      </c>
      <c r="G94" s="26">
        <f t="shared" si="22"/>
        <v>26375.23</v>
      </c>
      <c r="H94" s="26">
        <f t="shared" si="23"/>
        <v>165192.23000000001</v>
      </c>
      <c r="I94" s="31">
        <v>161038</v>
      </c>
      <c r="J94" s="32">
        <f t="shared" si="24"/>
        <v>30597.22</v>
      </c>
      <c r="K94" s="32">
        <f t="shared" si="25"/>
        <v>191635.22</v>
      </c>
      <c r="L94" s="16">
        <v>164811</v>
      </c>
      <c r="M94" s="17">
        <f t="shared" si="26"/>
        <v>31314.09</v>
      </c>
      <c r="N94" s="38">
        <f t="shared" si="27"/>
        <v>196125.09</v>
      </c>
      <c r="O94" s="43">
        <f t="shared" si="21"/>
        <v>92158.756666666668</v>
      </c>
    </row>
    <row r="95" spans="2:15" x14ac:dyDescent="0.3">
      <c r="F95" s="25"/>
      <c r="G95" s="25"/>
      <c r="H95" s="25"/>
      <c r="I95" s="30"/>
      <c r="J95" s="30"/>
      <c r="K95" s="30"/>
      <c r="L95" s="19"/>
      <c r="M95" s="19"/>
      <c r="N95" s="19"/>
      <c r="O95" s="42"/>
    </row>
    <row r="96" spans="2:15" x14ac:dyDescent="0.3">
      <c r="B96" s="12" t="s">
        <v>121</v>
      </c>
      <c r="C96" s="12"/>
      <c r="D96" s="12"/>
      <c r="E96" s="12"/>
      <c r="F96" s="12"/>
      <c r="G96" s="12"/>
      <c r="H96" s="12"/>
      <c r="I96" s="30"/>
      <c r="J96" s="30"/>
      <c r="K96" s="30"/>
      <c r="L96" s="19"/>
      <c r="M96" s="19"/>
      <c r="N96" s="19"/>
      <c r="O96" s="42"/>
    </row>
    <row r="97" spans="2:15" ht="28.8" x14ac:dyDescent="0.3">
      <c r="B97" s="9" t="s">
        <v>57</v>
      </c>
      <c r="C97" s="9" t="s">
        <v>1</v>
      </c>
      <c r="D97" s="9" t="s">
        <v>2</v>
      </c>
      <c r="E97" s="9" t="s">
        <v>58</v>
      </c>
      <c r="F97" s="21" t="s">
        <v>4</v>
      </c>
      <c r="G97" s="21" t="s">
        <v>5</v>
      </c>
      <c r="H97" s="21" t="s">
        <v>93</v>
      </c>
      <c r="I97" s="27" t="s">
        <v>4</v>
      </c>
      <c r="J97" s="27" t="s">
        <v>5</v>
      </c>
      <c r="K97" s="27" t="s">
        <v>93</v>
      </c>
      <c r="L97" s="15" t="s">
        <v>4</v>
      </c>
      <c r="M97" s="15" t="s">
        <v>5</v>
      </c>
      <c r="N97" s="37" t="s">
        <v>93</v>
      </c>
      <c r="O97" s="42"/>
    </row>
    <row r="98" spans="2:15" x14ac:dyDescent="0.3">
      <c r="B98" s="2">
        <v>1</v>
      </c>
      <c r="C98" s="7" t="s">
        <v>94</v>
      </c>
      <c r="D98" s="4" t="s">
        <v>17</v>
      </c>
      <c r="E98" s="4">
        <v>1</v>
      </c>
      <c r="F98" s="26">
        <v>647812</v>
      </c>
      <c r="G98" s="26">
        <f>F98*19%</f>
        <v>123084.28</v>
      </c>
      <c r="H98" s="26">
        <f>(F98+G98)*E98</f>
        <v>770896.28</v>
      </c>
      <c r="I98" s="31">
        <v>751513</v>
      </c>
      <c r="J98" s="32">
        <f>I98*19%</f>
        <v>142787.47</v>
      </c>
      <c r="K98" s="32">
        <f>(I98+J98)*E98</f>
        <v>894300.47</v>
      </c>
      <c r="L98" s="16">
        <v>769118</v>
      </c>
      <c r="M98" s="17">
        <f>L98*19%</f>
        <v>146132.42000000001</v>
      </c>
      <c r="N98" s="38">
        <f>(L98+M98)*E98</f>
        <v>915250.42</v>
      </c>
      <c r="O98" s="43">
        <f t="shared" ref="O98:O109" si="28">+AVERAGE(((N98+K98+H98)/3),0)</f>
        <v>430074.52833333332</v>
      </c>
    </row>
    <row r="99" spans="2:15" x14ac:dyDescent="0.3">
      <c r="B99" s="2">
        <v>2</v>
      </c>
      <c r="C99" s="7" t="s">
        <v>95</v>
      </c>
      <c r="D99" s="4" t="s">
        <v>17</v>
      </c>
      <c r="E99" s="4">
        <v>1</v>
      </c>
      <c r="F99" s="26">
        <v>601540</v>
      </c>
      <c r="G99" s="26">
        <f t="shared" ref="G99:G109" si="29">F99*19%</f>
        <v>114292.6</v>
      </c>
      <c r="H99" s="26">
        <f t="shared" ref="H99:H109" si="30">(F99+G99)*E99</f>
        <v>715832.6</v>
      </c>
      <c r="I99" s="31">
        <v>697833</v>
      </c>
      <c r="J99" s="32">
        <f t="shared" ref="J99:J109" si="31">I99*19%</f>
        <v>132588.26999999999</v>
      </c>
      <c r="K99" s="32">
        <f t="shared" ref="K99:K109" si="32">(I99+J99)*E99</f>
        <v>830421.27</v>
      </c>
      <c r="L99" s="16">
        <v>714181</v>
      </c>
      <c r="M99" s="17">
        <f t="shared" ref="M99:M109" si="33">L99*19%</f>
        <v>135694.39000000001</v>
      </c>
      <c r="N99" s="38">
        <f t="shared" ref="N99:N109" si="34">(L99+M99)*E99</f>
        <v>849875.39</v>
      </c>
      <c r="O99" s="43">
        <f t="shared" si="28"/>
        <v>399354.87666666671</v>
      </c>
    </row>
    <row r="100" spans="2:15" x14ac:dyDescent="0.3">
      <c r="B100" s="2">
        <v>3</v>
      </c>
      <c r="C100" s="7" t="s">
        <v>96</v>
      </c>
      <c r="D100" s="4" t="s">
        <v>17</v>
      </c>
      <c r="E100" s="4">
        <v>1</v>
      </c>
      <c r="F100" s="26">
        <v>1272488</v>
      </c>
      <c r="G100" s="26">
        <f t="shared" si="29"/>
        <v>241772.72</v>
      </c>
      <c r="H100" s="26">
        <f t="shared" si="30"/>
        <v>1514260.72</v>
      </c>
      <c r="I100" s="31">
        <v>1476186</v>
      </c>
      <c r="J100" s="32">
        <f t="shared" si="31"/>
        <v>280475.34000000003</v>
      </c>
      <c r="K100" s="32">
        <f t="shared" si="32"/>
        <v>1756661.34</v>
      </c>
      <c r="L100" s="16">
        <v>1510768</v>
      </c>
      <c r="M100" s="17">
        <f t="shared" si="33"/>
        <v>287045.92</v>
      </c>
      <c r="N100" s="38">
        <f t="shared" si="34"/>
        <v>1797813.92</v>
      </c>
      <c r="O100" s="43">
        <f t="shared" si="28"/>
        <v>844789.33</v>
      </c>
    </row>
    <row r="101" spans="2:15" x14ac:dyDescent="0.3">
      <c r="B101" s="2">
        <v>4</v>
      </c>
      <c r="C101" s="7" t="s">
        <v>97</v>
      </c>
      <c r="D101" s="4" t="s">
        <v>17</v>
      </c>
      <c r="E101" s="4">
        <v>1</v>
      </c>
      <c r="F101" s="26">
        <v>180462</v>
      </c>
      <c r="G101" s="26">
        <f t="shared" si="29"/>
        <v>34287.78</v>
      </c>
      <c r="H101" s="26">
        <f t="shared" si="30"/>
        <v>214749.78</v>
      </c>
      <c r="I101" s="31">
        <v>209350</v>
      </c>
      <c r="J101" s="32">
        <f t="shared" si="31"/>
        <v>39776.5</v>
      </c>
      <c r="K101" s="32">
        <f t="shared" si="32"/>
        <v>249126.5</v>
      </c>
      <c r="L101" s="16">
        <v>214254</v>
      </c>
      <c r="M101" s="17">
        <f t="shared" si="33"/>
        <v>40708.26</v>
      </c>
      <c r="N101" s="38">
        <f t="shared" si="34"/>
        <v>254962.26</v>
      </c>
      <c r="O101" s="43">
        <f t="shared" si="28"/>
        <v>119806.42333333334</v>
      </c>
    </row>
    <row r="102" spans="2:15" ht="28.8" x14ac:dyDescent="0.3">
      <c r="B102" s="2">
        <v>5</v>
      </c>
      <c r="C102" s="7" t="s">
        <v>98</v>
      </c>
      <c r="D102" s="4" t="s">
        <v>17</v>
      </c>
      <c r="E102" s="4">
        <v>1</v>
      </c>
      <c r="F102" s="26">
        <v>41645</v>
      </c>
      <c r="G102" s="26">
        <f t="shared" si="29"/>
        <v>7912.55</v>
      </c>
      <c r="H102" s="26">
        <f t="shared" si="30"/>
        <v>49557.55</v>
      </c>
      <c r="I102" s="31">
        <v>48312</v>
      </c>
      <c r="J102" s="32">
        <f t="shared" si="31"/>
        <v>9179.2800000000007</v>
      </c>
      <c r="K102" s="32">
        <f t="shared" si="32"/>
        <v>57491.28</v>
      </c>
      <c r="L102" s="16">
        <v>49443</v>
      </c>
      <c r="M102" s="17">
        <f t="shared" si="33"/>
        <v>9394.17</v>
      </c>
      <c r="N102" s="38">
        <f t="shared" si="34"/>
        <v>58837.17</v>
      </c>
      <c r="O102" s="43">
        <f t="shared" si="28"/>
        <v>27647.666666666668</v>
      </c>
    </row>
    <row r="103" spans="2:15" x14ac:dyDescent="0.3">
      <c r="B103" s="2">
        <v>6</v>
      </c>
      <c r="C103" s="7" t="s">
        <v>99</v>
      </c>
      <c r="D103" s="4" t="s">
        <v>17</v>
      </c>
      <c r="E103" s="4">
        <v>1</v>
      </c>
      <c r="F103" s="26">
        <v>7404</v>
      </c>
      <c r="G103" s="26">
        <f t="shared" si="29"/>
        <v>1406.76</v>
      </c>
      <c r="H103" s="26">
        <f t="shared" si="30"/>
        <v>8810.76</v>
      </c>
      <c r="I103" s="31">
        <v>8589</v>
      </c>
      <c r="J103" s="32">
        <f t="shared" si="31"/>
        <v>1631.91</v>
      </c>
      <c r="K103" s="32">
        <f t="shared" si="32"/>
        <v>10220.91</v>
      </c>
      <c r="L103" s="16">
        <v>8790</v>
      </c>
      <c r="M103" s="17">
        <f t="shared" si="33"/>
        <v>1670.1</v>
      </c>
      <c r="N103" s="38">
        <f t="shared" si="34"/>
        <v>10460.1</v>
      </c>
      <c r="O103" s="43">
        <f t="shared" si="28"/>
        <v>4915.295000000001</v>
      </c>
    </row>
    <row r="104" spans="2:15" x14ac:dyDescent="0.3">
      <c r="B104" s="2">
        <v>7</v>
      </c>
      <c r="C104" s="7" t="s">
        <v>100</v>
      </c>
      <c r="D104" s="4" t="s">
        <v>17</v>
      </c>
      <c r="E104" s="4">
        <v>1</v>
      </c>
      <c r="F104" s="26">
        <v>198971</v>
      </c>
      <c r="G104" s="26">
        <f t="shared" si="29"/>
        <v>37804.49</v>
      </c>
      <c r="H104" s="26">
        <f t="shared" si="30"/>
        <v>236775.49</v>
      </c>
      <c r="I104" s="31">
        <v>230822</v>
      </c>
      <c r="J104" s="32">
        <f t="shared" si="31"/>
        <v>43856.18</v>
      </c>
      <c r="K104" s="32">
        <f t="shared" si="32"/>
        <v>274678.18</v>
      </c>
      <c r="L104" s="16">
        <v>236229</v>
      </c>
      <c r="M104" s="17">
        <f t="shared" si="33"/>
        <v>44883.51</v>
      </c>
      <c r="N104" s="38">
        <f t="shared" si="34"/>
        <v>281112.51</v>
      </c>
      <c r="O104" s="43">
        <f t="shared" si="28"/>
        <v>132094.36333333331</v>
      </c>
    </row>
    <row r="105" spans="2:15" x14ac:dyDescent="0.3">
      <c r="B105" s="2">
        <v>8</v>
      </c>
      <c r="C105" s="7" t="s">
        <v>101</v>
      </c>
      <c r="D105" s="4" t="s">
        <v>17</v>
      </c>
      <c r="E105" s="4">
        <v>1</v>
      </c>
      <c r="F105" s="26">
        <v>1851</v>
      </c>
      <c r="G105" s="26">
        <f t="shared" si="29"/>
        <v>351.69</v>
      </c>
      <c r="H105" s="26">
        <f t="shared" si="30"/>
        <v>2202.69</v>
      </c>
      <c r="I105" s="31">
        <v>2147</v>
      </c>
      <c r="J105" s="32">
        <f t="shared" si="31"/>
        <v>407.93</v>
      </c>
      <c r="K105" s="32">
        <f t="shared" si="32"/>
        <v>2554.9299999999998</v>
      </c>
      <c r="L105" s="16">
        <v>2197</v>
      </c>
      <c r="M105" s="17">
        <f t="shared" si="33"/>
        <v>417.43</v>
      </c>
      <c r="N105" s="38">
        <f t="shared" si="34"/>
        <v>2614.4299999999998</v>
      </c>
      <c r="O105" s="43">
        <f t="shared" si="28"/>
        <v>1228.675</v>
      </c>
    </row>
    <row r="106" spans="2:15" x14ac:dyDescent="0.3">
      <c r="B106" s="2">
        <v>9</v>
      </c>
      <c r="C106" s="7" t="s">
        <v>102</v>
      </c>
      <c r="D106" s="4" t="s">
        <v>17</v>
      </c>
      <c r="E106" s="4">
        <v>1</v>
      </c>
      <c r="F106" s="26">
        <v>13882</v>
      </c>
      <c r="G106" s="26">
        <f t="shared" si="29"/>
        <v>2637.58</v>
      </c>
      <c r="H106" s="26">
        <f t="shared" si="30"/>
        <v>16519.580000000002</v>
      </c>
      <c r="I106" s="31">
        <v>16104</v>
      </c>
      <c r="J106" s="32">
        <f t="shared" si="31"/>
        <v>3059.76</v>
      </c>
      <c r="K106" s="32">
        <f t="shared" si="32"/>
        <v>19163.760000000002</v>
      </c>
      <c r="L106" s="16">
        <v>16481</v>
      </c>
      <c r="M106" s="17">
        <f t="shared" si="33"/>
        <v>3131.39</v>
      </c>
      <c r="N106" s="38">
        <f t="shared" si="34"/>
        <v>19612.39</v>
      </c>
      <c r="O106" s="43">
        <f t="shared" si="28"/>
        <v>9215.9549999999999</v>
      </c>
    </row>
    <row r="107" spans="2:15" ht="28.8" x14ac:dyDescent="0.3">
      <c r="B107" s="2">
        <v>10</v>
      </c>
      <c r="C107" s="7" t="s">
        <v>103</v>
      </c>
      <c r="D107" s="4" t="s">
        <v>17</v>
      </c>
      <c r="E107" s="4">
        <v>1</v>
      </c>
      <c r="F107" s="26">
        <v>14807</v>
      </c>
      <c r="G107" s="26">
        <f t="shared" si="29"/>
        <v>2813.33</v>
      </c>
      <c r="H107" s="26">
        <f t="shared" si="30"/>
        <v>17620.330000000002</v>
      </c>
      <c r="I107" s="31">
        <v>17177</v>
      </c>
      <c r="J107" s="32">
        <f t="shared" si="31"/>
        <v>3263.63</v>
      </c>
      <c r="K107" s="32">
        <f t="shared" si="32"/>
        <v>20440.63</v>
      </c>
      <c r="L107" s="16">
        <v>17580</v>
      </c>
      <c r="M107" s="17">
        <f t="shared" si="33"/>
        <v>3340.2</v>
      </c>
      <c r="N107" s="38">
        <f t="shared" si="34"/>
        <v>20920.2</v>
      </c>
      <c r="O107" s="43">
        <f t="shared" si="28"/>
        <v>9830.1933333333345</v>
      </c>
    </row>
    <row r="108" spans="2:15" x14ac:dyDescent="0.3">
      <c r="B108" s="2">
        <v>11</v>
      </c>
      <c r="C108" s="7" t="s">
        <v>91</v>
      </c>
      <c r="D108" s="4" t="s">
        <v>17</v>
      </c>
      <c r="E108" s="4">
        <v>1</v>
      </c>
      <c r="F108" s="26">
        <v>277634</v>
      </c>
      <c r="G108" s="26">
        <f t="shared" si="29"/>
        <v>52750.46</v>
      </c>
      <c r="H108" s="26">
        <f t="shared" si="30"/>
        <v>330384.46000000002</v>
      </c>
      <c r="I108" s="31">
        <v>322077</v>
      </c>
      <c r="J108" s="32">
        <f t="shared" si="31"/>
        <v>61194.63</v>
      </c>
      <c r="K108" s="32">
        <f t="shared" si="32"/>
        <v>383271.63</v>
      </c>
      <c r="L108" s="16">
        <v>329622</v>
      </c>
      <c r="M108" s="17">
        <f t="shared" si="33"/>
        <v>62628.18</v>
      </c>
      <c r="N108" s="38">
        <f t="shared" si="34"/>
        <v>392250.18</v>
      </c>
      <c r="O108" s="43">
        <f t="shared" si="28"/>
        <v>184317.71166666667</v>
      </c>
    </row>
    <row r="109" spans="2:15" x14ac:dyDescent="0.3">
      <c r="B109" s="2">
        <v>12</v>
      </c>
      <c r="C109" s="7" t="s">
        <v>92</v>
      </c>
      <c r="D109" s="4" t="s">
        <v>17</v>
      </c>
      <c r="E109" s="4">
        <v>1</v>
      </c>
      <c r="F109" s="26">
        <v>148071</v>
      </c>
      <c r="G109" s="26">
        <f t="shared" si="29"/>
        <v>28133.49</v>
      </c>
      <c r="H109" s="26">
        <f t="shared" si="30"/>
        <v>176204.49</v>
      </c>
      <c r="I109" s="31">
        <v>171774</v>
      </c>
      <c r="J109" s="32">
        <f t="shared" si="31"/>
        <v>32637.06</v>
      </c>
      <c r="K109" s="32">
        <f t="shared" si="32"/>
        <v>204411.06</v>
      </c>
      <c r="L109" s="16">
        <v>175798</v>
      </c>
      <c r="M109" s="17">
        <f t="shared" si="33"/>
        <v>33401.620000000003</v>
      </c>
      <c r="N109" s="38">
        <f t="shared" si="34"/>
        <v>209199.62</v>
      </c>
      <c r="O109" s="43">
        <f t="shared" si="28"/>
        <v>98302.528333333321</v>
      </c>
    </row>
    <row r="110" spans="2:15" x14ac:dyDescent="0.3">
      <c r="F110" s="25"/>
      <c r="G110" s="25"/>
      <c r="H110" s="25"/>
      <c r="I110" s="30"/>
      <c r="J110" s="30"/>
      <c r="K110" s="30"/>
      <c r="L110" s="19"/>
      <c r="M110" s="19"/>
      <c r="N110" s="19"/>
      <c r="O110" s="42"/>
    </row>
    <row r="111" spans="2:15" x14ac:dyDescent="0.3">
      <c r="B111" s="12" t="s">
        <v>122</v>
      </c>
      <c r="C111" s="12"/>
      <c r="D111" s="12"/>
      <c r="E111" s="12"/>
      <c r="F111" s="12"/>
      <c r="G111" s="12"/>
      <c r="H111" s="12"/>
      <c r="I111" s="30"/>
      <c r="J111" s="30"/>
      <c r="K111" s="30"/>
      <c r="L111" s="19"/>
      <c r="M111" s="19"/>
      <c r="N111" s="19"/>
      <c r="O111" s="42"/>
    </row>
    <row r="112" spans="2:15" ht="28.8" x14ac:dyDescent="0.3">
      <c r="B112" s="9" t="s">
        <v>57</v>
      </c>
      <c r="C112" s="9" t="s">
        <v>1</v>
      </c>
      <c r="D112" s="9" t="s">
        <v>2</v>
      </c>
      <c r="E112" s="9" t="s">
        <v>58</v>
      </c>
      <c r="F112" s="21" t="s">
        <v>4</v>
      </c>
      <c r="G112" s="21" t="s">
        <v>5</v>
      </c>
      <c r="H112" s="21" t="s">
        <v>93</v>
      </c>
      <c r="I112" s="27" t="s">
        <v>4</v>
      </c>
      <c r="J112" s="27" t="s">
        <v>5</v>
      </c>
      <c r="K112" s="27" t="s">
        <v>93</v>
      </c>
      <c r="L112" s="15" t="s">
        <v>4</v>
      </c>
      <c r="M112" s="15" t="s">
        <v>5</v>
      </c>
      <c r="N112" s="37" t="s">
        <v>93</v>
      </c>
      <c r="O112" s="42"/>
    </row>
    <row r="113" spans="2:15" x14ac:dyDescent="0.3">
      <c r="B113" s="6">
        <v>1</v>
      </c>
      <c r="C113" s="7" t="s">
        <v>104</v>
      </c>
      <c r="D113" s="4" t="s">
        <v>17</v>
      </c>
      <c r="E113" s="4">
        <v>1</v>
      </c>
      <c r="F113" s="26">
        <v>559895</v>
      </c>
      <c r="G113" s="26">
        <f>F113*19%</f>
        <v>106380.05</v>
      </c>
      <c r="H113" s="26">
        <f>(F113+G113)*E113</f>
        <v>666275.05000000005</v>
      </c>
      <c r="I113" s="31">
        <v>649522</v>
      </c>
      <c r="J113" s="32">
        <f>I113*19%</f>
        <v>123409.18000000001</v>
      </c>
      <c r="K113" s="32">
        <f>(I113+J113)*E113</f>
        <v>772931.18</v>
      </c>
      <c r="L113" s="16">
        <v>126300</v>
      </c>
      <c r="M113" s="17">
        <f>L113*19%</f>
        <v>23997</v>
      </c>
      <c r="N113" s="38">
        <f>(L113+M113)*E113</f>
        <v>150297</v>
      </c>
      <c r="O113" s="43">
        <f t="shared" ref="O113:O120" si="35">+AVERAGE(((N113+K113+H113)/3),0)</f>
        <v>264917.20500000002</v>
      </c>
    </row>
    <row r="114" spans="2:15" x14ac:dyDescent="0.3">
      <c r="B114" s="6">
        <v>2</v>
      </c>
      <c r="C114" s="7" t="s">
        <v>105</v>
      </c>
      <c r="D114" s="4" t="s">
        <v>17</v>
      </c>
      <c r="E114" s="4">
        <v>1</v>
      </c>
      <c r="F114" s="26">
        <v>66169</v>
      </c>
      <c r="G114" s="26">
        <f t="shared" ref="G114:G120" si="36">F114*19%</f>
        <v>12572.11</v>
      </c>
      <c r="H114" s="26">
        <f t="shared" ref="H114:H120" si="37">(F114+G114)*E114</f>
        <v>78741.11</v>
      </c>
      <c r="I114" s="31">
        <v>76762</v>
      </c>
      <c r="J114" s="32">
        <f t="shared" ref="J114:J120" si="38">I114*19%</f>
        <v>14584.78</v>
      </c>
      <c r="K114" s="32">
        <f t="shared" ref="K114:K120" si="39">(I114+J114)*E114</f>
        <v>91346.78</v>
      </c>
      <c r="L114" s="16">
        <v>14926</v>
      </c>
      <c r="M114" s="17">
        <f t="shared" ref="M114:M120" si="40">L114*19%</f>
        <v>2835.94</v>
      </c>
      <c r="N114" s="38">
        <f t="shared" ref="N114:N120" si="41">(L114+M114)*E114</f>
        <v>17761.939999999999</v>
      </c>
      <c r="O114" s="43">
        <f t="shared" si="35"/>
        <v>31308.305000000004</v>
      </c>
    </row>
    <row r="115" spans="2:15" x14ac:dyDescent="0.3">
      <c r="B115" s="6">
        <v>3</v>
      </c>
      <c r="C115" s="7" t="s">
        <v>106</v>
      </c>
      <c r="D115" s="4" t="s">
        <v>17</v>
      </c>
      <c r="E115" s="4">
        <v>1</v>
      </c>
      <c r="F115" s="26">
        <v>96709</v>
      </c>
      <c r="G115" s="26">
        <f t="shared" si="36"/>
        <v>18374.71</v>
      </c>
      <c r="H115" s="26">
        <f t="shared" si="37"/>
        <v>115083.70999999999</v>
      </c>
      <c r="I115" s="31">
        <v>112190</v>
      </c>
      <c r="J115" s="32">
        <f t="shared" si="38"/>
        <v>21316.1</v>
      </c>
      <c r="K115" s="32">
        <f t="shared" si="39"/>
        <v>133506.1</v>
      </c>
      <c r="L115" s="16">
        <v>21815</v>
      </c>
      <c r="M115" s="17">
        <f t="shared" si="40"/>
        <v>4144.8500000000004</v>
      </c>
      <c r="N115" s="38">
        <f t="shared" si="41"/>
        <v>25959.85</v>
      </c>
      <c r="O115" s="43">
        <f t="shared" si="35"/>
        <v>45758.276666666672</v>
      </c>
    </row>
    <row r="116" spans="2:15" x14ac:dyDescent="0.3">
      <c r="B116" s="6">
        <v>4</v>
      </c>
      <c r="C116" s="7" t="s">
        <v>107</v>
      </c>
      <c r="D116" s="4" t="s">
        <v>17</v>
      </c>
      <c r="E116" s="4">
        <v>1</v>
      </c>
      <c r="F116" s="26">
        <v>1388168</v>
      </c>
      <c r="G116" s="26">
        <f t="shared" si="36"/>
        <v>263751.92</v>
      </c>
      <c r="H116" s="26">
        <f t="shared" si="37"/>
        <v>1651919.92</v>
      </c>
      <c r="I116" s="31">
        <v>1610385</v>
      </c>
      <c r="J116" s="32">
        <f t="shared" si="38"/>
        <v>305973.15000000002</v>
      </c>
      <c r="K116" s="32">
        <f t="shared" si="39"/>
        <v>1916358.15</v>
      </c>
      <c r="L116" s="16">
        <v>313141</v>
      </c>
      <c r="M116" s="17">
        <f t="shared" si="40"/>
        <v>59496.79</v>
      </c>
      <c r="N116" s="38">
        <f t="shared" si="41"/>
        <v>372637.79</v>
      </c>
      <c r="O116" s="43">
        <f t="shared" si="35"/>
        <v>656819.30999999994</v>
      </c>
    </row>
    <row r="117" spans="2:15" x14ac:dyDescent="0.3">
      <c r="B117" s="6">
        <v>5</v>
      </c>
      <c r="C117" s="10" t="s">
        <v>108</v>
      </c>
      <c r="D117" s="4" t="s">
        <v>17</v>
      </c>
      <c r="E117" s="4">
        <v>1</v>
      </c>
      <c r="F117" s="26">
        <v>1064262</v>
      </c>
      <c r="G117" s="26">
        <f t="shared" si="36"/>
        <v>202209.78</v>
      </c>
      <c r="H117" s="26">
        <f t="shared" si="37"/>
        <v>1266471.78</v>
      </c>
      <c r="I117" s="31">
        <v>1234628</v>
      </c>
      <c r="J117" s="32">
        <f t="shared" si="38"/>
        <v>234579.32</v>
      </c>
      <c r="K117" s="32">
        <f t="shared" si="39"/>
        <v>1469207.32</v>
      </c>
      <c r="L117" s="16">
        <v>240075</v>
      </c>
      <c r="M117" s="17">
        <f t="shared" si="40"/>
        <v>45614.25</v>
      </c>
      <c r="N117" s="38">
        <f t="shared" si="41"/>
        <v>285689.25</v>
      </c>
      <c r="O117" s="43">
        <f t="shared" si="35"/>
        <v>503561.39166666666</v>
      </c>
    </row>
    <row r="118" spans="2:15" x14ac:dyDescent="0.3">
      <c r="B118" s="6">
        <v>6</v>
      </c>
      <c r="C118" s="11" t="s">
        <v>109</v>
      </c>
      <c r="D118" s="4" t="s">
        <v>17</v>
      </c>
      <c r="E118" s="4">
        <v>1</v>
      </c>
      <c r="F118" s="26">
        <v>508995</v>
      </c>
      <c r="G118" s="26">
        <f t="shared" si="36"/>
        <v>96709.05</v>
      </c>
      <c r="H118" s="26">
        <f t="shared" si="37"/>
        <v>605704.05000000005</v>
      </c>
      <c r="I118" s="31">
        <v>590474</v>
      </c>
      <c r="J118" s="32">
        <f t="shared" si="38"/>
        <v>112190.06</v>
      </c>
      <c r="K118" s="32">
        <f t="shared" si="39"/>
        <v>702664.06</v>
      </c>
      <c r="L118" s="16">
        <v>114818</v>
      </c>
      <c r="M118" s="17">
        <f t="shared" si="40"/>
        <v>21815.420000000002</v>
      </c>
      <c r="N118" s="38">
        <f t="shared" si="41"/>
        <v>136633.42000000001</v>
      </c>
      <c r="O118" s="43">
        <f t="shared" si="35"/>
        <v>240833.58833333338</v>
      </c>
    </row>
    <row r="119" spans="2:15" x14ac:dyDescent="0.3">
      <c r="B119" s="6">
        <v>7</v>
      </c>
      <c r="C119" s="10" t="s">
        <v>110</v>
      </c>
      <c r="D119" s="4" t="s">
        <v>17</v>
      </c>
      <c r="E119" s="4">
        <v>1</v>
      </c>
      <c r="F119" s="26">
        <v>16658</v>
      </c>
      <c r="G119" s="26">
        <f t="shared" si="36"/>
        <v>3165.02</v>
      </c>
      <c r="H119" s="26">
        <f t="shared" si="37"/>
        <v>19823.02</v>
      </c>
      <c r="I119" s="31">
        <v>19325</v>
      </c>
      <c r="J119" s="32">
        <f t="shared" si="38"/>
        <v>3671.75</v>
      </c>
      <c r="K119" s="32">
        <f t="shared" si="39"/>
        <v>22996.75</v>
      </c>
      <c r="L119" s="16">
        <v>3758</v>
      </c>
      <c r="M119" s="17">
        <f t="shared" si="40"/>
        <v>714.02</v>
      </c>
      <c r="N119" s="38">
        <f t="shared" si="41"/>
        <v>4472.0200000000004</v>
      </c>
      <c r="O119" s="43">
        <f t="shared" si="35"/>
        <v>7881.9650000000001</v>
      </c>
    </row>
    <row r="120" spans="2:15" x14ac:dyDescent="0.3">
      <c r="B120" s="6">
        <v>8</v>
      </c>
      <c r="C120" s="10" t="s">
        <v>111</v>
      </c>
      <c r="D120" s="4" t="s">
        <v>17</v>
      </c>
      <c r="E120" s="4">
        <v>1</v>
      </c>
      <c r="F120" s="26">
        <v>1156807</v>
      </c>
      <c r="G120" s="26">
        <f t="shared" si="36"/>
        <v>219793.33000000002</v>
      </c>
      <c r="H120" s="26">
        <f t="shared" si="37"/>
        <v>1376600.33</v>
      </c>
      <c r="I120" s="31">
        <v>1341987</v>
      </c>
      <c r="J120" s="32">
        <f t="shared" si="38"/>
        <v>254977.53</v>
      </c>
      <c r="K120" s="32">
        <f t="shared" si="39"/>
        <v>1596964.53</v>
      </c>
      <c r="L120" s="16">
        <v>260951</v>
      </c>
      <c r="M120" s="17">
        <f t="shared" si="40"/>
        <v>49580.69</v>
      </c>
      <c r="N120" s="38">
        <f t="shared" si="41"/>
        <v>310531.69</v>
      </c>
      <c r="O120" s="43">
        <f t="shared" si="35"/>
        <v>547349.42499999993</v>
      </c>
    </row>
    <row r="121" spans="2:15" x14ac:dyDescent="0.3">
      <c r="F121" s="25"/>
      <c r="G121" s="25"/>
      <c r="H121" s="25"/>
      <c r="I121" s="30"/>
      <c r="J121" s="30"/>
      <c r="K121" s="30"/>
      <c r="L121" s="19"/>
      <c r="M121" s="19"/>
      <c r="N121" s="19"/>
      <c r="O121" s="42"/>
    </row>
    <row r="122" spans="2:15" x14ac:dyDescent="0.3">
      <c r="B122" s="13" t="s">
        <v>123</v>
      </c>
      <c r="C122" s="13"/>
      <c r="D122" s="13"/>
      <c r="E122" s="13"/>
      <c r="F122" s="13"/>
      <c r="G122" s="13"/>
      <c r="H122" s="13"/>
      <c r="I122" s="33"/>
      <c r="J122" s="33"/>
      <c r="K122" s="33"/>
      <c r="L122" s="20"/>
      <c r="M122" s="20"/>
      <c r="N122" s="39"/>
      <c r="O122" s="42"/>
    </row>
    <row r="123" spans="2:15" ht="28.8" x14ac:dyDescent="0.3">
      <c r="B123" s="9" t="s">
        <v>57</v>
      </c>
      <c r="C123" s="9" t="s">
        <v>1</v>
      </c>
      <c r="D123" s="9" t="s">
        <v>2</v>
      </c>
      <c r="E123" s="9" t="s">
        <v>58</v>
      </c>
      <c r="F123" s="21" t="s">
        <v>4</v>
      </c>
      <c r="G123" s="21" t="s">
        <v>5</v>
      </c>
      <c r="H123" s="21" t="s">
        <v>93</v>
      </c>
      <c r="I123" s="27" t="s">
        <v>4</v>
      </c>
      <c r="J123" s="27" t="s">
        <v>5</v>
      </c>
      <c r="K123" s="27" t="s">
        <v>93</v>
      </c>
      <c r="L123" s="15" t="s">
        <v>4</v>
      </c>
      <c r="M123" s="15" t="s">
        <v>5</v>
      </c>
      <c r="N123" s="37" t="s">
        <v>93</v>
      </c>
      <c r="O123" s="42"/>
    </row>
    <row r="124" spans="2:15" x14ac:dyDescent="0.3">
      <c r="B124" s="2">
        <v>1</v>
      </c>
      <c r="C124" s="10" t="s">
        <v>112</v>
      </c>
      <c r="D124" s="2" t="s">
        <v>17</v>
      </c>
      <c r="E124" s="2">
        <v>1</v>
      </c>
      <c r="F124" s="26">
        <v>1374287</v>
      </c>
      <c r="G124" s="26">
        <f>F124*19%</f>
        <v>261114.53</v>
      </c>
      <c r="H124" s="26">
        <f>(F124+G124)*E124</f>
        <v>1635401.53</v>
      </c>
      <c r="I124" s="31">
        <v>1594281</v>
      </c>
      <c r="J124" s="32">
        <f>I124*19%</f>
        <v>302913.39</v>
      </c>
      <c r="K124" s="33">
        <f>(+J124)*E124</f>
        <v>302913.39</v>
      </c>
      <c r="L124" s="16">
        <v>310009</v>
      </c>
      <c r="M124" s="17">
        <f>L124*19%</f>
        <v>58901.71</v>
      </c>
      <c r="N124" s="38">
        <f>(L124+M124)*E124</f>
        <v>368910.71</v>
      </c>
      <c r="O124" s="43">
        <f t="shared" ref="O124:O132" si="42">+AVERAGE(((N124+K124+H124)/3),0)</f>
        <v>384537.60499999998</v>
      </c>
    </row>
    <row r="125" spans="2:15" x14ac:dyDescent="0.3">
      <c r="B125" s="2">
        <v>2</v>
      </c>
      <c r="C125" s="7" t="s">
        <v>113</v>
      </c>
      <c r="D125" s="2" t="s">
        <v>17</v>
      </c>
      <c r="E125" s="2">
        <v>1</v>
      </c>
      <c r="F125" s="26">
        <v>2290478</v>
      </c>
      <c r="G125" s="26">
        <f t="shared" ref="G125:G132" si="43">F125*19%</f>
        <v>435190.82</v>
      </c>
      <c r="H125" s="26">
        <f t="shared" ref="H125:H132" si="44">(F125+G125)*E125</f>
        <v>2725668.82</v>
      </c>
      <c r="I125" s="31">
        <v>2657135</v>
      </c>
      <c r="J125" s="32">
        <f t="shared" ref="J125:J132" si="45">I125*19%</f>
        <v>504855.65</v>
      </c>
      <c r="K125" s="33">
        <f t="shared" ref="K125:K132" si="46">(+J125)*E125</f>
        <v>504855.65</v>
      </c>
      <c r="L125" s="16">
        <v>516682</v>
      </c>
      <c r="M125" s="17">
        <f t="shared" ref="M125:M132" si="47">L125*19%</f>
        <v>98169.58</v>
      </c>
      <c r="N125" s="38">
        <f t="shared" ref="N125:N132" si="48">(L125+M125)*E125</f>
        <v>614851.57999999996</v>
      </c>
      <c r="O125" s="43">
        <f t="shared" si="42"/>
        <v>640896.0083333333</v>
      </c>
    </row>
    <row r="126" spans="2:15" x14ac:dyDescent="0.3">
      <c r="B126" s="2">
        <v>3</v>
      </c>
      <c r="C126" s="7" t="s">
        <v>114</v>
      </c>
      <c r="D126" s="2" t="s">
        <v>17</v>
      </c>
      <c r="E126" s="2">
        <v>1</v>
      </c>
      <c r="F126" s="26">
        <v>323906</v>
      </c>
      <c r="G126" s="26">
        <f t="shared" si="43"/>
        <v>61542.14</v>
      </c>
      <c r="H126" s="26">
        <f t="shared" si="44"/>
        <v>385448.14</v>
      </c>
      <c r="I126" s="31">
        <v>375756</v>
      </c>
      <c r="J126" s="32">
        <f t="shared" si="45"/>
        <v>71393.64</v>
      </c>
      <c r="K126" s="33">
        <f t="shared" si="46"/>
        <v>71393.64</v>
      </c>
      <c r="L126" s="16">
        <v>73066</v>
      </c>
      <c r="M126" s="17">
        <f t="shared" si="47"/>
        <v>13882.54</v>
      </c>
      <c r="N126" s="38">
        <f t="shared" si="48"/>
        <v>86948.540000000008</v>
      </c>
      <c r="O126" s="43">
        <f t="shared" si="42"/>
        <v>90631.720000000016</v>
      </c>
    </row>
    <row r="127" spans="2:15" ht="43.2" x14ac:dyDescent="0.3">
      <c r="B127" s="2">
        <v>4</v>
      </c>
      <c r="C127" s="7" t="s">
        <v>76</v>
      </c>
      <c r="D127" s="2" t="s">
        <v>17</v>
      </c>
      <c r="E127" s="2">
        <v>1</v>
      </c>
      <c r="F127" s="26">
        <v>1126267</v>
      </c>
      <c r="G127" s="26">
        <f t="shared" si="43"/>
        <v>213990.73</v>
      </c>
      <c r="H127" s="26">
        <f t="shared" si="44"/>
        <v>1340257.73</v>
      </c>
      <c r="I127" s="31">
        <v>1306559</v>
      </c>
      <c r="J127" s="32">
        <f t="shared" si="45"/>
        <v>248246.21</v>
      </c>
      <c r="K127" s="33">
        <f t="shared" si="46"/>
        <v>248246.21</v>
      </c>
      <c r="L127" s="16">
        <v>254062</v>
      </c>
      <c r="M127" s="17">
        <f t="shared" si="47"/>
        <v>48271.78</v>
      </c>
      <c r="N127" s="38">
        <f t="shared" si="48"/>
        <v>302333.78000000003</v>
      </c>
      <c r="O127" s="43">
        <f t="shared" si="42"/>
        <v>315139.62</v>
      </c>
    </row>
    <row r="128" spans="2:15" x14ac:dyDescent="0.3">
      <c r="B128" s="2">
        <v>5</v>
      </c>
      <c r="C128" s="7" t="s">
        <v>115</v>
      </c>
      <c r="D128" s="2" t="s">
        <v>17</v>
      </c>
      <c r="E128" s="2">
        <v>1</v>
      </c>
      <c r="F128" s="26">
        <v>113367</v>
      </c>
      <c r="G128" s="26">
        <f t="shared" si="43"/>
        <v>21539.73</v>
      </c>
      <c r="H128" s="26">
        <f t="shared" si="44"/>
        <v>134906.73000000001</v>
      </c>
      <c r="I128" s="31">
        <v>131515</v>
      </c>
      <c r="J128" s="32">
        <f t="shared" si="45"/>
        <v>24987.85</v>
      </c>
      <c r="K128" s="33">
        <f t="shared" si="46"/>
        <v>24987.85</v>
      </c>
      <c r="L128" s="16">
        <v>25573</v>
      </c>
      <c r="M128" s="17">
        <f t="shared" si="47"/>
        <v>4858.87</v>
      </c>
      <c r="N128" s="38">
        <f t="shared" si="48"/>
        <v>30431.87</v>
      </c>
      <c r="O128" s="43">
        <f t="shared" si="42"/>
        <v>31721.075000000001</v>
      </c>
    </row>
    <row r="129" spans="2:15" ht="43.2" x14ac:dyDescent="0.3">
      <c r="B129" s="2">
        <v>6</v>
      </c>
      <c r="C129" s="7" t="s">
        <v>116</v>
      </c>
      <c r="D129" s="2" t="s">
        <v>17</v>
      </c>
      <c r="E129" s="2">
        <v>1</v>
      </c>
      <c r="F129" s="26">
        <v>947656</v>
      </c>
      <c r="G129" s="26">
        <f t="shared" si="43"/>
        <v>180054.64</v>
      </c>
      <c r="H129" s="26">
        <f t="shared" si="44"/>
        <v>1127710.6400000001</v>
      </c>
      <c r="I129" s="31">
        <v>1099356</v>
      </c>
      <c r="J129" s="32">
        <f t="shared" si="45"/>
        <v>208877.64</v>
      </c>
      <c r="K129" s="33">
        <f t="shared" si="46"/>
        <v>208877.64</v>
      </c>
      <c r="L129" s="16">
        <v>213771</v>
      </c>
      <c r="M129" s="17">
        <f t="shared" si="47"/>
        <v>40616.49</v>
      </c>
      <c r="N129" s="38">
        <f t="shared" si="48"/>
        <v>254387.49</v>
      </c>
      <c r="O129" s="43">
        <f t="shared" si="42"/>
        <v>265162.62833333336</v>
      </c>
    </row>
    <row r="130" spans="2:15" ht="43.2" x14ac:dyDescent="0.3">
      <c r="B130" s="2">
        <v>7</v>
      </c>
      <c r="C130" s="7" t="s">
        <v>117</v>
      </c>
      <c r="D130" s="2" t="s">
        <v>17</v>
      </c>
      <c r="E130" s="2">
        <v>1</v>
      </c>
      <c r="F130" s="26">
        <v>1013363</v>
      </c>
      <c r="G130" s="26">
        <f t="shared" si="43"/>
        <v>192538.97</v>
      </c>
      <c r="H130" s="26">
        <f t="shared" si="44"/>
        <v>1205901.97</v>
      </c>
      <c r="I130" s="31">
        <v>1175581</v>
      </c>
      <c r="J130" s="32">
        <f t="shared" si="45"/>
        <v>223360.39</v>
      </c>
      <c r="K130" s="33">
        <f t="shared" si="46"/>
        <v>223360.39</v>
      </c>
      <c r="L130" s="16">
        <v>228593</v>
      </c>
      <c r="M130" s="17">
        <f t="shared" si="47"/>
        <v>43432.67</v>
      </c>
      <c r="N130" s="38">
        <f t="shared" si="48"/>
        <v>272025.67</v>
      </c>
      <c r="O130" s="43">
        <f t="shared" si="42"/>
        <v>283548.005</v>
      </c>
    </row>
    <row r="131" spans="2:15" ht="43.2" x14ac:dyDescent="0.3">
      <c r="B131" s="2">
        <v>8</v>
      </c>
      <c r="C131" s="7" t="s">
        <v>118</v>
      </c>
      <c r="D131" s="2" t="s">
        <v>17</v>
      </c>
      <c r="E131" s="2">
        <v>1</v>
      </c>
      <c r="F131" s="26">
        <v>20729981</v>
      </c>
      <c r="G131" s="26">
        <f t="shared" si="43"/>
        <v>3938696.39</v>
      </c>
      <c r="H131" s="26">
        <f t="shared" si="44"/>
        <v>24668677.390000001</v>
      </c>
      <c r="I131" s="31">
        <v>24048409</v>
      </c>
      <c r="J131" s="32">
        <f t="shared" si="45"/>
        <v>4569197.71</v>
      </c>
      <c r="K131" s="33">
        <f t="shared" si="46"/>
        <v>4569197.71</v>
      </c>
      <c r="L131" s="16">
        <v>4676237</v>
      </c>
      <c r="M131" s="17">
        <f t="shared" si="47"/>
        <v>888485.03</v>
      </c>
      <c r="N131" s="38">
        <f t="shared" si="48"/>
        <v>5564722.0300000003</v>
      </c>
      <c r="O131" s="43">
        <f t="shared" si="42"/>
        <v>5800432.8550000004</v>
      </c>
    </row>
    <row r="132" spans="2:15" ht="43.8" thickBot="1" x14ac:dyDescent="0.35">
      <c r="B132" s="2">
        <v>9</v>
      </c>
      <c r="C132" s="7" t="s">
        <v>119</v>
      </c>
      <c r="D132" s="2" t="s">
        <v>17</v>
      </c>
      <c r="E132" s="2">
        <v>1</v>
      </c>
      <c r="F132" s="26">
        <v>4164505</v>
      </c>
      <c r="G132" s="26">
        <f t="shared" si="43"/>
        <v>791255.95</v>
      </c>
      <c r="H132" s="26">
        <f t="shared" si="44"/>
        <v>4955760.95</v>
      </c>
      <c r="I132" s="31">
        <v>4831154</v>
      </c>
      <c r="J132" s="32">
        <f t="shared" si="45"/>
        <v>917919.26</v>
      </c>
      <c r="K132" s="33">
        <f t="shared" si="46"/>
        <v>917919.26</v>
      </c>
      <c r="L132" s="45">
        <v>939423</v>
      </c>
      <c r="M132" s="46">
        <f t="shared" si="47"/>
        <v>178490.37</v>
      </c>
      <c r="N132" s="47">
        <f t="shared" si="48"/>
        <v>1117913.3700000001</v>
      </c>
      <c r="O132" s="43">
        <f t="shared" si="42"/>
        <v>1165265.5966666667</v>
      </c>
    </row>
    <row r="133" spans="2:15" ht="15" thickBot="1" x14ac:dyDescent="0.35">
      <c r="L133" s="48" t="s">
        <v>130</v>
      </c>
      <c r="M133" s="49"/>
      <c r="N133" s="50"/>
      <c r="O133" s="44">
        <f>SUM(O5:O132)</f>
        <v>75116128.334999993</v>
      </c>
    </row>
  </sheetData>
  <mergeCells count="11">
    <mergeCell ref="L133:N133"/>
    <mergeCell ref="L3:N3"/>
    <mergeCell ref="B111:H111"/>
    <mergeCell ref="B122:H122"/>
    <mergeCell ref="B3:C3"/>
    <mergeCell ref="F3:H3"/>
    <mergeCell ref="I3:K3"/>
    <mergeCell ref="B33:H33"/>
    <mergeCell ref="B57:H57"/>
    <mergeCell ref="B69:H69"/>
    <mergeCell ref="B96:H9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sebastian castillo garzon</cp:lastModifiedBy>
  <dcterms:created xsi:type="dcterms:W3CDTF">2026-02-13T15:01:03Z</dcterms:created>
  <dcterms:modified xsi:type="dcterms:W3CDTF">2026-04-13T15:12:57Z</dcterms:modified>
</cp:coreProperties>
</file>