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registraduriaco.sharepoint.com/sites/adminfinanciera/compras/Documentos compartidos/FELIPE/"/>
    </mc:Choice>
  </mc:AlternateContent>
  <xr:revisionPtr revIDLastSave="0" documentId="8_{411E8E4C-5C1C-459B-95DC-07D62AFAFFF4}" xr6:coauthVersionLast="47" xr6:coauthVersionMax="47" xr10:uidLastSave="{00000000-0000-0000-0000-000000000000}"/>
  <bookViews>
    <workbookView xWindow="-120" yWindow="-120" windowWidth="29040" windowHeight="15720" xr2:uid="{00000000-000D-0000-FFFF-FFFF00000000}"/>
  </bookViews>
  <sheets>
    <sheet name="Hoja1" sheetId="1" r:id="rId1"/>
    <sheet name="FP 1"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s>
  <definedNames>
    <definedName name="\a">[1]PJ!#REF!</definedName>
    <definedName name="\b">'[2]CUAD-DIURNA'!#REF!</definedName>
    <definedName name="\c">#REF!</definedName>
    <definedName name="\L">#REF!</definedName>
    <definedName name="\m">#REF!</definedName>
    <definedName name="\P">#REF!</definedName>
    <definedName name="\q">#REF!</definedName>
    <definedName name="\w">#N/A</definedName>
    <definedName name="\z">#REF!</definedName>
    <definedName name="_">#N/A</definedName>
    <definedName name="_________APU221">#REF!</definedName>
    <definedName name="_________PJ50">#REF!</definedName>
    <definedName name="_________pj51">#REF!</definedName>
    <definedName name="_________Rc">#REF!</definedName>
    <definedName name="________APU221">#REF!</definedName>
    <definedName name="________APU465">[3]!absc</definedName>
    <definedName name="________PJ50">#REF!</definedName>
    <definedName name="________pj51">#REF!</definedName>
    <definedName name="________rc">#REF!</definedName>
    <definedName name="_______APU221">#REF!</definedName>
    <definedName name="_______APU465">[3]!absc</definedName>
    <definedName name="_______cua1">'[4]ALCANTARILLADO RAS'!$A$4:$B$14</definedName>
    <definedName name="_______DMD1">#REF!</definedName>
    <definedName name="_______PJ50">#REF!</definedName>
    <definedName name="_______pj51">#REF!</definedName>
    <definedName name="_______rc">#REF!</definedName>
    <definedName name="_______VPD1">[5]TARIFAS!$C$582</definedName>
    <definedName name="_______VPI1">[5]TARIFAS!$C$580</definedName>
    <definedName name="_______VRA1">[5]TARIFAS!$C$579</definedName>
    <definedName name="______APU221">#REF!</definedName>
    <definedName name="______APU465">[3]!absc</definedName>
    <definedName name="______cua1">'[4]ALCANTARILLADO RAS'!$A$4:$B$14</definedName>
    <definedName name="______DMD1">#REF!</definedName>
    <definedName name="______INF1">#REF!</definedName>
    <definedName name="______PJ50">#REF!</definedName>
    <definedName name="______pj51">#REF!</definedName>
    <definedName name="______rc">#REF!</definedName>
    <definedName name="______VPD1">[5]TARIFAS!$C$582</definedName>
    <definedName name="______VPI1">[5]TARIFAS!$C$580</definedName>
    <definedName name="______VRA1">[5]TARIFAS!$C$579</definedName>
    <definedName name="_____APU221">#REF!</definedName>
    <definedName name="_____APU465">[3]!absc</definedName>
    <definedName name="_____cua1">'[4]ALCANTARILLADO RAS'!$A$4:$B$14</definedName>
    <definedName name="_____DMD1">#REF!</definedName>
    <definedName name="_____PJ50">#REF!</definedName>
    <definedName name="_____pj51">#REF!</definedName>
    <definedName name="_____rc">#REF!</definedName>
    <definedName name="_____VPD1">[5]TARIFAS!$C$582</definedName>
    <definedName name="_____VPI1">[5]TARIFAS!$C$580</definedName>
    <definedName name="_____VRA1">[5]TARIFAS!$C$579</definedName>
    <definedName name="____APU221">#REF!</definedName>
    <definedName name="____APU465">[3]!absc</definedName>
    <definedName name="____cua1">'[4]ALCANTARILLADO RAS'!$A$4:$B$14</definedName>
    <definedName name="____DMD1">#REF!</definedName>
    <definedName name="____EST10">#REF!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PJ50">#REF!</definedName>
    <definedName name="____pj51">#REF!</definedName>
    <definedName name="____rc">#REF!</definedName>
    <definedName name="____VPD1">[5]TARIFAS!$C$582</definedName>
    <definedName name="____VPI1">[5]TARIFAS!$C$580</definedName>
    <definedName name="____VRA1">[5]TARIFAS!$C$579</definedName>
    <definedName name="___AFC1">[6]INV!$A$25:$D$28</definedName>
    <definedName name="___AFC3">[6]INV!$F$25:$I$28</definedName>
    <definedName name="___AFC5">[6]INV!$K$25:$N$28</definedName>
    <definedName name="___APU221">#REF!</definedName>
    <definedName name="___APU465">[3]!absc</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d1">#REF!</definedName>
    <definedName name="___cua1">'[4]ALCANTARILLADO RAS'!$A$4:$B$14</definedName>
    <definedName name="___DMD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[7]Cálculo!$B$67</definedName>
    <definedName name="___INF1">#REF!</definedName>
    <definedName name="___MA2">#REF!</definedName>
    <definedName name="___MSC1">#REF!</definedName>
    <definedName name="___PJ50">#REF!</definedName>
    <definedName name="___pj51">#REF!</definedName>
    <definedName name="___rc">#REF!</definedName>
    <definedName name="___SBC1">[6]INV!$A$12:$D$15</definedName>
    <definedName name="___SBC3">[6]INV!$F$12:$I$15</definedName>
    <definedName name="___SBC5">[6]INV!$K$12:$N$15</definedName>
    <definedName name="___VPD1">[5]TARIFAS!$C$582</definedName>
    <definedName name="___VPI1">[5]TARIFAS!$C$580</definedName>
    <definedName name="___VRA1">[5]TARIFAS!$C$579</definedName>
    <definedName name="__123Graph_AMAIN" hidden="1">'[8]ETAPA 50 SMMLV'!#REF!</definedName>
    <definedName name="__123Graph_BMAIN" hidden="1">'[8]ETAPA 50 SMMLV'!#REF!</definedName>
    <definedName name="__123Graph_XMAIN" hidden="1">'[8]ETAPA 50 SMMLV'!#REF!</definedName>
    <definedName name="__1Sin_nombre">#REF!</definedName>
    <definedName name="__2008_Database">'[9]2008_Database Pate In'!#REF!</definedName>
    <definedName name="__A17000">#REF!</definedName>
    <definedName name="__A20000">#REF!</definedName>
    <definedName name="__A30000">#REF!</definedName>
    <definedName name="__abr01">[10]Dólar!#REF!</definedName>
    <definedName name="__abr06">[10]Dólar!#REF!</definedName>
    <definedName name="__abr97">[10]Dólar!#REF!</definedName>
    <definedName name="__abr98">[10]Dólar!#REF!</definedName>
    <definedName name="__abr99">[10]Dólar!#REF!</definedName>
    <definedName name="__AFC1">[6]INV!$A$25:$D$28</definedName>
    <definedName name="__AFC3">[6]INV!$F$25:$I$28</definedName>
    <definedName name="__AFC5">[6]INV!$K$25:$N$28</definedName>
    <definedName name="__Afe1">'[9]2008 Database'!$D$2:$D$42,'[9]2008 Database'!$D$43:$D$43</definedName>
    <definedName name="__ago01">[10]Dólar!#REF!</definedName>
    <definedName name="__ago06">[10]Dólar!#REF!</definedName>
    <definedName name="__ago97">[10]Dólar!#REF!</definedName>
    <definedName name="__ago98">[10]Dólar!#REF!</definedName>
    <definedName name="__ago99">[10]Dólar!#REF!</definedName>
    <definedName name="__aiu2">[11]AIU!$J$105</definedName>
    <definedName name="__ALL4">#REF!</definedName>
    <definedName name="__APU221">#REF!</definedName>
    <definedName name="__APU465">[3]!absc</definedName>
    <definedName name="__BGC1">[6]INV!$A$5:$D$8</definedName>
    <definedName name="__BGC3">[6]INV!$F$5:$I$8</definedName>
    <definedName name="__BGC5">[6]INV!$K$5:$N$8</definedName>
    <definedName name="__Bid1">#REF!</definedName>
    <definedName name="__Bid2">#REF!</definedName>
    <definedName name="__Bid3">#REF!</definedName>
    <definedName name="__Bid4">#REF!</definedName>
    <definedName name="__CAC1">[6]INV!$A$19:$D$22</definedName>
    <definedName name="__CAC3">[6]INV!$F$19:$I$22</definedName>
    <definedName name="__CAC5">[6]INV!$K$19:$N$22</definedName>
    <definedName name="__CMU005" hidden="1">#REF!</definedName>
    <definedName name="__cmu05">#REF!</definedName>
    <definedName name="__Cod1">#REF!</definedName>
    <definedName name="__com06">[10]Gastos!#REF!</definedName>
    <definedName name="__CON2200">#REF!</definedName>
    <definedName name="__CON2500">#REF!</definedName>
    <definedName name="__con3000">#REF!</definedName>
    <definedName name="__cua1">'[4]ALCANTARILLADO RAS'!$A$4:$B$14</definedName>
    <definedName name="__dic01">[10]Dólar!#REF!</definedName>
    <definedName name="__dic06">[10]Dólar!#REF!</definedName>
    <definedName name="__dic97">[10]Dólar!#REF!</definedName>
    <definedName name="__dic98">[10]Dólar!#REF!</definedName>
    <definedName name="__dic99">[10]Dólar!#REF!</definedName>
    <definedName name="__DMD1">#REF!</definedName>
    <definedName name="__ene01">[10]Dólar!#REF!</definedName>
    <definedName name="__ene03">[10]Dólar!#REF!</definedName>
    <definedName name="__ene06">[10]Dólar!#REF!</definedName>
    <definedName name="__ene97">[10]Dólar!#REF!</definedName>
    <definedName name="__ene98">[10]Dólar!#REF!</definedName>
    <definedName name="__ene99">[10]Dólar!#REF!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[10]Gastos!#REF!</definedName>
    <definedName name="__f">[7]Cálculo!$B$67</definedName>
    <definedName name="__feb01">[10]Dólar!#REF!</definedName>
    <definedName name="__feb06">[10]Dólar!#REF!</definedName>
    <definedName name="__feb97">[10]Dólar!#REF!</definedName>
    <definedName name="__feb98">[10]Dólar!#REF!</definedName>
    <definedName name="__feb99">[10]Dólar!#REF!</definedName>
    <definedName name="__inf1">#REF!</definedName>
    <definedName name="__jul01">[10]Dólar!#REF!</definedName>
    <definedName name="__jul06">[10]Dólar!#REF!</definedName>
    <definedName name="__jul97">[10]Dólar!#REF!</definedName>
    <definedName name="__jul98">[10]Dólar!#REF!</definedName>
    <definedName name="__jul99">[10]Dólar!#REF!</definedName>
    <definedName name="__jun01">[10]Dólar!#REF!</definedName>
    <definedName name="__jun06">[10]Dólar!#REF!</definedName>
    <definedName name="__jun97">[10]Dólar!#REF!</definedName>
    <definedName name="__jun98">[10]Dólar!#REF!</definedName>
    <definedName name="__jun99">[10]Dólar!#REF!</definedName>
    <definedName name="__lgc1">[10]Gastos!#REF!</definedName>
    <definedName name="__lgc2">[10]Gastos!#REF!</definedName>
    <definedName name="__lgc3">[10]Gastos!#REF!</definedName>
    <definedName name="__LMO1">[12]MO!$A$2:$A$188</definedName>
    <definedName name="__MA2">#REF!</definedName>
    <definedName name="__mar01">[10]Dólar!#REF!</definedName>
    <definedName name="__mar06">[10]Dólar!#REF!</definedName>
    <definedName name="__mar97">[10]Dólar!#REF!</definedName>
    <definedName name="__mar98">[10]Dólar!#REF!</definedName>
    <definedName name="__mar99">[10]Dólar!#REF!</definedName>
    <definedName name="__may01">[10]Dólar!#REF!</definedName>
    <definedName name="__may06">[10]Dólar!#REF!</definedName>
    <definedName name="__may97">[10]Dólar!#REF!</definedName>
    <definedName name="__may98">[10]Dólar!#REF!</definedName>
    <definedName name="__may99">[10]Dólar!#REF!</definedName>
    <definedName name="__mor15">#REF!</definedName>
    <definedName name="__Mux1">[13]CALCULO!$B$19</definedName>
    <definedName name="__Mux2">[13]CALCULO!$E$19</definedName>
    <definedName name="__Mux3">[13]CALCULO!$H$19</definedName>
    <definedName name="__Muy1">[13]CALCULO!$B$20</definedName>
    <definedName name="__Muy2">[13]CALCULO!$E$20</definedName>
    <definedName name="__Muy3">[13]CALCULO!$H$20</definedName>
    <definedName name="__nov01">[10]Dólar!#REF!</definedName>
    <definedName name="__nov06">[10]Dólar!#REF!</definedName>
    <definedName name="__nov97">[10]Dólar!#REF!</definedName>
    <definedName name="__nov98">[10]Dólar!#REF!</definedName>
    <definedName name="__nov99">[10]Dólar!#REF!</definedName>
    <definedName name="__occ1">[10]Gastos!#REF!</definedName>
    <definedName name="__occ2">[10]Gastos!#REF!</definedName>
    <definedName name="__oct01">[10]Dólar!#REF!</definedName>
    <definedName name="__oct06">[10]Dólar!#REF!</definedName>
    <definedName name="__oct97">[10]Dólar!#REF!</definedName>
    <definedName name="__oct98">[10]Dólar!#REF!</definedName>
    <definedName name="__oct99">[10]Dólar!#REF!</definedName>
    <definedName name="__PJ50">#REF!</definedName>
    <definedName name="__pj51">#REF!</definedName>
    <definedName name="__PRE12">#REF!</definedName>
    <definedName name="__Pu1">[13]CALCULO!$B$18</definedName>
    <definedName name="__Pu2">[13]CALCULO!$E$18</definedName>
    <definedName name="__Pu3">[13]CALCULO!$H$18</definedName>
    <definedName name="__Rc">#REF!</definedName>
    <definedName name="__SBC1">[6]INV!$A$12:$D$15</definedName>
    <definedName name="__SBC3">[6]INV!$F$12:$I$15</definedName>
    <definedName name="__SBC5">[6]INV!$K$12:$N$15</definedName>
    <definedName name="__sep01">[10]Dólar!#REF!</definedName>
    <definedName name="__sep06">[10]Dólar!#REF!</definedName>
    <definedName name="__sep97">[10]Dólar!#REF!</definedName>
    <definedName name="__sep98">[10]Dólar!#REF!</definedName>
    <definedName name="__sep99">[10]Dólar!#REF!</definedName>
    <definedName name="__tf3813">#REF!</definedName>
    <definedName name="__VPD1">[5]TARIFAS!$C$582</definedName>
    <definedName name="__VPI1">[5]TARIFAS!$C$580</definedName>
    <definedName name="__VRA1">[5]TARIFAS!$C$579</definedName>
    <definedName name="__Vu1">[13]CALCULO!$B$23</definedName>
    <definedName name="__Vu2">[13]CALCULO!$E$23</definedName>
    <definedName name="__Vu3">[13]CALCULO!$H$23</definedName>
    <definedName name="__xlfn.BAHTTEXT" hidden="1">#NAME?</definedName>
    <definedName name="__xlnm.Print_Area_1">#REF!</definedName>
    <definedName name="__xlnm.Print_Area_2">#REF!</definedName>
    <definedName name="__xlnm.Print_Titles_1">#REF!</definedName>
    <definedName name="_01">#REF!</definedName>
    <definedName name="_1.10">[14]UNIT081!#REF!</definedName>
    <definedName name="_1.11">[14]UNIT081!#REF!</definedName>
    <definedName name="_1.12">[14]UNIT081!#REF!</definedName>
    <definedName name="_1.13">[14]UNIT081!#REF!</definedName>
    <definedName name="_1.14">[14]UNIT081!#REF!</definedName>
    <definedName name="_1.15">[14]UNIT081!#REF!</definedName>
    <definedName name="_1.16">[14]UNIT081!#REF!</definedName>
    <definedName name="_1.17">[14]UNIT081!#REF!</definedName>
    <definedName name="_1.18">[14]UNIT081!#REF!</definedName>
    <definedName name="_1.19">[14]UNIT081!#REF!</definedName>
    <definedName name="_1.20">[14]UNIT081!#REF!</definedName>
    <definedName name="_1Sin_nombre">#REF!</definedName>
    <definedName name="_2_10">[14]UNIT081!#REF!</definedName>
    <definedName name="_2_11">[14]UNIT081!#REF!</definedName>
    <definedName name="_2_12">[14]UNIT081!#REF!</definedName>
    <definedName name="_2_13">[14]UNIT081!#REF!</definedName>
    <definedName name="_2_14">[14]UNIT081!#REF!</definedName>
    <definedName name="_2_15">[14]UNIT081!#REF!</definedName>
    <definedName name="_2_16">[14]UNIT081!#REF!</definedName>
    <definedName name="_2_17">[14]UNIT081!#REF!</definedName>
    <definedName name="_2_18">[14]UNIT081!#REF!</definedName>
    <definedName name="_3_10_1">[14]UNIT081!#REF!</definedName>
    <definedName name="_3_10_2">[14]UNIT081!#REF!</definedName>
    <definedName name="_3_10_3">[14]UNIT081!#REF!</definedName>
    <definedName name="_3_10_4">[14]UNIT081!#REF!</definedName>
    <definedName name="_3_10_5">[14]UNIT081!#REF!</definedName>
    <definedName name="_3_11">[14]UNIT081!#REF!</definedName>
    <definedName name="_4_10">[14]UNIT081!#REF!</definedName>
    <definedName name="_4_11">[14]UNIT081!#REF!</definedName>
    <definedName name="_4_12">[14]UNIT081!#REF!</definedName>
    <definedName name="_5">[14]UNIT081!#REF!</definedName>
    <definedName name="_5_10">[14]UNIT081!#REF!</definedName>
    <definedName name="_5_11">[14]UNIT081!#REF!</definedName>
    <definedName name="_5_12">[14]UNIT081!#REF!</definedName>
    <definedName name="_5_13">[14]UNIT081!#REF!</definedName>
    <definedName name="_5_14">[14]UNIT081!#REF!</definedName>
    <definedName name="_5_15">[14]UNIT081!#REF!</definedName>
    <definedName name="_5_16">[14]UNIT081!#REF!</definedName>
    <definedName name="_5_17">[14]UNIT081!#REF!</definedName>
    <definedName name="_5_18">[14]UNIT081!#REF!</definedName>
    <definedName name="_5_19">[14]UNIT081!#REF!</definedName>
    <definedName name="_5_20">[14]UNIT081!#REF!</definedName>
    <definedName name="_5_21">[14]UNIT081!#REF!</definedName>
    <definedName name="_5_22">[14]UNIT081!#REF!</definedName>
    <definedName name="_A17000">#REF!</definedName>
    <definedName name="_A20000">#REF!</definedName>
    <definedName name="_A30000">#REF!</definedName>
    <definedName name="_AFC1">[6]INV!$A$25:$D$28</definedName>
    <definedName name="_AFC3">[6]INV!$F$25:$I$28</definedName>
    <definedName name="_AFC5">[6]INV!$K$25:$N$28</definedName>
    <definedName name="_Afe1">'[15]2007 Database'!$E$2:$E$171,'[15]2007 Database'!$E$171:$E$172</definedName>
    <definedName name="_aiu2">[11]AIU!$J$105</definedName>
    <definedName name="_ALL4">#REF!</definedName>
    <definedName name="_APU1">[16]APU!$G$41</definedName>
    <definedName name="_APU10">[16]APU!$G$499</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[16]APU!$G$84</definedName>
    <definedName name="_APU20">[16]APU!$G$675</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[16]APU!$G$126</definedName>
    <definedName name="_APU30">[16]APU!$G$1267</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[16]APU!$G$212</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[17]!absc</definedName>
    <definedName name="_APU47">#REF!</definedName>
    <definedName name="_APU48">#REF!</definedName>
    <definedName name="_APU49">#REF!</definedName>
    <definedName name="_APU5">[16]APU!$G$253</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[16]APU!$G$292</definedName>
    <definedName name="_APU60">[16]APU!$G$2662</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[16]APU!$G$334</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79">[16]APU!$G$1310</definedName>
    <definedName name="_APU8">[16]APU!$G$376</definedName>
    <definedName name="_APU80">[16]APU!$G$3411</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[16]APU!$G$457</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 hidden="1">#REF!</definedName>
    <definedName name="_cmu05">#REF!</definedName>
    <definedName name="_Cod1">#REF!</definedName>
    <definedName name="_CON2200">#REF!</definedName>
    <definedName name="_CON2500">#REF!</definedName>
    <definedName name="_con3000">#REF!</definedName>
    <definedName name="_cua1">'[4]ALCANTARILLADO RAS'!$A$4:$B$14</definedName>
    <definedName name="_DMD1">#REF!</definedName>
    <definedName name="_E">#REF!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#REF!</definedName>
    <definedName name="_fcv1">#REF!</definedName>
    <definedName name="_FEB1">#REF!</definedName>
    <definedName name="_Fill" hidden="1">#REF!</definedName>
    <definedName name="_INF1">#REF!</definedName>
    <definedName name="_Key1" hidden="1">[1]MI!#REF!</definedName>
    <definedName name="_Key2" hidden="1">#REF!</definedName>
    <definedName name="_LMO1">[12]MO!$A$2:$A$188</definedName>
    <definedName name="_MA2">#REF!</definedName>
    <definedName name="_MAR01">#REF!</definedName>
    <definedName name="_min2">#REF!</definedName>
    <definedName name="_mor15">#REF!</definedName>
    <definedName name="_MSC1">#REF!</definedName>
    <definedName name="_Mux1">[13]CALCULO!$B$19</definedName>
    <definedName name="_Mux2">[13]CALCULO!$E$19</definedName>
    <definedName name="_Mux3">[13]CALCULO!$H$19</definedName>
    <definedName name="_Muy1">[13]CALCULO!$B$20</definedName>
    <definedName name="_Muy2">[13]CALCULO!$E$20</definedName>
    <definedName name="_Muy3">[13]CALCULO!$H$20</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O">'[18]OPS&amp;OMS'!$I$14</definedName>
    <definedName name="_Order1" hidden="1">0</definedName>
    <definedName name="_Order2" hidden="1">0</definedName>
    <definedName name="_P">'[18]OPS&amp;OMS'!$I$7</definedName>
    <definedName name="_PAG1">'[18]OPS&amp;OMS'!$A$1:$D$26</definedName>
    <definedName name="_PAG2">'[18]OPS&amp;OMS'!$D$1:$E$68</definedName>
    <definedName name="_PAG3">'[18]OPS&amp;OMS'!$A$70:$D$115</definedName>
    <definedName name="_PAG4">'[18]OPS&amp;OMS'!$A$117:$IV$8194</definedName>
    <definedName name="_PAG5">'[18]OPS&amp;OMS'!$A$186:$D$236</definedName>
    <definedName name="_PJ50">#REF!</definedName>
    <definedName name="_pj51">#REF!</definedName>
    <definedName name="_PRE12">#REF!</definedName>
    <definedName name="_Pu1">[13]CALCULO!$B$18</definedName>
    <definedName name="_Pu2">[13]CALCULO!$E$18</definedName>
    <definedName name="_Pu3">[13]CALCULO!$H$18</definedName>
    <definedName name="_R">#REF!</definedName>
    <definedName name="_Rc">#REF!</definedName>
    <definedName name="_Regression_Out" hidden="1">#REF!</definedName>
    <definedName name="_Regression_X" hidden="1">#REF!</definedName>
    <definedName name="_Regression_Y" hidden="1">#REF!</definedName>
    <definedName name="_SBC1">[6]INV!$A$12:$D$15</definedName>
    <definedName name="_SBC3">[6]INV!$F$12:$I$15</definedName>
    <definedName name="_SBC5">[6]INV!$K$12:$N$15</definedName>
    <definedName name="_Sort" hidden="1">[1]MI!#REF!</definedName>
    <definedName name="_tab1">#REF!</definedName>
    <definedName name="_tab2">#REF!</definedName>
    <definedName name="_tab3">#REF!</definedName>
    <definedName name="_TAB4">#REF!</definedName>
    <definedName name="_Table2_Out" hidden="1">#REF!</definedName>
    <definedName name="_TBV1">#REF!</definedName>
    <definedName name="_TBV1606">#REF!</definedName>
    <definedName name="_TBV3">#REF!</definedName>
    <definedName name="_TC212">[19]FLEXIBLE!#REF!</definedName>
    <definedName name="_tf3813">#REF!</definedName>
    <definedName name="_TIT1">#REF!</definedName>
    <definedName name="_TLL3">#REF!</definedName>
    <definedName name="_Toc125968806_3">#REF!</definedName>
    <definedName name="_TP1">#REF!</definedName>
    <definedName name="_TRM2">#REF!</definedName>
    <definedName name="_V1">#REF!</definedName>
    <definedName name="_VPD1">[5]TARIFAS!$C$582</definedName>
    <definedName name="_VPI1">[5]TARIFAS!$C$580</definedName>
    <definedName name="_VRA1">[5]TARIFAS!$C$579</definedName>
    <definedName name="_Vu1">[13]CALCULO!$B$23</definedName>
    <definedName name="_Vu2">[13]CALCULO!$E$23</definedName>
    <definedName name="_Vu3">[13]CALCULO!$H$23</definedName>
    <definedName name="A">'[20]A.P.U'!#REF!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BASICOS">#REF!</definedName>
    <definedName name="a_CIMENTACION">#REF!</definedName>
    <definedName name="A_IMPRESIÓN_IM">#REF!</definedName>
    <definedName name="a_PREELIMINAR">#REF!</definedName>
    <definedName name="A0">#REF!</definedName>
    <definedName name="AA">#REF!</definedName>
    <definedName name="aaa">'[21]#REF'!$D$4</definedName>
    <definedName name="AAAA">'[22]PU (2)'!$F$10</definedName>
    <definedName name="AAAAA">'[20]A.P.U'!#REF!</definedName>
    <definedName name="AAAAAAAAAAAAAAAAAAFFFFFFFFFFFFFFF">#REF!</definedName>
    <definedName name="AAC">[6]AASHTO!$A$14:$F$17</definedName>
    <definedName name="AADOQUINVEH">#REF!</definedName>
    <definedName name="AALALAJSHSHYDTD">#REF!</definedName>
    <definedName name="AANDENES">#REF!</definedName>
    <definedName name="AB">#REF!</definedName>
    <definedName name="ABG">[6]AASHTO!$A$2:$F$5</definedName>
    <definedName name="abr00">[10]Dólar!#REF!</definedName>
    <definedName name="absc">#N/A</definedName>
    <definedName name="Ac">#REF!</definedName>
    <definedName name="ACALZADA">#REF!</definedName>
    <definedName name="ACCE2">#REF!</definedName>
    <definedName name="ACCE4">#REF!</definedName>
    <definedName name="ACCE6">#REF!</definedName>
    <definedName name="ACCESORIO_CODO">[23]Materiales!#REF!</definedName>
    <definedName name="AccessDatabase" hidden="1">"C:\C-314\VOLUMENES\volfin4.mdb"</definedName>
    <definedName name="Accsesorios_gabinete">#REF!</definedName>
    <definedName name="ACERO">#REF!</definedName>
    <definedName name="ACERO_1_2">[23]Materiales!#REF!</definedName>
    <definedName name="ACERO_1_4">[23]Materiales!#REF!</definedName>
    <definedName name="acero_3">[23]Materiales!#REF!</definedName>
    <definedName name="ACERO_3_8">[23]Materiales!#REF!</definedName>
    <definedName name="acero_4">[23]Materiales!#REF!</definedName>
    <definedName name="ACERO_5_8">[23]Materiales!#REF!</definedName>
    <definedName name="Acero_de_40_000_psi">#REF!</definedName>
    <definedName name="Acero_de_60_000_psi">#REF!</definedName>
    <definedName name="Acero_pdr60">'[24]LISTADO '!$F$7</definedName>
    <definedName name="ACERO2">#REF!</definedName>
    <definedName name="ACERO37">#REF!</definedName>
    <definedName name="ACERO40">[25]PRECIOS!$B$52</definedName>
    <definedName name="ACERO6">#REF!</definedName>
    <definedName name="ACERO60">#REF!</definedName>
    <definedName name="ACOM">#N/A</definedName>
    <definedName name="ACOMELEC">#REF!</definedName>
    <definedName name="ACOMHID">#REF!</definedName>
    <definedName name="ACONDICIONADOR_PARA_SILLA_Y">[23]Materiales!#REF!</definedName>
    <definedName name="acondicionamientopozo">#REF!</definedName>
    <definedName name="ACT">'[2]CUAD-DIURNA'!#REF!</definedName>
    <definedName name="ACTA">[26]ID!$C$2</definedName>
    <definedName name="ACTIVIDADES">[27]aactividad!$A$3:$B$15</definedName>
    <definedName name="actores">#REF!</definedName>
    <definedName name="actual">'[28]ESTADO RED'!#REF!</definedName>
    <definedName name="ACUEDUCTO">'[29]CAP IV # 4'!#REF!</definedName>
    <definedName name="Ad">#REF!</definedName>
    <definedName name="Ad_Un">#REF!</definedName>
    <definedName name="Adaptador_3_4__PVC">#REF!</definedName>
    <definedName name="ADAPTADOR_HEMBRA_P.V.C_1_2">#REF!</definedName>
    <definedName name="ADAPTADOR_MACHO_P.V.C_1_2">#REF!</definedName>
    <definedName name="Adaptador_Pres._1">#REF!</definedName>
    <definedName name="Adaptador_Pres._1_2">#REF!</definedName>
    <definedName name="Adaptador_Pres._3_4">#REF!</definedName>
    <definedName name="Adaptador_pvc_1">'[30]LISTADO '!$F$56</definedName>
    <definedName name="Adaptador_pvc_1_2">'[30]LISTADO '!$F$54</definedName>
    <definedName name="Adaptador_pvc_2">'[30]LISTADO '!$F$49</definedName>
    <definedName name="Adaptadores__PVC_1_2">#REF!</definedName>
    <definedName name="adasd">#REF!</definedName>
    <definedName name="addddddddddddaaaaaaaaaaaaggggggggggggggg">#REF!</definedName>
    <definedName name="AdditionalCosts_Lumpsum">#REF!</definedName>
    <definedName name="AdditionalCosts_Percent">#REF!</definedName>
    <definedName name="ADHESIVO_PARA_SILLA_Y">[23]Materiales!#REF!</definedName>
    <definedName name="ADI">#REF!</definedName>
    <definedName name="ADIFLEX">[23]Materiales!#REF!</definedName>
    <definedName name="AdminDetail">#REF!</definedName>
    <definedName name="AdminHeading">#REF!</definedName>
    <definedName name="ADMINISTRADOR">[31]CUMPLIMIENTO!$C$5</definedName>
    <definedName name="ADMINISTRADOR_VIAL__ARMANDO_SANCHEZ_SANCHEZ">[32]INDICMICROEMP!$A$20</definedName>
    <definedName name="AdminSumDetail">#REF!</definedName>
    <definedName name="AdminSumHeading">#REF!</definedName>
    <definedName name="AdminTotalDetail">#REF!</definedName>
    <definedName name="AdminTotalHeading">#REF!</definedName>
    <definedName name="Admon">#REF!</definedName>
    <definedName name="admon1">[33]DATOS!$B$16</definedName>
    <definedName name="adoq">[34]!absc</definedName>
    <definedName name="ADOQUIN_DE_CONCRETO">[23]Materiales!#REF!</definedName>
    <definedName name="Ae">#REF!</definedName>
    <definedName name="Af">#REF!</definedName>
    <definedName name="afa">#N/A</definedName>
    <definedName name="Afe">'[35]2009 Jagua'!$C$2:$C$27</definedName>
    <definedName name="afecompletions">#REF!</definedName>
    <definedName name="AFINADOCUBIERTA">#REF!</definedName>
    <definedName name="Ag">#REF!</definedName>
    <definedName name="ago00">[10]Dólar!#REF!</definedName>
    <definedName name="Agregado_grueso">'[24]LISTADO '!$F$6</definedName>
    <definedName name="Agua">'[24]LISTADO '!$F$5</definedName>
    <definedName name="Ah">#REF!</definedName>
    <definedName name="ahe">#REF!</definedName>
    <definedName name="Ai">#REF!</definedName>
    <definedName name="AimcorFundsFlow">#REF!</definedName>
    <definedName name="AimcorFundsFlowHeading">#REF!</definedName>
    <definedName name="AimcorFundsFlowPA">#REF!</definedName>
    <definedName name="AimcorFundsFlowPAHeading">#REF!</definedName>
    <definedName name="AimcorPostDetail">#REF!</definedName>
    <definedName name="AimcorPostHeading">#REF!</definedName>
    <definedName name="AimcorTotalDetail">#REF!</definedName>
    <definedName name="AimcorTotalHeading">#REF!</definedName>
    <definedName name="AimSumDetail">#REF!</definedName>
    <definedName name="AimSumHeading">#REF!</definedName>
    <definedName name="Aisladores">#REF!</definedName>
    <definedName name="AIU">#REF!</definedName>
    <definedName name="aj">#REF!</definedName>
    <definedName name="Ak">#REF!</definedName>
    <definedName name="alalallalla">#REF!</definedName>
    <definedName name="ALAMBRE">#REF!</definedName>
    <definedName name="ALAMBRE_">#REF!</definedName>
    <definedName name="Alambre_de_cobre_N__10_AWG">#REF!</definedName>
    <definedName name="Alambre_de_cobre_N__12_AWG">#REF!</definedName>
    <definedName name="Alambre_de_cobre_N__14_AWG">#REF!</definedName>
    <definedName name="Alambre_de_timbre_2x22_AWG">#REF!</definedName>
    <definedName name="ALAMBRE_GALVANIZADO">[23]Materiales!#REF!</definedName>
    <definedName name="Alambre_N_12">'[30]LISTADO '!$F$61</definedName>
    <definedName name="Alambre_N_14">'[30]LISTADO '!$F$62</definedName>
    <definedName name="Alambre_negro">'[24]LISTADO '!$F$24</definedName>
    <definedName name="alampuas">[36]lisprecios!#REF!</definedName>
    <definedName name="alc">[37]!absc</definedName>
    <definedName name="ALCANTARILLADO">'[29]CAP IV # 4'!#REF!</definedName>
    <definedName name="ALFAGIAS">#REF!</definedName>
    <definedName name="ALFAJIAS">#REF!</definedName>
    <definedName name="ALNEGRO">#REF!</definedName>
    <definedName name="Alumino_ventanas">#REF!</definedName>
    <definedName name="ALUMTE">#REF!</definedName>
    <definedName name="Am">#REF!</definedName>
    <definedName name="AMBIENTAL">#REF!</definedName>
    <definedName name="AMBIMP">#REF!</definedName>
    <definedName name="Amperimetro_0_500_5A">#REF!</definedName>
    <definedName name="An">#REF!</definedName>
    <definedName name="ANA">#REF!</definedName>
    <definedName name="ANABANCO">'[38]ANALISIS RESUMIDOS'!$A$2:$D$2609</definedName>
    <definedName name="ANALISIS__DE__PRECIOS__UNITARIOS">#REF!</definedName>
    <definedName name="Analyst" hidden="1">#REF!</definedName>
    <definedName name="Andamios">'[24]LISTADO '!$L$7</definedName>
    <definedName name="ANDEN">#REF!</definedName>
    <definedName name="andenes">#REF!</definedName>
    <definedName name="Angulo_de_platina__1_x1_x1_8">'[39]L. MAT.'!#REF!</definedName>
    <definedName name="ANOMarch02">#REF!</definedName>
    <definedName name="ANOPLMarch02">#REF!</definedName>
    <definedName name="ANORev2">#REF!</definedName>
    <definedName name="ANOTB_JUN01">#REF!</definedName>
    <definedName name="anscount" hidden="1">10</definedName>
    <definedName name="ANTIC">'[40]1'!#REF!</definedName>
    <definedName name="anticorrosiva">[36]lisprecios!#REF!</definedName>
    <definedName name="Anticorrosivo">'[30]LISTADO '!$F$96</definedName>
    <definedName name="ANTONIA">#N/A</definedName>
    <definedName name="Añ">#REF!</definedName>
    <definedName name="año">'[28]ESTADO RED'!#REF!</definedName>
    <definedName name="año1">'[41]ESTADO RED'!#REF!</definedName>
    <definedName name="AÑOWUIE">'[42]Res-Accide-10'!$R$2:$R$7</definedName>
    <definedName name="Ao">#REF!</definedName>
    <definedName name="Ap">#REF!</definedName>
    <definedName name="APARATOS">#REF!</definedName>
    <definedName name="APIJA">#REF!</definedName>
    <definedName name="APR">[43]dts!$B$25</definedName>
    <definedName name="aprdata">#REF!</definedName>
    <definedName name="APU">[44]!absc</definedName>
    <definedName name="apu_cerraduras">[45]APU!$F$2403</definedName>
    <definedName name="apu_cieloraso_tablilla_pino">[45]APU!$F$1201</definedName>
    <definedName name="apu_columna_confinamiento">[45]APU!$F$659</definedName>
    <definedName name="apu_combo_ap_sanit">[45]APU!$F$2416</definedName>
    <definedName name="apu_cubierta_ondulit">[45]APU!$F$1105</definedName>
    <definedName name="apu_cubierta_zinc">[45]APU!$F$1145</definedName>
    <definedName name="apu_demolicion_pañete">[45]APU!$F$44</definedName>
    <definedName name="apu_ducha_sencilla">[45]APU!$F$2623</definedName>
    <definedName name="apu_guardaescobas_madera">[45]APU!$F$1749</definedName>
    <definedName name="apu_herramientas">[45]APU!$F$3354</definedName>
    <definedName name="apu_lampara_2x48">[45]APU!$F$3237</definedName>
    <definedName name="apu_lampara_2x96">[45]APU!$F$3245</definedName>
    <definedName name="apu_levante_bloque_10">[45]APU!$F$900</definedName>
    <definedName name="apu_marco_puerta">[45]APU!$F$2292</definedName>
    <definedName name="apu_pintura_cieloraso_esmalte">[45]APU!$F$2946</definedName>
    <definedName name="apu_pintura_marcos">[45]APU!$F$2908</definedName>
    <definedName name="apu_pintura_rejas_anticorrosivo">[45]APU!$F$2871</definedName>
    <definedName name="apu_salida_alumbrado">[45]APU!$F$3122</definedName>
    <definedName name="apu_salida_tomacorriente">[45]APU!$F$3137</definedName>
    <definedName name="apu_tablero_10_circuitos">[45]APU!$F$3192</definedName>
    <definedName name="apu_toma_telefonico">[45]APU!$F$3170</definedName>
    <definedName name="apu_ventilador">[45]APU!$F$3253</definedName>
    <definedName name="apu_viga_amarre_sobre_muros15">[45]APU!$F$758</definedName>
    <definedName name="APU221.1">#REF!</definedName>
    <definedName name="APU221.2">#REF!</definedName>
    <definedName name="APUCANALS">#REF!</definedName>
    <definedName name="APUDES">#REF!</definedName>
    <definedName name="APUSEDIMENS">#REF!</definedName>
    <definedName name="Aq">#REF!</definedName>
    <definedName name="Ar">#REF!</definedName>
    <definedName name="AREA">#REF!</definedName>
    <definedName name="_xlnm.Extract">#REF!</definedName>
    <definedName name="_xlnm.Print_Area">#REF!</definedName>
    <definedName name="Área_Impactada">#REF!</definedName>
    <definedName name="AREAPRIVADA">#REF!</definedName>
    <definedName name="ARELAL">[16]APU!$G$1096</definedName>
    <definedName name="Arena">'[24]LISTADO '!$F$4</definedName>
    <definedName name="ARENA_BLANCA">[46]Materiales!$F$19</definedName>
    <definedName name="arg" hidden="1">[47]MI!#REF!</definedName>
    <definedName name="arial">#REF!</definedName>
    <definedName name="Arrendamiento">#REF!</definedName>
    <definedName name="ArrendamientoCostos">#REF!</definedName>
    <definedName name="As">#REF!</definedName>
    <definedName name="asas">#REF!</definedName>
    <definedName name="asaSASASAS">#REF!</definedName>
    <definedName name="ASB">[6]AASHTO!$A$8:$F$11</definedName>
    <definedName name="ASD">[48]FLEXIBLE!#REF!</definedName>
    <definedName name="asdd">#REF!</definedName>
    <definedName name="asdfñk">[49]!absc</definedName>
    <definedName name="AsistenciaCarretera">#REF!</definedName>
    <definedName name="AsistenciaCostos">#REF!</definedName>
    <definedName name="ass" hidden="1">#REF!</definedName>
    <definedName name="assdf">#REF!</definedName>
    <definedName name="assetclass">#REF!</definedName>
    <definedName name="assetclass2">#REF!</definedName>
    <definedName name="assetclass3">#REF!</definedName>
    <definedName name="At">#REF!</definedName>
    <definedName name="Au">#REF!</definedName>
    <definedName name="aur">#REF!</definedName>
    <definedName name="auto1">#REF!</definedName>
    <definedName name="auto2">#REF!</definedName>
    <definedName name="AUXILIARES">[50]AUXILIARES!$A$2:$A$4</definedName>
    <definedName name="AUXILIARESTOTAL">[50]AUXILIARES!$A$2:$D$4</definedName>
    <definedName name="av">#REF!</definedName>
    <definedName name="AVIGA">#REF!</definedName>
    <definedName name="AWSXDUJHOLÑH">'[2]CUAD-DIURNA'!#REF!</definedName>
    <definedName name="Ax">#REF!</definedName>
    <definedName name="Ay">#REF!</definedName>
    <definedName name="ayudante">'[24]M.O.'!$F$18</definedName>
    <definedName name="Azimut">#REF!</definedName>
    <definedName name="b">'[5]CALCULO POI'!#REF!</definedName>
    <definedName name="B.DATOS">[5]BS.DATOS!$B$5:$N$30</definedName>
    <definedName name="B_impresión_IM">#REF!</definedName>
    <definedName name="b_MAMPOSTERIA">#REF!</definedName>
    <definedName name="Ba">#REF!</definedName>
    <definedName name="BAJA">#REF!</definedName>
    <definedName name="BAJANTES">#REF!</definedName>
    <definedName name="BALASTO">#REF!</definedName>
    <definedName name="Baldocin_0_205x0_205">#REF!</definedName>
    <definedName name="baldosa">[36]lisprecios!#REF!</definedName>
    <definedName name="Baldosa_de_granito_0_3x0_3">#REF!</definedName>
    <definedName name="BALDOSIN">#REF!</definedName>
    <definedName name="Ballincourt">'[51]REF - Listas'!$B$13:$B$23</definedName>
    <definedName name="Banda2">#REF!</definedName>
    <definedName name="Banda2a">#REF!</definedName>
    <definedName name="BARNIZTOT">#REF!</definedName>
    <definedName name="Barraje_de_cobre_150_A_3_2_M">#REF!</definedName>
    <definedName name="Barraje_de_neutros">#REF!</definedName>
    <definedName name="Barraje_puesta_tierra_de_seguridad">#REF!</definedName>
    <definedName name="BASE">#REF!</definedName>
    <definedName name="Base_datos_IM">#REF!</definedName>
    <definedName name="base_datos_t45">[52]CALIDAD!#REF!</definedName>
    <definedName name="Base_Mat">#REF!</definedName>
    <definedName name="Base_MO">#REF!</definedName>
    <definedName name="base_VaR">#REF!</definedName>
    <definedName name="BaseDate">[53]Parameters!$D$17</definedName>
    <definedName name="BaseDatos_Ore1">'[54]BD100-45'!#REF!</definedName>
    <definedName name="BaseDatos_T831">'[55]BD100-45-P1'!#REF!</definedName>
    <definedName name="_xlnm.Database">#REF!</definedName>
    <definedName name="BasePeriod">#REF!</definedName>
    <definedName name="BB">#REF!</definedName>
    <definedName name="bbb">#REF!</definedName>
    <definedName name="BBBBBBBBBBBBBBBHHHHHHHHHHH">#REF!</definedName>
    <definedName name="Bc">#REF!</definedName>
    <definedName name="Bd">#REF!</definedName>
    <definedName name="Be">#REF!</definedName>
    <definedName name="Beg_Bal">#REF!</definedName>
    <definedName name="Bf">#REF!</definedName>
    <definedName name="bfgxddvd">#REF!</definedName>
    <definedName name="Bg">#REF!</definedName>
    <definedName name="bgh">#REF!</definedName>
    <definedName name="Bh">#REF!</definedName>
    <definedName name="BHT">#REF!</definedName>
    <definedName name="Bi">#REF!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'[56]ESTADO RED'!$E$8</definedName>
    <definedName name="Bisagra_de_piso_pivotante">#REF!</definedName>
    <definedName name="BJHVVHGH">#N/A</definedName>
    <definedName name="Bk">#REF!</definedName>
    <definedName name="bl">#REF!</definedName>
    <definedName name="BLOQCEMEN">#REF!</definedName>
    <definedName name="BLOQUE">'[57]BASE DE DATOS ORIG'!#REF!</definedName>
    <definedName name="Bloque_abusardado">'[24]LISTADO '!$F$25</definedName>
    <definedName name="Bloque_de_concreto_0_10">#REF!</definedName>
    <definedName name="Bloque_de_concreto_0_20">#REF!</definedName>
    <definedName name="BLOQUE_N_4">'[24]LISTADO '!$F$20</definedName>
    <definedName name="Bloque_N4">'[30]LISTADO '!$F$10</definedName>
    <definedName name="Bm">#REF!</definedName>
    <definedName name="BMBTU">[53]Parameters!$K$18</definedName>
    <definedName name="BMCoalPrice">#REF!</definedName>
    <definedName name="Bn">#REF!</definedName>
    <definedName name="BNGTRHY">[58]Insumos!$A$22:$A$828</definedName>
    <definedName name="bnm">#REF!</definedName>
    <definedName name="bny">#REF!</definedName>
    <definedName name="bolívar">#REF!</definedName>
    <definedName name="BOMBAS">#N/A</definedName>
    <definedName name="BOMBASTABLA2.2">#REF!</definedName>
    <definedName name="BOMBEOALCANTARILLADOTABLA1.9">'[5]INFORMACIÓN REFERENCIA'!$B$415:$N$426</definedName>
    <definedName name="Bombilla_100w">#REF!</definedName>
    <definedName name="bonny">[16]APU!$G$1181</definedName>
    <definedName name="bonny2">[16]APU!$G$3251</definedName>
    <definedName name="bordillo">#REF!</definedName>
    <definedName name="BORDILLOS">#REF!</definedName>
    <definedName name="BorraR">#REF!</definedName>
    <definedName name="Bp">[13]CALCULO!$E$66</definedName>
    <definedName name="BPSRate_Month">#REF!</definedName>
    <definedName name="BREA">#REF!</definedName>
    <definedName name="Breaker_20_amp">'[30]LISTADO '!$F$67</definedName>
    <definedName name="Breaker_de_1x15_A">#REF!</definedName>
    <definedName name="Breaker_de_1x30_A">#REF!</definedName>
    <definedName name="Breaker_de_2x20_A">#REF!</definedName>
    <definedName name="Breaker_de_2x30_A">#REF!</definedName>
    <definedName name="Breaker_de_3x100_A">#REF!</definedName>
    <definedName name="Breaker_de_3x200_A">#REF!</definedName>
    <definedName name="Breaker_de_3x30_A">#REF!</definedName>
    <definedName name="Breaker_de_3x350_A">#REF!</definedName>
    <definedName name="Breaker_de_3x50_A">#REF!</definedName>
    <definedName name="Breaker_de_3x500_A">#REF!</definedName>
    <definedName name="Breaker_de_3x70_A">#REF!</definedName>
    <definedName name="Breaker_Indus.Merlin_G.3x150A">'[39]L. MAT.'!#REF!</definedName>
    <definedName name="Brilladora">'[39]L. MAT.'!#REF!</definedName>
    <definedName name="BS_Data_Col" hidden="1">#REF!</definedName>
    <definedName name="BSpb" hidden="1">#REF!</definedName>
    <definedName name="BUDGET">#REF!</definedName>
    <definedName name="BUDGET_VALUE">#REF!</definedName>
    <definedName name="budgeted">#REF!</definedName>
    <definedName name="BUENO">'[59]ESTADO VÍA-CRIT.TECNICO'!#REF!&lt;2.5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Area___0___0">#REF!</definedName>
    <definedName name="BuiltIn_Print_Area___0___0___0">#REF!</definedName>
    <definedName name="BuiltIn_Print_Area_2">"#REF!"</definedName>
    <definedName name="BuiltIn_Print_Area_3">"#REF!"</definedName>
    <definedName name="BuiltIn_Print_Titles">#REF!</definedName>
    <definedName name="BuiltIn_Print_Titles_2">"#REF!"</definedName>
    <definedName name="BuiltIn_Print_Titles_3">"#REF!"</definedName>
    <definedName name="Buje_sanit__4_x2">#REF!</definedName>
    <definedName name="Buje_sanit__4_x3">#REF!</definedName>
    <definedName name="Bulldozer_Komatzu_D50A_15">#REF!</definedName>
    <definedName name="Bulldozer_Komatzu_D53A_16">#REF!</definedName>
    <definedName name="bw">#REF!</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[60]TABLAS!$C$63:$C$78</definedName>
    <definedName name="c_ESTRUCTURA">#REF!</definedName>
    <definedName name="Ca">#REF!</definedName>
    <definedName name="CAB">#N/A</definedName>
    <definedName name="CABALLETE">#REF!</definedName>
    <definedName name="Caballete_asbt_cemt">#REF!</definedName>
    <definedName name="CABALLETETOTAL">#REF!</definedName>
    <definedName name="Cable_cobre_N_2_thwn">'[30]LISTADO '!$F$57</definedName>
    <definedName name="Cable_cobre_N_6">'[30]LISTADO '!$F$59</definedName>
    <definedName name="Cable_N__6_AWG_CU">#REF!</definedName>
    <definedName name="Cable_N_2_desnudo">'[30]LISTADO '!$F$41</definedName>
    <definedName name="Cable_n_8">'[30]LISTADO '!$F$109</definedName>
    <definedName name="CADENERO">[25]PRECIOS!$B$14</definedName>
    <definedName name="CAJA">#REF!</definedName>
    <definedName name="Caja_2x4_PVC">#REF!</definedName>
    <definedName name="Caja_galvanizada">#REF!</definedName>
    <definedName name="Caja_octogonal_PVC">#REF!</definedName>
    <definedName name="CAJADESARE">#REF!</definedName>
    <definedName name="Cajas_2_4">'[30]LISTADO '!$F$79</definedName>
    <definedName name="Cajas_octogonales">'[30]LISTADO '!$F$78</definedName>
    <definedName name="CAJAS60">#REF!</definedName>
    <definedName name="CALCULO">'[5]CALCULO POI'!#REF!</definedName>
    <definedName name="calculopozo1">'[5]CALCULO POI'!#REF!</definedName>
    <definedName name="CALCULOPOZOS">'[5]CALCULO POI'!#REF!</definedName>
    <definedName name="calculopozos1">'[5]CALCULO POI'!$B$120:$C$154</definedName>
    <definedName name="CALCULOS">'[5]CALCULO POI'!$B$118:$CV$154</definedName>
    <definedName name="CALCULOSALCANTARILLADO">'[5]CALCULO POI'!$B$324:$BP$360</definedName>
    <definedName name="CALE">'[61]Datos del 2005 CONTRATO'!#REF!</definedName>
    <definedName name="CALEND">'[61]Datos del 2005 CONTRATO'!#REF!</definedName>
    <definedName name="CALENDA">'[61]Datos del 2005 CONTRATO'!#REF!</definedName>
    <definedName name="Calendar">'[61]Datos del 2005 CONTRATO'!#REF!</definedName>
    <definedName name="CALENDARIO">'[61]Datos del 2005 CONTRATO'!#REF!</definedName>
    <definedName name="Caliche">#REF!</definedName>
    <definedName name="CalMexTlDetail">#REF!</definedName>
    <definedName name="CalMexTlHeading">#REF!</definedName>
    <definedName name="CalP">'[5]CALCULO POI'!#REF!</definedName>
    <definedName name="CalSumDetail">#REF!</definedName>
    <definedName name="CalSumHeading">#REF!</definedName>
    <definedName name="CalTotalDetail">#REF!</definedName>
    <definedName name="CalTotalHeading">#REF!</definedName>
    <definedName name="cambio">'[62]PSM05-055'!$C$289</definedName>
    <definedName name="Camion">#REF!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ESDEOBRA">'[5]CALCULO POI'!$B$161:$R$196</definedName>
    <definedName name="CAOLIN">#REF!</definedName>
    <definedName name="CAP">#REF!</definedName>
    <definedName name="Capacete_2">'[30]LISTADO '!$F$80</definedName>
    <definedName name="CAPATAZ_I">"TABLA1"</definedName>
    <definedName name="Capex">#REF!</definedName>
    <definedName name="CapexFac">[53]Sensitivities!$I$13</definedName>
    <definedName name="CapitalCongelado">#REF!</definedName>
    <definedName name="Capitalpb" hidden="1">#REF!</definedName>
    <definedName name="CapitalStructure" hidden="1">#REF!</definedName>
    <definedName name="CapTarget">#REF!</definedName>
    <definedName name="CapTotalCol">#REF!</definedName>
    <definedName name="CARBON">'[57]BASE DE DATOS ORIG'!#REF!</definedName>
    <definedName name="CarbonDetail">#REF!</definedName>
    <definedName name="CarbonFundsFlow">#REF!</definedName>
    <definedName name="CarbonFundsFlowHeading">#REF!</definedName>
    <definedName name="CarbonFundsFlowPA">#REF!</definedName>
    <definedName name="CarbonFundsFlowPAHeading">#REF!</definedName>
    <definedName name="CarbonHeading">#REF!</definedName>
    <definedName name="CarbonPostDetail">#REF!</definedName>
    <definedName name="CarbonPostHeading">#REF!</definedName>
    <definedName name="CARBUROTOT">#REF!</definedName>
    <definedName name="CarElimDetail">#REF!</definedName>
    <definedName name="CarElimHeading">#REF!</definedName>
    <definedName name="CARGA">#N/A</definedName>
    <definedName name="CARGADOR">[63]EQUIPO!$D$10</definedName>
    <definedName name="Cargador_Dresser_515B">#REF!</definedName>
    <definedName name="CARGO">#REF!</definedName>
    <definedName name="CARLOS">#N/A</definedName>
    <definedName name="CAROL">'[64]precios-básicos2002'!$C$12:$C$56</definedName>
    <definedName name="carol1">'[33]precios-básicos2002'!$C$12:$C$56</definedName>
    <definedName name="CARPINTERIA">#REF!</definedName>
    <definedName name="CARRETERAS">[64]DATOS!$A$9</definedName>
    <definedName name="CarSumDetail">#REF!</definedName>
    <definedName name="CarSumHeading">#REF!</definedName>
    <definedName name="CASETONES">#REF!</definedName>
    <definedName name="Cashpb" hidden="1">#REF!</definedName>
    <definedName name="cat">[65]Parameters!$I$31</definedName>
    <definedName name="Cat1Life">[66]Parameters!$I$31</definedName>
    <definedName name="Cat1Rate">[66]Parameters!$J$31</definedName>
    <definedName name="Cat1Salvage">[53]Deprec!$H$58</definedName>
    <definedName name="Cat2Life">[67]Index!$T$66</definedName>
    <definedName name="Cat2Rate">[67]Index!$U$66</definedName>
    <definedName name="Cat2Salvage">#REF!</definedName>
    <definedName name="Cat3Life">[66]Parameters!$I$33</definedName>
    <definedName name="Cat3Rate">[66]Parameters!$J$33</definedName>
    <definedName name="Cat3Salvage">[53]Deprec!$H$132</definedName>
    <definedName name="Cat4Life">[66]Parameters!$I$34</definedName>
    <definedName name="Cat4Rate">[66]Parameters!$J$34</definedName>
    <definedName name="Cat4Salvage">[53]Deprec!$H$132</definedName>
    <definedName name="categoria">#REF!</definedName>
    <definedName name="Category">#REF!</definedName>
    <definedName name="CategoryArea">'[68]Civil work'!$16:$19,'[68]Civil work'!$29:$39,'[68]Civil work'!$49:$60,'[68]Civil work'!$70:$71,'[68]Civil work'!$81:$87</definedName>
    <definedName name="cau">#REF!</definedName>
    <definedName name="CAUCHO_PARA_SILLA_Y_160x110">[23]Materiales!#REF!</definedName>
    <definedName name="CAUCHO_PARA_SILLA_Y_200x110">[23]Materiales!#REF!</definedName>
    <definedName name="CAUCHO_PARA_SILLA_Y_250x110">[23]Materiales!#REF!</definedName>
    <definedName name="CAUCHO_PARA_SILLA_Y_250x160">[23]Materiales!#REF!</definedName>
    <definedName name="CAUCHO_PARA_SILLA_Y_315x110">[23]Materiales!#REF!</definedName>
    <definedName name="causa">#REF!</definedName>
    <definedName name="CB">#REF!</definedName>
    <definedName name="Cc">#REF!</definedName>
    <definedName name="cccc">#REF!</definedName>
    <definedName name="CCCCCC">'[69]A. P. U.'!#REF!</definedName>
    <definedName name="CContLab">#REF!</definedName>
    <definedName name="CContParts">#REF!</definedName>
    <definedName name="CCTO2000">#REF!</definedName>
    <definedName name="ccto210">#REF!</definedName>
    <definedName name="CCTO3000">#REF!</definedName>
    <definedName name="CCTOCICLOPEO">#REF!</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IRECTO">#REF!</definedName>
    <definedName name="Ce">#REF!</definedName>
    <definedName name="CEBLANCO">#REF!</definedName>
    <definedName name="CELOSIA">#REF!</definedName>
    <definedName name="CEMENTBLAN.">#REF!</definedName>
    <definedName name="Cemento">'[24]LISTADO '!$F$8</definedName>
    <definedName name="Cemento_Blanco">#REF!</definedName>
    <definedName name="Cemento_gris_Portland_tipo_I">'[70]lista de precio'!$B$11</definedName>
    <definedName name="CENEFAMALLA">#REF!</definedName>
    <definedName name="Cera_para_pisos">'[39]L. MAT.'!#REF!</definedName>
    <definedName name="CERRADBAÑO">#REF!</definedName>
    <definedName name="CERRADEXT">#REF!</definedName>
    <definedName name="Cerradura_de_perilla">#REF!</definedName>
    <definedName name="Cf">#REF!</definedName>
    <definedName name="Cg">#REF!</definedName>
    <definedName name="CGET">#REF!</definedName>
    <definedName name="Ch">#REF!</definedName>
    <definedName name="CH_Infra_Capex">[71]Workings!$H$299:$BR$299</definedName>
    <definedName name="Change_in_Cash" hidden="1">#REF!</definedName>
    <definedName name="Check_to_Cash" hidden="1">#REF!</definedName>
    <definedName name="CHEQUE3_4">#REF!</definedName>
    <definedName name="CHINA">#REF!</definedName>
    <definedName name="Ci">#REF!</definedName>
    <definedName name="CI1X60">#REF!</definedName>
    <definedName name="CI60X60">#REF!</definedName>
    <definedName name="CICLOPEO">#REF!</definedName>
    <definedName name="CIELORASOTOT">#REF!</definedName>
    <definedName name="CIMENTACION">#REF!</definedName>
    <definedName name="cinta">[36]lisprecios!#REF!</definedName>
    <definedName name="Cinta_Schotch_super_33">'[30]LISTADO '!$F$64</definedName>
    <definedName name="Cinta_scotch_23">'[30]LISTADO '!$F$65</definedName>
    <definedName name="CINTA_V_15">#REF!</definedName>
    <definedName name="CIP">#REF!</definedName>
    <definedName name="CIRCUITOS">[72]Circuitos!$C$2:$C$891</definedName>
    <definedName name="Cj">#REF!</definedName>
    <definedName name="Ck">#REF!</definedName>
    <definedName name="Clabe">#N/A</definedName>
    <definedName name="clase">#REF!</definedName>
    <definedName name="class2">'[51]REF - Listas'!$D$27:$D$28</definedName>
    <definedName name="class3">'[51]REF - Listas'!$F$4:$F$7</definedName>
    <definedName name="classification">'[51]REF - Listas'!$D$15:$D$24</definedName>
    <definedName name="Client">#REF!</definedName>
    <definedName name="Client_name">#REF!</definedName>
    <definedName name="Client_ref_number">#REF!</definedName>
    <definedName name="Cll">#REF!</definedName>
    <definedName name="CLOSETTOT">#REF!</definedName>
    <definedName name="CLube">#REF!</definedName>
    <definedName name="Cm">#REF!</definedName>
    <definedName name="CMina">[73]Cuentas!$P$11:$P$111</definedName>
    <definedName name="cmuooo5">#REF!</definedName>
    <definedName name="Cn">#REF!</definedName>
    <definedName name="Cñ">#REF!</definedName>
    <definedName name="Co">#REF!</definedName>
    <definedName name="Coal">#REF!</definedName>
    <definedName name="Coal_Closing_Stock">[74]INPUT_TEMP!#REF!</definedName>
    <definedName name="Coal_DB">#REF!</definedName>
    <definedName name="Coal1">#REF!</definedName>
    <definedName name="Coal2">'[67]NPV Summary'!#REF!</definedName>
    <definedName name="Coal3">'[67]NPV Summary'!#REF!</definedName>
    <definedName name="Coal4">#REF!</definedName>
    <definedName name="CoalFleet">#REF!</definedName>
    <definedName name="CoalLoad">#REF!</definedName>
    <definedName name="CoalOpCost">#REF!</definedName>
    <definedName name="CoalOverCap">#REF!</definedName>
    <definedName name="CoalPriceFac">[53]Sensitivities!$I$10</definedName>
    <definedName name="CoalRepl">#REF!</definedName>
    <definedName name="CoalUtil">#REF!</definedName>
    <definedName name="Cod">#REF!</definedName>
    <definedName name="CODIGO">#REF!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_Pres.._1">#REF!</definedName>
    <definedName name="Codo_Pres._1_2">#REF!</definedName>
    <definedName name="Codo_Pres._3_4">#REF!</definedName>
    <definedName name="CODO_PVC_4">[23]Materiales!#REF!</definedName>
    <definedName name="CODO_PVC_6">[23]Materiales!#REF!</definedName>
    <definedName name="Codo_Sanit._2">#REF!</definedName>
    <definedName name="Codo_Sanit._3">#REF!</definedName>
    <definedName name="Codo_Sanit._4">#REF!</definedName>
    <definedName name="CODO_SANITARIO_PVC_45x110">[23]Materiales!#REF!</definedName>
    <definedName name="CODO_SANITARIO_PVC_45x160">[23]Materiales!#REF!</definedName>
    <definedName name="CODOS">#REF!</definedName>
    <definedName name="Codos_PVC_3">'[39]L. MAT.'!#REF!</definedName>
    <definedName name="coe">#REF!</definedName>
    <definedName name="coeficienterugosidad">'[5]INFORMACIÓN REFERENCIA'!$B$90:$C$101</definedName>
    <definedName name="COHaul">#REF!</definedName>
    <definedName name="COLAMARRE2">#REF!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umna">[36]lisprecios!#REF!</definedName>
    <definedName name="COLUMNA20X20">#REF!</definedName>
    <definedName name="COLUMNAS">#REF!</definedName>
    <definedName name="COLUMNAS20X30">#REF!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Job_Number">#REF!</definedName>
    <definedName name="COMMR_description">#REF!</definedName>
    <definedName name="COMMRNumber">#REF!</definedName>
    <definedName name="comp">[75]PRESUP!$A:$IV</definedName>
    <definedName name="compactacion">#REF!</definedName>
    <definedName name="Compactador_Bomag_15_ton.">#REF!</definedName>
    <definedName name="Compactador_Patecabra">#REF!</definedName>
    <definedName name="COMPenalty">#REF!</definedName>
    <definedName name="COMPRESOR">[63]EQUIPO!$D$5</definedName>
    <definedName name="COMProject_Currency">#REF!</definedName>
    <definedName name="COMProject_name">#REF!</definedName>
    <definedName name="compuerta">[36]lisprecios!#REF!</definedName>
    <definedName name="CON_3000">#REF!</definedName>
    <definedName name="Concepto">'[76] AdoVh'!#REF!</definedName>
    <definedName name="CONCRE123">#REF!</definedName>
    <definedName name="CONCRE124">#REF!</definedName>
    <definedName name="concre15">#REF!</definedName>
    <definedName name="CONCRE25">#REF!</definedName>
    <definedName name="CONCRE3">#REF!</definedName>
    <definedName name="concre3000">#REF!</definedName>
    <definedName name="concre35">#REF!</definedName>
    <definedName name="concreto">'[77]APU''s'!#REF!</definedName>
    <definedName name="CONCRETO_1_2_3">#REF!</definedName>
    <definedName name="CONCRETO_1_2_4">#REF!</definedName>
    <definedName name="CONCRETO_1_3_5">#REF!</definedName>
    <definedName name="CONCRETO_1_4_8">#REF!</definedName>
    <definedName name="Concreto_1500_psi">'[78]Análisis Básicos'!#REF!</definedName>
    <definedName name="Concreto_3000_PSI">'[24]Apu Basicos'!$F$40</definedName>
    <definedName name="CONCRETO_CICLOPEO">#REF!</definedName>
    <definedName name="CONCRETO0_05">#REF!</definedName>
    <definedName name="concreto14">#REF!</definedName>
    <definedName name="CONCRETO20">#REF!</definedName>
    <definedName name="concreto25">#REF!</definedName>
    <definedName name="CONCRETO30">#REF!</definedName>
    <definedName name="concreto3000">'[77]APU''s'!#REF!</definedName>
    <definedName name="concreto35">#REF!</definedName>
    <definedName name="concretoplaca">#REF!</definedName>
    <definedName name="CONDUCCION331">'[5]INFORMACIÓN REFERENCIA'!$B$122:$E$133</definedName>
    <definedName name="CONDUCCIONTABLA3.3.1">'[5]INFORMACIÓN REFERENCIA'!$B$122:$D$133</definedName>
    <definedName name="Conductores">#REF!</definedName>
    <definedName name="ConductoresCostos">#REF!</definedName>
    <definedName name="conexiondomiciliaria">#REF!</definedName>
    <definedName name="Congelar_Capital_Vencido">#REF!</definedName>
    <definedName name="cons">#REF!</definedName>
    <definedName name="CONSOLIDADO">#REF!</definedName>
    <definedName name="CONSORCIO">[14]UNIT081!#REF!</definedName>
    <definedName name="CONSTINV">#REF!</definedName>
    <definedName name="CONSTRUCCION_DE_DOS_GALPONES">#REF!</definedName>
    <definedName name="consum">#REF!</definedName>
    <definedName name="consumo">[79]consumo1!$A$1:$IV$65536</definedName>
    <definedName name="CONTAB">[43]dts!$B$11</definedName>
    <definedName name="CONTADO">#REF!</definedName>
    <definedName name="ContLabCostOutput">#REF!</definedName>
    <definedName name="ContPartsCostOutput">#REF!</definedName>
    <definedName name="CONTRATISTA">[43]dts!$B$4</definedName>
    <definedName name="Contrato">#REF!</definedName>
    <definedName name="COPIA">#REF!</definedName>
    <definedName name="Coraza">#REF!</definedName>
    <definedName name="CORREAS">#REF!</definedName>
    <definedName name="corte">#REF!</definedName>
    <definedName name="CORTE_Y_SELLO_DE_JUNTAS">[23]Materiales!#REF!</definedName>
    <definedName name="corterocoso">#REF!</definedName>
    <definedName name="COSDEI">#REF!</definedName>
    <definedName name="cost_analysis">#REF!</definedName>
    <definedName name="COST_CENTRES">'[80]C - CENTROS DE COSTO Y GASTOS'!$A$5:$B$248</definedName>
    <definedName name="costa">#REF!</definedName>
    <definedName name="CostCode">'[81]cost codes'!$B$2:$F$54</definedName>
    <definedName name="COSTO_AMBIENTAL">#REF!</definedName>
    <definedName name="COSTO_DIRECTO">#REF!</definedName>
    <definedName name="Costo_Indctos">#REF!</definedName>
    <definedName name="COSTOPERSONALTABLA1.5.3">'[5]INFORMACIÓN REFERENCIA'!$B$542:$F$545</definedName>
    <definedName name="COSTOPERSONALTABLA1.5.4">'[5]INFORMACIÓN REFERENCIA'!$B$549:$G$560</definedName>
    <definedName name="COSTOPERSONALTABLA1.5.5">'[5]INFORMACIÓN REFERENCIA'!$B$564:$G$621</definedName>
    <definedName name="COSTOREDESALCTABLA7.4">#REF!</definedName>
    <definedName name="COSTOREDESTABLA7.3">#REF!</definedName>
    <definedName name="COSTOSCONDUCCIONACU">'[5]BD COSTOS UNIDAD CONSTRUCTIVA'!$B$34:$J$49</definedName>
    <definedName name="COTAS">'[82]cotas '!$A$1:$H$184</definedName>
    <definedName name="count">'[71]Inputs-SUMMARY'!$H$3:$BR$3</definedName>
    <definedName name="counter">[74]ASSUMPTIONS!$H$6:$AP$6</definedName>
    <definedName name="COUNTRY_OF_ORIGIN">#REF!</definedName>
    <definedName name="cp">#REF!</definedName>
    <definedName name="CPlanta">[73]Cuentas!$S$11:$S$56</definedName>
    <definedName name="CPM">[50]AUXILIARES!$A$2:$D$4</definedName>
    <definedName name="Cq">#REF!</definedName>
    <definedName name="Cr">#REF!</definedName>
    <definedName name="CRandM">#REF!</definedName>
    <definedName name="CREDITO">#REF!</definedName>
    <definedName name="CRGAPR">[43]dts!$B$26</definedName>
    <definedName name="CRGELB">[43]dts!$B$22</definedName>
    <definedName name="CRGRVS">[43]dts!$B$24</definedName>
    <definedName name="_xlnm.Criteria">'[83]AC2-AG96'!#REF!</definedName>
    <definedName name="CRITICA">#REF!</definedName>
    <definedName name="Criticos">#REF!</definedName>
    <definedName name="CRONO">[50]INSUMOS!$A$2:$L$116</definedName>
    <definedName name="CRP">#REF!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yre">#REF!</definedName>
    <definedName name="Cu">#REF!</definedName>
    <definedName name="CUAALB">[84]CUADRILLAS!$D$73</definedName>
    <definedName name="CUACON">[84]CUADRILLAS!$D$62</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1">#REF!</definedName>
    <definedName name="CUADRI2">#REF!</definedName>
    <definedName name="CUADRI3">#REF!</definedName>
    <definedName name="CUADRI4">#REF!</definedName>
    <definedName name="CUADRI5">#REF!</definedName>
    <definedName name="CUADRI6">#REF!</definedName>
    <definedName name="CUADRI7">#REF!</definedName>
    <definedName name="CUADRI9">#REF!</definedName>
    <definedName name="CUADRIA">#REF!</definedName>
    <definedName name="CUADRIB">#REF!</definedName>
    <definedName name="CUADRIC">#REF!</definedName>
    <definedName name="CUADRILLA">#REF!</definedName>
    <definedName name="CUADRILLA_011">[46]Cuadrillas!$H$12</definedName>
    <definedName name="CUADRILLA_014">[46]Cuadrillas!$H$21</definedName>
    <definedName name="CUADRILLA_102">[46]Cuadrillas!$H$30</definedName>
    <definedName name="CUADRILLA_104">[46]Cuadrillas!$H$39</definedName>
    <definedName name="CUADRILLA_112">[46]Cuadrillas!$H$57</definedName>
    <definedName name="CUADRILLA_114">[46]Cuadrillas!$H$66</definedName>
    <definedName name="CUADRILLA_1212">[46]Cuadrillas!$H$48</definedName>
    <definedName name="Cuadrilla_A">#REF!</definedName>
    <definedName name="Cuadrilla_B">#REF!</definedName>
    <definedName name="Cuadrilla_C">#REF!</definedName>
    <definedName name="Cuadrilla_D">#REF!</definedName>
    <definedName name="Cuadrilla_E">#REF!</definedName>
    <definedName name="Cuadrilla_G">#REF!</definedName>
    <definedName name="Cuadrilla_P">#REF!</definedName>
    <definedName name="Cuadrilla_T">#REF!</definedName>
    <definedName name="cuadrilla1">[85]Hoja3!$A$15:$A$73</definedName>
    <definedName name="cuadrilla2">[85]Hoja5!$A$16:$A$59</definedName>
    <definedName name="cuadrilla3">[85]Hoja6!$A$16:$A$63</definedName>
    <definedName name="cuadrilla4">[85]Hoja2!$A$12:$A$568</definedName>
    <definedName name="cuadrilla5">[85]Hoja5!$A$12:$G$59</definedName>
    <definedName name="cuadrillaa1">[86]PERSONAL!$D$22</definedName>
    <definedName name="cuadrillaa2">[86]PERSONAL!$D$27</definedName>
    <definedName name="cuadrillaa4">[36]PERSONAL!#REF!</definedName>
    <definedName name="cuadrillac1">[86]PERSONAL!$D$45</definedName>
    <definedName name="cuadrillas">#REF!</definedName>
    <definedName name="cuadrillas1">[85]Hoja3!$A$11:$I$73</definedName>
    <definedName name="cuadrillas2">[36]PERSONAL!#REF!</definedName>
    <definedName name="CUADRILLASTOTAL">'[50]MANO DE OBRA'!$G$8:$M$20</definedName>
    <definedName name="CUADRO">#N/A</definedName>
    <definedName name="CUADRO1">#REF!</definedName>
    <definedName name="CUAEXC">[84]CUADRILLAS!$D$49</definedName>
    <definedName name="CUAPLO">#REF!</definedName>
    <definedName name="CUATOP">#REF!</definedName>
    <definedName name="cube">#REF!</definedName>
    <definedName name="CUBE_UNIT">#REF!</definedName>
    <definedName name="CUBIERTA">#REF!</definedName>
    <definedName name="Cubierta_Angulo_1_x1_x1_8">#REF!</definedName>
    <definedName name="Cubierta_Angulo_1_x1_x3_16">#REF!</definedName>
    <definedName name="Cubierta_Angulo_11_2_x11_2_x1_4">#REF!</definedName>
    <definedName name="Cubierta_Angulo_11_2_x11_2_x3_16">#REF!</definedName>
    <definedName name="Cubierta_Platina_21_2x21_2x1_8">#REF!</definedName>
    <definedName name="Cubierta_Platina_250mmx250mmx3_8">#REF!</definedName>
    <definedName name="Cubierta_Platina_380mmx200mmx3_8">#REF!</definedName>
    <definedName name="Cubierta_Soldadura">#REF!</definedName>
    <definedName name="CUBIERTATOTAL">#REF!</definedName>
    <definedName name="cubs">[87]Hoja1!$A:$IV</definedName>
    <definedName name="CUCON">#REF!</definedName>
    <definedName name="CUEXC">#REF!</definedName>
    <definedName name="Cumm_Us_inf">[71]Workings!$H$8:$BR$8</definedName>
    <definedName name="cuneta">#REF!</definedName>
    <definedName name="Cunete_pintura">'[24]LISTADO '!$F$26</definedName>
    <definedName name="CUPLOM">#REF!</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_PVC_1">#REF!</definedName>
    <definedName name="Curva_PVC_1_2">#REF!</definedName>
    <definedName name="Curva_PVC_3_4">#REF!</definedName>
    <definedName name="CurValorAccesConIva">#REF!</definedName>
    <definedName name="CurValorMinAccriosReventa">#REF!</definedName>
    <definedName name="CurVariable1">#REF!</definedName>
    <definedName name="CurVariable2">#REF!</definedName>
    <definedName name="CurVariable3">#REF!</definedName>
    <definedName name="Curvas_1_2">'[30]LISTADO '!$F$88</definedName>
    <definedName name="Curvas_2">'[30]LISTADO '!$F$91</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TOP">#REF!</definedName>
    <definedName name="Cv">#REF!</definedName>
    <definedName name="CV2.Daily_Tonnes">#REF!</definedName>
    <definedName name="CV2.Moisture">#REF!</definedName>
    <definedName name="cvcvcvcv">#REF!</definedName>
    <definedName name="Cw">#REF!</definedName>
    <definedName name="Cx">#REF!</definedName>
    <definedName name="cxcxcxc">#REF!</definedName>
    <definedName name="Cy">#REF!</definedName>
    <definedName name="CZN_north_perc">50</definedName>
    <definedName name="CZN_south_perc">0</definedName>
    <definedName name="czz" hidden="1">'[8]ETAPA 50 SMMLV'!#REF!</definedName>
    <definedName name="D">#REF!</definedName>
    <definedName name="d_CUBIERTA">#REF!</definedName>
    <definedName name="d_percápita">#REF!</definedName>
    <definedName name="DANI">[64]ITEMS!$B$6:$B$176</definedName>
    <definedName name="DAT">#REF!</definedName>
    <definedName name="Data">[88]Sheet1!$F$18:$H$977</definedName>
    <definedName name="Data_Base">#REF!</definedName>
    <definedName name="Date">[89]Constants!$B$9</definedName>
    <definedName name="Datos">'[90]Base de Diseño'!$A$1:$I$216</definedName>
    <definedName name="datos1">'[91]Base de Diseño'!$A$1:$G$286</definedName>
    <definedName name="Days_in_Month">#REF!</definedName>
    <definedName name="dblgarantiaExtendida">#REF!</definedName>
    <definedName name="dblPunRentabilidad">#REF!</definedName>
    <definedName name="dblUtilVehiculo">#REF!</definedName>
    <definedName name="dc">#REF!</definedName>
    <definedName name="DCF">#REF!</definedName>
    <definedName name="dd">#REF!</definedName>
    <definedName name="DDDD">#N/A</definedName>
    <definedName name="ddddd">#REF!</definedName>
    <definedName name="DDDDDD">#REF!</definedName>
    <definedName name="ddddddddd">#REF!</definedName>
    <definedName name="de">#REF!</definedName>
    <definedName name="Dealpb" hidden="1">#REF!</definedName>
    <definedName name="Debt_Purchase_Price_Funding">[92]CONTROL!$G$45</definedName>
    <definedName name="Debt_S5_EA_Sch">[74]INPUT_TEMP!#REF!</definedName>
    <definedName name="Debt_S6_EA_Sch">[74]INPUT_TEMP!#REF!</definedName>
    <definedName name="DEC">#REF!</definedName>
    <definedName name="decbs">#REF!</definedName>
    <definedName name="Decjv">#REF!</definedName>
    <definedName name="Decjv2">#REF!</definedName>
    <definedName name="DECORPISO">#REF!</definedName>
    <definedName name="default_leadtime">#REF!</definedName>
    <definedName name="Deflexión">#REF!</definedName>
    <definedName name="DEMANDA">#REF!</definedName>
    <definedName name="demolicion">#REF!</definedName>
    <definedName name="demolicioncuneta">#REF!</definedName>
    <definedName name="DENS">#REF!</definedName>
    <definedName name="densi">#REF!</definedName>
    <definedName name="Dep_IAS_tot">[71]Tax!#REF!</definedName>
    <definedName name="Department">'[93]REF - Listas'!$D$4:$D$12</definedName>
    <definedName name="Depreciation">#REF!</definedName>
    <definedName name="DepreciationPB" hidden="1">#REF!</definedName>
    <definedName name="DERECHOS">#REF!</definedName>
    <definedName name="DES">#REF!</definedName>
    <definedName name="DESAG">#REF!</definedName>
    <definedName name="DESAGUES">#REF!</definedName>
    <definedName name="DESAGUESALTOS">#REF!</definedName>
    <definedName name="DESAGUESLAV">#REF!</definedName>
    <definedName name="DESC521">[94]ITEMS!$B$522</definedName>
    <definedName name="DESCAPOTE">#REF!</definedName>
    <definedName name="DESCAPOTOT">#REF!</definedName>
    <definedName name="descriminado">#N/A</definedName>
    <definedName name="description">#REF!</definedName>
    <definedName name="design">'[95]Design (3)'!$A$12:$CM$71</definedName>
    <definedName name="design2">[95]Design!$A$24:$CM$66</definedName>
    <definedName name="Designer">#REF!</definedName>
    <definedName name="DetailsBid1">#REF!</definedName>
    <definedName name="DetailsBid2">#REF!</definedName>
    <definedName name="DetailsBid3">#REF!</definedName>
    <definedName name="DetailsBid4">#REF!</definedName>
    <definedName name="DetailsBidRange">#REF!</definedName>
    <definedName name="deuda">[79]deuda!$A$1:$IV$65536</definedName>
    <definedName name="deuda2">[96]deuda!$A$1:$IV$65536</definedName>
    <definedName name="DEX">#REF!</definedName>
    <definedName name="df">#REF!</definedName>
    <definedName name="dfcvc">#REF!</definedName>
    <definedName name="dfdaa">#REF!</definedName>
    <definedName name="dfdf">#REF!</definedName>
    <definedName name="DFEFWEFSGERGAERGEGQER">#REF!</definedName>
    <definedName name="DGGERE">#REF!</definedName>
    <definedName name="di">#REF!</definedName>
    <definedName name="dia24hr">#REF!</definedName>
    <definedName name="DIAGRAMA">[50]INSUMOS!$A$2:$A$116</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[10]Dólar!#REF!</definedName>
    <definedName name="diego">#REF!</definedName>
    <definedName name="diego1">#REF!</definedName>
    <definedName name="Dif.Este">#REF!</definedName>
    <definedName name="Dif.Norte">#REF!</definedName>
    <definedName name="diferencial">[36]lisprecios!#REF!</definedName>
    <definedName name="Dilataciones_en_bronce">#REF!</definedName>
    <definedName name="DINTELES">#REF!</definedName>
    <definedName name="DIRECCION">#REF!</definedName>
    <definedName name="DIRECTO1">[97]APU!$U$132</definedName>
    <definedName name="DIRECTO10">[97]APU!$U$681</definedName>
    <definedName name="DIRECTO100">[97]APU!$U$6171</definedName>
    <definedName name="DIRECTO101">[97]APU!$U$6232</definedName>
    <definedName name="DIRECTO102">[97]APU!$U$6293</definedName>
    <definedName name="DIRECTO103">[97]APU!$U$6354</definedName>
    <definedName name="DIRECTO104">[97]APU!$U$6415</definedName>
    <definedName name="DIRECTO105">[97]APU!$U$6476</definedName>
    <definedName name="DIRECTO11">[97]APU!$U$742</definedName>
    <definedName name="DIRECTO12">[97]APU!$U$803</definedName>
    <definedName name="DIRECTO124">[97]APU!$U$7635</definedName>
    <definedName name="DIRECTO125">[97]APU!$U$7696</definedName>
    <definedName name="DIRECTO126">[97]APU!$U$7757</definedName>
    <definedName name="DIRECTO127">[97]APU!$U$7818</definedName>
    <definedName name="DIRECTO128">[97]APU!$U$7879</definedName>
    <definedName name="DIRECTO129">[97]APU!$U$7940</definedName>
    <definedName name="DIRECTO13">[97]APU!$U$864</definedName>
    <definedName name="DIRECTO130">[97]APU!$U$8001</definedName>
    <definedName name="DIRECTO131">[97]APU!$U$8062</definedName>
    <definedName name="DIRECTO132">[97]APU!$U$8123</definedName>
    <definedName name="DIRECTO133">[97]APU!$U$8184</definedName>
    <definedName name="DIRECTO134">[97]APU!$U$8245</definedName>
    <definedName name="DIRECTO14">[97]APU!$U$925</definedName>
    <definedName name="DIRECTO15">[97]APU!$U$986</definedName>
    <definedName name="DIRECTO16">[97]APU!$U$1047</definedName>
    <definedName name="DIRECTO17">[97]APU!$U$1108</definedName>
    <definedName name="DIRECTO18">[97]APU!$U$1169</definedName>
    <definedName name="DIRECTO2">[97]APU!$U$193</definedName>
    <definedName name="DIRECTO2.10">[97]APU!$U$14889</definedName>
    <definedName name="DIRECTO2.11">[97]APU!$U$14950</definedName>
    <definedName name="DIRECTO2.12">[97]APU!$U$15011</definedName>
    <definedName name="DIRECTO2.9">[97]APU!$U$11839</definedName>
    <definedName name="DIRECTO21">[97]APU!$U$1352</definedName>
    <definedName name="DIRECTO22">[97]APU!$U$1413</definedName>
    <definedName name="DIRECTO23">[97]APU!$U$1474</definedName>
    <definedName name="DIRECTO24">[97]APU!$U$1535</definedName>
    <definedName name="DIRECTO25">[97]APU!$U$1596</definedName>
    <definedName name="DIRECTO26">[97]APU!$U$1657</definedName>
    <definedName name="DIRECTO27">[97]APU!$U$1718</definedName>
    <definedName name="DIRECTO28">[97]APU!$U$1779</definedName>
    <definedName name="DIRECTO29">[97]APU!$U$1840</definedName>
    <definedName name="DIRECTO3">[97]APU!$U$254</definedName>
    <definedName name="DIRECTO3.15">[97]APU!$U$8667</definedName>
    <definedName name="DIRECTO3.16">[97]APU!$U$8728</definedName>
    <definedName name="DIRECTO3.17">[97]APU!$U$8789</definedName>
    <definedName name="DIRECTO3.18">[97]APU!$U$8850</definedName>
    <definedName name="DIRECTO3.19">[97]APU!$U$8911</definedName>
    <definedName name="DIRECTO3.20">[97]APU!$U$8972</definedName>
    <definedName name="DIRECTO3.21">[97]APU!$U$11961</definedName>
    <definedName name="DIRECTO3.22">[97]APU!$U$14523</definedName>
    <definedName name="DIRECTO3.23">[97]APU!$U$15133</definedName>
    <definedName name="DIRECTO3.24">[97]APU!$U$16292</definedName>
    <definedName name="DIRECTO3.25">[97]APU!$U$16353</definedName>
    <definedName name="DIRECTO3.26">[97]APU!$U$16414</definedName>
    <definedName name="DIRECTO3.27">[97]APU!$U$16475</definedName>
    <definedName name="DIRECTO3.28">[97]APU!$U$16536</definedName>
    <definedName name="DIRECTO30">[97]APU!$U$1901</definedName>
    <definedName name="DIRECTO31">[97]APU!$U$1962</definedName>
    <definedName name="DIRECTO32">[97]APU!$U$2023</definedName>
    <definedName name="DIRECTO33">[97]APU!$U$2084</definedName>
    <definedName name="DIRECTO34">[97]APU!$U$2145</definedName>
    <definedName name="DIRECTO35">[97]APU!$U$2206</definedName>
    <definedName name="DIRECTO36">[97]APU!$U$2267</definedName>
    <definedName name="DIRECTO37">[97]APU!$U$2328</definedName>
    <definedName name="DIRECTO38">[97]APU!$U$2389</definedName>
    <definedName name="DIRECTO39">[97]APU!$U$2450</definedName>
    <definedName name="DIRECTO4">[97]APU!$U$315</definedName>
    <definedName name="DIRECTO4.20">[97]APU!$U$9216</definedName>
    <definedName name="DIRECTO4.21">[97]APU!$U$9277</definedName>
    <definedName name="DIRECTO4.22">[97]APU!$U$9338</definedName>
    <definedName name="DIRECTO4.23">[97]APU!$U$9399</definedName>
    <definedName name="DIRECTO4.24">[97]APU!$U$9460</definedName>
    <definedName name="DIRECTO4.25">[97]APU!$U$9521</definedName>
    <definedName name="DIRECTO4.26">[97]APU!$U$9582</definedName>
    <definedName name="DIRECTO4.27">[97]APU!$U$9643</definedName>
    <definedName name="DIRECTO4.28">[97]APU!$U$9704</definedName>
    <definedName name="DIRECTO4.29">[97]APU!$U$9765</definedName>
    <definedName name="DIRECTO4.30">[97]APU!$U$9826</definedName>
    <definedName name="DIRECTO4.31">[97]APU!$U$9887</definedName>
    <definedName name="DIRECTO4.32">[97]APU!$U$9948</definedName>
    <definedName name="DIRECTO4.33">[97]APU!$U$10009</definedName>
    <definedName name="DIRECTO4.34">[97]APU!$U$10070</definedName>
    <definedName name="DIRECTO4.35">[97]APU!$U$11595</definedName>
    <definedName name="DIRECTO4.36">[97]APU!$U$11656</definedName>
    <definedName name="DIRECTO4.37">[97]APU!$U$15987</definedName>
    <definedName name="DIRECTO4.38">[97]APU!$U$15194</definedName>
    <definedName name="DIRECTO4.39">[97]APU!$U$14279</definedName>
    <definedName name="DIRECTO4.40">[97]APU!$U$14340</definedName>
    <definedName name="DIRECTO4.41">[97]APU!$U$14401</definedName>
    <definedName name="DIRECTO4.42">[97]APU!$U$14462</definedName>
    <definedName name="DIRECTO4.43">[97]APU!$U$14584</definedName>
    <definedName name="DIRECTO4.44">[97]APU!$U$16048</definedName>
    <definedName name="DIRECTO4.45">[97]APU!$U$16109</definedName>
    <definedName name="DIRECTO4.46">[97]APU!$U$14706</definedName>
    <definedName name="DIRECTO4.47">[97]APU!$U$15926</definedName>
    <definedName name="DIRECTO4.48">[97]APU!$U$16170</definedName>
    <definedName name="DIRECTO4.49">[97]APU!$U$16231</definedName>
    <definedName name="DIRECTO4.50">[97]APU!$U$16902</definedName>
    <definedName name="DIRECTO4.51">[97]APU!$U$17634</definedName>
    <definedName name="DIRECTO4.52">[97]APU!$U$17695</definedName>
    <definedName name="DIRECTO40">[97]APU!$U$2511</definedName>
    <definedName name="DIRECTO41">[97]APU!$U$2572</definedName>
    <definedName name="DIRECTO42">[97]APU!$U$2633</definedName>
    <definedName name="DIRECTO43">[97]APU!$U$2694</definedName>
    <definedName name="DIRECTO44">[97]APU!$U$2755</definedName>
    <definedName name="DIRECTO45">[97]APU!$U$2816</definedName>
    <definedName name="DIRECTO46">[97]APU!$U$2877</definedName>
    <definedName name="DIRECTO47">[97]APU!$U$2938</definedName>
    <definedName name="DIRECTO48">[97]APU!$U$2999</definedName>
    <definedName name="DIRECTO49">[97]APU!$U$3060</definedName>
    <definedName name="DIRECTO5">[97]APU!$U$376</definedName>
    <definedName name="DIRECTO5.100">[97]APU!$U$12449</definedName>
    <definedName name="DIRECTO5.101">[97]APU!$U$12510</definedName>
    <definedName name="DIRECTO5.104">[97]APU!$U$12571</definedName>
    <definedName name="DIRECTO5.105">[97]APU!$U$12632</definedName>
    <definedName name="DIRECTO5.106">[97]APU!$U$12693</definedName>
    <definedName name="DIRECTO5.107">[97]APU!$U$12754</definedName>
    <definedName name="DIRECTO5.108">[97]APU!$U$12815</definedName>
    <definedName name="DIRECTO5.109">[97]APU!$U$12876</definedName>
    <definedName name="DIRECTO5.111">[97]APU!$U$12937</definedName>
    <definedName name="DIRECTO5.112">[97]APU!$U$12998</definedName>
    <definedName name="DIRECTO5.113">[97]APU!$U$14767</definedName>
    <definedName name="DIRECTO5.114">[97]APU!$U$14828</definedName>
    <definedName name="DIRECTO5.115">[97]APU!$U$15072</definedName>
    <definedName name="DIRECTO5.53">[97]APU!$U$10131</definedName>
    <definedName name="DIRECTO5.54">[97]APU!$U$10192</definedName>
    <definedName name="DIRECTO5.55">[97]APU!$U$10253</definedName>
    <definedName name="DIRECTO5.56">[97]APU!$U$10314</definedName>
    <definedName name="DIRECTO5.57">[97]APU!$U$10375</definedName>
    <definedName name="DIRECTO5.58">[97]APU!$U$10436</definedName>
    <definedName name="DIRECTO5.59">[97]APU!$U$10497</definedName>
    <definedName name="DIRECTO5.60">[97]APU!$U$10558</definedName>
    <definedName name="DIRECTO5.61">[97]APU!$U$10619</definedName>
    <definedName name="DIRECTO5.62">[97]APU!$U$10680</definedName>
    <definedName name="DIRECTO5.63">[97]APU!$U$10741</definedName>
    <definedName name="DIRECTO5.64">[97]APU!$U$10802</definedName>
    <definedName name="DIRECTO5.65">[97]APU!$U$10863</definedName>
    <definedName name="DIRECTO5.66">[97]APU!$U$10924</definedName>
    <definedName name="DIRECTO5.67">[97]APU!$U$10985</definedName>
    <definedName name="DIRECTO5.68">[97]APU!$U$11046</definedName>
    <definedName name="DIRECTO5.69">[97]APU!$U$11107</definedName>
    <definedName name="DIRECTO5.70">[97]APU!$U$11168</definedName>
    <definedName name="DIRECTO5.71">[97]APU!$U$11229</definedName>
    <definedName name="DIRECTO5.72">[97]APU!$U$12022</definedName>
    <definedName name="DIRECTO5.73">[97]APU!$U$12083</definedName>
    <definedName name="DIRECTO5.74">[97]APU!$U$12144</definedName>
    <definedName name="DIRECTO5.77">[97]APU!$U$12205</definedName>
    <definedName name="DIRECTO5.78">[97]APU!$U$12327</definedName>
    <definedName name="DIRECTO5.79">[97]APU!$U$12388</definedName>
    <definedName name="DIRECTO5.80">[97]APU!$U$12266</definedName>
    <definedName name="DIRECTO5.82">[97]APU!$U$14035</definedName>
    <definedName name="DIRECTO5.83">[97]APU!$U$14096</definedName>
    <definedName name="DIRECTO5.84">[97]APU!$U$13364</definedName>
    <definedName name="DIRECTO5.85">[97]APU!$U$13425</definedName>
    <definedName name="DIRECTO5.86">[97]APU!$U$13486</definedName>
    <definedName name="DIRECTO5.87">[97]APU!$U$13547</definedName>
    <definedName name="DIRECTO5.88">[97]APU!$U$13608</definedName>
    <definedName name="DIRECTO5.89">[97]APU!$U$13669</definedName>
    <definedName name="DIRECTO5.90">[97]APU!$U$13730</definedName>
    <definedName name="DIRECTO5.91">[97]APU!$U$13791</definedName>
    <definedName name="DIRECTO5.92">[97]APU!$U$13852</definedName>
    <definedName name="DIRECTO5.93">[97]APU!$U$13913</definedName>
    <definedName name="DIRECTO5.94">[97]APU!$U$13974</definedName>
    <definedName name="DIRECTO5.95">[97]APU!$U$13059</definedName>
    <definedName name="DIRECTO5.96">[97]APU!$U$13120</definedName>
    <definedName name="DIRECTO5.97">[97]APU!$U$13181</definedName>
    <definedName name="DIRECTO5.98">[97]APU!$U$13242</definedName>
    <definedName name="DIRECTO5.99">[97]APU!$U$13303</definedName>
    <definedName name="DIRECTO50">[97]APU!$U$3121</definedName>
    <definedName name="DIRECTO51">[97]APU!$U$3182</definedName>
    <definedName name="DIRECTO52">[97]APU!$U$3243</definedName>
    <definedName name="DIRECTO53">[97]APU!$U$3304</definedName>
    <definedName name="DIRECTO54">[97]APU!$U$3365</definedName>
    <definedName name="DIRECTO55">[97]APU!$U$3426</definedName>
    <definedName name="DIRECTO56">[97]APU!$U$3487</definedName>
    <definedName name="DIRECTO57">[97]APU!$U$3548</definedName>
    <definedName name="DIRECTO58">[97]APU!$U$3609</definedName>
    <definedName name="DIRECTO59">[97]APU!$U$3670</definedName>
    <definedName name="DIRECTO6">[97]APU!$U$437</definedName>
    <definedName name="DIRECTO60">[97]APU!$U$3731</definedName>
    <definedName name="DIRECTO61">[97]APU!$U$3792</definedName>
    <definedName name="DIRECTO62">[97]APU!$U$3853</definedName>
    <definedName name="DIRECTO63">[97]APU!$U$3914</definedName>
    <definedName name="DIRECTO64">[97]APU!$U$3975</definedName>
    <definedName name="DIRECTO65">[97]APU!$U$4036</definedName>
    <definedName name="DIRECTO66">[97]APU!$U$4097</definedName>
    <definedName name="DIRECTO67">[97]APU!$U$4158</definedName>
    <definedName name="DIRECTO68">[97]APU!$U$4219</definedName>
    <definedName name="DIRECTO69">[97]APU!$U$4280</definedName>
    <definedName name="DIRECTO7">[97]APU!$U$498</definedName>
    <definedName name="DIRECTO7.12">[97]APU!$U$8305</definedName>
    <definedName name="DIRECTO7.13">[97]APU!$U$8366</definedName>
    <definedName name="DIRECTO7.14">[97]APU!$U$8427</definedName>
    <definedName name="DIRECTO7.15">[97]APU!$U$8488</definedName>
    <definedName name="DIRECTO7.16">[97]APU!$U$8606</definedName>
    <definedName name="DIRECTO7.17">[97]APU!$U$11290</definedName>
    <definedName name="DIRECTO7.18">[97]APU!$U$11351</definedName>
    <definedName name="DIRECTO7.19">[97]APU!$U$11412</definedName>
    <definedName name="DIRECTO7.20">[97]APU!$U$11473</definedName>
    <definedName name="DIRECTO7.21">[97]APU!$U$11534</definedName>
    <definedName name="DIRECTO7.22">[97]APU!$U$11717</definedName>
    <definedName name="DIRECTO7.23">[97]APU!$U$11778</definedName>
    <definedName name="DIRECTO7.24">[97]APU!$U$14645</definedName>
    <definedName name="DIRECTO7.25">[97]APU!$U$15255</definedName>
    <definedName name="DIRECTO7.26">[97]APU!$U$15316</definedName>
    <definedName name="DIRECTO7.27">[97]APU!$U$15377</definedName>
    <definedName name="DIRECTO7.28">[97]APU!$U$15438</definedName>
    <definedName name="DIRECTO7.29">[97]APU!$U$15499</definedName>
    <definedName name="DIRECTO7.30">[97]APU!$U$15560</definedName>
    <definedName name="DIRECTO7.31">[97]APU!$U$15621</definedName>
    <definedName name="DIRECTO7.32">[97]APU!$U$15682</definedName>
    <definedName name="DIRECTO7.33">[97]APU!$U$15743</definedName>
    <definedName name="DIRECTO7.34">[97]APU!$U$15804</definedName>
    <definedName name="DIRECTO7.35">[97]APU!$U$15865</definedName>
    <definedName name="DIRECTO7.36">[97]APU!$U$17085</definedName>
    <definedName name="DIRECTO7.37">[97]APU!$U$17268</definedName>
    <definedName name="DIRECTO7.38">[97]APU!$U$17207</definedName>
    <definedName name="DIRECTO7.39">[97]APU!$U$17390</definedName>
    <definedName name="DIRECTO7.40">[97]APU!$U$17451</definedName>
    <definedName name="DIRECTO7.41">[97]APU!$U$17512</definedName>
    <definedName name="DIRECTO7.42">[97]APU!$U$17146</definedName>
    <definedName name="DIRECTO7.43">[97]APU!$U$17573</definedName>
    <definedName name="DIRECTO7.44">[97]APU!$U$17329</definedName>
    <definedName name="DIRECTO70">[97]APU!$U$4341</definedName>
    <definedName name="DIRECTO71">[97]APU!$U$4402</definedName>
    <definedName name="DIRECTO72">[97]APU!$U$4463</definedName>
    <definedName name="DIRECTO73">[97]APU!$U$4524</definedName>
    <definedName name="DIRECTO74">[97]APU!$U$4585</definedName>
    <definedName name="DIRECTO75">[97]APU!$U$4646</definedName>
    <definedName name="DIRECTO76">[97]APU!$U$4707</definedName>
    <definedName name="DIRECTO77">[97]APU!$U$4768</definedName>
    <definedName name="DIRECTO78">[97]APU!$U$4829</definedName>
    <definedName name="DIRECTO79">[97]APU!$U$4890</definedName>
    <definedName name="DIRECTO8">[97]APU!$U$559</definedName>
    <definedName name="DIRECTO80">[97]APU!$U$4951</definedName>
    <definedName name="DIRECTO81">[97]APU!$U$5012</definedName>
    <definedName name="DIRECTO82">[97]APU!$U$5073</definedName>
    <definedName name="DIRECTO83">[97]APU!$U$5134</definedName>
    <definedName name="DIRECTO84">[97]APU!$U$5195</definedName>
    <definedName name="DIRECTO85">[97]APU!$U$5256</definedName>
    <definedName name="DIRECTO86">[97]APU!$U$5317</definedName>
    <definedName name="DIRECTO87">[97]APU!$U$5378</definedName>
    <definedName name="DIRECTO88">[97]APU!$U$5439</definedName>
    <definedName name="DIRECTO89">[97]APU!$U$5500</definedName>
    <definedName name="DIRECTO9">[97]APU!$U$620</definedName>
    <definedName name="DIRECTO9.1">[97]APU!$U$16597</definedName>
    <definedName name="DIRECTO9.2">[97]APU!$U$16658</definedName>
    <definedName name="DIRECTO9.3">[97]APU!$U$16719</definedName>
    <definedName name="DIRECTO9.4">[97]APU!$U$16780</definedName>
    <definedName name="DIRECTO9.5">[97]APU!$U$16841</definedName>
    <definedName name="DIRECTO90">[97]APU!$U$5561</definedName>
    <definedName name="DIRECTO91">[97]APU!$U$5622</definedName>
    <definedName name="DIRECTO92">[97]APU!$U$5683</definedName>
    <definedName name="DIRECTO93">[97]APU!$U$5744</definedName>
    <definedName name="DIRECTO94">[97]APU!$U$5805</definedName>
    <definedName name="DIRECTO95">[97]APU!$U$5866</definedName>
    <definedName name="DIRECTO96">[97]APU!$U$5927</definedName>
    <definedName name="DIRECTO97">[97]APU!$U$5988</definedName>
    <definedName name="DIRECTO98">[97]APU!$U$6049</definedName>
    <definedName name="DIRECTO99">[97]APU!$U$6110</definedName>
    <definedName name="Director_Administrativo">#REF!</definedName>
    <definedName name="Discount_Lumpsum">#REF!</definedName>
    <definedName name="discount_percent">#REF!</definedName>
    <definedName name="discount2">[98]Cover!#REF!</definedName>
    <definedName name="discount3">[98]Cover!#REF!</definedName>
    <definedName name="discount4">[98]Cover!#REF!</definedName>
    <definedName name="DiscRateHigh">#REF!</definedName>
    <definedName name="DiscRateMed">#REF!</definedName>
    <definedName name="DISPONIBILIDAD">#REF!</definedName>
    <definedName name="Distancia">#REF!</definedName>
    <definedName name="DISTANCIA_ARENA">'[46]Concretos y morteros'!$J$12</definedName>
    <definedName name="DISTANCIA_CEMENTO">'[46]Concretos y morteros'!$L$12</definedName>
    <definedName name="DISTANCIA_TRITURADO">'[46]Concretos y morteros'!$K$12</definedName>
    <definedName name="DistanciasPRS7801">[99]Hoja1!$K$3:$L$55</definedName>
    <definedName name="DistanciasPRS9003">[99]Hoja1!$A$3:$B$52</definedName>
    <definedName name="DistanciasPRS9004">[99]Hoja1!$F$3:$G$33</definedName>
    <definedName name="DISTRIBUCION">'[22]PU (2)'!#REF!</definedName>
    <definedName name="distrital">#REF!</definedName>
    <definedName name="div_pay">[74]ASSUMPTIONS!#REF!</definedName>
    <definedName name="Division_acrilica_para_ducha">#REF!</definedName>
    <definedName name="dj">#REF!</definedName>
    <definedName name="djdiffehefhfh">#REF!</definedName>
    <definedName name="DKEQEFEFJIJW">#REF!</definedName>
    <definedName name="dl">#REF!</definedName>
    <definedName name="DM">#REF!</definedName>
    <definedName name="DMD">#REF!</definedName>
    <definedName name="do">#REF!</definedName>
    <definedName name="Documentstatus">#REF!</definedName>
    <definedName name="Documentstatus1">'[51]REF - Listas'!$B$4:$B$11</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_Acrilico_0_90_x_0_90">#REF!</definedName>
    <definedName name="DOR">#REF!</definedName>
    <definedName name="DOT">#REF!</definedName>
    <definedName name="dota">#REF!</definedName>
    <definedName name="Dp">#REF!</definedName>
    <definedName name="DRAWING_LEAD_TIME">#REF!</definedName>
    <definedName name="drf">#REF!</definedName>
    <definedName name="DRTOS1">'[100]Cost Codes'!$B$4:$G$331</definedName>
    <definedName name="DS">#REF!</definedName>
    <definedName name="DSA">#REF!</definedName>
    <definedName name="DSF">'[101]A.P.U'!#REF!</definedName>
    <definedName name="dt">#REF!</definedName>
    <definedName name="dtf">#REF!</definedName>
    <definedName name="DTFSMedida">#REF!</definedName>
    <definedName name="DtmFechaCotizacion">#REF!</definedName>
    <definedName name="DtmFechVigenCotiza">#REF!</definedName>
    <definedName name="DTS">#REF!</definedName>
    <definedName name="DUCHA">#REF!</definedName>
    <definedName name="Ducha_Tayrona">#REF!</definedName>
    <definedName name="DUCHATAYRONATOT">#REF!</definedName>
    <definedName name="Dv">#REF!</definedName>
    <definedName name="dxd">[13]CALCULO!$E$75</definedName>
    <definedName name="DZ.Main" hidden="1">#REF!</definedName>
    <definedName name="e">#REF!</definedName>
    <definedName name="E_03">#REF!</definedName>
    <definedName name="e_INSTALACIONES_HIDRAULICAS">#REF!</definedName>
    <definedName name="E2.160">#REF!</definedName>
    <definedName name="ED">#REF!</definedName>
    <definedName name="edil">[36]lisprecios!#REF!</definedName>
    <definedName name="EDWIN">#REF!</definedName>
    <definedName name="EE">'[80]C - CENTROS DE COSTO Y GASTOS'!$D$5:$E$123</definedName>
    <definedName name="EEE" hidden="1">#REF!</definedName>
    <definedName name="eeeeeeeeee">#REF!</definedName>
    <definedName name="eeeeeeeeeee">#REF!</definedName>
    <definedName name="EEEEEEEEESSSSSSSSSSSSS">#REF!</definedName>
    <definedName name="eeeeeeeeggggggg">#REF!</definedName>
    <definedName name="EEEGGGNNNLLLL">#REF!</definedName>
    <definedName name="EER">#REF!</definedName>
    <definedName name="ef">#REF!</definedName>
    <definedName name="egefqe">#REF!</definedName>
    <definedName name="EINAR">#REF!</definedName>
    <definedName name="el">#REF!</definedName>
    <definedName name="ELB">[43]dts!$B$21</definedName>
    <definedName name="ElectConsPrice">[53]Parameters!$R$15</definedName>
    <definedName name="ElectDemandPrice">#REF!</definedName>
    <definedName name="ELECTROMAG">#REF!</definedName>
    <definedName name="ELEMENVERT">#REF!</definedName>
    <definedName name="ELTOTAL">#REF!</definedName>
    <definedName name="EMPAQUE">#REF!</definedName>
    <definedName name="ENCHAP11">#REF!</definedName>
    <definedName name="ENCHAP20">#REF!</definedName>
    <definedName name="ENCHAPBAÑO">#REF!</definedName>
    <definedName name="ENCHAPE">#REF!</definedName>
    <definedName name="ENCHAPES">#REF!</definedName>
    <definedName name="ENCHAPLABOR">#REF!</definedName>
    <definedName name="ENCHAPTABLETA">#REF!</definedName>
    <definedName name="End_Bal">#REF!</definedName>
    <definedName name="ene00">[10]Dólar!#REF!</definedName>
    <definedName name="ENERGIA">'[29]CAP IV # 4'!#REF!</definedName>
    <definedName name="ENERGIATABLA1.2.4">'[5]CALCULO COSTOS DE OPERACIÓN'!$B$127:$AF$163</definedName>
    <definedName name="Engine">#N/A</definedName>
    <definedName name="ENTIDAD">[43]dts!$B$5</definedName>
    <definedName name="EQUI">[87]Equipo!$A:$IV</definedName>
    <definedName name="EQUI3">[102]Equipo!$A:$IV</definedName>
    <definedName name="EquipData">'[53]Equip Data'!$B$14:$AQ$75</definedName>
    <definedName name="EquipInput">#REF!</definedName>
    <definedName name="EquipLifeRank">#REF!</definedName>
    <definedName name="EQUIPO">#REF!</definedName>
    <definedName name="EQUIPO_1">[103]EQUIPO!$B$2:$D$36</definedName>
    <definedName name="EQUIPO_DE_SOLDADURA">'[24]LISTADO '!$L$10</definedName>
    <definedName name="Equipo_de_topografia">#REF!</definedName>
    <definedName name="equipo_mayor">#REF!</definedName>
    <definedName name="equipomayor2">[104]desglose!#REF!</definedName>
    <definedName name="EquipOpCostOutput">#REF!</definedName>
    <definedName name="EquipOpFleet">#REF!</definedName>
    <definedName name="equipos">#REF!</definedName>
    <definedName name="equiprecord">[88]Sheet1!$A$18:$A$1072</definedName>
    <definedName name="EquipReplOutput">#REF!</definedName>
    <definedName name="EquipRow">#REF!</definedName>
    <definedName name="er">#REF!</definedName>
    <definedName name="ERR">#REF!</definedName>
    <definedName name="erra">#REF!</definedName>
    <definedName name="ERROR">#REF!</definedName>
    <definedName name="ERROR1">#REF!</definedName>
    <definedName name="ERROR2">#REF!</definedName>
    <definedName name="ERROR3">[105]TARIF2002!#REF!</definedName>
    <definedName name="ERROR5">[105]TARIF2002!#REF!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ALERA">#REF!</definedName>
    <definedName name="escalones">[36]lisprecios!#REF!</definedName>
    <definedName name="ESCRITURACION">#REF!</definedName>
    <definedName name="ESE">#REF!</definedName>
    <definedName name="ESMALTE">#REF!</definedName>
    <definedName name="ESMALTMADETOT">#REF!</definedName>
    <definedName name="ESP201.15">'[106]201.15'!$H$49</definedName>
    <definedName name="ESP201.21">'[106]201.21'!$H$50</definedName>
    <definedName name="ESP201.7">'[106]201.7'!$H$52</definedName>
    <definedName name="ESP201.8">'[106]201.8'!$H$53</definedName>
    <definedName name="ESP210.2.2">#REF!</definedName>
    <definedName name="ESP220.1">'[107]220.1'!$H$52</definedName>
    <definedName name="ESP225P">#REF!</definedName>
    <definedName name="ESP320.1">'[108]320.1'!$H$52</definedName>
    <definedName name="ESP330.1">'[107]330.1'!$H$52</definedName>
    <definedName name="ESP330.1P">'[106]330.1P (7801)'!$H$50</definedName>
    <definedName name="ESP330.2">'[108]330.2'!$H$52</definedName>
    <definedName name="ESP632.1P">'[106]632.1P '!$H$57</definedName>
    <definedName name="ESP632.4P">'[106]632.4P'!$H$51</definedName>
    <definedName name="ESP640.1.2">'[107]640.1.2'!$H$50</definedName>
    <definedName name="ESP673.1">'[107]673.1'!$H$49</definedName>
    <definedName name="ESP673.2">'[107]673.2'!$H$53</definedName>
    <definedName name="ESP700.1">'[108]700.1'!$H$52</definedName>
    <definedName name="ESPEJO">#REF!</definedName>
    <definedName name="ESTACION">[60]TABLAS!$B$63:$B$78</definedName>
    <definedName name="Este">#REF!</definedName>
    <definedName name="ESTERIL">'[57]BASE DE DATOS ORIG'!#REF!</definedName>
    <definedName name="ESTRUCT06">'[109]Análisis Unit'!#REF!</definedName>
    <definedName name="ESTRUCT07">'[109]Análisis Unit'!#REF!</definedName>
    <definedName name="ESTRUCT08">'[109]Análisis Unit'!#REF!</definedName>
    <definedName name="ESTRUCT09">'[109]Análisis Unit'!#REF!</definedName>
    <definedName name="ESTRUCT10">'[109]Análisis Unit'!#REF!</definedName>
    <definedName name="ESTRUCT11">'[109]Análisis Unit'!#REF!</definedName>
    <definedName name="ESTRUCT12">'[109]Análisis Unit'!#REF!</definedName>
    <definedName name="ESTRUCT13">'[109]Análisis Unit'!#REF!</definedName>
    <definedName name="ESTRUCT14">'[109]Análisis Unit'!#REF!</definedName>
    <definedName name="ESTRUCT15">'[109]Análisis Unit'!#REF!</definedName>
    <definedName name="ESTRUCT16">'[109]Análisis Unit'!#REF!</definedName>
    <definedName name="ESTRUCT17">'[109]Análisis Unit'!#REF!</definedName>
    <definedName name="ESTRUCT18">'[109]Análisis Unit'!#REF!</definedName>
    <definedName name="ESTRUCT19">'[109]Análisis Unit'!#REF!</definedName>
    <definedName name="ESTRUCT20">'[109]Análisis Unit'!#REF!</definedName>
    <definedName name="ESTRUCT21">'[109]Análisis Unit'!#REF!</definedName>
    <definedName name="ESTRUCT22">'[109]Análisis Unit'!#REF!</definedName>
    <definedName name="ESTRUCT24">'[109]Análisis Unit'!#REF!</definedName>
    <definedName name="ESTRUCT25">'[109]Análisis Unit'!#REF!</definedName>
    <definedName name="ESTRUCT28">'[109]Análisis Unit'!#REF!</definedName>
    <definedName name="ESTRUCT29">'[109]Análisis Unit'!#REF!</definedName>
    <definedName name="ESTRUCT31">'[109]Análisis Unit'!#REF!</definedName>
    <definedName name="ESTRUCT33">'[109]Análisis Unit'!#REF!</definedName>
    <definedName name="ESTRUCT34">'[109]Análisis Unit'!#REF!</definedName>
    <definedName name="ESTRUCT43">'[109]Análisis Unit'!#REF!</definedName>
    <definedName name="ESTRUCTURA">#REF!</definedName>
    <definedName name="ESTUDIOS">#REF!</definedName>
    <definedName name="ETERNIT">#REF!</definedName>
    <definedName name="ETERNIT6">#REF!</definedName>
    <definedName name="ev.Calculation" hidden="1">-4135</definedName>
    <definedName name="ev.Initialized" hidden="1">FALSE</definedName>
    <definedName name="Eval_Currency">#REF!</definedName>
    <definedName name="ex">#REF!</definedName>
    <definedName name="EXC">#REF!</definedName>
    <definedName name="EXCAVACION">#REF!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4">#REF!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3">'[110]COSTOS OFICINA'!#REF!</definedName>
    <definedName name="Excel_BuiltIn_Print_Titles_4">'[110]COSTOS CAMPAMENTO'!#REF!</definedName>
    <definedName name="Exchange_Rate">#REF!</definedName>
    <definedName name="exchangerate">[111]Parameters!#REF!</definedName>
    <definedName name="EXCROC">'[112]Análisis de precios'!$H$52</definedName>
    <definedName name="Executivepb" hidden="1">#REF!</definedName>
    <definedName name="ExistAge">#REF!</definedName>
    <definedName name="ExistFleet">#REF!</definedName>
    <definedName name="expl1">[10]Gastos!#REF!</definedName>
    <definedName name="ExRateAus">[113]ProjectParameters!$G$18</definedName>
    <definedName name="ExRateCountry">[113]ProjectParameters!$B$18:$B$22</definedName>
    <definedName name="ExRates">[113]ProjectParameters!$G$18:$G$22</definedName>
    <definedName name="Extra_Pay">#REF!</definedName>
    <definedName name="Extracción_IM">#REF!</definedName>
    <definedName name="Extractor_120v_de_10">#REF!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_INSTAC_AIRE_ACONDICIONADO">#REF!</definedName>
    <definedName name="f_INSTAC_ELECTRICAS_TELEF">#REF!</definedName>
    <definedName name="f_INSTALA_GAS">#REF!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Scheduled_Payment+Extra_Payment</definedName>
    <definedName name="FABIAN">#N/A</definedName>
    <definedName name="FAC">#REF!</definedName>
    <definedName name="FAC_PRU">#REF!</definedName>
    <definedName name="FacConv">[114]CálculoTarifasMR!$M$1</definedName>
    <definedName name="FACTOR">#REF!</definedName>
    <definedName name="Factpb" hidden="1">#REF!</definedName>
    <definedName name="Factpb2" hidden="1">#REF!</definedName>
    <definedName name="FALTANTES1">'[115]CANT OBRA'!$A:$IV</definedName>
    <definedName name="fb">#REF!</definedName>
    <definedName name="fcc">#REF!</definedName>
    <definedName name="fcv">#REF!</definedName>
    <definedName name="fd">#REF!</definedName>
    <definedName name="fda">#REF!</definedName>
    <definedName name="fdf">#REF!</definedName>
    <definedName name="fdwssf">#REF!</definedName>
    <definedName name="feb00">[10]Dólar!#REF!</definedName>
    <definedName name="FECHA">#REF!</definedName>
    <definedName name="Fechas">#REF!</definedName>
    <definedName name="Festivos">'[116]días habiles 2015'!$D$2:$D$21</definedName>
    <definedName name="Fexx">[7]Cálculo!$B$39</definedName>
    <definedName name="FF">'[117]cost codes'!$B$2:$F$54</definedName>
    <definedName name="ffff">#REF!</definedName>
    <definedName name="fffffdfdfddf">#REF!</definedName>
    <definedName name="ffffffffffffffff">#REF!</definedName>
    <definedName name="ffffffffffrrrrrrrrrrrrreeeeeeeeeeee">#REF!</definedName>
    <definedName name="FFFFFHHHHHHH">#REF!</definedName>
    <definedName name="fg">#REF!</definedName>
    <definedName name="FGV">#REF!</definedName>
    <definedName name="fhfhhfhfhfhfhfhfhfhhfhfhfhfh">'[69]A. P. U.'!#REF!</definedName>
    <definedName name="fi">#REF!</definedName>
    <definedName name="filename">MID(CELL("nombrearchivo"),FIND("[",CELL("nombrearchivo")),FIND("]",CELL("nombrearchivo"))-FIND("[",CELL("nombrearchivo"))+1)</definedName>
    <definedName name="FILODILAT">#REF!</definedName>
    <definedName name="Fin_de_semana">'[116]días habiles 2015'!$M$1:$M$2</definedName>
    <definedName name="FINAL">[118]FLUJOS!#REF!</definedName>
    <definedName name="Finaliza">[82]Design!$B$275</definedName>
    <definedName name="Financialpb" hidden="1">#REF!</definedName>
    <definedName name="Financialpb2" hidden="1">#REF!</definedName>
    <definedName name="FixEquip_hrs">'[119]Fixed Plant'!$F$109:$AA$168</definedName>
    <definedName name="fk">#REF!</definedName>
    <definedName name="Fleet">#REF!</definedName>
    <definedName name="FleetC">#REF!</definedName>
    <definedName name="fleetRecNo">[120]Fleet!$B$12:$B$80</definedName>
    <definedName name="FleetS">#REF!</definedName>
    <definedName name="FleetW">#REF!</definedName>
    <definedName name="flq">#REF!</definedName>
    <definedName name="FlsSumDetail">#REF!</definedName>
    <definedName name="FlsSumHeading">#REF!</definedName>
    <definedName name="FlsTotDetail">#REF!</definedName>
    <definedName name="FlsTotHeading">#REF!</definedName>
    <definedName name="Fluid">'[121]Actual Data (MAP)'!$E$1:$F$8</definedName>
    <definedName name="fm">#REF!</definedName>
    <definedName name="FOB_POINT">#REF!</definedName>
    <definedName name="forapproval">'[122]LISTS-FOR INTERNAL USE ONLY'!$B$16:$B$25</definedName>
    <definedName name="form_calcmod">'[123]CALC-MOD'!$C$4:$C$11,'[123]CALC-MOD'!$G$4:$G$11,'[123]CALC-MOD'!$C$16:$C$23,'[123]CALC-MOD'!$G$16:$G$23,'[123]CALC-MOD'!$C$29:$C$36,'[123]CALC-MOD'!$B$43:$B$47</definedName>
    <definedName name="form_cons">[124]CONS!$F$14:$F$81,[124]CONS!$G$13:$G$81,[124]CONS!$G$87:$G$90,[124]CONS!$K$13:$K$22,[124]CONS!$M$13:$M$21</definedName>
    <definedName name="form_desglose">#REF!,#REF!</definedName>
    <definedName name="form_equi">[124]EQUI!$D$15:$E$45,[124]EQUI!$E$46,[124]EQUI!$D$52:$E$86,[124]EQUI!$E$87,[124]EQUI!$D$94:$E$109,[124]EQUI!$E$110,[124]EQUI!$D$116:$E$122,[124]EQUI!$E$123,[124]EQUI!$D$131:$E$136,[124]EQUI!$E$137,[124]EQUI!$E$140,[124]EQUI!$D$146:$E$159,[124]EQUI!$E$161,[124]EQUI!$I$2:$I$14,[124]EQUI!$K$2:$K$13</definedName>
    <definedName name="form_indir">[123]INDIR!$C$17:$M$22,[123]INDIR!$O$17:$P$22,[123]INDIR!$R$17:$R$23,[123]INDIR!$C$25:$M$26,[123]INDIR!$O$25:$P$26,[123]INDIR!$R$25:$R$27,[123]INDIR!$C$32:$M$33,[123]INDIR!$O$32:$P$33,[123]INDIR!$R$32:$R$34,[123]INDIR!$R$37,[123]INDIR!$P$43:$P$49,[123]INDIR!$R$43:$R$50,[123]INDIR!$P$54:$P$59,[123]INDIR!$R$54:$R$60,[123]INDIR!$P$65:$P$67,[123]INDIR!$R$65:$R$68,[123]INDIR!$R$71</definedName>
    <definedName name="form_otrosmod">'[124]OTROS MO'!$C$15:$D$19,'[124]OTROS MO'!$F$15:$G$19,'[124]OTROS MO'!$H$15:$H$20,'[124]OTROS MO'!$F$25:$F$26,'[124]OTROS MO'!$H$25:$H$27,'[124]OTROS MO'!$F$33:$F$34,'[124]OTROS MO'!$H$33:$H$35,'[124]OTROS MO'!$H$38</definedName>
    <definedName name="form_resumen">#REF!,#REF!,#REF!,#REF!,#REF!,#REF!,#REF!,#REF!,#REF!,#REF!,#REF!</definedName>
    <definedName name="form_subcon">#REF!,#REF!</definedName>
    <definedName name="form_superv">[123]SUPERV!$C$17:$L$23,[123]SUPERV!$N$17:$O$23,[123]SUPERV!$Q$17:$Q$24</definedName>
    <definedName name="FORMACOL">#REF!</definedName>
    <definedName name="formadepago">#REF!</definedName>
    <definedName name="FORMALETA">[46]Materiales!$F$37</definedName>
    <definedName name="FORMALETAM2">#REF!</definedName>
    <definedName name="Formaletas">'[24]LISTADO '!$L$5</definedName>
    <definedName name="FORMALOSA">#REF!</definedName>
    <definedName name="FORMAV">#REF!</definedName>
    <definedName name="FORMAVIGACIMIEN">#REF!</definedName>
    <definedName name="FORMAZAPATA">#REF!</definedName>
    <definedName name="formularioCantidades">#REF!</definedName>
    <definedName name="frdesd">#REF!</definedName>
    <definedName name="FrecInctoMmtoAnno">#REF!</definedName>
    <definedName name="FrecInctoMmtoAno">#REF!</definedName>
    <definedName name="fres">#REF!</definedName>
    <definedName name="ft">#REF!</definedName>
    <definedName name="Fu">[7]Cálculo!$B$40</definedName>
    <definedName name="Fub">[7]Cálculo!$B$36</definedName>
    <definedName name="Fuel">'[73]Budget Assumptions'!$J$3</definedName>
    <definedName name="FuelControl">#REF!</definedName>
    <definedName name="FuelCostos">#REF!</definedName>
    <definedName name="FuelFactorA">#REF!</definedName>
    <definedName name="FuelFactorB">#REF!</definedName>
    <definedName name="FuelMedian">#REF!</definedName>
    <definedName name="FuelPrice">[53]Parameters!$R$18</definedName>
    <definedName name="Full_Print">#REF!</definedName>
    <definedName name="Fup">[7]Cálculo!$B$38</definedName>
    <definedName name="fv">#REF!</definedName>
    <definedName name="FX">#REF!</definedName>
    <definedName name="fx_rate">[98]Cover!#REF!</definedName>
    <definedName name="fy">#REF!</definedName>
    <definedName name="Fyb">[7]Cálculo!$B$35</definedName>
    <definedName name="Fyp">[7]Cálculo!$B$37</definedName>
    <definedName name="fyy">#REF!</definedName>
    <definedName name="g_CARPINT_METALICA_MADERA">#REF!</definedName>
    <definedName name="Ga">#REF!</definedName>
    <definedName name="Gabinete_lam._Galv._Pint._1_8x1_2x_6">#REF!</definedName>
    <definedName name="GANCHO">#REF!</definedName>
    <definedName name="GanSumDetail">#REF!</definedName>
    <definedName name="GanSumHeading">#REF!</definedName>
    <definedName name="GanTotalDetail">#REF!</definedName>
    <definedName name="GanTotalHeading">#REF!</definedName>
    <definedName name="GarantiaExtendida">#REF!</definedName>
    <definedName name="GarantiaExtendidaCostos">#REF!</definedName>
    <definedName name="GASTOS_GENERALES">'[125]Precios E'!#REF!</definedName>
    <definedName name="Gb">#REF!</definedName>
    <definedName name="Gc">#REF!</definedName>
    <definedName name="Gd">#REF!</definedName>
    <definedName name="gdj">#REF!</definedName>
    <definedName name="Ge">#REF!</definedName>
    <definedName name="gecolsa06">[10]Gastos!#REF!</definedName>
    <definedName name="GERENCIA">#REF!</definedName>
    <definedName name="GETCostOutput">#REF!</definedName>
    <definedName name="Gf">#REF!</definedName>
    <definedName name="gft">#REF!</definedName>
    <definedName name="Gg">#REF!</definedName>
    <definedName name="gggggddd">#REF!</definedName>
    <definedName name="gggggg">#REF!</definedName>
    <definedName name="ggggggg">#REF!</definedName>
    <definedName name="gggggggggggbbbbbbbbbbbbbb" hidden="1">#REF!</definedName>
    <definedName name="GGGGGGGGGGGGG">#REF!</definedName>
    <definedName name="GGGGGGGGGGGGGGGGG">#REF!</definedName>
    <definedName name="GGGGGGGGGTTTTTTTTTTT">#REF!</definedName>
    <definedName name="GGGGJJJJKKK">#REF!</definedName>
    <definedName name="Gh">#REF!</definedName>
    <definedName name="GHG">'[126]GENERALIDADES '!$E$9</definedName>
    <definedName name="ghjbkikk">#REF!</definedName>
    <definedName name="ghu">#REF!</definedName>
    <definedName name="Gi">#REF!</definedName>
    <definedName name="gj">#REF!</definedName>
    <definedName name="Gk">#REF!</definedName>
    <definedName name="GKJDGDIJZ">"Imagen 3"</definedName>
    <definedName name="gl">#REF!</definedName>
    <definedName name="gmt">#REF!</definedName>
    <definedName name="gn">#REF!</definedName>
    <definedName name="gnm">#REF!</definedName>
    <definedName name="gñ">#REF!</definedName>
    <definedName name="gp">#REF!</definedName>
    <definedName name="GPS">#REF!</definedName>
    <definedName name="GPSCostos">#REF!</definedName>
    <definedName name="_xlnm.Recorder">#REF!</definedName>
    <definedName name="Grados">#REF!</definedName>
    <definedName name="Graniplast">#REF!</definedName>
    <definedName name="GRANITO">#REF!</definedName>
    <definedName name="Granito_N_2">#REF!</definedName>
    <definedName name="GRANO">#REF!</definedName>
    <definedName name="GRAVILLA">[63]MATERIALES!$D$3</definedName>
    <definedName name="Grifería_Ducha">#REF!</definedName>
    <definedName name="grl">#REF!</definedName>
    <definedName name="GRUPO">#REF!</definedName>
    <definedName name="grupo1">#REF!</definedName>
    <definedName name="GRUPO2">#REF!</definedName>
    <definedName name="gte">#REF!</definedName>
    <definedName name="gtgtgtgt">#REF!</definedName>
    <definedName name="GTI">#REF!</definedName>
    <definedName name="Guarda_camilla_en_acero_inox.h_0_9">#REF!</definedName>
    <definedName name="Guarda_camilla_en_madera_h__0_90_m">#REF!</definedName>
    <definedName name="guardaescoba">[36]lisprecios!#REF!</definedName>
    <definedName name="Gv">#REF!</definedName>
    <definedName name="Gw">#REF!</definedName>
    <definedName name="gy">#REF!</definedName>
    <definedName name="H">[60]TABLAS!$D$63:$D$78</definedName>
    <definedName name="H.L._INGENIEROS___API_LTDA">[14]UNIT081!#REF!</definedName>
    <definedName name="h_PISOS_Y_PAVIMENTO">#REF!</definedName>
    <definedName name="Ha">#REF!</definedName>
    <definedName name="hab___viv">#REF!</definedName>
    <definedName name="hayud">#REF!</definedName>
    <definedName name="Hb">#REF!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eader_Row">ROW(#REF!)</definedName>
    <definedName name="herr">#REF!</definedName>
    <definedName name="HERRAMIENTAS">[127]MATERIALES!$A$13</definedName>
    <definedName name="HG">#REF!</definedName>
    <definedName name="hgrua">#REF!</definedName>
    <definedName name="hgt">#REF!</definedName>
    <definedName name="hgu">#REF!</definedName>
    <definedName name="HH">#REF!</definedName>
    <definedName name="HHAHHAHAHAHAHH">#REF!</definedName>
    <definedName name="hhhh">#REF!</definedName>
    <definedName name="HHHHHHTTTTKKKK">#REF!</definedName>
    <definedName name="HHHSHSH">#REF!</definedName>
    <definedName name="hhjh">#REF!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ELLO_DE_CAUCHO_10_S8">[23]Materiales!#REF!</definedName>
    <definedName name="HIDROSELLO_DE_CAUCHO_12_S8">[23]Materiales!#REF!</definedName>
    <definedName name="HIDROSELLO_DE_CAUCHO_14_S8">[23]Materiales!#REF!</definedName>
    <definedName name="HIDROSELLO_DE_CAUCHO_16_S8">[23]Materiales!#REF!</definedName>
    <definedName name="HIDROSELLO_DE_CAUCHO_18_S8">[23]Materiales!#REF!</definedName>
    <definedName name="HIDROSELLO_DE_CAUCHO_20_S8">[23]Materiales!#REF!</definedName>
    <definedName name="HIDROSELLO_DE_CAUCHO_24_S4">[23]Materiales!#REF!</definedName>
    <definedName name="HIDROSELLO_DE_CAUCHO_27_S4">[23]Materiales!#REF!</definedName>
    <definedName name="HIDROSELLO_DE_CAUCHO_30_S4">[23]Materiales!#REF!</definedName>
    <definedName name="HIDROSELLO_DE_CAUCHO_6_S8">[23]Materiales!#REF!</definedName>
    <definedName name="HIDROSELLO_DE_CAUCHO_8_S8">[23]Materiales!#REF!</definedName>
    <definedName name="HIDROSELLO_S8">[23]Materiales!#REF!</definedName>
    <definedName name="hierro">#REF!</definedName>
    <definedName name="hierro1">#REF!</definedName>
    <definedName name="hierro2">'[77]APU''s'!#REF!</definedName>
    <definedName name="hierro4">'[77]APU''s'!#REF!</definedName>
    <definedName name="hing">#REF!</definedName>
    <definedName name="HisYear_0" hidden="1">#REF!</definedName>
    <definedName name="HisYear_1" hidden="1">#REF!</definedName>
    <definedName name="HisYear_2" hidden="1">#REF!</definedName>
    <definedName name="HisYear_3" hidden="1">#REF!</definedName>
    <definedName name="HJ">#REF!</definedName>
    <definedName name="hjhjhhhhhhhhhhhhh">#REF!</definedName>
    <definedName name="hjhjhj">#REF!</definedName>
    <definedName name="hjhjhjhj">#REF!</definedName>
    <definedName name="hjk">#REF!</definedName>
    <definedName name="hl">#REF!</definedName>
    <definedName name="hmont">#REF!</definedName>
    <definedName name="hn.ConvertZero1" hidden="1">[128]LTM!$G$461:$J$461,[128]LTM!$G$463:$J$464,[128]LTM!$G$468:$J$469,[128]LTM!$G$473:$J$475,[128]LTM!$G$480:$J$480,[128]LTM!$G$484:$J$485,[128]LTM!$G$490:$J$490,[128]LTM!$G$514:$J$518,[128]LTM!$G$525:$J$526,[128]LTM!$G$532:$J$537</definedName>
    <definedName name="hn.ConvertZero2" hidden="1">[128]LTM!$G$560:$J$560,[128]LTM!$H$590:$J$591,[128]LTM!$H$614:$J$614,[128]LTM!$H$635:$J$636,[128]LTM!$G$676:$J$680,[128]LTM!$G$686:$J$686,[128]LTM!$G$688:$J$694,[128]LTM!$G$681:$J$682</definedName>
    <definedName name="hn.ConvertZero3" hidden="1">[128]LTM!$G$699:$J$706,[128]LTM!$G$710:$J$714,[128]LTM!$G$717:$J$734,[128]LTM!$G$738:$J$738,[128]LTM!$G$745:$J$751</definedName>
    <definedName name="hn.ConvertZero4" hidden="1">[128]LTM!$G$840:$J$840,[128]LTM!$H$1266:$J$1266,[128]LTM!$G$1267:$J$1267,[128]LTM!$G$1454:$J$1461,[128]LTM!$J$1462,[128]LTM!$J$1463,[128]LTM!$G$1468:$J$1469,[128]LTM!$L$1469:$N$1469</definedName>
    <definedName name="hn.ConvertZeroUnhide1" hidden="1">[128]LTM!$G$1469:$J$1469,[128]LTM!$L$1469:$N$1469,[128]LTM!$H$1266:$J$1266</definedName>
    <definedName name="hn.Delete015" hidden="1">'[128]CREDIT STATS'!$B$9:$K$11,'[128]CREDIT STATS'!$O$11:$X$14,'[128]CREDIT STATS'!$B$25:$K$30,'[128]CREDIT STATS'!$O$25:$X$26</definedName>
    <definedName name="hn.DZ_MultByFXRates" hidden="1">[128]DropZone!$B$2:$I$118,[128]DropZone!$B$120:$I$132,[128]DropZone!$B$134:$I$136,[128]DropZone!$B$138:$I$146</definedName>
    <definedName name="hn.ExtDb" hidden="1">FALSE</definedName>
    <definedName name="hn.LTM_MultByFXRates" hidden="1">[128]LTM!$G$461:$N$477,[128]LTM!$G$480:$N$539,[128]LTM!$G$548:$N$667,[128]LTM!$G$676:$N$1266,[128]LTM!$G$1454:$N$1461,[128]LTM!$G$1463:$N$1465,[128]LTM!$G$1468:$N$1469</definedName>
    <definedName name="hn.ModelType" hidden="1">"DEAL"</definedName>
    <definedName name="hn.ModelVersion" hidden="1">1</definedName>
    <definedName name="hn.MultbyFXRates" hidden="1">[128]LTM!$G$461:$N$477,[128]LTM!$G$480:$N$539,[128]LTM!$G$548:$N$667,[128]LTM!$G$676:$N$1266,[128]LTM!$G$1454:$N$1461,[128]LTM!$G$1463:$N$1465,[128]LTM!$G$1468:$N$1469</definedName>
    <definedName name="hn.MultByFXRates1" hidden="1">[128]LTM!$G$461:$G$477,[128]LTM!$G$480:$G$539,[128]LTM!$G$548:$G$562,[128]LTM!$G$676:$G$840,[128]LTM!$G$1454:$G$1469</definedName>
    <definedName name="hn.MultByFXRates2" hidden="1">[128]LTM!$H$461:$H$477,[128]LTM!$H$480:$H$539,[128]LTM!$H$548:$H$667,[128]LTM!$H$676:$H$1266,[128]LTM!$H$1454:$H$1469</definedName>
    <definedName name="hn.MultByFXRates3" hidden="1">[128]LTM!$I$461:$I$477,[128]LTM!$I$480:$I$539,[128]LTM!$I$548:$I$667,[128]LTM!$I$676:$I$1266,[128]LTM!$I$1454:$I$1469</definedName>
    <definedName name="hn.MultbyFxrates4" hidden="1">[128]LTM!$J$461:$J$477,[128]LTM!$J$480:$J$539,[128]LTM!$J$548:$J$668,[128]LTM!$J$676:$J$1266,[128]LTM!$J$1454:$J$1461,[128]LTM!$J$1463:$J$1465,[128]LTM!$J$1468</definedName>
    <definedName name="hn.multbyfxrates5" hidden="1">[128]LTM!$L$461:$L$477,[128]LTM!$L$480:$L$539,[128]LTM!$L$548:$L$562,[128]LTM!$L$676:$L$840,[128]LTM!$L$1454:$L$1469</definedName>
    <definedName name="hn.multbyfxrates6" hidden="1">[128]LTM!$M$461:$M$477,[128]LTM!$M$480:$M$539,[128]LTM!$M$548:$M$668,[128]LTM!$M$676:$M$1266,[128]LTM!$M$1454:$M$1469</definedName>
    <definedName name="hn.multbyfxrates7" hidden="1">[128]LTM!$N$461:$N$477,[128]LTM!$N$480:$N$539,[128]LTM!$N$548:$N$667,[128]LTM!$N$676:$N$1266,[128]LTM!$N$1454:$N$1469</definedName>
    <definedName name="hn.MultByFXRatesBot1" hidden="1">[128]LTM!$G$676:$G$682,[128]LTM!$G$686,[128]LTM!$G$688:$G$694,[128]LTM!$G$699:$G$706,[128]LTM!$G$710:$G$714,[128]LTM!$G$717:$G$734,[128]LTM!$G$738,[128]LTM!$G$738,[128]LTM!$G$745:$G$751,[128]LTM!$G$840,[128]LTM!$G$1454:$G$1461,[128]LTM!$G$1468:$G$1469</definedName>
    <definedName name="hn.MultByFXRatesBot2" hidden="1">[128]LTM!$H$676:$H$682,[128]LTM!$H$686,[128]LTM!$H$688:$H$694,[128]LTM!$H$699:$H$706,[128]LTM!$H$710:$H$714,[128]LTM!$H$717:$H$734,[128]LTM!$H$738,[128]LTM!$H$745:$H$751,[128]LTM!$H$840,[128]LTM!$H$1266,[128]LTM!$H$1454:$H$1461,[128]LTM!$H$1468:$H$1469</definedName>
    <definedName name="hn.MultByFXRatesBot3" hidden="1">[128]LTM!$I$676:$I$682,[128]LTM!$I$686,[128]LTM!$I$688:$I$694,[128]LTM!$I$699:$I$706,[128]LTM!$I$710:$I$714,[128]LTM!$I$717:$I$734,[128]LTM!$I$738,[128]LTM!$I$745:$I$751,[128]LTM!$I$840,[128]LTM!$I$1266,[128]LTM!$I$1454:$I$1461,[128]LTM!$I$1468:$I$1469</definedName>
    <definedName name="hn.MultByFXRatesBot4" hidden="1">[128]LTM!$J$676:$J$682,[128]LTM!$J$686,[128]LTM!$J$688:$J$694,[128]LTM!$J$699:$J$706,[128]LTM!$J$710:$J$714,[128]LTM!$J$717:$J$734,[128]LTM!$J$738,[128]LTM!$J$745:$J$751,[128]LTM!$J$840,[128]LTM!$J$1266,[128]LTM!$J$1454:$J$1461,[128]LTM!$J$1463:$J$1465,[128]LTM!$J$1468</definedName>
    <definedName name="hn.MultByFXRatesBot5" hidden="1">[128]LTM!$L$676:$L$682,[128]LTM!$L$686,[128]LTM!$L$688:$L$694,[128]LTM!$L$699:$L$706,[128]LTM!$L$710:$L$714,[128]LTM!$L$717:$L$734,[128]LTM!$L$738,[128]LTM!$L$745:$L$751,[128]LTM!$L$837:$L$838,[128]LTM!$L$1454:$L$1458,[128]LTM!$L$1468:$L$1469</definedName>
    <definedName name="hn.MultByFXRatesBot6" hidden="1">[128]LTM!$M$676:$M$682,[128]LTM!$M$686,[128]LTM!$M$688:$M$694,[128]LTM!$M$699:$M$706,[128]LTM!$M$710:$M$714,[128]LTM!$M$717:$M$734,[128]LTM!$M$738,[128]LTM!$M$745:$M$751,[128]LTM!$M$837:$M$838,[128]LTM!$M$1454:$M$1458,[128]LTM!$M$1468:$M$1469</definedName>
    <definedName name="hn.MultByFXRatesBot7" hidden="1">[128]LTM!$N$676:$N$682,[128]LTM!$N$686,[128]LTM!$N$688:$N$694,[128]LTM!$N$699:$N$706,[128]LTM!$N$710:$N$714,[128]LTM!$N$717:$N$734,[128]LTM!$N$738,[128]LTM!$N$745:$N$751,[128]LTM!$N$837:$N$838,[128]LTM!$N$1454:$N$1458,[128]LTM!$N$1468:$N$1469</definedName>
    <definedName name="hn.MultByFXRatesTop1" hidden="1">[128]LTM!$G$461,[128]LTM!$G$463:$G$464,[128]LTM!$G$468:$G$469,[128]LTM!$G$473:$G$475,[128]LTM!$G$480,[128]LTM!$G$484:$G$485,[128]LTM!$G$490:$G$509,[128]LTM!$G$512,[128]LTM!$G$514:$G$518,[128]LTM!$G$525:$G$526,[128]LTM!$G$532:$G$537,[128]LTM!$G$560</definedName>
    <definedName name="hn.MultByFXRatesTop2" hidden="1">[128]LTM!$H$461,[128]LTM!$H$463:$H$464,[128]LTM!$H$468:$H$469,[128]LTM!$H$473:$H$475,[128]LTM!$H$480,[128]LTM!$H$484:$H$485,[128]LTM!$H$490:$H$509,[128]LTM!$H$512,[128]LTM!$H$514:$H$518,[128]LTM!$H$525:$H$526,[128]LTM!$H$532:$H$537,[128]LTM!$H$560,[128]LTM!$H$590:$H$591,[128]LTM!$H$614:$H$631,[128]LTM!$H$635:$H$636</definedName>
    <definedName name="hn.MultByFXRatesTop3" hidden="1">[128]LTM!$I$461,[128]LTM!$I$463:$I$464,[128]LTM!$I$468:$I$469,[128]LTM!$I$473:$I$475,[128]LTM!$I$480,[128]LTM!$I$484:$I$485,[128]LTM!$I$490:$I$509,[128]LTM!$I$512,[128]LTM!$I$514:$I$518,[128]LTM!$I$525:$I$526,[128]LTM!$I$532:$I$537,[128]LTM!$I$560,[128]LTM!$I$590:$I$591,[128]LTM!$I$614:$I$631,[128]LTM!$I$635:$I$636</definedName>
    <definedName name="hn.MultByFXRatesTop4" hidden="1">[128]LTM!$J$461,[128]LTM!$J$463:$J$464,[128]LTM!$J$468:$J$469,[128]LTM!$J$473:$J$475,[128]LTM!$J$480,[128]LTM!$J$484:$J$485,[128]LTM!$J$490:$J$509,[128]LTM!$J$512,[128]LTM!$J$514:$J$518,[128]LTM!$J$525:$J$526,[128]LTM!$J$532:$J$537,[128]LTM!$J$560,[128]LTM!$J$590:$J$591,[128]LTM!$J$614:$J$631,[128]LTM!$J$635:$J$636</definedName>
    <definedName name="hn.MultByFXRatesTop5" hidden="1">[128]LTM!$L$461,[128]LTM!$L$463:$L$464,[128]LTM!$L$468:$L$469,[128]LTM!$L$473:$L$475,[128]LTM!$L$480,[128]LTM!$L$484:$L$485,[128]LTM!$L$490:$L$509,[128]LTM!$L$512,[128]LTM!$L$514:$L$518,[128]LTM!$L$525:$L$526,[128]LTM!$L$532:$L$537,[128]LTM!$L$560</definedName>
    <definedName name="hn.MultByFXRatesTop6" hidden="1">[128]LTM!$M$461,[128]LTM!$M$463:$M$464,[128]LTM!$M$468:$M$469,[128]LTM!$M$473:$M$475,[128]LTM!$M$480,[128]LTM!$M$484:$M$485,[128]LTM!$M$490:$M$509,[128]LTM!$M$512,[128]LTM!$M$514:$M$518,[128]LTM!$M$525:$M$526,[128]LTM!$M$532:$M$537,[128]LTM!$M$560,[128]LTM!$M$590:$M$591,[128]LTM!$M$614:$M$631,[128]LTM!$M$635:$M$636</definedName>
    <definedName name="hn.MultByFXRatesTop7" hidden="1">[128]LTM!$N$461,[128]LTM!$N$463:$N$464,[128]LTM!$N$468:$N$469,[128]LTM!$N$473:$N$475,[128]LTM!$N$480,[128]LTM!$N$484:$N$485,[128]LTM!$N$490:$N$509,[128]LTM!$N$512,[128]LTM!$N$514:$N$518,[128]LTM!$N$525:$N$526,[128]LTM!$N$532:$N$537,[128]LTM!$N$560,[128]LTM!$N$590:$N$591,[128]LTM!$N$614:$N$631,[128]LTM!$N$635:$N$636</definedName>
    <definedName name="hn.NoUpload" hidden="1">0</definedName>
    <definedName name="hn.YearLabel" hidden="1">#REF!</definedName>
    <definedName name="hnt">#REF!</definedName>
    <definedName name="HOJA">#N/A</definedName>
    <definedName name="Hoja_Dis">[129]Design!$B$11:$DY$51</definedName>
    <definedName name="Hoja_Dis_All">[129]Design!$A$11:$DY$29</definedName>
    <definedName name="Hoja_Dis_Com">[82]Design!$A$11:$EA$267</definedName>
    <definedName name="Hoja_Dis_out">[129]Design!$C$11:$BX$27</definedName>
    <definedName name="Hoja_Dis_Ver">[129]Design!$B$11:$DY$51</definedName>
    <definedName name="HOJA1">#REF!</definedName>
    <definedName name="HOJA444">#N/A</definedName>
    <definedName name="HOJATRIP">#REF!</definedName>
    <definedName name="honor">[29]MATERIAL!#REF!</definedName>
    <definedName name="HORAA">#REF!</definedName>
    <definedName name="HORAS_DIAS">#REF!</definedName>
    <definedName name="horas_lluvia">#REF!</definedName>
    <definedName name="HORAS_LLUVIAS">#REF!</definedName>
    <definedName name="HORASEXTDIU">[130]DATOS!$CV$4:$CV$53</definedName>
    <definedName name="HORASEXTDIUFES">[130]DATOS!$CY$4:$CY$53</definedName>
    <definedName name="HORASEXTNOC">[130]DATOS!$CW$4:$CW$53</definedName>
    <definedName name="HORASEXTNOCFES">[130]DATOS!$CZ$4:$CZ$53</definedName>
    <definedName name="HORASLLUVIA">#REF!</definedName>
    <definedName name="HORASNORFES">[130]DATOS!$CX$4:$CX$53</definedName>
    <definedName name="horat">'[131]Itemes Renovación'!#REF!</definedName>
    <definedName name="HoursTotCol">#REF!</definedName>
    <definedName name="hoy" hidden="1">#REF!</definedName>
    <definedName name="Hp">[13]CALCULO!$E$67</definedName>
    <definedName name="hqi">#REF!</definedName>
    <definedName name="HrIncrement">'[67]Equip Data'!#REF!</definedName>
    <definedName name="hs">#REF!</definedName>
    <definedName name="hsup">#REF!</definedName>
    <definedName name="ht">#REF!</definedName>
    <definedName name="htecn">#REF!</definedName>
    <definedName name="htk">#REF!</definedName>
    <definedName name="HUGO">#N/A</definedName>
    <definedName name="hvehiculo">#REF!</definedName>
    <definedName name="HY">#REF!</definedName>
    <definedName name="hyhyuj">#REF!</definedName>
    <definedName name="HYT">#REF!</definedName>
    <definedName name="i">#REF!</definedName>
    <definedName name="i_ZONA_VERDE">#REF!</definedName>
    <definedName name="i1277.">#REF!</definedName>
    <definedName name="IANC">[5]INPUTS!$D$20</definedName>
    <definedName name="id">#REF!</definedName>
    <definedName name="IF">'[69]A. P. U.'!#REF!</definedName>
    <definedName name="ig">#REF!</definedName>
    <definedName name="IHUIU7UTI66R6767">#REF!</definedName>
    <definedName name="ii">#REF!</definedName>
    <definedName name="III">#REF!</definedName>
    <definedName name="IIIIIHHHYYSS">#REF!</definedName>
    <definedName name="IIIIIIIIIIIIIIHHHHHHHHHHHHHHHHGGGGGGGGGGGGGGG">#REF!</definedName>
    <definedName name="IIIIIIIIOOOOOOOOO">'[2]CUAD-DIURNA'!#REF!</definedName>
    <definedName name="ijqwwwww">#REF!</definedName>
    <definedName name="ik">#REF!</definedName>
    <definedName name="ikikololp">#REF!</definedName>
    <definedName name="ikj">#REF!</definedName>
    <definedName name="Im_Un">#REF!</definedName>
    <definedName name="ImpdosporMilCostos">#REF!</definedName>
    <definedName name="Impdosxmil">#REF!</definedName>
    <definedName name="IMPER">#REF!</definedName>
    <definedName name="IMPERM">#REF!</definedName>
    <definedName name="IMPRE">2%</definedName>
    <definedName name="imprev">#REF!</definedName>
    <definedName name="imprevistos">[64]DATOS!$B$17</definedName>
    <definedName name="Imprevistos_mmto_año1">#REF!</definedName>
    <definedName name="ImpuestoCostos">#REF!</definedName>
    <definedName name="Impuestos">#REF!</definedName>
    <definedName name="IMPULSIONALCANTARILLADOTABLA1.10">'[5]INFORMACIÓN REFERENCIA'!$B$441:$F$452</definedName>
    <definedName name="Incomepb" hidden="1">#REF!</definedName>
    <definedName name="INCONTERMS">[132]LISTAS!#REF!</definedName>
    <definedName name="INCREMENTO1">'[133]CAT-D7H'!$R$3</definedName>
    <definedName name="INCREMENTO2">'[133]CAT-D7H'!$S$3</definedName>
    <definedName name="INCREMENTO3">'[133]CAT-D7H'!$T$3</definedName>
    <definedName name="IncrementoCanon">#REF!</definedName>
    <definedName name="INCRNOVATOT">#REF!</definedName>
    <definedName name="incrustaciones">[36]lisprecios!#REF!</definedName>
    <definedName name="IND">[134]items!$C$4:$J$247</definedName>
    <definedName name="INDEX">'[135]Presupuesto 2003'!#REF!</definedName>
    <definedName name="Index.">'[135]Presupuesto 2003'!#REF!</definedName>
    <definedName name="INDEXa">'[135]Presupuesto 2003'!#REF!</definedName>
    <definedName name="INDEXACIÓN">'[135]Presupuesto 2003'!#REF!</definedName>
    <definedName name="INDICE">[87]INDICE!$A:$IV</definedName>
    <definedName name="INDICEPRECIOSCONSUMIDOR">[5]REFERENCIAS!$A$28:$E$112</definedName>
    <definedName name="INDIREC">#REF!</definedName>
    <definedName name="INDJA1">#REF!</definedName>
    <definedName name="INF">#REF!</definedName>
    <definedName name="INFF">#REF!</definedName>
    <definedName name="INFG">#REF!</definedName>
    <definedName name="infi">#REF!</definedName>
    <definedName name="IniCeldaDtfRapida">#REF!</definedName>
    <definedName name="INICIO">[43]dts!$B$14</definedName>
    <definedName name="InitFleet">#REF!</definedName>
    <definedName name="InitPurch">#REF!</definedName>
    <definedName name="ins">[136]insumos!$A$8:$A$40</definedName>
    <definedName name="Instalacion">#REF!</definedName>
    <definedName name="Instalación_TM_incluye15Breake">'[39]L. MAT.'!#REF!</definedName>
    <definedName name="INSTALACIONES_HIDRAULICAS">#REF!</definedName>
    <definedName name="instalaciontuberia3">#REF!</definedName>
    <definedName name="INSTELEC">#REF!</definedName>
    <definedName name="INSTHID">#REF!</definedName>
    <definedName name="INSU">[137]INSUMOS!$A$1:$E$65536</definedName>
    <definedName name="INSUBANCO">[38]INSUMOS!$A$2:$D$6979</definedName>
    <definedName name="INSUMO">'[138]Base Datos Insumos'!$A$4:$B$483</definedName>
    <definedName name="INSUMOS">'[138]Base Datos Insumos'!$A$4:$B$483</definedName>
    <definedName name="Insumos2">[139]Insumos!$A$1:$D$65536</definedName>
    <definedName name="INSUMOSTOTAL">[50]INSUMOS!$A$2:$L$116</definedName>
    <definedName name="InsuranceRate">[53]Parameters!$K$16</definedName>
    <definedName name="Int">#REF!</definedName>
    <definedName name="intCosteoMmto">#REF!</definedName>
    <definedName name="intDiasPagoFactura">#REF!</definedName>
    <definedName name="Interest_Rate">#REF!</definedName>
    <definedName name="InterestRate">[53]Parameters!$K$15</definedName>
    <definedName name="Interruptor_sencillo">'[30]LISTADO '!$F$81</definedName>
    <definedName name="Interruptor_sencillo_Levinton_Decor">#REF!</definedName>
    <definedName name="INTERVENTORIA">#REF!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_11">#REF!</definedName>
    <definedName name="Io">#REF!</definedName>
    <definedName name="IPC">[5]REFERENCIAS!$A$27:$E$112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#REF!</definedName>
    <definedName name="it.">#REF!</definedName>
    <definedName name="ITEM">[140]BASE!$C$4:$H$270</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[97]APU!$E$14843</definedName>
    <definedName name="ITEM2.11">[97]APU!$E$14904</definedName>
    <definedName name="ITEM2.12">[97]APU!$E$14965</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01.1">#REF!</definedName>
    <definedName name="ITEM201.2">#REF!</definedName>
    <definedName name="ITEM201.3">#REF!</definedName>
    <definedName name="ITEM21">#REF!</definedName>
    <definedName name="ITEM210.2">#REF!</definedName>
    <definedName name="ITEM210.3">#REF!</definedName>
    <definedName name="ITEM211.1">#REF!</definedName>
    <definedName name="ITEM22">#REF!</definedName>
    <definedName name="ITEM220.1">#REF!</definedName>
    <definedName name="ITEM222">'[40]1'!#REF!</definedName>
    <definedName name="ITEM23">#REF!</definedName>
    <definedName name="ITEM230">#REF!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[97]APU!$E$8621</definedName>
    <definedName name="ITEM3.16">[97]APU!$E$8682</definedName>
    <definedName name="ITEM3.17">[97]APU!$E$8743</definedName>
    <definedName name="ITEM3.18">[97]APU!$E$8804</definedName>
    <definedName name="ITEM3.19">[97]APU!$E$8865</definedName>
    <definedName name="ITEM3.2">#REF!</definedName>
    <definedName name="ITEM3.20">[97]APU!$E$8926</definedName>
    <definedName name="ITEM3.21">[97]APU!$E$11915</definedName>
    <definedName name="ITEM3.22">[97]APU!$E$14477</definedName>
    <definedName name="ITEM3.23">[97]APU!$E$15087</definedName>
    <definedName name="ITEM3.3">#REF!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3">#REF!</definedName>
    <definedName name="ITEM330">#REF!</definedName>
    <definedName name="ITEM34">#REF!</definedName>
    <definedName name="ITEM35">#REF!</definedName>
    <definedName name="ITEM36">#REF!</definedName>
    <definedName name="ITEM37">#REF!</definedName>
    <definedName name="ITEM38">#REF!</definedName>
    <definedName name="ITEM39">#REF!</definedName>
    <definedName name="item4">[141]PREACTA!#REF!</definedName>
    <definedName name="ITEM4.1">#REF!</definedName>
    <definedName name="ITEM4.10">#REF!</definedName>
    <definedName name="ITEM4.11">#REF!</definedName>
    <definedName name="ITEM4.12">#REF!</definedName>
    <definedName name="ITEM4.13">#REF!</definedName>
    <definedName name="ITEM4.2">#REF!</definedName>
    <definedName name="ITEM4.20">[97]APU!$E$9170</definedName>
    <definedName name="ITEM4.21">[97]APU!$E$9231</definedName>
    <definedName name="ITEM4.22">[97]APU!$E$9292</definedName>
    <definedName name="ITEM4.23">[97]APU!$E$9353</definedName>
    <definedName name="ITEM4.24">[97]APU!$E$9414</definedName>
    <definedName name="ITEM4.25">[97]APU!$E$9475</definedName>
    <definedName name="ITEM4.26">[97]APU!$E$9536</definedName>
    <definedName name="ITEM4.27">[97]APU!$E$9597</definedName>
    <definedName name="ITEM4.28">[97]APU!$E$9658</definedName>
    <definedName name="ITEM4.29">[97]APU!$E$9719</definedName>
    <definedName name="ITEM4.3">#REF!</definedName>
    <definedName name="ITEM4.30">[97]APU!$E$9780</definedName>
    <definedName name="ITEM4.31">[97]APU!$E$9841</definedName>
    <definedName name="ITEM4.32">[97]APU!$E$9902</definedName>
    <definedName name="ITEM4.33">[97]APU!$E$9963</definedName>
    <definedName name="ITEM4.34">[97]APU!$E$10024</definedName>
    <definedName name="ITEM4.35">[97]APU!$E$11549</definedName>
    <definedName name="ITEM4.36">[97]APU!$E$11610</definedName>
    <definedName name="ITEM4.37">[97]APU!$E$15941</definedName>
    <definedName name="ITEM4.38">[97]APU!$E$15148</definedName>
    <definedName name="ITEM4.39">[97]APU!$E$14233</definedName>
    <definedName name="ITEM4.4">#REF!</definedName>
    <definedName name="ITEM4.40">[97]APU!$E$14294</definedName>
    <definedName name="ITEM4.41">[97]APU!$E$14355</definedName>
    <definedName name="ITEM4.42">[97]APU!$E$14416</definedName>
    <definedName name="ITEM4.43">[97]APU!$E$14538</definedName>
    <definedName name="ITEM4.44">[97]APU!$E$16002</definedName>
    <definedName name="ITEM4.45">[97]APU!$E$16063</definedName>
    <definedName name="ITEM4.46">[97]APU!$E$14660</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#REF!</definedName>
    <definedName name="item5">[141]PREACTA!#REF!</definedName>
    <definedName name="ITEM5.1">#REF!</definedName>
    <definedName name="ITEM5.100">[97]APU!$E$12403</definedName>
    <definedName name="ITEM5.101">[97]APU!$E$12464</definedName>
    <definedName name="ITEM5.104">[97]APU!$E$12525</definedName>
    <definedName name="ITEM5.105">[97]APU!$E$12586</definedName>
    <definedName name="ITEM5.106">[97]APU!$E$12647</definedName>
    <definedName name="ITEM5.107">[97]APU!$E$12708</definedName>
    <definedName name="ITEM5.108">[97]APU!$E$12769</definedName>
    <definedName name="ITEM5.109">[97]APU!$E$12830</definedName>
    <definedName name="ITEM5.111">[97]APU!$E$12891</definedName>
    <definedName name="ITEM5.112">[97]APU!$E$12952</definedName>
    <definedName name="ITEM5.113">[97]APU!$E$14721</definedName>
    <definedName name="ITEM5.114">[97]APU!$E$14782</definedName>
    <definedName name="ITEM5.115">[97]APU!$E$15026</definedName>
    <definedName name="ITEM5.2">#REF!</definedName>
    <definedName name="ITEM5.53">[97]APU!$E$10085</definedName>
    <definedName name="ITEM5.54">[97]APU!$E$10146</definedName>
    <definedName name="ITEM5.55">[97]APU!$E$10207</definedName>
    <definedName name="ITEM5.56">[97]APU!$E$10268</definedName>
    <definedName name="ITEM5.57">[97]APU!$E$10329</definedName>
    <definedName name="ITEM5.58">[97]APU!$E$10390</definedName>
    <definedName name="ITEM5.59">[97]APU!$E$10451</definedName>
    <definedName name="ITEM5.60">[97]APU!$E$10512</definedName>
    <definedName name="ITEM5.61">[97]APU!$E$10573</definedName>
    <definedName name="ITEM5.62">[97]APU!$E$10634</definedName>
    <definedName name="ITEM5.63">[97]APU!$E$10695</definedName>
    <definedName name="ITEM5.64">[97]APU!$E$10756</definedName>
    <definedName name="ITEM5.65">[97]APU!$E$10817</definedName>
    <definedName name="ITEM5.66">[97]APU!$E$10878</definedName>
    <definedName name="ITEM5.67">[97]APU!$E$10939</definedName>
    <definedName name="ITEM5.68">[97]APU!$E$11000</definedName>
    <definedName name="ITEM5.69">[97]APU!$E$11061</definedName>
    <definedName name="ITEM5.70">[97]APU!$E$11122</definedName>
    <definedName name="ITEM5.71">[97]APU!$E$11183</definedName>
    <definedName name="ITEM5.72">[97]APU!$E$11976</definedName>
    <definedName name="ITEM5.73">[97]APU!$E$12037</definedName>
    <definedName name="ITEM5.74">[97]APU!$E$12098</definedName>
    <definedName name="ITEM5.77">[97]APU!$E$12159</definedName>
    <definedName name="ITEM5.78">[97]APU!$E$12281</definedName>
    <definedName name="ITEM5.79">[97]APU!$E$12342</definedName>
    <definedName name="ITEM5.80">[97]APU!$E$12220</definedName>
    <definedName name="ITEM5.82">[97]APU!$E$13989</definedName>
    <definedName name="ITEM5.83">[97]APU!$E$14050</definedName>
    <definedName name="ITEM5.84">[97]APU!$E$13318</definedName>
    <definedName name="ITEM5.85">[97]APU!$E$13379</definedName>
    <definedName name="ITEM5.86">[97]APU!$E$13440</definedName>
    <definedName name="ITEM5.87">[97]APU!$E$13501</definedName>
    <definedName name="ITEM5.88">[97]APU!$E$13562</definedName>
    <definedName name="ITEM5.89">[97]APU!$E$13623</definedName>
    <definedName name="ITEM5.90">[97]APU!$E$13684</definedName>
    <definedName name="ITEM5.91">[97]APU!$E$13745</definedName>
    <definedName name="ITEM5.92">[97]APU!$E$13806</definedName>
    <definedName name="ITEM5.93">[97]APU!$E$13867</definedName>
    <definedName name="ITEM5.94">[97]APU!$E$13928</definedName>
    <definedName name="ITEM5.95">[97]APU!$E$13013</definedName>
    <definedName name="ITEM5.96">[97]APU!$E$13074</definedName>
    <definedName name="ITEM5.97">[97]APU!$E$13135</definedName>
    <definedName name="ITEM5.98">[97]APU!$E$13196</definedName>
    <definedName name="ITEM5.99">[97]APU!$E$13257</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[94]ITEMS!$A$522</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[141]PREACTA!#REF!</definedName>
    <definedName name="ITEM6.1">#REF!</definedName>
    <definedName name="ITEM6.3">#REF!</definedName>
    <definedName name="ITEM6.4">#REF!</definedName>
    <definedName name="ITEM6.5">#REF!</definedName>
    <definedName name="ITEM61">#REF!</definedName>
    <definedName name="ITEM610">#REF!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#REF!</definedName>
    <definedName name="ITEM640">#REF!</definedName>
    <definedName name="ITEM65">#REF!</definedName>
    <definedName name="ITEM66">#REF!</definedName>
    <definedName name="ITEM661">#REF!</definedName>
    <definedName name="ITEM67">#REF!</definedName>
    <definedName name="ITEM671">#REF!</definedName>
    <definedName name="ITEM68">#REF!</definedName>
    <definedName name="ITEM681">#REF!</definedName>
    <definedName name="ITEM69">#REF!</definedName>
    <definedName name="item7">[142]PREACTA!$F$145</definedName>
    <definedName name="ITEM7.1">[97]APU!$E$7589</definedName>
    <definedName name="ITEM7.10">[97]APU!$E$8138</definedName>
    <definedName name="ITEM7.11">[97]APU!$E$8199</definedName>
    <definedName name="ITEM7.12">[97]APU!$E$8259</definedName>
    <definedName name="ITEM7.13">[97]APU!$E$8320</definedName>
    <definedName name="ITEM7.14">[97]APU!$E$8381</definedName>
    <definedName name="ITEM7.15">[97]APU!$E$8442</definedName>
    <definedName name="ITEM7.16">[97]APU!$E$8560</definedName>
    <definedName name="ITEM7.17">[97]APU!$E$11244</definedName>
    <definedName name="ITEM7.18">[97]APU!$E$11305</definedName>
    <definedName name="ITEM7.19">[97]APU!$E$11366</definedName>
    <definedName name="ITEM7.2">[97]APU!$E$7650</definedName>
    <definedName name="ITEM7.20">[97]APU!$E$11427</definedName>
    <definedName name="ITEM7.21">[97]APU!$E$11488</definedName>
    <definedName name="ITEM7.22">[97]APU!$E$11671</definedName>
    <definedName name="ITEM7.23">[97]APU!$E$11732</definedName>
    <definedName name="ITEM7.24">[97]APU!$E$14599</definedName>
    <definedName name="ITEM7.25">[97]APU!$E$15209</definedName>
    <definedName name="ITEM7.26">[97]APU!$E$15270</definedName>
    <definedName name="ITEM7.27">[97]APU!$E$15331</definedName>
    <definedName name="ITEM7.28">[97]APU!$E$15392</definedName>
    <definedName name="ITEM7.29">[97]APU!$E$15453</definedName>
    <definedName name="ITEM7.3">[97]APU!$E$7711</definedName>
    <definedName name="ITEM7.30">[97]APU!$E$15514</definedName>
    <definedName name="ITEM7.31">[97]APU!$E$15575</definedName>
    <definedName name="ITEM7.32">[97]APU!$E$15636</definedName>
    <definedName name="ITEM7.33">[97]APU!$E$15697</definedName>
    <definedName name="ITEM7.34">[97]APU!$E$15758</definedName>
    <definedName name="ITEM7.35">[97]APU!$E$15819</definedName>
    <definedName name="ITEM7.4">[97]APU!$E$7772</definedName>
    <definedName name="ITEM7.5">[97]APU!$E$7833</definedName>
    <definedName name="ITEM7.6">[97]APU!$E$7894</definedName>
    <definedName name="ITEM7.7">[97]APU!$E$7955</definedName>
    <definedName name="ITEM7.8">[97]APU!$E$8016</definedName>
    <definedName name="ITEM7.9">[97]APU!$E$8077</definedName>
    <definedName name="ITEM704">#REF!</definedName>
    <definedName name="ITEM71">#REF!</definedName>
    <definedName name="ITEM72">#REF!</definedName>
    <definedName name="ITEM720">#REF!</definedName>
    <definedName name="ITEM73">#REF!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890">#REF!</definedName>
    <definedName name="ITEM89">#REF!</definedName>
    <definedName name="item9">[142]PREACTA!$F$152</definedName>
    <definedName name="ITEM9.1">#REF!</definedName>
    <definedName name="ITEM9.2">#REF!</definedName>
    <definedName name="ITEM9.3">#REF!</definedName>
    <definedName name="ITEM900">#REF!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ms">[64]ITEMS!$B$6:$B$176</definedName>
    <definedName name="ITEMS2">'[143]ITEMS(2)'!$A$13:$CE$777</definedName>
    <definedName name="ITEMS3">#REF!</definedName>
    <definedName name="ITEMSRESUMEN">'[50]ITEMS RESUMIDOS'!$A$2:$D$34</definedName>
    <definedName name="ITEN_2_FILTRO">#REF!</definedName>
    <definedName name="ITEN320">#REF!</definedName>
    <definedName name="ITENM_DOMIC">#REF!</definedName>
    <definedName name="iva">[10]Gastos!#REF!</definedName>
    <definedName name="j">#REF!</definedName>
    <definedName name="Ja">#REF!</definedName>
    <definedName name="JACK_RYAN">#REF!</definedName>
    <definedName name="jajAJHQWDHG">#REF!</definedName>
    <definedName name="JAJAQHYEWFFQFBF">#REF!</definedName>
    <definedName name="jan02a">#REF!</definedName>
    <definedName name="JAPF">#REF!</definedName>
    <definedName name="Jb">#REF!</definedName>
    <definedName name="Jc">#REF!</definedName>
    <definedName name="Jd">#REF!</definedName>
    <definedName name="JDQJFOWEFOQFQFPQ">#REF!</definedName>
    <definedName name="Je">#REF!</definedName>
    <definedName name="Jf">#REF!</definedName>
    <definedName name="jh">#REF!</definedName>
    <definedName name="JHSJHSJHDHD">#REF!</definedName>
    <definedName name="jHWQHWQHW">#REF!</definedName>
    <definedName name="jj">#REF!</definedName>
    <definedName name="JJAJAJAAJ">#REF!</definedName>
    <definedName name="JJAJAJJAAJAJA">#REF!</definedName>
    <definedName name="jjajjajajaj">#REF!</definedName>
    <definedName name="jjj">#REF!</definedName>
    <definedName name="JJJJAJAJAJAAJ">#REF!</definedName>
    <definedName name="jjjjj" hidden="1">#REF!</definedName>
    <definedName name="JJJJJANANANANAN">#REF!</definedName>
    <definedName name="JJJJJJAAAAAA">#REF!</definedName>
    <definedName name="JJJJJJDADADA">#REF!</definedName>
    <definedName name="jjjjjjjjjjjjjjj">#REF!</definedName>
    <definedName name="jjjjjjjjjjjjjjjjyyyyyyyyyyyyyyyyyyffffffffff">#REF!</definedName>
    <definedName name="jjjjjjjjjjjjuuuuuuuuuuuuuuuuggggggggggggggg" hidden="1">#REF!</definedName>
    <definedName name="JJJJSSSSS">#REF!</definedName>
    <definedName name="jk">#REF!</definedName>
    <definedName name="jkjh">#REF!</definedName>
    <definedName name="jklj" hidden="1">#REF!</definedName>
    <definedName name="jn">#REF!</definedName>
    <definedName name="jñ">#REF!</definedName>
    <definedName name="jo">#REF!</definedName>
    <definedName name="Job_number">#REF!</definedName>
    <definedName name="JobNo">#REF!</definedName>
    <definedName name="JORGE">#REF!</definedName>
    <definedName name="jose">#REF!</definedName>
    <definedName name="jqm">#REF!</definedName>
    <definedName name="jt">#REF!</definedName>
    <definedName name="Juego_de_Incrustaciones">#REF!</definedName>
    <definedName name="jui">#REF!</definedName>
    <definedName name="jul00">[10]Dólar!#REF!</definedName>
    <definedName name="jun">#REF!</definedName>
    <definedName name="jun00">[10]Dólar!#REF!</definedName>
    <definedName name="JUNE3">#REF!</definedName>
    <definedName name="junebs">#REF!</definedName>
    <definedName name="juneint">#REF!</definedName>
    <definedName name="juneint1">#REF!</definedName>
    <definedName name="juneint2">#REF!</definedName>
    <definedName name="JUNEINT3">#REF!</definedName>
    <definedName name="juy">#REF!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aren">'[93]2008 Capital Budget'!$E$2:$E$171,'[93]2008 Capital Budget'!$E$171:$E$172</definedName>
    <definedName name="Ki">#REF!</definedName>
    <definedName name="kio">#REF!</definedName>
    <definedName name="kip">#REF!</definedName>
    <definedName name="KitCarretera">#REF!</definedName>
    <definedName name="KitCarreteraCostos">#REF!</definedName>
    <definedName name="Kiunga_Elec">[119]Inputs!$J$26</definedName>
    <definedName name="KJH">#REF!</definedName>
    <definedName name="kjkjk">#REF!</definedName>
    <definedName name="kjljkl">#REF!</definedName>
    <definedName name="kjnuiiiiiiiii">#REF!</definedName>
    <definedName name="kk">#REF!</definedName>
    <definedName name="kkiiiiiiiiiiiiiiiiggth">#REF!</definedName>
    <definedName name="KKKKAKKA">#REF!</definedName>
    <definedName name="kkkkk">#REF!</definedName>
    <definedName name="kkkkkkeeer">#REF!</definedName>
    <definedName name="kkkkkkk">#REF!</definedName>
    <definedName name="kkkkkkkk">#REF!</definedName>
    <definedName name="kkkkkkkkkkk">#REF!</definedName>
    <definedName name="kkkkkkkkkkkkkkkkaaaaaaaaaaaaa">[3]!absc</definedName>
    <definedName name="KKKKKTTTTTT">#REF!</definedName>
    <definedName name="KL">#REF!</definedName>
    <definedName name="kñy">#REF!</definedName>
    <definedName name="ko">[144]items!$C$4:$J$247</definedName>
    <definedName name="KTES_AL">#REF!</definedName>
    <definedName name="KU">[60]TABLAS!$D$252:$D$256</definedName>
    <definedName name="kuh">#REF!</definedName>
    <definedName name="kuy">#REF!</definedName>
    <definedName name="L">[13]CALCULO!#REF!</definedName>
    <definedName name="L_L">#N/A</definedName>
    <definedName name="L21_001">[145]APUs!$G$31</definedName>
    <definedName name="l21_002">[145]APUs!$G$63</definedName>
    <definedName name="l21_003">[145]APUs!$G$123</definedName>
    <definedName name="l21_004">[145]APUs!$G$93</definedName>
    <definedName name="l21_005">[145]APUs!$G$183</definedName>
    <definedName name="l21_006">[145]APUs!$G$213</definedName>
    <definedName name="l21_007">[145]APUs!$G$243</definedName>
    <definedName name="l21_008">[145]APUs!$G$273</definedName>
    <definedName name="l21_009">[145]APUs!$G$303</definedName>
    <definedName name="l21_011">[145]APUs!$G$363</definedName>
    <definedName name="l21_012">[145]APUs!$G$393</definedName>
    <definedName name="l21_013">[145]APUs!$G$423</definedName>
    <definedName name="l21_014">[145]APUs!$G$513</definedName>
    <definedName name="l21_015">[145]APUs!$G$483</definedName>
    <definedName name="l21_016">[145]APUs!$G$543</definedName>
    <definedName name="l21_017">[145]APUs!$G$753</definedName>
    <definedName name="l21_018">[145]APUs!$G$573</definedName>
    <definedName name="l21_019">[145]APUs!$G$693</definedName>
    <definedName name="l21_020">[145]APUs!$G$723</definedName>
    <definedName name="l21_021">[145]APUs!$G$633</definedName>
    <definedName name="L21_022">[145]APUs!$G$663</definedName>
    <definedName name="l21_023">[145]APUs!$G$783</definedName>
    <definedName name="l21_024">[145]APUs!$G$813</definedName>
    <definedName name="l21_025">[145]APUs!$G$843</definedName>
    <definedName name="l21_026">[145]APUs!$G$1263</definedName>
    <definedName name="l21_027">[145]APUs!$G$873</definedName>
    <definedName name="l21_028">[145]APUs!$G$963</definedName>
    <definedName name="l21_029">[145]APUs!$G$903</definedName>
    <definedName name="l21_030">[145]APUs!$G$933</definedName>
    <definedName name="l21_032">[145]APUs!$G$993</definedName>
    <definedName name="l21_033">[145]APUs!$G$1023</definedName>
    <definedName name="l21_034">[145]APUs!$G$1053</definedName>
    <definedName name="l21_035">[145]APUs!$G$1083</definedName>
    <definedName name="l21_036">[145]APUs!$G$1113</definedName>
    <definedName name="l21_038">[145]APUs!$G$1143</definedName>
    <definedName name="l21_039">[145]APUs!$G$1173</definedName>
    <definedName name="l21_040">[145]APUs!$G$1203</definedName>
    <definedName name="l21_042">[145]APUs!$G$1233</definedName>
    <definedName name="La">#REF!</definedName>
    <definedName name="Labour">[89]Constants!$B$10</definedName>
    <definedName name="LADRILLO_COMUN">[23]Materiales!#REF!</definedName>
    <definedName name="Lamina_de_acero_inox.">#REF!</definedName>
    <definedName name="Lamina_de_plomo_1_5mm">#REF!</definedName>
    <definedName name="Lamina_galv._Cal_18">#REF!</definedName>
    <definedName name="Lamina_galv._Cal_20">#REF!</definedName>
    <definedName name="Lamina_galv._Cal_22">#REF!</definedName>
    <definedName name="Lamina_galv._Cal_24">#REF!</definedName>
    <definedName name="Lamina_galv._Cal_26">#REF!</definedName>
    <definedName name="Lamina_galv._Cal_28">#REF!</definedName>
    <definedName name="Lamina_galv._Cal_30">#REF!</definedName>
    <definedName name="Lamina_galv._Cal_31">#REF!</definedName>
    <definedName name="Lamparas_2_48">'[30]LISTADO '!$F$107</definedName>
    <definedName name="LAMPARATOT">#REF!</definedName>
    <definedName name="Last_Row">#N/A</definedName>
    <definedName name="LAVAB">#REF!</definedName>
    <definedName name="LAVABLA">#REF!</definedName>
    <definedName name="LAVAM">#REF!</definedName>
    <definedName name="Lavamanos_de_empotrar">#REF!</definedName>
    <definedName name="Lavamanos_de_pedal_Acero_inox.">#REF!</definedName>
    <definedName name="Lavamanos_de_Pedestal">#REF!</definedName>
    <definedName name="LAVANOVATOT">#REF!</definedName>
    <definedName name="LAVAPLATO">#REF!</definedName>
    <definedName name="Lavaplatos_acero_inox.">#REF!</definedName>
    <definedName name="LAVAPLATOT">#REF!</definedName>
    <definedName name="Lb">#REF!</definedName>
    <definedName name="Ld">#REF!</definedName>
    <definedName name="Le">#REF!</definedName>
    <definedName name="Left_Header" hidden="1">#REF!</definedName>
    <definedName name="Leo">'[131]Itemes Renovación'!#REF!</definedName>
    <definedName name="lev0.1">#REF!</definedName>
    <definedName name="LEVANTE10">#REF!</definedName>
    <definedName name="LEVANTE20">#REF!</definedName>
    <definedName name="Lf">#REF!</definedName>
    <definedName name="Lh">#REF!</definedName>
    <definedName name="Li">#REF!</definedName>
    <definedName name="lia">#REF!</definedName>
    <definedName name="LICITACION">#REF!</definedName>
    <definedName name="LIGBOQ">#REF!</definedName>
    <definedName name="LIGGARDE">#REF!</definedName>
    <definedName name="LIGRECAP">#REF!</definedName>
    <definedName name="LIGTITRE">#REF!</definedName>
    <definedName name="LIJOIJOI">#REF!</definedName>
    <definedName name="Limahoya_asbt_cemt">#REF!</definedName>
    <definedName name="LIMATESA">#REF!</definedName>
    <definedName name="Limatesa_asbt_cemt">#REF!</definedName>
    <definedName name="Limatesa_thermo">'[30]LISTADO '!$F$104</definedName>
    <definedName name="limcount" hidden="1">1</definedName>
    <definedName name="LINA">#REF!</definedName>
    <definedName name="LINEA">[64]DATOS!$B$16</definedName>
    <definedName name="Liner_Bolts">'[119]Fixed Plant Maintenance'!$C$12:$AA$32</definedName>
    <definedName name="Liquor.SG">#REF!</definedName>
    <definedName name="LIST">#REF!</definedName>
    <definedName name="List_cuadrillas">[146]SALARIOS!#REF!</definedName>
    <definedName name="Lista_Mater">#REF!</definedName>
    <definedName name="Lista_MO">#REF!</definedName>
    <definedName name="LISTA2">'[147]LISTA DE PRECIOS'!$A$4:$A$26</definedName>
    <definedName name="lista3">[148]Hoja2!$C$2:$C$5</definedName>
    <definedName name="LISTAACT">[27]aactividad!$A$3:$A$15</definedName>
    <definedName name="ListaCantidad">#REF!</definedName>
    <definedName name="ListaItem">#REF!</definedName>
    <definedName name="ListaUni">[149]TOTALES!$D$7:$D$654</definedName>
    <definedName name="LISTON_2_2">'[24]LISTADO '!$F$22</definedName>
    <definedName name="LISTON_2_4">'[24]LISTADO '!$F$21</definedName>
    <definedName name="LISTON_DE_2X4X15">#REF!</definedName>
    <definedName name="LISTON2">[150]PRECIOS!$B$90</definedName>
    <definedName name="LISTON2x4x15">[150]PRECIOS!$B$45</definedName>
    <definedName name="LISTON4">#REF!</definedName>
    <definedName name="Lj">#REF!</definedName>
    <definedName name="Lk">#REF!</definedName>
    <definedName name="lkkl">#REF!</definedName>
    <definedName name="ll">#REF!</definedName>
    <definedName name="LLAVE_DE_CHORRO_1_2">#REF!</definedName>
    <definedName name="LLAVE_DE_PASO_1_2">#REF!</definedName>
    <definedName name="Llave_paso_1_2">#REF!</definedName>
    <definedName name="Llave_terminal_1_2">#REF!</definedName>
    <definedName name="LLAVE1_2">#REF!</definedName>
    <definedName name="LLAVE3_4TOT">#REF!</definedName>
    <definedName name="LLAVEMANGUETOT">#REF!</definedName>
    <definedName name="LLAVETERM">#REF!</definedName>
    <definedName name="LLC_north_perc">50</definedName>
    <definedName name="LLC_south_perc">100</definedName>
    <definedName name="LLJJJJAGGGAGGA">#REF!</definedName>
    <definedName name="Lll">#REF!</definedName>
    <definedName name="llll">#REF!</definedName>
    <definedName name="LLLLL">#REF!</definedName>
    <definedName name="lllllllllll">#REF!</definedName>
    <definedName name="LLUVIA">#REF!</definedName>
    <definedName name="LM">#REF!</definedName>
    <definedName name="lmf">'[151]BASE DE DATOS ORIG'!#REF!</definedName>
    <definedName name="LMO">[152]MO!$A$2:$A$188</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CA">#N/A</definedName>
    <definedName name="LOCA1">[44]!absc</definedName>
    <definedName name="LOCALIZACION">#REF!</definedName>
    <definedName name="LOCALIZACIÓN_Y_REPLANTEO._ESTRUCTURAS">[87]INDICE!#REF!</definedName>
    <definedName name="location">'[93]REF - Listas'!$B$41:$B$47</definedName>
    <definedName name="location1">#REF!</definedName>
    <definedName name="logLiquida">#REF!</definedName>
    <definedName name="LOI">#REF!</definedName>
    <definedName name="LOLA">#REF!</definedName>
    <definedName name="Longitud">#REF!</definedName>
    <definedName name="Longitud1">#REF!</definedName>
    <definedName name="Longitud2">#REF!</definedName>
    <definedName name="LOPE">#REF!</definedName>
    <definedName name="LOTE">#REF!</definedName>
    <definedName name="LOTESCIOS">#REF!</definedName>
    <definedName name="Lp">#REF!</definedName>
    <definedName name="Lq">#REF!</definedName>
    <definedName name="Lr">#REF!</definedName>
    <definedName name="Ls">#REF!</definedName>
    <definedName name="Lt">#REF!</definedName>
    <definedName name="Lu">#REF!</definedName>
    <definedName name="LubeCostOutput">#REF!</definedName>
    <definedName name="LUBRICANTE">[23]Materiales!#REF!</definedName>
    <definedName name="LUCY">OFFSET(Full_Print,0,0,LOCA)</definedName>
    <definedName name="Lw">[7]Cálculo!$B$130</definedName>
    <definedName name="Lz">#REF!</definedName>
    <definedName name="M">[60]TABLAS!$E$63:$E$78</definedName>
    <definedName name="Ma">#REF!</definedName>
    <definedName name="mac">#REF!</definedName>
    <definedName name="MACROMEDIDOR__3__B_x_B">#REF!</definedName>
    <definedName name="MACROMEDIDOR_4__B_x_B">#REF!</definedName>
    <definedName name="MACROMEDIDORES">#REF!</definedName>
    <definedName name="Maestro">'[24]M.O.'!$F$16</definedName>
    <definedName name="Maint_Labour_Factor">[153]Index!$U$62</definedName>
    <definedName name="MaintManHours">[53]Parameters!$R$19</definedName>
    <definedName name="MAL">'[154]Estado Resumen'!#REF!&lt;2.5</definedName>
    <definedName name="MALLA">#REF!</definedName>
    <definedName name="Malla_redoblon">#REF!</definedName>
    <definedName name="MALO">'[155]ESTADO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hidden="1">'[156]Datos-Gráfica-Apartada'!#REF!</definedName>
    <definedName name="MANGLE">#REF!</definedName>
    <definedName name="Manguera_Hidr._1_2">#REF!</definedName>
    <definedName name="MANPOSTERIA">#REF!</definedName>
    <definedName name="MANTO">'[57]BASE DE DATOS ORIG'!#REF!</definedName>
    <definedName name="manufactures_lead_time">#REF!</definedName>
    <definedName name="MAP">'[157]PU (2)'!#REF!</definedName>
    <definedName name="maq">[136]insumos!$G$8:$G$40</definedName>
    <definedName name="Maquinaria">[158]Insum!$A$76:$E$99</definedName>
    <definedName name="MAQUINARIATOTAL">[50]MAQUINARIA!$A$2:$L$18</definedName>
    <definedName name="mar00">[10]Dólar!#REF!</definedName>
    <definedName name="marc06">[10]Gastos!#REF!</definedName>
    <definedName name="Marco_madera_puerta__2_05x0_7">#REF!</definedName>
    <definedName name="Marco_madera_puerta__2_05x0_9">#REF!</definedName>
    <definedName name="Marco_madera_puerta__2_05x1_4">#REF!</definedName>
    <definedName name="Marco_metal_puerta__0_80x2_20">#REF!</definedName>
    <definedName name="MARCOLAM">#REF!</definedName>
    <definedName name="MargenComercial">#REF!</definedName>
    <definedName name="MargenFinanciero">#REF!</definedName>
    <definedName name="MARMOLINA">#REF!</definedName>
    <definedName name="marol">#REF!</definedName>
    <definedName name="marol1">#REF!</definedName>
    <definedName name="MARTA">#N/A</definedName>
    <definedName name="MARTHA">[64]DATOS!$A$9</definedName>
    <definedName name="MastDetail">#REF!</definedName>
    <definedName name="MastHeading">#REF!</definedName>
    <definedName name="MAT">[159]Materiales!$A:$IV</definedName>
    <definedName name="MATE">[87]Materiales!$A:$IV</definedName>
    <definedName name="mater">'[64]precios-básicos2002'!$C$59:$C$127</definedName>
    <definedName name="MATERIAL_AMARILLO_SELECCIONADO">[23]Materiales!#REF!</definedName>
    <definedName name="MATERIAL_FILTRANTE">#REF!</definedName>
    <definedName name="Material_seleccionado">'[24]LISTADO '!$F$11</definedName>
    <definedName name="Materiales">#REF!</definedName>
    <definedName name="materiales1">[160]Mat!$A$11:$G$569</definedName>
    <definedName name="MaterialTub">#REF!</definedName>
    <definedName name="matgranular">[36]lisprecios!#REF!</definedName>
    <definedName name="MATRIZRICS">'[161]RICS NUEVA HOJA DIARIA'!$A$1:$AB$42</definedName>
    <definedName name="maxcosto">[43]ctb!$D$1</definedName>
    <definedName name="maxdeficit">#REF!</definedName>
    <definedName name="may00">[10]Dólar!#REF!</definedName>
    <definedName name="Mb">#REF!</definedName>
    <definedName name="MDEO">#N/A</definedName>
    <definedName name="mdo">'[64]precios-básicos2002'!$C$131:$C$140</definedName>
    <definedName name="MEJORA">#REF!</definedName>
    <definedName name="mejoramientosubrasante">#REF!</definedName>
    <definedName name="merchandCostos">#REF!</definedName>
    <definedName name="Merchandisig">#REF!</definedName>
    <definedName name="MES">#REF!</definedName>
    <definedName name="meses">#REF!</definedName>
    <definedName name="Meson_acero_inox.con_bandeja">#REF!</definedName>
    <definedName name="MESONGRANITO">#REF!</definedName>
    <definedName name="MetalsDetail">#REF!</definedName>
    <definedName name="MetalsFundsFlow">#REF!</definedName>
    <definedName name="MetalsFundsFlowHeading">#REF!</definedName>
    <definedName name="MetalsFundsFlowPA">#REF!</definedName>
    <definedName name="MetalsFundsFlowPAHeading">#REF!</definedName>
    <definedName name="MetalsHeading">#REF!</definedName>
    <definedName name="MetalsPostDetail">#REF!</definedName>
    <definedName name="MetalsPostHeading">#REF!</definedName>
    <definedName name="MetDetail">#REF!</definedName>
    <definedName name="MetElimDetail">#REF!</definedName>
    <definedName name="MetElimHeading">#REF!</definedName>
    <definedName name="MetHeading">#REF!</definedName>
    <definedName name="METROAGUA">#REF!</definedName>
    <definedName name="MetSumDetail">#REF!</definedName>
    <definedName name="MetSumHeading">#REF!</definedName>
    <definedName name="MEZCLA">#REF!</definedName>
    <definedName name="Mezcladora">'[24]LISTADO '!$L$4</definedName>
    <definedName name="Mezcladora_Apolo_1__bulto">#REF!</definedName>
    <definedName name="MEZCLADORA_DE_CONCRETO">[46]Equipo!$F$10</definedName>
    <definedName name="mf">#REF!</definedName>
    <definedName name="MH_1">#REF!</definedName>
    <definedName name="MH_2">#REF!</definedName>
    <definedName name="MH_3">#REF!</definedName>
    <definedName name="MH_4">#REF!</definedName>
    <definedName name="MH_5">#REF!</definedName>
    <definedName name="mhg">#REF!</definedName>
    <definedName name="mht">#REF!</definedName>
    <definedName name="mhy">#REF!</definedName>
    <definedName name="Mill_Head_H2O.Total_Volume">#REF!</definedName>
    <definedName name="Mill_Screen_H2O.Total_Volume">#REF!</definedName>
    <definedName name="Mill_Weight">#REF!</definedName>
    <definedName name="min">#REF!</definedName>
    <definedName name="Mine_Equip_Hrs">'[73]Mine Hours'!$A$11:$BX$30</definedName>
    <definedName name="Mine_Equip_Hrs_MARC">'[73]Mine Hours'!$A$94:$BX$112</definedName>
    <definedName name="Mine_Equip_Hrs_Remaining">'[162]Equipment Hours TODOS'!#REF!</definedName>
    <definedName name="MineUsed">[88]Sheet1!$M$18:$M$977</definedName>
    <definedName name="Minutos">#REF!</definedName>
    <definedName name="mju">#REF!</definedName>
    <definedName name="mku">#REF!</definedName>
    <definedName name="ML">#REF!</definedName>
    <definedName name="mm">#REF!</definedName>
    <definedName name="MMH">'[163]MMH WORKINGS'!$A$1:$A$65536</definedName>
    <definedName name="MMHBS">#REF!</definedName>
    <definedName name="mmhcosts">'[164]Cost Ledger 30-6-99'!$A$1:$C$84</definedName>
    <definedName name="MMHJUN02">#REF!</definedName>
    <definedName name="mmhmarch2000">#REF!</definedName>
    <definedName name="MMJV">#REF!</definedName>
    <definedName name="MMM">'[20]A.P.U'!#REF!</definedName>
    <definedName name="Mmto">#REF!</definedName>
    <definedName name="MNO">#REF!</definedName>
    <definedName name="MO">#REF!</definedName>
    <definedName name="mobil06">[10]Gastos!#REF!</definedName>
    <definedName name="mobra">'[64]precios-básicos2002'!$C$131:$E$140</definedName>
    <definedName name="MODIF">[43]dts!$B$20</definedName>
    <definedName name="MOMATECA">#REF!</definedName>
    <definedName name="MONETARY">#REF!</definedName>
    <definedName name="MONI">#REF!</definedName>
    <definedName name="MONTAJE">#REF!</definedName>
    <definedName name="MOR1_4">#REF!</definedName>
    <definedName name="MORT4">#REF!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_3">'[24]Apu Basicos'!$F$74</definedName>
    <definedName name="MORTERO_1_4">#REF!</definedName>
    <definedName name="MORTERO_1_5">#REF!</definedName>
    <definedName name="MORTERO_1_8">#REF!</definedName>
    <definedName name="mortero14">'[77]APU''s'!#REF!</definedName>
    <definedName name="mortero15">'[77]APU''s'!#REF!</definedName>
    <definedName name="MORTERO4">#REF!</definedName>
    <definedName name="MORTERO5">#REF!</definedName>
    <definedName name="MOTO">'[121]Actual Data (STX)'!$A$1:$B$8</definedName>
    <definedName name="MOTO3">'[121]Actual Data (STX)'!$A$10:$B$17</definedName>
    <definedName name="motobomba">'[36]PRESTACIONES SOCIALES'!#REF!</definedName>
    <definedName name="Motobomba_0_5_HP">#REF!</definedName>
    <definedName name="Motoniveladora_Baukema_SHM_5">#REF!</definedName>
    <definedName name="Motoniveladora_Champion_710A">#REF!</definedName>
    <definedName name="Motor">'[121]Actual Data (MAP)'!$B$1:$C$8</definedName>
    <definedName name="MPMDetail">#REF!</definedName>
    <definedName name="MPMHeading">#REF!</definedName>
    <definedName name="mr">#REF!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UEBLEINFTOT">#REF!</definedName>
    <definedName name="muro">#REF!</definedName>
    <definedName name="MUROBLOQUE">#REF!</definedName>
    <definedName name="murocontencion">#REF!</definedName>
    <definedName name="MXSMAR">#REF!</definedName>
    <definedName name="N11.4">#REF!</definedName>
    <definedName name="N115KV">#REF!</definedName>
    <definedName name="N220V">#REF!</definedName>
    <definedName name="N34.5">#REF!</definedName>
    <definedName name="Na">#REF!</definedName>
    <definedName name="Nb">#REF!</definedName>
    <definedName name="nbnbv">#REF!</definedName>
    <definedName name="nbv">#REF!</definedName>
    <definedName name="Nc">#REF!</definedName>
    <definedName name="Nd">#REF!</definedName>
    <definedName name="Ne">#REF!</definedName>
    <definedName name="nece.cab">#REF!</definedName>
    <definedName name="Necesidad_entorchado_Zonas">#REF!</definedName>
    <definedName name="NEOLAI">#REF!</definedName>
    <definedName name="Nett_Rev_COL_Nom">[74]W_REV!$H$115:$AP$115</definedName>
    <definedName name="NHG">#REF!</definedName>
    <definedName name="NHHUUGGFSESESR">#REF!</definedName>
    <definedName name="NHWHWHDW">#REF!</definedName>
    <definedName name="nic_nis">[165]Hoja1!$A$1:$IV$65536</definedName>
    <definedName name="NIPLE_DE_1_2__ROSCADO_DE_HG_x_L__3_PULGADAS">#REF!</definedName>
    <definedName name="NIPLE_DE_3__B_x_EL_L__0.25_MTS">#REF!</definedName>
    <definedName name="NIPLE_DE_4__B_x_EL_L__0.25_MTS">#REF!</definedName>
    <definedName name="NIPLE_L__0.25">#REF!</definedName>
    <definedName name="NIVEL">'[57]BASE DE DATOS ORIG'!#REF!</definedName>
    <definedName name="Nivel1">#REF!</definedName>
    <definedName name="Nivel2">#REF!</definedName>
    <definedName name="Nivel3">#REF!</definedName>
    <definedName name="Nivel4">#REF!</definedName>
    <definedName name="NJH">#REF!</definedName>
    <definedName name="nm">#REF!</definedName>
    <definedName name="NNN">[17]!absc</definedName>
    <definedName name="NNNN">[3]!absc</definedName>
    <definedName name="NOA_4">#REF!</definedName>
    <definedName name="NOA_7">#REF!</definedName>
    <definedName name="NOMB5">#REF!</definedName>
    <definedName name="NOMBRE">#REF!</definedName>
    <definedName name="NOMINA">#REF!</definedName>
    <definedName name="Nomina06">[10]Gastos!#REF!</definedName>
    <definedName name="NoRepAtEnd">#REF!</definedName>
    <definedName name="Norte">#REF!</definedName>
    <definedName name="North_sales">[67]Royalties!#REF!</definedName>
    <definedName name="NOTARIA">#REF!</definedName>
    <definedName name="nov00">[10]Dólar!#REF!</definedName>
    <definedName name="nr">#REF!</definedName>
    <definedName name="NroCODIGO">[130]DATOS!$A$4:$A$53</definedName>
    <definedName name="NSEM">[43]dts!$B$16</definedName>
    <definedName name="nt">#REF!</definedName>
    <definedName name="NUEVO">#REF!</definedName>
    <definedName name="Num_Pmt_Per_Year">#REF!</definedName>
    <definedName name="Number_of_Payments">MATCH(0.01,End_Bal,-1)+1</definedName>
    <definedName name="ñl">#REF!</definedName>
    <definedName name="ññ">#REF!</definedName>
    <definedName name="ÑÑÑ">#REF!</definedName>
    <definedName name="ÑÑÑOOOOOOOO">#REF!</definedName>
    <definedName name="ñok">#REF!</definedName>
    <definedName name="ñp">#REF!</definedName>
    <definedName name="ñpo">#REF!</definedName>
    <definedName name="O">#REF!</definedName>
    <definedName name="OBJETO">[43]dts!$B$2</definedName>
    <definedName name="OBS_Data_Col" hidden="1">#REF!</definedName>
    <definedName name="OCEquipData">#REF!</definedName>
    <definedName name="oct00">[10]Dólar!#REF!</definedName>
    <definedName name="OFFICE_ENTITY">#REF!</definedName>
    <definedName name="OFICIAL">[166]PRECIOS!$B$17</definedName>
    <definedName name="OHaulCostOutput">#REF!</definedName>
    <definedName name="ojuojoijojoijdlf">#REF!</definedName>
    <definedName name="ok">#N/A</definedName>
    <definedName name="om">'[5]CALCULO POI'!$B$120:$C$154</definedName>
    <definedName name="OMAR">#REF!</definedName>
    <definedName name="oo">#REF!</definedName>
    <definedName name="ooo">#REF!</definedName>
    <definedName name="oooiiiiiiiiiiiiiyyyyyyyyyyyyyy">#REF!</definedName>
    <definedName name="OOOOALLALLAIIIIA">#REF!</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uuuygfrdefrg658">#REF!</definedName>
    <definedName name="OP">#REF!</definedName>
    <definedName name="Openingpb" hidden="1">#REF!</definedName>
    <definedName name="OpEquip">#REF!</definedName>
    <definedName name="OpexFac">[53]Sensitivities!$I$12</definedName>
    <definedName name="Option">[67]Title!$L$28</definedName>
    <definedName name="Orden">[167]Hoja2!$C$2:$C$6</definedName>
    <definedName name="OreToStorage.Check_tonne_error">#REF!</definedName>
    <definedName name="OreToStorage.Check_Tonnes">#REF!</definedName>
    <definedName name="OreToStorage.Check_Volume">#REF!</definedName>
    <definedName name="OreToStorage.Pulp_Density">#REF!</definedName>
    <definedName name="os">#REF!</definedName>
    <definedName name="OtherCosts">#REF!</definedName>
    <definedName name="OTR">[159]Otros!$A:$IV</definedName>
    <definedName name="OTRO">[87]Otros!$A:$IV</definedName>
    <definedName name="otro2">[102]Otros!$A:$IV</definedName>
    <definedName name="otros">'[168]Datos del 2005 CONTRATO'!#REF!</definedName>
    <definedName name="OtrosServicios">#REF!</definedName>
    <definedName name="OtrosServiciosCostos">#REF!</definedName>
    <definedName name="OU_1">#REF!</definedName>
    <definedName name="OU_2">#REF!</definedName>
    <definedName name="OU_3">#REF!</definedName>
    <definedName name="OU_4">#REF!</definedName>
    <definedName name="OU_5">#REF!</definedName>
    <definedName name="OUC">'[29]CAP IV # 4'!#REF!</definedName>
    <definedName name="OUCINV">#REF!</definedName>
    <definedName name="ØuRn1v">[169]Cálculo!#REF!</definedName>
    <definedName name="ØuRn2v">[169]Cálculo!#REF!</definedName>
    <definedName name="OWNER" hidden="1">#REF!</definedName>
    <definedName name="OXE">#REF!</definedName>
    <definedName name="P">[60]TABLAS!$C$252:$C$256</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1">#N/A</definedName>
    <definedName name="P_2">'[2]CUAD-DIURNA'!#REF!</definedName>
    <definedName name="Pa">#REF!</definedName>
    <definedName name="PAG">#N/A</definedName>
    <definedName name="Page">#REF!</definedName>
    <definedName name="PagoFinanciero">#REF!</definedName>
    <definedName name="pagos">#REF!</definedName>
    <definedName name="PANEL">'[57]BASE DE DATOS ORIG'!#REF!</definedName>
    <definedName name="pañet">#REF!</definedName>
    <definedName name="PAÑETE">#REF!</definedName>
    <definedName name="PAÑETELISOEXT">#REF!</definedName>
    <definedName name="PAÑETELISOINT">#REF!</definedName>
    <definedName name="PAÑETES">#REF!</definedName>
    <definedName name="PARAMETROS">#REF!</definedName>
    <definedName name="pasamuro">[36]lisprecios!#REF!</definedName>
    <definedName name="PASAMURO_B_x_EL_L_0.25_Z_0.125_M">#REF!</definedName>
    <definedName name="PASO" hidden="1">{#N/A,#N/A,TRUE,"INGENIERIA";#N/A,#N/A,TRUE,"COMPRAS";#N/A,#N/A,TRUE,"DIRECCION";#N/A,#N/A,TRUE,"RESUMEN"}</definedName>
    <definedName name="PASS" hidden="1">{#N/A,#N/A,TRUE,"INGENIERIA";#N/A,#N/A,TRUE,"COMPRAS";#N/A,#N/A,TRUE,"DIRECCION";#N/A,#N/A,TRUE,"RESUMEN"}</definedName>
    <definedName name="PAVIMENTO">#REF!</definedName>
    <definedName name="Pay_Date">#REF!</definedName>
    <definedName name="Pay_Num">#REF!</definedName>
    <definedName name="Payment_Date">DATE(YEAR(Loan_Start),MONTH(Loan_Start)+Payment_Number,DAY(Loan_Start))</definedName>
    <definedName name="Payment_Needed">"Pago necesario"</definedName>
    <definedName name="payment_terms">#REF!</definedName>
    <definedName name="PAZ">#REF!</definedName>
    <definedName name="Pb">#REF!</definedName>
    <definedName name="Pc">#REF!</definedName>
    <definedName name="Pd">#REF!</definedName>
    <definedName name="Pe">#REF!</definedName>
    <definedName name="pedro">#REF!</definedName>
    <definedName name="Pega_plus">'[30]LISTADO '!$F$27</definedName>
    <definedName name="PEGANTE">#REF!</definedName>
    <definedName name="PEGANTE_P.V.C">#REF!</definedName>
    <definedName name="Pegante_PVC">'[39]L. MAT.'!#REF!</definedName>
    <definedName name="PERA">#REF!</definedName>
    <definedName name="PERALTA">#REF!</definedName>
    <definedName name="perDate">[120]Parameters!$E$9:$E$38</definedName>
    <definedName name="Perfil">'[24]LISTADO '!$F$28</definedName>
    <definedName name="Perfil_16_6">'[30]LISTADO '!$F$105</definedName>
    <definedName name="PERFIL_DEL_TRAMO">#REF!</definedName>
    <definedName name="PERGOLA">#REF!</definedName>
    <definedName name="PeriodInc">[67]Index!$L$57</definedName>
    <definedName name="PERIODO">[31]CUMPLIMIENTO!$M$5</definedName>
    <definedName name="PeriodoD">#REF!</definedName>
    <definedName name="perLabel">[120]Parameters!$C$9:$C$38</definedName>
    <definedName name="PERSONALTABLA1.1.1">'[5]CALCULO COSTOS DE OPERACIÓN'!$B$50:$AJ$85</definedName>
    <definedName name="PERSONALTABLA1.2">'[5]INFORMACIÓN REFERENCIA'!$B$477:$F$489</definedName>
    <definedName name="PERSONALTABLA1.3">'[5]INFORMACIÓN REFERENCIA'!$B$494:$F$506</definedName>
    <definedName name="PERT">'[50]MANO DE OBRA'!$G$8:$G$20</definedName>
    <definedName name="PESO14.2">#REF!</definedName>
    <definedName name="PESO14.3">#REF!</definedName>
    <definedName name="PESO14.4">#REF!</definedName>
    <definedName name="PetSumDetail">#REF!</definedName>
    <definedName name="PetSumHeading">#REF!</definedName>
    <definedName name="PetTotalDetail">#REF!</definedName>
    <definedName name="PetTotalHeading">#REF!</definedName>
    <definedName name="PIA" hidden="1">#REF!</definedName>
    <definedName name="Piedra">#REF!</definedName>
    <definedName name="PILOTE">#REF!</definedName>
    <definedName name="Pintor">'[24]M.O.'!$F$17</definedName>
    <definedName name="PINTUMAD">#REF!</definedName>
    <definedName name="PINTURA">#REF!</definedName>
    <definedName name="Pintura_base_aceite">#REF!</definedName>
    <definedName name="Pintura_exteriores">'[30]LISTADO '!$F$95</definedName>
    <definedName name="pinturavinilo">#REF!</definedName>
    <definedName name="PIPE_1">#REF!</definedName>
    <definedName name="PIPE_2">#REF!</definedName>
    <definedName name="PIPE_3">#REF!</definedName>
    <definedName name="PIPE_4">#REF!</definedName>
    <definedName name="PIPE_5">#REF!</definedName>
    <definedName name="PISOS">#REF!</definedName>
    <definedName name="PISOTABLON">#REF!</definedName>
    <definedName name="PLACAENTREPISO">#REF!</definedName>
    <definedName name="PLACAMESON">#REF!</definedName>
    <definedName name="PLACAPISO">#REF!</definedName>
    <definedName name="Placas_.9x.9_Azul_labrador">'[39]L. MAT.'!#REF!</definedName>
    <definedName name="PLACATANQUE">#REF!</definedName>
    <definedName name="Plafon">#REF!</definedName>
    <definedName name="plan">#REF!</definedName>
    <definedName name="Plan_Vallejo_Sens">'[71]Inputs-SUMMARY'!$H$279:$BR$279</definedName>
    <definedName name="PLANEACION">[50]MAQUINARIA!$A$2:$A$18</definedName>
    <definedName name="PLANT7">#REF!</definedName>
    <definedName name="PLANTASALCANTARILLADO1.1">'[5]INFORMACIÓN REFERENCIA'!$B$313:$I$324</definedName>
    <definedName name="PLANTASALCANTARILLADOTABLA1.7">'[5]INFORMACIÓN REFERENCIA'!$B$393:$C$404</definedName>
    <definedName name="PLANTASTRATAMIENTOTABLA5.1">'[5]INFORMACIÓN REFERENCIA'!$B$216:$F$220</definedName>
    <definedName name="PLANTASTRATAMIENTOTABLA5.2">#REF!</definedName>
    <definedName name="PlanVallejo">#REF!</definedName>
    <definedName name="plastocrete">[36]lisprecios!#REF!</definedName>
    <definedName name="Plastocreto_DM__concreto">#REF!</definedName>
    <definedName name="PLASTROCRETE_DM">#REF!</definedName>
    <definedName name="PLOMERO">[25]PRECIOS!$B$15</definedName>
    <definedName name="PLUG" hidden="1">#REF!</definedName>
    <definedName name="Pluma_de_250_Kg.">#REF!</definedName>
    <definedName name="PMT">#REF!</definedName>
    <definedName name="pñ">#REF!</definedName>
    <definedName name="po">#REF!</definedName>
    <definedName name="Poblacion">#REF!</definedName>
    <definedName name="poblado">#REF!</definedName>
    <definedName name="POBRE">#REF!</definedName>
    <definedName name="Poceta_acero_inox.">#REF!</definedName>
    <definedName name="poi">#REF!</definedName>
    <definedName name="POIPOZOS">'[5]CALCULO POI'!$B$118:$I$154</definedName>
    <definedName name="Polynomial">#REF!</definedName>
    <definedName name="POO">#REF!</definedName>
    <definedName name="PorcAdicCostoLlantasCliente">#REF!</definedName>
    <definedName name="PorcAdicCostoMtto">#REF!</definedName>
    <definedName name="PorcCostosOcultos">#REF!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YOS">#REF!</definedName>
    <definedName name="POZOSACTUAL">'[5]INFORMACIÓN REFERENCIA'!$B$23:$M$34</definedName>
    <definedName name="pozosconduccion">'[5]INFORMACIÓN REFERENCIA'!$B$122:$F$133</definedName>
    <definedName name="POZOSEP">#REF!</definedName>
    <definedName name="pp">#REF!</definedName>
    <definedName name="PPAPAPPALALALAKKSJDJ">#REF!</definedName>
    <definedName name="PPPP">[170]PU!#REF!</definedName>
    <definedName name="pppppppppppp">#REF!</definedName>
    <definedName name="PPPPPPPPPPPPEE">#REF!</definedName>
    <definedName name="PPTO">[171]ANALISIS!#REF!</definedName>
    <definedName name="PPtoNorte">#REF!</definedName>
    <definedName name="PR">#N/A</definedName>
    <definedName name="pre">#REF!</definedName>
    <definedName name="Precio">#REF!</definedName>
    <definedName name="precio2">#REF!</definedName>
    <definedName name="precios">#REF!</definedName>
    <definedName name="PreciosMP">'[172]PRECIOS ACTUALIZADOS FERRASA'!$A$2:$D$1316</definedName>
    <definedName name="Prefabricado_de_concreto._Culata">#REF!</definedName>
    <definedName name="PRELIMINARES">#REF!</definedName>
    <definedName name="PRELIMINARESOUC">'[29]CAP IV # 4'!#REF!</definedName>
    <definedName name="PRES">#REF!</definedName>
    <definedName name="prestaciones">[64]DATOS!$B$14</definedName>
    <definedName name="Prestaciones_sociales">'[39]P.S.'!$C$33</definedName>
    <definedName name="Presu">'[5]CALCULO POI'!#REF!</definedName>
    <definedName name="PRESUP">#REF!</definedName>
    <definedName name="Presupuest">#REF!</definedName>
    <definedName name="PRESUPUESTO">#REF!</definedName>
    <definedName name="PResupuestos">'[173]CtaGeneral-A'!$F$12:$AH$131</definedName>
    <definedName name="PrevFleet">#REF!</definedName>
    <definedName name="PRICES_FIRM">#REF!</definedName>
    <definedName name="primer">'[28]ESTADO RED'!#REF!</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2">[174]Report!#REF!</definedName>
    <definedName name="PrintEnd" hidden="1">#REF!</definedName>
    <definedName name="PrintStart" hidden="1">#REF!</definedName>
    <definedName name="PrintTitle">#REF!</definedName>
    <definedName name="Prioridad">[175]Sheet1!$D$2:$D$4</definedName>
    <definedName name="prod">[10]Gastos!#REF!</definedName>
    <definedName name="prod1">[10]Gastos!#REF!</definedName>
    <definedName name="prod98">[10]Gastos!#REF!</definedName>
    <definedName name="prodcal">[10]Gastos!#REF!</definedName>
    <definedName name="prodeco">[176]LISTAS!#REF!</definedName>
    <definedName name="prodhati">[10]Gastos!#REF!</definedName>
    <definedName name="PRODUCCIONACTUAL">'[5]INFORMACIÓN REFERENCIA'!$B$8:$C$19</definedName>
    <definedName name="PRODUCTCARB">#REF!</definedName>
    <definedName name="PRODUCTEST">#REF!</definedName>
    <definedName name="PROF">#REF!</definedName>
    <definedName name="profit_margin">#REF!</definedName>
    <definedName name="Profundidad">#REF!</definedName>
    <definedName name="PROGRAMA">'[50]ITEMS RESUMIDOS'!$A$2:$A$34</definedName>
    <definedName name="Project">#REF!</definedName>
    <definedName name="PROJECT_CURRENCY">#REF!</definedName>
    <definedName name="Project_Name">#REF!</definedName>
    <definedName name="Project_name_1">#REF!</definedName>
    <definedName name="Project_name_2">#REF!</definedName>
    <definedName name="PROYECCION">#REF!</definedName>
    <definedName name="PROYECCIONDEMANDATABLA1">[5]DEMANDABASEAND!$B$7:$F$19</definedName>
    <definedName name="PROYECTO__OBRAS_VARIAS_EN_LA_ESCUELA_CONTRAINCENDIO">#REF!</definedName>
    <definedName name="PROYECTOS">[5]REFERENCIAS!$A$3:$F$25</definedName>
    <definedName name="prueba">#REF!</definedName>
    <definedName name="PRUEBA2">#REF!</definedName>
    <definedName name="PRUEBAS">#REF!</definedName>
    <definedName name="PTTTT" hidden="1">{#N/A,#N/A,TRUE,"INGENIERIA";#N/A,#N/A,TRUE,"COMPRAS";#N/A,#N/A,TRUE,"DIRECCION";#N/A,#N/A,TRUE,"RESUMEN"}</definedName>
    <definedName name="Puerta_2_05x0_90m._alma_de_plomo">#REF!</definedName>
    <definedName name="Puerta_entamborada_2_05x0_7">#REF!</definedName>
    <definedName name="Puerta_entamborada_2_05x0_8">#REF!</definedName>
    <definedName name="Puerta_entamborada_2_05x1_4">#REF!</definedName>
    <definedName name="Puerta_entamborada_2_20x0_8">#REF!</definedName>
    <definedName name="Puerta_entamborada_2_20x0_9">#REF!</definedName>
    <definedName name="Puerta_ventana_ppal_alumin._anodis.">#REF!</definedName>
    <definedName name="PUERTA2">#REF!</definedName>
    <definedName name="PUERTALAM">#REF!</definedName>
    <definedName name="PUERTALUMTOT">#REF!</definedName>
    <definedName name="PUERTAMADETOT">#REF!</definedName>
    <definedName name="PUERTMADECERRAT">#REF!</definedName>
    <definedName name="Pulidora">'[39]L. MAT.'!#REF!</definedName>
    <definedName name="PullCords">'[121]Actual Data (MAP)'!$B$31:$C$131</definedName>
    <definedName name="Pulsador_para_timbre_P_C">#REF!</definedName>
    <definedName name="PUNTILLA">#REF!</definedName>
    <definedName name="Punto">#REF!</definedName>
    <definedName name="PUNTOHID">#REF!</definedName>
    <definedName name="PUNTOHIDRA">#REF!</definedName>
    <definedName name="PUNTOSANIT">#REF!</definedName>
    <definedName name="PuntosRentabilidad">#REF!</definedName>
    <definedName name="Purchase">#REF!</definedName>
    <definedName name="q">#REF!</definedName>
    <definedName name="qaqaw">[177]glvc!#REF!</definedName>
    <definedName name="QE">[105]TARIF2002!#REF!</definedName>
    <definedName name="QE_TE">[105]TARIF2002!#REF!</definedName>
    <definedName name="QI">[105]TARIF2002!#REF!</definedName>
    <definedName name="QI_TI">[105]TARIF2002!#REF!</definedName>
    <definedName name="qm">#REF!</definedName>
    <definedName name="QMAXDIARIO">'[5]CALCULO POI'!$B$118:$C$154</definedName>
    <definedName name="QN">[105]TARIF2002!#REF!</definedName>
    <definedName name="QN_QI">[105]TARIF2002!#REF!</definedName>
    <definedName name="QNS">[178]TARIF2002!#REF!</definedName>
    <definedName name="QPROM">[5]TARIFAS!$C$570</definedName>
    <definedName name="qq">#REF!</definedName>
    <definedName name="qqq">#REF!</definedName>
    <definedName name="QQQQQQQQQQQQQQ">#REF!</definedName>
    <definedName name="qqqqqqqqqqqqqqqq">#REF!</definedName>
    <definedName name="QRS">#REF!</definedName>
    <definedName name="qsqw">#REF!</definedName>
    <definedName name="Quality_PvT">#REF!</definedName>
    <definedName name="QualityF">#REF!</definedName>
    <definedName name="quantity">#REF!</definedName>
    <definedName name="QUIMICOSTABLA1.3.1">'[5]CALCULO COSTOS DE OPERACIÓN'!$B$176:$J$211</definedName>
    <definedName name="qw">#REF!</definedName>
    <definedName name="QWE" hidden="1">'[8]ETAPA 50 SMMLV'!#REF!</definedName>
    <definedName name="qwqw">#REF!</definedName>
    <definedName name="qwqwas">#REF!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a">#REF!</definedName>
    <definedName name="Rajón">#REF!</definedName>
    <definedName name="rango">#REF!</definedName>
    <definedName name="rata">#REF!</definedName>
    <definedName name="Rate1">[179]Summary!$D$6</definedName>
    <definedName name="rate2">[179]Summary!$D$7</definedName>
    <definedName name="ratio">#REF!</definedName>
    <definedName name="Rb">#REF!</definedName>
    <definedName name="Rd">#REF!</definedName>
    <definedName name="RD_CP">'[180]Working Cap Movemts'!#REF!</definedName>
    <definedName name="RD_CP_VL">'[180]Working Cap Movemts'!#REF!</definedName>
    <definedName name="rds">#REF!</definedName>
    <definedName name="Re">#REF!</definedName>
    <definedName name="RE4NTA">[54]EQUIPOS!$D$8</definedName>
    <definedName name="rec">[181]Propuesta!#REF!</definedName>
    <definedName name="Recurso">[175]Sheet1!$B$2:$B$3</definedName>
    <definedName name="REDESALCANTARILLADOTABLA1.2">'[5]INFORMACIÓN REFERENCIA'!$B$330:$F$341</definedName>
    <definedName name="REDESALCANTARILLADOTABLA1.4">'[5]INFORMACIÓN REFERENCIA'!$B$352:$F$364</definedName>
    <definedName name="REDESALCANTARILLADOTABLA1.5">#REF!</definedName>
    <definedName name="REDESTABLA6.1">'[5]INFORMACIÓN REFERENCIA'!$B$245:$E$256</definedName>
    <definedName name="REDESTABLA6.2">'[5]INFORMACIÓN REFERENCIA'!$B$260:$K$272</definedName>
    <definedName name="REDESTABLA6.3">'[5]INFORMACIÓN REFERENCIA'!$B$276:$C$287</definedName>
    <definedName name="REDOBLON">#REF!</definedName>
    <definedName name="REDUCCION_3__x_2">#REF!</definedName>
    <definedName name="REDUCCION_4__x_3">#REF!</definedName>
    <definedName name="Reducer">'[121]Actual Data (MAP)'!$B$11:$C$18</definedName>
    <definedName name="REF">#REF!</definedName>
    <definedName name="REFERENCIAPROYECTOS">[5]REFERENCIAS!$A$3:$F$24</definedName>
    <definedName name="REFMAR">#REF!</definedName>
    <definedName name="REG">#REF!</definedName>
    <definedName name="REGBT">#N/A</definedName>
    <definedName name="regional">[56]CARRETERAS!$A$2</definedName>
    <definedName name="regiones">#REF!</definedName>
    <definedName name="REGISTRO">#REF!</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mbursement">"Reembolso"</definedName>
    <definedName name="REJA">#REF!</definedName>
    <definedName name="Rejilla_Piso_2">#REF!</definedName>
    <definedName name="Rejilla_Piso_3">#REF!</definedName>
    <definedName name="REJISOS2TOT">#REF!</definedName>
    <definedName name="rell">#REF!</definedName>
    <definedName name="relle">#REF!</definedName>
    <definedName name="relleno">#REF!</definedName>
    <definedName name="RELLENOALUV">#REF!</definedName>
    <definedName name="RELLG">#REF!</definedName>
    <definedName name="REMATE">#REF!</definedName>
    <definedName name="rendimiento">#REF!</definedName>
    <definedName name="reparacion4">'[36]PRESTACIONES SOCIALES'!#REF!</definedName>
    <definedName name="repello">#REF!</definedName>
    <definedName name="replanteo">#REF!</definedName>
    <definedName name="REPOSICIONACU">'[5]INFORMACIÓN REFERENCIA'!$B$674:$H$685</definedName>
    <definedName name="REPOSICIONACUREDES">'[5]INFORMACIÓN REFERENCIA'!$B$688:$D$699</definedName>
    <definedName name="REPOSICIONALC">'[5]INFORMACIÓN REFERENCIA'!$B$704:$D$715</definedName>
    <definedName name="REPOSICIONALCREDES">'[5]INFORMACIÓN REFERENCIA'!$B$718:$O$729</definedName>
    <definedName name="req">#REF!</definedName>
    <definedName name="Required_Delivery">#REF!</definedName>
    <definedName name="RES">#REF!</definedName>
    <definedName name="Reserva">[10]Gastos!#REF!</definedName>
    <definedName name="residente">'[56]GENERALIDADES '!$E$9</definedName>
    <definedName name="RESP">[43]dts!$B$6</definedName>
    <definedName name="Responsible">'[35]2009 Jagua'!$G$2:$G$27</definedName>
    <definedName name="RESU">#REF!</definedName>
    <definedName name="RESUM">'[40]1'!#REF!</definedName>
    <definedName name="resum2">'[22]PU (2)'!#REF!</definedName>
    <definedName name="resumen">#REF!</definedName>
    <definedName name="RESUMENALCANTARILLADO">#REF!</definedName>
    <definedName name="ResumenAPU">[109]ResumenMaterial!$A$12:$AB$169</definedName>
    <definedName name="RESUMENCOSTOSOPERACIÓN">'[5]CALCULO COSTOS DE OPERACIÓN'!$B$6:$Q$41</definedName>
    <definedName name="RESUMENINVERSIONESACU">'[5]CALCULO POI'!$A$6:$M$41</definedName>
    <definedName name="RESUMENINVERSIONESACUEDUCTO">'[5]CALCULO POI'!$A$6:$M$41</definedName>
    <definedName name="RESUMENINVERSIONESALC">'[5]CALCULO POI'!$A$202:$K$237</definedName>
    <definedName name="RESUMENMODELODEMANDA">#REF!</definedName>
    <definedName name="RESUMENOPTIMIZACIONACU">'[5]CALCULO POI'!$A$46:$L$81</definedName>
    <definedName name="RESUMENOPTIMIZACIONALC">'[5]CALCULO POI'!$A$242:$I$277</definedName>
    <definedName name="RET">#REF!</definedName>
    <definedName name="reten">[10]Gastos!#REF!</definedName>
    <definedName name="retiroarbol">#REF!</definedName>
    <definedName name="retirocorte">#REF!</definedName>
    <definedName name="RETIROTOT">#REF!</definedName>
    <definedName name="retr">#REF!</definedName>
    <definedName name="Retro_Komatzu_PC200_5_y__6">#REF!</definedName>
    <definedName name="Retro_Masey_Ferguson_HD_86">#REF!</definedName>
    <definedName name="Return">'[121]Actual Data (MAP)'!$L$31:$M$131</definedName>
    <definedName name="ReturnSTX">'[121]Actual Data (STX)'!$I$19:$J$119</definedName>
    <definedName name="Rf">#REF!</definedName>
    <definedName name="rfref">#REF!</definedName>
    <definedName name="Rg">#REF!</definedName>
    <definedName name="Rh">#REF!</definedName>
    <definedName name="Ri">#REF!</definedName>
    <definedName name="RICO">#N/A</definedName>
    <definedName name="RIEL">#REF!</definedName>
    <definedName name="Rieles_para_pavimento_0_15x0_20">#REF!</definedName>
    <definedName name="Ripio">#REF!</definedName>
    <definedName name="RiskInd">[182]RefTables!$K$2:$K$26</definedName>
    <definedName name="RiskRanking">[182]RefTables!$L$2:$L$26</definedName>
    <definedName name="Rk">#REF!</definedName>
    <definedName name="rl">#REF!</definedName>
    <definedName name="rlo">#REF!</definedName>
    <definedName name="Rm">#REF!</definedName>
    <definedName name="rmcAccount">88500</definedName>
    <definedName name="rmcCategory">"FYE996"</definedName>
    <definedName name="rmcName">"CARPRD"</definedName>
    <definedName name="RMCOptions">"*100000000000000"</definedName>
    <definedName name="RMCostOutput">#REF!</definedName>
    <definedName name="rmcPeriod">9501</definedName>
    <definedName name="Rmm">#REF!</definedName>
    <definedName name="Rn">#REF!</definedName>
    <definedName name="Rñ">#REF!</definedName>
    <definedName name="Ro">#REF!</definedName>
    <definedName name="RoA_N">[74]ASSUMPTIONS!#REF!</definedName>
    <definedName name="rodaje">[36]lisprecios!#REF!</definedName>
    <definedName name="rolando">#REF!</definedName>
    <definedName name="Roster1">[53]Parameters!$O$30</definedName>
    <definedName name="Roster2">[53]Parameters!$P$30</definedName>
    <definedName name="Roster3">[53]Parameters!$Q$30</definedName>
    <definedName name="Roster4">[53]Parameters!$R$30</definedName>
    <definedName name="Rosters">[53]Parameters!$O$26:$R$29</definedName>
    <definedName name="Rows2Unhide" hidden="1">#REF!</definedName>
    <definedName name="Roy_price_sens">'[71]Inputs-SUMMARY'!$H$266:$BR$266</definedName>
    <definedName name="Royal_Col_Nom">[74]W_OPEX!$H$220:$AP$220</definedName>
    <definedName name="royalphalumi">[183]datosluminariasRoyAlPHa!$A$1:$A$65536</definedName>
    <definedName name="Royalty_CDC_LLC">[67]Royalties!#REF!</definedName>
    <definedName name="Royalty_CZN_SA">[67]Royalties!#REF!</definedName>
    <definedName name="Royalty_total">[67]Royalties!#REF!</definedName>
    <definedName name="Rp">#REF!</definedName>
    <definedName name="Rq">#REF!</definedName>
    <definedName name="rr">#REF!</definedName>
    <definedName name="rrrrrrrr">#REF!</definedName>
    <definedName name="Rs">#REF!</definedName>
    <definedName name="Rt">#REF!</definedName>
    <definedName name="rte">#REF!</definedName>
    <definedName name="rty">#REF!</definedName>
    <definedName name="rueda">[36]lisprecios!#REF!</definedName>
    <definedName name="RUTA">DATE(YEAR([0]!Loan_Start),MONTH([0]!Loan_Start)+Payment_Number,DAY([0]!Loan_Start))</definedName>
    <definedName name="Rv">#REF!</definedName>
    <definedName name="RVS">[43]dts!$B$23</definedName>
    <definedName name="Rw">#REF!</definedName>
    <definedName name="Rx">#REF!</definedName>
    <definedName name="Ry">#REF!</definedName>
    <definedName name="Rz">#REF!</definedName>
    <definedName name="S">#REF!</definedName>
    <definedName name="Sa">#REF!</definedName>
    <definedName name="SADASDFSDF">#REF!</definedName>
    <definedName name="Salarios">[146]SALARIOS!#REF!</definedName>
    <definedName name="Saldo_Capital">#REF!</definedName>
    <definedName name="SALIDAELEC">#REF!</definedName>
    <definedName name="SANIB">#REF!</definedName>
    <definedName name="SANIBLA">#REF!</definedName>
    <definedName name="sanitario">[86]lisprecios!$D$35</definedName>
    <definedName name="SANITNOVATOT">#REF!</definedName>
    <definedName name="sasa">'[5]CALCULO POI'!#REF!</definedName>
    <definedName name="Sb">#REF!</definedName>
    <definedName name="sbe">#REF!</definedName>
    <definedName name="Sbf">[13]CALCULO!$E$61</definedName>
    <definedName name="Sc">#REF!</definedName>
    <definedName name="Sched_Pay">#REF!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'[51]REF - Listas'!$D$32:$D$38</definedName>
    <definedName name="Sd">#REF!</definedName>
    <definedName name="SDE">#REF!</definedName>
    <definedName name="sdf">#REF!</definedName>
    <definedName name="sdfdxf">#REF!</definedName>
    <definedName name="sdfsd">#REF!</definedName>
    <definedName name="sdsd">#REF!</definedName>
    <definedName name="Se">#REF!</definedName>
    <definedName name="segundo">'[28]ESTADO RED'!#REF!</definedName>
    <definedName name="Segundos">#REF!</definedName>
    <definedName name="Seguro">#REF!</definedName>
    <definedName name="SeguroCostos">#REF!</definedName>
    <definedName name="selalternativas">#REF!</definedName>
    <definedName name="Selector_voltimetro_7_posiciones">#REF!</definedName>
    <definedName name="Sellador_piso_granito">#REF!</definedName>
    <definedName name="SEM_DEL_MES">#REF!</definedName>
    <definedName name="SEMANA">[43]dts!$B$8</definedName>
    <definedName name="Semanas_mes">#REF!</definedName>
    <definedName name="sencount" hidden="1">1</definedName>
    <definedName name="sep00">[10]Dólar!#REF!</definedName>
    <definedName name="Sepjv2">#REF!</definedName>
    <definedName name="septdetail">#REF!</definedName>
    <definedName name="septtb">#REF!</definedName>
    <definedName name="SequenceF">#REF!</definedName>
    <definedName name="servicioingreso">#REF!</definedName>
    <definedName name="ServicioSurentingExpress">#REF!</definedName>
    <definedName name="servicioutilidad">#REF!</definedName>
    <definedName name="ServicioVehSustituto">#REF!</definedName>
    <definedName name="SEVER">#REF!</definedName>
    <definedName name="Sf">#REF!</definedName>
    <definedName name="Sg">#REF!</definedName>
    <definedName name="SGET">#REF!</definedName>
    <definedName name="Sh">#REF!</definedName>
    <definedName name="Share">[98]Cover!#REF!</definedName>
    <definedName name="SHARED_FORMULA_21">#N/A</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'[184]Mine variance - tree'!#REF!</definedName>
    <definedName name="si">#REF!</definedName>
    <definedName name="Sifón__PVC_2">#REF!</definedName>
    <definedName name="Sifón__PVC_3">#REF!</definedName>
    <definedName name="SIFON_180_2">#REF!</definedName>
    <definedName name="SIKA">#REF!</definedName>
    <definedName name="SIKA_1">'[185]LISTA PRECIO'!$B$72</definedName>
    <definedName name="Sika_1__mortero">#REF!</definedName>
    <definedName name="SIKADUR">#REF!</definedName>
    <definedName name="silla_y_250x110">[23]Materiales!#REF!</definedName>
    <definedName name="SILLA_YEE_160x110">[23]Materiales!#REF!</definedName>
    <definedName name="SILLA_YEE_160x160">[23]Materiales!#REF!</definedName>
    <definedName name="SILLA_YEE_200x110">[23]Materiales!#REF!</definedName>
    <definedName name="SILLA_YEE_200x160">[23]Materiales!#REF!</definedName>
    <definedName name="SILLA_YEE_24x160">[23]Materiales!#REF!</definedName>
    <definedName name="SILLA_YEE_250x110">[23]Materiales!#REF!</definedName>
    <definedName name="SILLA_YEE_250x160">[23]Materiales!#REF!</definedName>
    <definedName name="SILLA_YEE_27x160">[23]Materiales!#REF!</definedName>
    <definedName name="SILLA_YEE_315x110">[23]Materiales!#REF!</definedName>
    <definedName name="SILLA_YEE_315x160">[23]Materiales!#REF!</definedName>
    <definedName name="SILLA_YEE_355x110">[23]Materiales!#REF!</definedName>
    <definedName name="SILLA_YEE_355x160">[23]Materiales!#REF!</definedName>
    <definedName name="SILLA_YEE_400x160">[23]Materiales!#REF!</definedName>
    <definedName name="SILLA_YEE_450x160">[23]Materiales!#REF!</definedName>
    <definedName name="Sim_Model_Input_1">[180]HL!#REF!</definedName>
    <definedName name="Sim_Model_Input_4">[180]HL!#REF!</definedName>
    <definedName name="Sim_Model_Output_1">[180]HL!#REF!</definedName>
    <definedName name="Sitio">[175]Sheet1!$C$2:$C$4</definedName>
    <definedName name="sk">#REF!</definedName>
    <definedName name="SLube">#REF!</definedName>
    <definedName name="sm">#REF!</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20">#REF!</definedName>
    <definedName name="sobrecimiento">#REF!</definedName>
    <definedName name="SOCIAL">#REF!</definedName>
    <definedName name="SOHaul">#REF!</definedName>
    <definedName name="SOL">#REF!</definedName>
    <definedName name="solado">#REF!</definedName>
    <definedName name="SOLDA">#REF!</definedName>
    <definedName name="Soldador">'[24]M.O.'!$F$10</definedName>
    <definedName name="Soldador_1A">'[30]M.O.'!$F$10</definedName>
    <definedName name="SOLDADURA">#REF!</definedName>
    <definedName name="Soldadura_cawell">'[30]LISTADO '!$F$94</definedName>
    <definedName name="Soldadura_electrica">'[30]LISTADO '!$F$9</definedName>
    <definedName name="Soldadura_y_limpiador_PVC">#REF!</definedName>
    <definedName name="Solids.SG">#REF!</definedName>
    <definedName name="SOSO" hidden="1">'[8]ETAPA 50 SMMLV'!#REF!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s">#REF!</definedName>
    <definedName name="SSDSD">#REF!</definedName>
    <definedName name="sss">#REF!</definedName>
    <definedName name="ssss">#REF!</definedName>
    <definedName name="sssss">#REF!</definedName>
    <definedName name="SSSSSSS">#N/A</definedName>
    <definedName name="ssssssssss">#REF!</definedName>
    <definedName name="sssssssssss">#REF!</definedName>
    <definedName name="ssssssssssssssssssss">#REF!</definedName>
    <definedName name="Standby">#REF!</definedName>
    <definedName name="StandbyCostos">#REF!</definedName>
    <definedName name="StartBid">#REF!</definedName>
    <definedName name="StartItems">#REF!</definedName>
    <definedName name="StartPeriod">[186]Index!$S$41</definedName>
    <definedName name="StartRates">#REF!</definedName>
    <definedName name="StartTags">#REF!</definedName>
    <definedName name="status">'[122]LISTS-FOR INTERNAL USE ONLY'!$B$8:$B$13</definedName>
    <definedName name="statusofexecution">#REF!</definedName>
    <definedName name="STOCK_CODE">#REF!</definedName>
    <definedName name="stock_oreganal">[74]INPUT_TEMP!#REF!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tub" hidden="1">#REF!</definedName>
    <definedName name="Stub_Header1" hidden="1">#REF!</definedName>
    <definedName name="Stub_Header2" hidden="1">#REF!</definedName>
    <definedName name="Stub_Header3" hidden="1">#REF!</definedName>
    <definedName name="STyre">#REF!</definedName>
    <definedName name="SUBA">'[187]SUB APU'!$A:$D</definedName>
    <definedName name="SUBBASE">#REF!</definedName>
    <definedName name="SUBSIDIOOUC">[29]ANALISIS!#REF!</definedName>
    <definedName name="SUBTOTAL">#REF!</definedName>
    <definedName name="SUELDOS">'[138]Base Datos Sueldo'!$B$7:$C$26</definedName>
    <definedName name="suma">[188]Hoja1!$F$60</definedName>
    <definedName name="SUMAN_PINTURA">#REF!</definedName>
    <definedName name="Super_T">'[24]LISTADO '!$F$23</definedName>
    <definedName name="SUPERCEL">#REF!</definedName>
    <definedName name="Supercel_Inc.Estruct.">#REF!</definedName>
    <definedName name="supert">'[30]LISTADO '!$F$110</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wssdecs">#REF!</definedName>
    <definedName name="t">[7]Cálculo!$B$42</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a">#REF!</definedName>
    <definedName name="Tab_Elec">[119]Inputs!$J$25</definedName>
    <definedName name="Tab_Expense">[119]Inputs!$P$127:$Q$161</definedName>
    <definedName name="Tab_Process">[119]Inputs!$N$127:$O$173</definedName>
    <definedName name="Tab_Respons">[119]Inputs!$L$127:$M$139</definedName>
    <definedName name="TABLA">#REF!</definedName>
    <definedName name="TABLA_CMI">[5]BS.DATOS!$Q$5:$X$17</definedName>
    <definedName name="TABLA_DE_CARACOLI">#REF!</definedName>
    <definedName name="TABLA_DE_CONTENIDO__A1">#REF!</definedName>
    <definedName name="Tabla_en_madera">'[30]LISTADO '!$F$13</definedName>
    <definedName name="TABLA_RN">[5]BS.DATOS!$AA$5:$AH$17</definedName>
    <definedName name="TABLA1">#REF!</definedName>
    <definedName name="TABLA1.2.2">'[20]A.P.U'!#REF!</definedName>
    <definedName name="tabla2">#REF!</definedName>
    <definedName name="tablaDeDTFS">#REF!</definedName>
    <definedName name="TablaR">#REF!</definedName>
    <definedName name="TABLERO_4_CIRCUITOS">'[30]LISTADO '!$F$108</definedName>
    <definedName name="Tablero_de_12_circuitos">#REF!</definedName>
    <definedName name="Tablero_de_2_circuitos">#REF!</definedName>
    <definedName name="Tablero_trifásico_12_circuitos">'[39]L. MAT.'!#REF!</definedName>
    <definedName name="TABLETA">#REF!</definedName>
    <definedName name="tablilla">#REF!</definedName>
    <definedName name="Tablon">'[24]LISTADO '!$F$29</definedName>
    <definedName name="Tablon_gres">'[30]LISTADO '!$F$28</definedName>
    <definedName name="TACDetail">#REF!</definedName>
    <definedName name="TACHeading">#REF!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nq">#REF!</definedName>
    <definedName name="Tanque_asbt_cemt_de_1.000_ltrs">#REF!</definedName>
    <definedName name="TANQUEELEVATOT">#REF!</definedName>
    <definedName name="TANQUELAV">#REF!</definedName>
    <definedName name="TANQUELEV">#REF!</definedName>
    <definedName name="TANQUES">#REF!</definedName>
    <definedName name="TANQUES4.1">#REF!</definedName>
    <definedName name="TAPA">[166]PRECIOS!$B$43</definedName>
    <definedName name="TAPA_ALCANTARILLA_ARO_Y_CONTRAARO">[23]Materiales!#REF!</definedName>
    <definedName name="TAPA_HF">#REF!</definedName>
    <definedName name="Tapa_tipo_intemperie">#REF!</definedName>
    <definedName name="TAPON_2__P.V.C">#REF!</definedName>
    <definedName name="Tapon_Pres._1">#REF!</definedName>
    <definedName name="Tapon_Pres._1_2">#REF!</definedName>
    <definedName name="Tapon_Pres._3_4">#REF!</definedName>
    <definedName name="TARIFAS_SUBSIDIOS">#REF!</definedName>
    <definedName name="TARIFAS1">#REF!</definedName>
    <definedName name="Tasa_Efectiva_Mensual_Fondeo">#REF!</definedName>
    <definedName name="Tax_Rate_Col">'[71]Inputs-SUMMARY'!$H$466:$BR$466</definedName>
    <definedName name="Taxpb" hidden="1">#REF!</definedName>
    <definedName name="Tb">#REF!</definedName>
    <definedName name="TBCUR">[189]Sheet4!$A$2:$E$235</definedName>
    <definedName name="TBMAYINT">#REF!</definedName>
    <definedName name="tbres">#REF!</definedName>
    <definedName name="TBV1A">#REF!</definedName>
    <definedName name="Tc">#REF!</definedName>
    <definedName name="Td">#REF!</definedName>
    <definedName name="Te">#REF!</definedName>
    <definedName name="Tec_Adesivo">'[39]L. MAT.'!#REF!</definedName>
    <definedName name="TechAccept">#REF!</definedName>
    <definedName name="TECN">DATE(YEAR(Loan_Start),MONTH(Loan_Start)+Payment_Number,DAY(Loan_Start))</definedName>
    <definedName name="tecpro06">[10]Gastos!#REF!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Pres._1">#REF!</definedName>
    <definedName name="Tee_Pres.1_2">#REF!</definedName>
    <definedName name="Tee_Pres.3_4">#REF!</definedName>
    <definedName name="Tee_Sanit._2">#REF!</definedName>
    <definedName name="Tee_Sanit._3">#REF!</definedName>
    <definedName name="Tee_Sanit._4">#REF!</definedName>
    <definedName name="Tee_Sanit._6">#REF!</definedName>
    <definedName name="TEFLON">#REF!</definedName>
    <definedName name="Teja_aluminio">'[24]LISTADO '!$F$27</definedName>
    <definedName name="Teja_asbt_cemt_N__10_Inc._Acces.">#REF!</definedName>
    <definedName name="Teja_asbt_cemt_N__4_Inc._Acces.">#REF!</definedName>
    <definedName name="Teja_asbt_cemt_N__5_Inc._Acces.">#REF!</definedName>
    <definedName name="Teja_asbt_cemt_N__6_Inc._Acces.">#REF!</definedName>
    <definedName name="Teja_asbt_cemt_N__8_Inc._Acces.">#REF!</definedName>
    <definedName name="Teja_thermoacustica">'[30]LISTADO '!$F$102</definedName>
    <definedName name="TEJA6">#REF!</definedName>
    <definedName name="TEMP2">'[100]Cost Codes'!$B$4:$G$361</definedName>
    <definedName name="TesSumHeading">#REF!</definedName>
    <definedName name="test">#REF!</definedName>
    <definedName name="TexSumDetail">#REF!</definedName>
    <definedName name="TexSumHeading">#REF!</definedName>
    <definedName name="Tf">#REF!</definedName>
    <definedName name="Tg">#REF!</definedName>
    <definedName name="Th">#REF!</definedName>
    <definedName name="Ti">#REF!</definedName>
    <definedName name="Timbre_chicharra_120v">#REF!</definedName>
    <definedName name="Tipo">[175]Sheet1!$A$2:$A$6</definedName>
    <definedName name="tipo_pintura">#REF!</definedName>
    <definedName name="tipov">#REF!</definedName>
    <definedName name="TIT">#REF!</definedName>
    <definedName name="titi">#N/A</definedName>
    <definedName name="Titlepb" hidden="1">#REF!</definedName>
    <definedName name="TITO">#N/A</definedName>
    <definedName name="TITOF">#N/A</definedName>
    <definedName name="TITU">#REF!</definedName>
    <definedName name="TITULO">#REF!</definedName>
    <definedName name="Titulos_a_imprimir">#REF!</definedName>
    <definedName name="_xlnm.Print_Titles">#N/A</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ma_Ambia_para_muro">#REF!</definedName>
    <definedName name="Toma_corriente_dobles_polo_tierra">'[30]LISTADO '!$F$76</definedName>
    <definedName name="Toma_doble_P_T_Levinton">#REF!</definedName>
    <definedName name="Toma_trifilar">#REF!</definedName>
    <definedName name="TORNILLO_3">#REF!</definedName>
    <definedName name="TORNILLOS_2.5">#REF!</definedName>
    <definedName name="TOT">#REF!</definedName>
    <definedName name="Tot_Con_Ins">[74]W_OPEX!#REF!</definedName>
    <definedName name="Tot_EA_CAPEX">[74]W_CAPEX!#REF!</definedName>
    <definedName name="Tot_Elect">'[190]5. ELECTRICO'!#REF!</definedName>
    <definedName name="Tot_Elect1">'[191]5. ELECTRICO'!#REF!</definedName>
    <definedName name="Tot_Ops_Ins">[74]W_OPEX!#REF!</definedName>
    <definedName name="TOTAL">#REF!</definedName>
    <definedName name="TOTAL_CIVIL">#REF!</definedName>
    <definedName name="TOTAL_ELECTRICO">'[190]5. ELECTRICO'!#REF!</definedName>
    <definedName name="Total_Interest">#REF!</definedName>
    <definedName name="Total_Pay">#REF!</definedName>
    <definedName name="Total_Payment">Scheduled_Payment+Extra_Payment</definedName>
    <definedName name="TOTAL_SERVICIOS">#REF!</definedName>
    <definedName name="TOTAL_VIVIENDAS">#REF!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BidCost">#REF!</definedName>
    <definedName name="TotalCost">#REF!</definedName>
    <definedName name="TotalCostosDirectos">#REF!</definedName>
    <definedName name="totales">#REF!</definedName>
    <definedName name="TOTALITEM1.1">'[20]A.P.U'!#REF!</definedName>
    <definedName name="TOTALITEM1.1.1">'[20]A.P.U'!#REF!</definedName>
    <definedName name="TOTALITEM1.1.2">'[20]A.P.U'!#REF!</definedName>
    <definedName name="TOTALITEM1.1.3">'[20]A.P.U'!#REF!</definedName>
    <definedName name="TOTALITEM1.1.4">'[20]A.P.U'!#REF!</definedName>
    <definedName name="TOTALITEM1.2.1">'[20]A.P.U'!#REF!</definedName>
    <definedName name="TOTALITEM1.2.2">'[20]A.P.U'!#REF!</definedName>
    <definedName name="TOTALITEM1.2.3">'[20]A.P.U'!#REF!</definedName>
    <definedName name="TOTALITEM1.2.4">'[20]A.P.U'!#REF!</definedName>
    <definedName name="TOTALITEM1.2.5">'[20]A.P.U'!#REF!</definedName>
    <definedName name="TOTALITEM1.2.6">'[20]A.P.U'!#REF!</definedName>
    <definedName name="TOTALITEM1.3.1">'[20]A.P.U'!#REF!</definedName>
    <definedName name="TOTALITEM1.4">'[20]A.P.U'!#REF!</definedName>
    <definedName name="TOTALITEM1.5">'[20]A.P.U'!#REF!</definedName>
    <definedName name="TOTALITEM1.6">'[20]A.P.U'!#REF!</definedName>
    <definedName name="TOTALITEM1.7">'[20]A.P.U'!#REF!</definedName>
    <definedName name="TOTALITEM1.8">'[20]A.P.U'!#REF!</definedName>
    <definedName name="TOTALITEM10.1">'[20]A.P.U'!#REF!</definedName>
    <definedName name="TOTALITEM11.1">'[20]A.P.U'!#REF!</definedName>
    <definedName name="TOTALITEM11.2">'[20]A.P.U'!#REF!</definedName>
    <definedName name="TOTALITEM11.3">'[20]A.P.U'!#REF!</definedName>
    <definedName name="TOTALITEM11.4">'[20]A.P.U'!#REF!</definedName>
    <definedName name="TOTALITEM11.5">'[20]A.P.U'!#REF!</definedName>
    <definedName name="TOTALITEM11.6">'[20]A.P.U'!#REF!</definedName>
    <definedName name="TOTALITEM12.1">'[20]A.P.U'!#REF!</definedName>
    <definedName name="TOTALITEM12.10">'[20]A.P.U'!#REF!</definedName>
    <definedName name="TOTALITEM12.2">'[20]A.P.U'!#REF!</definedName>
    <definedName name="TOTALITEM12.3">'[20]A.P.U'!#REF!</definedName>
    <definedName name="TOTALITEM12.4">'[20]A.P.U'!#REF!</definedName>
    <definedName name="TOTALITEM12.5">'[20]A.P.U'!#REF!</definedName>
    <definedName name="TOTALITEM12.6">'[20]A.P.U'!#REF!</definedName>
    <definedName name="TOTALITEM12.7">'[20]A.P.U'!#REF!</definedName>
    <definedName name="TOTALITEM12.8">'[20]A.P.U'!#REF!</definedName>
    <definedName name="TOTALITEM12.9">'[20]A.P.U'!#REF!</definedName>
    <definedName name="TOTALITEM13.1.1">'[20]A.P.U'!#REF!</definedName>
    <definedName name="TOTALITEM13.1.2">'[20]A.P.U'!#REF!</definedName>
    <definedName name="TOTALITEM13.1.3">'[20]A.P.U'!#REF!</definedName>
    <definedName name="TOTALITEM13.2.2">'[20]A.P.U'!#REF!</definedName>
    <definedName name="TOTALITEM14.2">'[20]A.P.U'!#REF!</definedName>
    <definedName name="TOTALITEM14.3">'[20]A.P.U'!#REF!</definedName>
    <definedName name="TOTALITEM14.4">'[20]A.P.U'!#REF!</definedName>
    <definedName name="TOTALITEM14.5">'[20]A.P.U'!#REF!</definedName>
    <definedName name="TOTALITEM14.6">'[20]A.P.U'!#REF!</definedName>
    <definedName name="TOTALITEM15">'[20]A.P.U'!#REF!</definedName>
    <definedName name="TOTALITEM16">'[20]A.P.U'!#REF!</definedName>
    <definedName name="TOTALITEM2.1">'[20]A.P.U'!#REF!</definedName>
    <definedName name="TOTALITEM2.10">'[20]A.P.U'!#REF!</definedName>
    <definedName name="TOTALITEM2.11.1">'[20]A.P.U'!#REF!</definedName>
    <definedName name="TOTALITEM2.11.2">'[20]A.P.U'!#REF!</definedName>
    <definedName name="TOTALITEM2.12.1">'[20]A.P.U'!#REF!</definedName>
    <definedName name="TOTALITEM2.2">'[20]A.P.U'!#REF!</definedName>
    <definedName name="TOTALITEM2.3">'[20]A.P.U'!#REF!</definedName>
    <definedName name="TOTALITEM2.4">'[20]A.P.U'!#REF!</definedName>
    <definedName name="TOTALITEM2.5">'[20]A.P.U'!#REF!</definedName>
    <definedName name="TOTALITEM2.6">'[20]A.P.U'!#REF!</definedName>
    <definedName name="TOTALITEM2.7">'[20]A.P.U'!#REF!</definedName>
    <definedName name="TOTALITEM3.1.1">'[20]A.P.U'!#REF!</definedName>
    <definedName name="TOTALITEM3.1.2">'[20]A.P.U'!#REF!</definedName>
    <definedName name="TOTALITEM3.2">'[20]A.P.U'!#REF!</definedName>
    <definedName name="TOTALITEM3.3">'[20]A.P.U'!#REF!</definedName>
    <definedName name="TOTALITEM3.4.1">'[20]A.P.U'!#REF!</definedName>
    <definedName name="TOTALITEM3.4.2">'[20]A.P.U'!#REF!</definedName>
    <definedName name="TOTALITEM3.4.3">'[20]A.P.U'!#REF!</definedName>
    <definedName name="TOTALITEM3.5.1">'[20]A.P.U'!#REF!</definedName>
    <definedName name="TOTALITEM3.5.2">'[20]A.P.U'!#REF!</definedName>
    <definedName name="TOTALITEM3.5.3">'[20]A.P.U'!#REF!</definedName>
    <definedName name="TOTALITEM4.1.2">'[20]A.P.U'!#REF!</definedName>
    <definedName name="TOTALITEM4.1.3">'[20]A.P.U'!#REF!</definedName>
    <definedName name="TOTALITEM4.1.4">'[20]A.P.U'!#REF!</definedName>
    <definedName name="TOTALITEM4.2">'[20]A.P.U'!#REF!</definedName>
    <definedName name="TOTALITEM4.3">'[20]A.P.U'!#REF!</definedName>
    <definedName name="TOTALITEM4.4">'[20]A.P.U'!#REF!</definedName>
    <definedName name="TOTALITEM4.5">'[20]A.P.U'!#REF!</definedName>
    <definedName name="TOTALITEM4.6">'[20]A.P.U'!#REF!</definedName>
    <definedName name="TOTALITEM5.1">'[20]A.P.U'!#REF!</definedName>
    <definedName name="TOTALITEM5.2">'[20]A.P.U'!#REF!</definedName>
    <definedName name="TOTALITEM5.3">'[20]A.P.U'!#REF!</definedName>
    <definedName name="TOTALITEM5.4">'[20]A.P.U'!#REF!</definedName>
    <definedName name="TOTALITEM6.1">'[20]A.P.U'!#REF!</definedName>
    <definedName name="TOTALITEM6.2">'[20]A.P.U'!#REF!</definedName>
    <definedName name="TOTALITEM6.3">'[20]A.P.U'!#REF!</definedName>
    <definedName name="TOTALITEM7.1">'[20]A.P.U'!#REF!</definedName>
    <definedName name="TOTALITEM7.2">'[20]A.P.U'!#REF!</definedName>
    <definedName name="TOTALITEM7.3">'[20]A.P.U'!#REF!</definedName>
    <definedName name="TOTALITEM7.4">'[20]A.P.U'!#REF!</definedName>
    <definedName name="TOTALITEM7.5">'[20]A.P.U'!#REF!</definedName>
    <definedName name="TOTALITEM8.1">'[20]A.P.U'!#REF!</definedName>
    <definedName name="TOTALITEM8.2">'[20]A.P.U'!#REF!</definedName>
    <definedName name="TOTALITEM8.3">'[20]A.P.U'!#REF!</definedName>
    <definedName name="TOTALITEM8.4">'[20]A.P.U'!#REF!</definedName>
    <definedName name="TOTALITEM8.5">'[20]A.P.U'!#REF!</definedName>
    <definedName name="TOTALITEM8.6">'[20]A.P.U'!#REF!</definedName>
    <definedName name="TOTALITEM8.7">'[20]A.P.U'!#REF!</definedName>
    <definedName name="TOTALITEM8.8">'[20]A.P.U'!#REF!</definedName>
    <definedName name="TOTALITEM9.1">'[20]A.P.U'!#REF!</definedName>
    <definedName name="TOTALITEM9.2">'[20]A.P.U'!#REF!</definedName>
    <definedName name="TOTALITEM9.3">'[20]A.P.U'!#REF!</definedName>
    <definedName name="TOTALITEM9.4">'[20]A.P.U'!#REF!</definedName>
    <definedName name="TOTALITEM9.5">'[20]A.P.U'!#REF!</definedName>
    <definedName name="TOTALITEM9.6">'[20]A.P.U'!#REF!</definedName>
    <definedName name="TOTALITEM9.7">'[20]A.P.U'!#REF!</definedName>
    <definedName name="TOTALITEM9.8">'[20]A.P.U'!#REF!</definedName>
    <definedName name="TotalItemsCost">#REF!</definedName>
    <definedName name="TOTALITEN1.2.4">'[20]A.P.U'!#REF!</definedName>
    <definedName name="TOTALOUC">#REF!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ickedCost">#REF!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IND">#REF!</definedName>
    <definedName name="TOTLOTE">#REF!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MTPAV">[192]FINANC!$C$6</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te">#REF!</definedName>
    <definedName name="tptee">#REF!</definedName>
    <definedName name="Tq">#REF!</definedName>
    <definedName name="Tr">#REF!</definedName>
    <definedName name="TRABAJO">[50]MAQUINARIA!$A$2:$L$18</definedName>
    <definedName name="TRAFO">#N/A</definedName>
    <definedName name="Tramites">#REF!</definedName>
    <definedName name="TramitesCostos">#REF!</definedName>
    <definedName name="TRAMO">#REF!</definedName>
    <definedName name="TRAMPAGRASA">#REF!</definedName>
    <definedName name="Transfer_Price">'[71]Inputs-SUMMARY'!$H$464:$BR$464</definedName>
    <definedName name="Transformador_intensidad_400_5A">#REF!</definedName>
    <definedName name="TRANSPORI" hidden="1">{#N/A,#N/A,TRUE,"INGENIERIA";#N/A,#N/A,TRUE,"COMPRAS";#N/A,#N/A,TRUE,"DIRECCION";#N/A,#N/A,TRUE,"RESUMEN"}</definedName>
    <definedName name="TRANSPORTE" hidden="1">{#N/A,#N/A,TRUE,"INGENIERIA";#N/A,#N/A,TRUE,"COMPRAS";#N/A,#N/A,TRUE,"DIRECCION";#N/A,#N/A,TRUE,"RESUMEN"}</definedName>
    <definedName name="TRANSPORTE_ARENA">[46]Transporte!$F$8</definedName>
    <definedName name="TRANSPORTE_DE_CEMENTO">[46]Transporte!$F$13</definedName>
    <definedName name="TRANSPORTE_DE_TRITURADO">[46]Transporte!$F$9</definedName>
    <definedName name="TRAT">[193]desmonte!$E$48</definedName>
    <definedName name="trimestre1">'[41]ESTADO RED'!$E$8</definedName>
    <definedName name="TRIPLEX">#REF!</definedName>
    <definedName name="Triplex_lamina_4mm">#REF!</definedName>
    <definedName name="TRITURADO">#REF!</definedName>
    <definedName name="TRITURADO_PILCUAN">[46]Materiales!$F$73</definedName>
    <definedName name="TRM">'[194]Cuadro p. Capital Vs estimado'!$G$1</definedName>
    <definedName name="Troughing">'[121]Actual Data (MAP)'!$H$31:$I$131</definedName>
    <definedName name="TroughingSTX">'[121]Actual Data (STX)'!$B$19:$C$119</definedName>
    <definedName name="Ts">#REF!</definedName>
    <definedName name="Tt">#REF!</definedName>
    <definedName name="TTCostOutput">#REF!</definedName>
    <definedName name="TTTT">#REF!</definedName>
    <definedName name="ttttt">[1]PJ!#REF!</definedName>
    <definedName name="TTTTTT">[177]glvc!#REF!</definedName>
    <definedName name="TTTTTTTT">#REF!</definedName>
    <definedName name="Tu">#REF!</definedName>
    <definedName name="TUB._ACC_3__Bx_B_SCH_40">#REF!</definedName>
    <definedName name="Tuberia_1_2_pvc">'[30]LISTADO '!$F$21</definedName>
    <definedName name="Tuberia_conduit_PVC_1_2">#REF!</definedName>
    <definedName name="Tuberia_conduit_PVC_3_4">#REF!</definedName>
    <definedName name="TUBERIA_P.V.C_RDE_9">#REF!</definedName>
    <definedName name="TUBERIA_P.V.C_UM_RDE_41____2">#REF!</definedName>
    <definedName name="TUBERIA_P.V.C_UM_RDE_41____3">#REF!</definedName>
    <definedName name="Tubería_Pres._1">#REF!</definedName>
    <definedName name="Tubería_Pres._1_2">#REF!</definedName>
    <definedName name="Tubería_Pres._3_4">#REF!</definedName>
    <definedName name="TUBERIA_PVC_10">[23]Materiales!#REF!</definedName>
    <definedName name="TUBERIA_PVC_12">[23]Materiales!#REF!</definedName>
    <definedName name="TUBERIA_PVC_14">[23]Materiales!#REF!</definedName>
    <definedName name="TUBERIA_PVC_16">[23]Materiales!#REF!</definedName>
    <definedName name="TUBERIA_PVC_18">[23]Materiales!#REF!</definedName>
    <definedName name="TUBERIA_PVC_20">[23]Materiales!#REF!</definedName>
    <definedName name="TUBERIA_PVC_24">[23]Materiales!#REF!</definedName>
    <definedName name="TUBERIA_PVC_27">[23]Materiales!#REF!</definedName>
    <definedName name="TUBERIA_PVC_30">[23]Materiales!#REF!</definedName>
    <definedName name="TUBERIA_PVC_4">[23]Materiales!#REF!</definedName>
    <definedName name="TUBERIA_PVC_6">[23]Materiales!#REF!</definedName>
    <definedName name="TUBERIA_PVC_8">[23]Materiales!#REF!</definedName>
    <definedName name="Tuberia_sanit._PVC_2">#REF!</definedName>
    <definedName name="Tuberia_sanit._PVC_3">#REF!</definedName>
    <definedName name="Tuberia_sanit._PVC_4">#REF!</definedName>
    <definedName name="Tuberia_sanit._PVC_6">#REF!</definedName>
    <definedName name="Tuberia_ventilacion_4">#REF!</definedName>
    <definedName name="tuberia3">#REF!</definedName>
    <definedName name="TUBERIAS">#REF!</definedName>
    <definedName name="TUBLLUV4">#REF!</definedName>
    <definedName name="TUBLLUVIA1.5TOT">#REF!</definedName>
    <definedName name="TUBLLUVIA4TOTAL">#REF!</definedName>
    <definedName name="TUBO_1_2">#REF!</definedName>
    <definedName name="TUBO_1_2__HG">#REF!</definedName>
    <definedName name="Tubo_galvanizado_2">'[30]LISTADO '!$F$47</definedName>
    <definedName name="Tubo_pvc_1">'[30]LISTADO '!$F$51</definedName>
    <definedName name="Tubo_pvc_2">'[30]LISTADO '!$F$50</definedName>
    <definedName name="TUBO6">[166]PRECIOS!$B$40</definedName>
    <definedName name="TUBO8">[166]PRECIOS!$B$41</definedName>
    <definedName name="tubohg2">[36]lisprecios!#REF!</definedName>
    <definedName name="TUBPRE1_2TOT">#REF!</definedName>
    <definedName name="TUBPRE3_4TOT">#REF!</definedName>
    <definedName name="TUBSANIT2">#REF!</definedName>
    <definedName name="TUBSANIT2TOTAL">#REF!</definedName>
    <definedName name="TUBSANIT4">#REF!</definedName>
    <definedName name="TUBSANIT4TOTAL">#REF!</definedName>
    <definedName name="TUPI">MATCH(0.01,End_Bal,-1)+1</definedName>
    <definedName name="Tw">#REF!</definedName>
    <definedName name="Tx">#REF!</definedName>
    <definedName name="Ty">#REF!</definedName>
    <definedName name="TYPE">#REF!</definedName>
    <definedName name="typeofcommittment">#REF!</definedName>
    <definedName name="tytfy">#REF!</definedName>
    <definedName name="tyu">#REF!</definedName>
    <definedName name="Tz">#REF!</definedName>
    <definedName name="U">#REF!</definedName>
    <definedName name="Ua">#REF!</definedName>
    <definedName name="Ub">#REF!</definedName>
    <definedName name="Uc">#REF!</definedName>
    <definedName name="Ud">#REF!</definedName>
    <definedName name="Ue">#REF!</definedName>
    <definedName name="uepcocesar">#N/A</definedName>
    <definedName name="Uf">#REF!</definedName>
    <definedName name="UFInanzas">[173]Cuentas!$P$11:$P$111</definedName>
    <definedName name="Ug">#REF!</definedName>
    <definedName name="UGEquipData">#REF!</definedName>
    <definedName name="Uh">#REF!</definedName>
    <definedName name="ui">#REF!</definedName>
    <definedName name="Uj">#REF!</definedName>
    <definedName name="ujyyu">#REF!</definedName>
    <definedName name="Uk">#REF!</definedName>
    <definedName name="Ull">#REF!</definedName>
    <definedName name="Um">#REF!</definedName>
    <definedName name="UMina">[73]Cuentas!$Q$11:$Q$46</definedName>
    <definedName name="Un">#REF!</definedName>
    <definedName name="UNIDAD521">[94]ITEMS!$C$522</definedName>
    <definedName name="Unidades">[195]Presup_Cancha!$J$13:$J$17</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Pres.._1">#REF!</definedName>
    <definedName name="Union_Pres._1_2">#REF!</definedName>
    <definedName name="Union_Pres._3_4">#REF!</definedName>
    <definedName name="Union_Sanit._2">#REF!</definedName>
    <definedName name="Union_Sanit._3">#REF!</definedName>
    <definedName name="Union_Sanit._4">#REF!</definedName>
    <definedName name="Union_Sanit._6">#REF!</definedName>
    <definedName name="Unit" hidden="1">#REF!</definedName>
    <definedName name="unitarios">#REF!</definedName>
    <definedName name="units">'[93]REF - Listas'!$G$10:$G$18</definedName>
    <definedName name="Uñ">#REF!</definedName>
    <definedName name="Uo">#REF!</definedName>
    <definedName name="Up">#REF!</definedName>
    <definedName name="UPlanta">[73]Cuentas!$T$11:$T$56</definedName>
    <definedName name="Uq">#REF!</definedName>
    <definedName name="Ur">#REF!</definedName>
    <definedName name="Us">#REF!</definedName>
    <definedName name="USd">#REF!</definedName>
    <definedName name="USr">#REF!</definedName>
    <definedName name="UsTexDetail">#REF!</definedName>
    <definedName name="UsTexHeading">#REF!</definedName>
    <definedName name="ut">#REF!</definedName>
    <definedName name="Ut_Un">#REF!</definedName>
    <definedName name="Util">#REF!</definedName>
    <definedName name="utilidad">[64]DATOS!$B$18</definedName>
    <definedName name="UtilidadMensual">#REF!</definedName>
    <definedName name="UTMAR">#REF!</definedName>
    <definedName name="uu">#REF!</definedName>
    <definedName name="uuarrrrarrarrararar">[196]PRESUPUESTO!#REF!</definedName>
    <definedName name="UUUAJJAJAJAJAJ">#REF!</definedName>
    <definedName name="uuuu" hidden="1">#REF!</definedName>
    <definedName name="UUUUTTTTTTTAAA">#REF!</definedName>
    <definedName name="UUUUUAUATATTATA">#REF!</definedName>
    <definedName name="uuuuutiyt">#REF!</definedName>
    <definedName name="uuuuuu">#REF!</definedName>
    <definedName name="UUUUUUUUUTTTTTTTTTTTTTDDDDDDDDDDDD">#REF!</definedName>
    <definedName name="uuuuuuuuuu">#REF!</definedName>
    <definedName name="uuuuuuuuuuuuuuuu">#REF!</definedName>
    <definedName name="Uv">#REF!</definedName>
    <definedName name="Uw">#REF!</definedName>
    <definedName name="uxd">#REF!</definedName>
    <definedName name="uy">#REF!</definedName>
    <definedName name="UYU">#REF!</definedName>
    <definedName name="Uz">#REF!</definedName>
    <definedName name="V">[197]FINANZAS!#REF!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[198]Dólar!#REF!</definedName>
    <definedName name="VALDES">#REF!</definedName>
    <definedName name="valhati">[10]Gastos!#REF!</definedName>
    <definedName name="VALLA_2_3_MTS_CON_3_CERCHAS">#REF!</definedName>
    <definedName name="valor_consumibles">#REF!</definedName>
    <definedName name="valor_cuadrilla">#REF!</definedName>
    <definedName name="valor_equipos">#REF!</definedName>
    <definedName name="VALOR_LOTE">#REF!</definedName>
    <definedName name="valor_nomina1">#REF!</definedName>
    <definedName name="valor_nomina2">#REF!</definedName>
    <definedName name="valor_nomina3">#REF!</definedName>
    <definedName name="VALOR_SALARIO_MINIMO_ACTUAL">'[46]Datos iniciales '!$C$19</definedName>
    <definedName name="Valor_Total">#REF!</definedName>
    <definedName name="valor1">#REF!</definedName>
    <definedName name="valor2">#REF!</definedName>
    <definedName name="VALOR3">#REF!</definedName>
    <definedName name="valorcal">[10]Gastos!#REF!</definedName>
    <definedName name="ValoresCanon">#REF!</definedName>
    <definedName name="ValoresIva">#REF!</definedName>
    <definedName name="ValorFuturoFcro">#REF!</definedName>
    <definedName name="ValorImpuestoTimbre">#REF!</definedName>
    <definedName name="Values_Entered">#N/A</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rEquip">'[67]Equip Data'!#REF!</definedName>
    <definedName name="Varilla_cooperwell_24">'[30]LISTADO '!$F$42</definedName>
    <definedName name="Varilla_de_couperwell">#REF!</definedName>
    <definedName name="Varios">#REF!</definedName>
    <definedName name="Varios2">#REF!</definedName>
    <definedName name="VarRange">'[67]Equip Data'!#REF!</definedName>
    <definedName name="VAT">#REF!</definedName>
    <definedName name="vaton">[10]Gastos!#REF!</definedName>
    <definedName name="Vb">#REF!</definedName>
    <definedName name="Vc">#REF!</definedName>
    <definedName name="vck">#REF!</definedName>
    <definedName name="Vd">#REF!</definedName>
    <definedName name="Ve">#REF!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NALAM">#REF!</definedName>
    <definedName name="VENTANATOT">#REF!</definedName>
    <definedName name="Ventanería_en_aluminio">#REF!</definedName>
    <definedName name="VENTATOTAL">#REF!</definedName>
    <definedName name="Ventilador_de_muro">#REF!</definedName>
    <definedName name="Ventilador_de_techo">'[30]LISTADO '!$F$106</definedName>
    <definedName name="VENTOSAS_PARA_INSTALACION_EN_TUBERIA_DE_3">#REF!</definedName>
    <definedName name="Verifier">#REF!</definedName>
    <definedName name="VERSION">#REF!</definedName>
    <definedName name="Vf">#REF!</definedName>
    <definedName name="vfggchbh">#REF!</definedName>
    <definedName name="vfgtfgvfgv">#REF!</definedName>
    <definedName name="vfn">#REF!</definedName>
    <definedName name="Vg">#REF!</definedName>
    <definedName name="Vh">#REF!</definedName>
    <definedName name="via" hidden="1">{"via1",#N/A,TRUE,"general";"via2",#N/A,TRUE,"general";"via3",#N/A,TRUE,"general"}</definedName>
    <definedName name="vias">[199]Datos!$H$2:$H$6</definedName>
    <definedName name="VIBRA">#REF!</definedName>
    <definedName name="VIBRADOR">#REF!</definedName>
    <definedName name="VIBRADOR_CONCRETO">[46]Equipo!$F$13</definedName>
    <definedName name="Vibrador_para_concreto_Semco">#REF!</definedName>
    <definedName name="Vibrocompactador_IngersollRandSD70D">#REF!</definedName>
    <definedName name="Vibrocompactador_IngersollRandSX17">#REF!</definedName>
    <definedName name="Vidrio_5mm">#REF!</definedName>
    <definedName name="VIDRIO4">#REF!</definedName>
    <definedName name="VIDRIOESP">#REF!</definedName>
    <definedName name="VIDRIOS">#REF!</definedName>
    <definedName name="VIGACANAL">#REF!</definedName>
    <definedName name="VIGACI">#REF!</definedName>
    <definedName name="VIGACIM">#REF!</definedName>
    <definedName name="VIGAEREA">#REF!</definedName>
    <definedName name="VIGASUPERIOR">#REF!</definedName>
    <definedName name="VIGAT30X30">#REF!</definedName>
    <definedName name="VIGAT45X30">#REF!</definedName>
    <definedName name="VINILO">#REF!</definedName>
    <definedName name="Vinilo_tipo_1">#REF!</definedName>
    <definedName name="VINILOTOT">#REF!</definedName>
    <definedName name="VINILTEXINT">#REF!</definedName>
    <definedName name="VINILTEXT">#REF!</definedName>
    <definedName name="viscosidad">#REF!</definedName>
    <definedName name="Visor_de_puerta">#REF!</definedName>
    <definedName name="VIVDOS">#REF!</definedName>
    <definedName name="VIVIENDA">#REF!</definedName>
    <definedName name="VIVUNA">#REF!</definedName>
    <definedName name="vjkgvif">#N/A</definedName>
    <definedName name="vm">#REF!</definedName>
    <definedName name="VOLQUETA">#REF!</definedName>
    <definedName name="Volqueta_C70_6M3">#REF!</definedName>
    <definedName name="Volqueta_Kamaz_10M3">#REF!</definedName>
    <definedName name="VolTanqu">#REF!</definedName>
    <definedName name="Voltimetro_de_0_250v">#REF!</definedName>
    <definedName name="VPD">[5]TARIFAS!$C$569</definedName>
    <definedName name="VPDACUE">#REF!</definedName>
    <definedName name="VPI">[5]TARIFAS!$C$567</definedName>
    <definedName name="VPNIngresos">#REF!</definedName>
    <definedName name="VPNSurenting">#REF!</definedName>
    <definedName name="vr_equipos">#REF!</definedName>
    <definedName name="VRA">[5]TARIFAS!$C$566</definedName>
    <definedName name="VSCanonTotal">#REF!</definedName>
    <definedName name="VSPunRentabilidad">#REF!</definedName>
    <definedName name="VSTablaDTF">#REF!</definedName>
    <definedName name="VSTablaDTFDatos">#REF!</definedName>
    <definedName name="VSUtilidadMensual">#REF!</definedName>
    <definedName name="VSVariablesRenting">#REF!</definedName>
    <definedName name="vv">#REF!</definedName>
    <definedName name="VVV">#REF!</definedName>
    <definedName name="w">'[109]Análisis Unit'!#REF!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ontLab">#REF!</definedName>
    <definedName name="WContParts">#REF!</definedName>
    <definedName name="we">#REF!</definedName>
    <definedName name="weight">#REF!</definedName>
    <definedName name="WEIGHT_UNIT">#REF!</definedName>
    <definedName name="WER">'[42]Res-Accide-10'!$S$2:$S$7</definedName>
    <definedName name="WGET">#REF!</definedName>
    <definedName name="WILSON">'[42]Res-Accide-10'!#REF!</definedName>
    <definedName name="Wire">#REF!</definedName>
    <definedName name="wj">#REF!</definedName>
    <definedName name="wl">#REF!</definedName>
    <definedName name="WLube">#REF!</definedName>
    <definedName name="WOHaul">#REF!</definedName>
    <definedName name="WorksheetSubTotal">#REF!</definedName>
    <definedName name="WorksheetTotal">#REF!</definedName>
    <definedName name="wqw" hidden="1">#REF!</definedName>
    <definedName name="WRandM">#REF!</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Restructuring._.Summaries." hidden="1">{#N/A,#N/A,TRUE,"Transaction Summary";#N/A,#N/A,TRUE,"Restructuring Sensitivities";#N/A,#N/A,TRUE,"DCF";#N/A,#N/A,TRUE,"IRR";#N/A,#N/A,TRUE,"Debt Capacity"}</definedName>
    <definedName name="wrn.via." hidden="1">{"via1",#N/A,TRUE,"general";"via2",#N/A,TRUE,"general";"via3",#N/A,TRUE,"general"}</definedName>
    <definedName name="ws">#REF!</definedName>
    <definedName name="WSERWEER">'[200]COSTOS OFICINA'!#REF!</definedName>
    <definedName name="WTyre">#REF!</definedName>
    <definedName name="ww">#REF!</definedName>
    <definedName name="WWWWWWWWQQQQQAAAAAAAAA">#REF!</definedName>
    <definedName name="wwwwwwwwww">#REF!</definedName>
    <definedName name="wwwwwwwwwwww">#REF!</definedName>
    <definedName name="x">[65]Parameters!$R$18</definedName>
    <definedName name="xb">#REF!</definedName>
    <definedName name="xo">#REF!</definedName>
    <definedName name="XON">[201]CUADRILLAS!$D$17</definedName>
    <definedName name="xvrcsdrasxz">#REF!</definedName>
    <definedName name="xx">#REF!</definedName>
    <definedName name="xxc">#N/A</definedName>
    <definedName name="XXX">#REF!</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X" hidden="1">{#N/A,#N/A,TRUE,"INGENIERIA";#N/A,#N/A,TRUE,"COMPRAS";#N/A,#N/A,TRUE,"DIRECCION";#N/A,#N/A,TRUE,"RESUMEN"}</definedName>
    <definedName name="XXXXXXXXXX">#REF!</definedName>
    <definedName name="XXXXXXXXXXXX">#REF!</definedName>
    <definedName name="xyz" hidden="1">#REF!</definedName>
    <definedName name="xzczxczxc">#REF!</definedName>
    <definedName name="y">#REF!</definedName>
    <definedName name="Year">#REF!</definedName>
    <definedName name="years">[74]ASSUMPTIONS!$H$7:$AP$7</definedName>
    <definedName name="Yee_Sanit._2">#REF!</definedName>
    <definedName name="Yee_Sanit._3">#REF!</definedName>
    <definedName name="Yee_Sanit._4_x2">#REF!</definedName>
    <definedName name="Yee_Sanit._6_X4">#REF!</definedName>
    <definedName name="yesno">'[93]REF - Listas'!$B$26:$B$27</definedName>
    <definedName name="YESO">#REF!</definedName>
    <definedName name="yn">#REF!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u">#REF!</definedName>
    <definedName name="yui">#REF!</definedName>
    <definedName name="yy">#REF!</definedName>
    <definedName name="YYY">#REF!</definedName>
    <definedName name="yyyyyy" hidden="1">[47]MI!#REF!</definedName>
    <definedName name="YYYYYYYYEWAZXCCCCCCCCC">#REF!</definedName>
    <definedName name="YYYYYYYYYYY" hidden="1">#REF!</definedName>
    <definedName name="yyyyyyyyyyyyyrrrrrrrrrrrrrrrrrrrrr">#REF!</definedName>
    <definedName name="z">#REF!</definedName>
    <definedName name="ZAPATA">#REF!</definedName>
    <definedName name="ZAPATAS">#REF!</definedName>
    <definedName name="zc">#REF!</definedName>
    <definedName name="zd">#REF!</definedName>
    <definedName name="zdr">#REF!</definedName>
    <definedName name="zvdza">#N/A</definedName>
    <definedName name="zx">#REF!</definedName>
    <definedName name="zz">#REF!</definedName>
    <definedName name="ZZZZZZZZZZZ">'[69]A.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warnBelowVersion="2" setVersion="2"/>
    </ext>
  </extLst>
</workbook>
</file>

<file path=xl/calcChain.xml><?xml version="1.0" encoding="utf-8"?>
<calcChain xmlns="http://schemas.openxmlformats.org/spreadsheetml/2006/main">
  <c r="K64" i="1" l="1"/>
  <c r="O11" i="2" s="1"/>
  <c r="O25" i="2" s="1"/>
  <c r="K36" i="1"/>
  <c r="K11" i="2" s="1"/>
  <c r="K12" i="2" s="1"/>
  <c r="K63" i="1"/>
  <c r="G11" i="2"/>
  <c r="G13" i="2" s="1"/>
  <c r="G29" i="2" s="1"/>
  <c r="K91" i="1"/>
  <c r="K105" i="1"/>
  <c r="U11" i="2"/>
  <c r="U13" i="2" s="1"/>
  <c r="K92" i="1"/>
  <c r="M11" i="2"/>
  <c r="M52" i="1"/>
  <c r="J52" i="1"/>
  <c r="J53" i="1"/>
  <c r="Q11" i="2"/>
  <c r="Q25" i="2" s="1"/>
  <c r="I11" i="2"/>
  <c r="I25" i="2" s="1"/>
  <c r="S11" i="2"/>
  <c r="S13" i="2" s="1"/>
  <c r="S25" i="2"/>
  <c r="C25" i="2"/>
  <c r="C13" i="2"/>
  <c r="C12" i="2"/>
  <c r="E5" i="2"/>
  <c r="K21" i="1" l="1"/>
  <c r="E11" i="2" s="1"/>
  <c r="E13" i="2" s="1"/>
  <c r="E40" i="2" s="1"/>
  <c r="K77" i="1"/>
  <c r="G12" i="2"/>
  <c r="G36" i="2" s="1"/>
  <c r="H36" i="2" s="1"/>
  <c r="G25" i="2"/>
  <c r="H25" i="2" s="1"/>
  <c r="M13" i="2"/>
  <c r="M41" i="2" s="1"/>
  <c r="M25" i="2"/>
  <c r="N25" i="2" s="1"/>
  <c r="O13" i="2"/>
  <c r="O30" i="2" s="1"/>
  <c r="O12" i="2"/>
  <c r="U25" i="2"/>
  <c r="V25" i="2" s="1"/>
  <c r="Q12" i="2"/>
  <c r="Q16" i="2" s="1"/>
  <c r="Q19" i="2" s="1"/>
  <c r="M12" i="2"/>
  <c r="M16" i="2" s="1"/>
  <c r="M19" i="2" s="1"/>
  <c r="I12" i="2"/>
  <c r="I16" i="2" s="1"/>
  <c r="I19" i="2" s="1"/>
  <c r="U12" i="2"/>
  <c r="U36" i="2" s="1"/>
  <c r="V36" i="2" s="1"/>
  <c r="Q13" i="2"/>
  <c r="R25" i="2" s="1"/>
  <c r="S12" i="2"/>
  <c r="S16" i="2" s="1"/>
  <c r="S19" i="2" s="1"/>
  <c r="S24" i="2" s="1"/>
  <c r="T24" i="2" s="1"/>
  <c r="I13" i="2"/>
  <c r="I29" i="2" s="1"/>
  <c r="K13" i="2"/>
  <c r="K34" i="2" s="1"/>
  <c r="K25" i="2"/>
  <c r="L25" i="2" s="1"/>
  <c r="E12" i="2"/>
  <c r="E16" i="2" s="1"/>
  <c r="E19" i="2" s="1"/>
  <c r="E22" i="2" s="1"/>
  <c r="C36" i="2"/>
  <c r="D36" i="2" s="1"/>
  <c r="C16" i="2"/>
  <c r="C19" i="2" s="1"/>
  <c r="C40" i="2"/>
  <c r="C30" i="2"/>
  <c r="C24" i="2"/>
  <c r="D24" i="2" s="1"/>
  <c r="M29" i="2"/>
  <c r="S34" i="2"/>
  <c r="S46" i="2"/>
  <c r="S47" i="2" s="1"/>
  <c r="S48" i="2" s="1"/>
  <c r="S35" i="2"/>
  <c r="S29" i="2"/>
  <c r="U46" i="2"/>
  <c r="U47" i="2" s="1"/>
  <c r="U48" i="2" s="1"/>
  <c r="U40" i="2"/>
  <c r="U35" i="2"/>
  <c r="U34" i="2"/>
  <c r="U29" i="2"/>
  <c r="D25" i="2"/>
  <c r="T25" i="2"/>
  <c r="K35" i="1"/>
  <c r="K49" i="1"/>
  <c r="E30" i="2"/>
  <c r="S40" i="2"/>
  <c r="G30" i="2"/>
  <c r="G40" i="2"/>
  <c r="K16" i="2"/>
  <c r="K19" i="2" s="1"/>
  <c r="D19" i="2"/>
  <c r="C29" i="2"/>
  <c r="C22" i="2"/>
  <c r="C41" i="2"/>
  <c r="C46" i="2"/>
  <c r="C47" i="2" s="1"/>
  <c r="C48" i="2" s="1"/>
  <c r="C34" i="2"/>
  <c r="C28" i="2"/>
  <c r="C35" i="2"/>
  <c r="E35" i="2"/>
  <c r="G46" i="2"/>
  <c r="G47" i="2" s="1"/>
  <c r="G48" i="2" s="1"/>
  <c r="G34" i="2"/>
  <c r="G28" i="2"/>
  <c r="G41" i="2"/>
  <c r="G35" i="2"/>
  <c r="S30" i="2"/>
  <c r="U30" i="2"/>
  <c r="S28" i="2"/>
  <c r="U28" i="2"/>
  <c r="S41" i="2"/>
  <c r="U41" i="2"/>
  <c r="M109" i="1"/>
  <c r="J109" i="1"/>
  <c r="M108" i="1"/>
  <c r="J108" i="1"/>
  <c r="M107" i="1"/>
  <c r="J107" i="1"/>
  <c r="J106" i="1"/>
  <c r="J105" i="1"/>
  <c r="M95" i="1"/>
  <c r="J95" i="1"/>
  <c r="M94" i="1"/>
  <c r="J94" i="1"/>
  <c r="M93" i="1"/>
  <c r="J93" i="1"/>
  <c r="J92" i="1"/>
  <c r="J91" i="1"/>
  <c r="M81" i="1"/>
  <c r="J81" i="1"/>
  <c r="M80" i="1"/>
  <c r="J80" i="1"/>
  <c r="M79" i="1"/>
  <c r="J79" i="1"/>
  <c r="J78" i="1"/>
  <c r="J77" i="1"/>
  <c r="M67" i="1"/>
  <c r="J67" i="1"/>
  <c r="M66" i="1"/>
  <c r="J66" i="1"/>
  <c r="M65" i="1"/>
  <c r="J65" i="1"/>
  <c r="J64" i="1"/>
  <c r="J63" i="1"/>
  <c r="M53" i="1"/>
  <c r="M51" i="1"/>
  <c r="J51" i="1"/>
  <c r="J50" i="1"/>
  <c r="J49" i="1"/>
  <c r="M39" i="1"/>
  <c r="J39" i="1"/>
  <c r="M38" i="1"/>
  <c r="J38" i="1"/>
  <c r="M37" i="1"/>
  <c r="J37" i="1"/>
  <c r="J36" i="1"/>
  <c r="J35" i="1"/>
  <c r="M25" i="1"/>
  <c r="J25" i="1"/>
  <c r="M24" i="1"/>
  <c r="J24" i="1"/>
  <c r="M23" i="1"/>
  <c r="J23" i="1"/>
  <c r="J22" i="1"/>
  <c r="J21" i="1"/>
  <c r="J11" i="1"/>
  <c r="J10" i="1"/>
  <c r="J9" i="1"/>
  <c r="J8" i="1"/>
  <c r="J7" i="1"/>
  <c r="M34" i="2" l="1"/>
  <c r="M35" i="2"/>
  <c r="M28" i="2"/>
  <c r="M46" i="2"/>
  <c r="M47" i="2" s="1"/>
  <c r="M48" i="2" s="1"/>
  <c r="M30" i="2"/>
  <c r="M40" i="2"/>
  <c r="O36" i="2"/>
  <c r="P36" i="2" s="1"/>
  <c r="E29" i="2"/>
  <c r="E25" i="2"/>
  <c r="F25" i="2" s="1"/>
  <c r="E28" i="2"/>
  <c r="E46" i="2"/>
  <c r="E47" i="2" s="1"/>
  <c r="E48" i="2" s="1"/>
  <c r="E41" i="2"/>
  <c r="E34" i="2"/>
  <c r="G16" i="2"/>
  <c r="G19" i="2" s="1"/>
  <c r="G22" i="2" s="1"/>
  <c r="H22" i="2" s="1"/>
  <c r="P25" i="2"/>
  <c r="O28" i="2"/>
  <c r="O41" i="2"/>
  <c r="O16" i="2"/>
  <c r="O19" i="2" s="1"/>
  <c r="O24" i="2" s="1"/>
  <c r="P24" i="2" s="1"/>
  <c r="O40" i="2"/>
  <c r="O35" i="2"/>
  <c r="O46" i="2"/>
  <c r="O47" i="2" s="1"/>
  <c r="O48" i="2" s="1"/>
  <c r="O29" i="2"/>
  <c r="O34" i="2"/>
  <c r="K46" i="2"/>
  <c r="K47" i="2" s="1"/>
  <c r="K48" i="2" s="1"/>
  <c r="S36" i="2"/>
  <c r="T36" i="2" s="1"/>
  <c r="Q34" i="2"/>
  <c r="K29" i="2"/>
  <c r="Q46" i="2"/>
  <c r="Q47" i="2" s="1"/>
  <c r="Q48" i="2" s="1"/>
  <c r="Q35" i="2"/>
  <c r="Q40" i="2"/>
  <c r="Q30" i="2"/>
  <c r="Q29" i="2"/>
  <c r="I35" i="2"/>
  <c r="K36" i="2"/>
  <c r="L36" i="2" s="1"/>
  <c r="K40" i="2"/>
  <c r="Q28" i="2"/>
  <c r="U16" i="2"/>
  <c r="U19" i="2" s="1"/>
  <c r="U22" i="2" s="1"/>
  <c r="Q36" i="2"/>
  <c r="R36" i="2" s="1"/>
  <c r="Q41" i="2"/>
  <c r="M36" i="2"/>
  <c r="N36" i="2" s="1"/>
  <c r="I41" i="2"/>
  <c r="I28" i="2"/>
  <c r="I46" i="2"/>
  <c r="I47" i="2" s="1"/>
  <c r="I48" i="2" s="1"/>
  <c r="I34" i="2"/>
  <c r="I40" i="2"/>
  <c r="I22" i="2"/>
  <c r="I23" i="2" s="1"/>
  <c r="J23" i="2" s="1"/>
  <c r="J25" i="2"/>
  <c r="I36" i="2"/>
  <c r="J36" i="2" s="1"/>
  <c r="I30" i="2"/>
  <c r="K35" i="2"/>
  <c r="K41" i="2"/>
  <c r="K28" i="2"/>
  <c r="K30" i="2"/>
  <c r="E36" i="2"/>
  <c r="F36" i="2" s="1"/>
  <c r="M22" i="2"/>
  <c r="N19" i="2"/>
  <c r="G24" i="2"/>
  <c r="H24" i="2" s="1"/>
  <c r="H19" i="2"/>
  <c r="J19" i="2"/>
  <c r="I24" i="2"/>
  <c r="J24" i="2" s="1"/>
  <c r="D22" i="2"/>
  <c r="C23" i="2"/>
  <c r="R19" i="2"/>
  <c r="Q22" i="2"/>
  <c r="F19" i="2"/>
  <c r="E24" i="2"/>
  <c r="F24" i="2" s="1"/>
  <c r="Q24" i="2"/>
  <c r="R24" i="2" s="1"/>
  <c r="T19" i="2"/>
  <c r="S22" i="2"/>
  <c r="E23" i="2"/>
  <c r="F23" i="2" s="1"/>
  <c r="F22" i="2"/>
  <c r="K24" i="2"/>
  <c r="L24" i="2" s="1"/>
  <c r="K22" i="2"/>
  <c r="L19" i="2"/>
  <c r="M24" i="2"/>
  <c r="N24" i="2" s="1"/>
  <c r="J111" i="1"/>
  <c r="J110" i="1"/>
  <c r="J112" i="1" s="1"/>
  <c r="J97" i="1"/>
  <c r="J96" i="1"/>
  <c r="J98" i="1" s="1"/>
  <c r="J83" i="1"/>
  <c r="J82" i="1"/>
  <c r="J84" i="1" s="1"/>
  <c r="J69" i="1"/>
  <c r="J68" i="1"/>
  <c r="J70" i="1" s="1"/>
  <c r="J55" i="1"/>
  <c r="J54" i="1"/>
  <c r="J41" i="1"/>
  <c r="J40" i="1"/>
  <c r="J42" i="1" s="1"/>
  <c r="J27" i="1"/>
  <c r="J26" i="1"/>
  <c r="J28" i="1" s="1"/>
  <c r="J12" i="1"/>
  <c r="G23" i="2" l="1"/>
  <c r="H23" i="2" s="1"/>
  <c r="P19" i="2"/>
  <c r="O22" i="2"/>
  <c r="O23" i="2" s="1"/>
  <c r="P23" i="2" s="1"/>
  <c r="V22" i="2"/>
  <c r="U23" i="2"/>
  <c r="V23" i="2" s="1"/>
  <c r="V19" i="2"/>
  <c r="U24" i="2"/>
  <c r="V24" i="2" s="1"/>
  <c r="J56" i="1"/>
  <c r="J57" i="1" s="1"/>
  <c r="J58" i="1" s="1"/>
  <c r="J22" i="2"/>
  <c r="F42" i="2"/>
  <c r="F43" i="2" s="1"/>
  <c r="E42" i="2"/>
  <c r="E49" i="2" s="1"/>
  <c r="E50" i="2" s="1"/>
  <c r="E51" i="2" s="1"/>
  <c r="Q23" i="2"/>
  <c r="R22" i="2"/>
  <c r="D23" i="2"/>
  <c r="D42" i="2" s="1"/>
  <c r="D43" i="2" s="1"/>
  <c r="C42" i="2"/>
  <c r="C49" i="2" s="1"/>
  <c r="C50" i="2" s="1"/>
  <c r="C51" i="2" s="1"/>
  <c r="I42" i="2"/>
  <c r="I49" i="2" s="1"/>
  <c r="I50" i="2" s="1"/>
  <c r="I51" i="2" s="1"/>
  <c r="J42" i="2"/>
  <c r="J43" i="2" s="1"/>
  <c r="L22" i="1" s="1"/>
  <c r="M22" i="1" s="1"/>
  <c r="H42" i="2"/>
  <c r="H43" i="2" s="1"/>
  <c r="L8" i="1" s="1"/>
  <c r="K23" i="2"/>
  <c r="L23" i="2" s="1"/>
  <c r="L22" i="2"/>
  <c r="M23" i="2"/>
  <c r="N22" i="2"/>
  <c r="T22" i="2"/>
  <c r="S23" i="2"/>
  <c r="J113" i="1"/>
  <c r="J114" i="1" s="1"/>
  <c r="J99" i="1"/>
  <c r="J100" i="1" s="1"/>
  <c r="J85" i="1"/>
  <c r="J86" i="1" s="1"/>
  <c r="J71" i="1"/>
  <c r="J72" i="1" s="1"/>
  <c r="J43" i="1"/>
  <c r="J44" i="1" s="1"/>
  <c r="J29" i="1"/>
  <c r="J30" i="1" s="1"/>
  <c r="J13" i="1"/>
  <c r="J14" i="1" s="1"/>
  <c r="P22" i="2" l="1"/>
  <c r="G42" i="2"/>
  <c r="G49" i="2" s="1"/>
  <c r="G50" i="2" s="1"/>
  <c r="G51" i="2" s="1"/>
  <c r="L42" i="2"/>
  <c r="L43" i="2" s="1"/>
  <c r="L36" i="1" s="1"/>
  <c r="M36" i="1" s="1"/>
  <c r="P42" i="2"/>
  <c r="P43" i="2" s="1"/>
  <c r="L64" i="1" s="1"/>
  <c r="M64" i="1" s="1"/>
  <c r="K42" i="2"/>
  <c r="K49" i="2" s="1"/>
  <c r="K50" i="2" s="1"/>
  <c r="K51" i="2" s="1"/>
  <c r="O42" i="2"/>
  <c r="O49" i="2" s="1"/>
  <c r="O50" i="2" s="1"/>
  <c r="O51" i="2" s="1"/>
  <c r="V42" i="2"/>
  <c r="V43" i="2" s="1"/>
  <c r="L106" i="1" s="1"/>
  <c r="M106" i="1" s="1"/>
  <c r="U42" i="2"/>
  <c r="U49" i="2" s="1"/>
  <c r="U50" i="2" s="1"/>
  <c r="U51" i="2" s="1"/>
  <c r="L105" i="1"/>
  <c r="M105" i="1" s="1"/>
  <c r="L91" i="1"/>
  <c r="M91" i="1" s="1"/>
  <c r="L77" i="1"/>
  <c r="M77" i="1" s="1"/>
  <c r="L63" i="1"/>
  <c r="M63" i="1" s="1"/>
  <c r="L49" i="1"/>
  <c r="M49" i="1" s="1"/>
  <c r="L35" i="1"/>
  <c r="M35" i="1" s="1"/>
  <c r="L21" i="1"/>
  <c r="M21" i="1" s="1"/>
  <c r="L7" i="1"/>
  <c r="T23" i="2"/>
  <c r="T42" i="2" s="1"/>
  <c r="T43" i="2" s="1"/>
  <c r="L92" i="1" s="1"/>
  <c r="M92" i="1" s="1"/>
  <c r="S42" i="2"/>
  <c r="S49" i="2" s="1"/>
  <c r="S50" i="2" s="1"/>
  <c r="S51" i="2" s="1"/>
  <c r="N23" i="2"/>
  <c r="N42" i="2" s="1"/>
  <c r="N43" i="2" s="1"/>
  <c r="L50" i="1" s="1"/>
  <c r="M50" i="1" s="1"/>
  <c r="M42" i="2"/>
  <c r="M49" i="2" s="1"/>
  <c r="M50" i="2" s="1"/>
  <c r="M51" i="2" s="1"/>
  <c r="R23" i="2"/>
  <c r="R42" i="2" s="1"/>
  <c r="R43" i="2" s="1"/>
  <c r="L78" i="1" s="1"/>
  <c r="M78" i="1" s="1"/>
  <c r="Q42" i="2"/>
  <c r="Q49" i="2" s="1"/>
  <c r="Q50" i="2" s="1"/>
  <c r="Q51" i="2" s="1"/>
  <c r="J15" i="1"/>
  <c r="J16" i="1" s="1"/>
  <c r="M55" i="1" l="1"/>
  <c r="M27" i="1"/>
  <c r="M26" i="1"/>
  <c r="M41" i="1"/>
  <c r="M40" i="1"/>
  <c r="M54" i="1"/>
  <c r="M69" i="1"/>
  <c r="M68" i="1"/>
  <c r="M83" i="1"/>
  <c r="M82" i="1"/>
  <c r="M97" i="1"/>
  <c r="M96" i="1"/>
  <c r="M111" i="1"/>
  <c r="M110" i="1"/>
  <c r="M10" i="1"/>
  <c r="M11" i="1"/>
  <c r="M9" i="1"/>
  <c r="M7" i="1"/>
  <c r="M8" i="1"/>
  <c r="M84" i="1" l="1"/>
  <c r="M85" i="1" s="1"/>
  <c r="M86" i="1" s="1"/>
  <c r="M98" i="1"/>
  <c r="M99" i="1" s="1"/>
  <c r="M100" i="1" s="1"/>
  <c r="M112" i="1"/>
  <c r="M113" i="1" s="1"/>
  <c r="M114" i="1" s="1"/>
  <c r="M70" i="1"/>
  <c r="M71" i="1" s="1"/>
  <c r="M72" i="1" s="1"/>
  <c r="M56" i="1"/>
  <c r="M57" i="1" s="1"/>
  <c r="M58" i="1" s="1"/>
  <c r="M42" i="1"/>
  <c r="M43" i="1" s="1"/>
  <c r="M44" i="1" s="1"/>
  <c r="M28" i="1"/>
  <c r="M29" i="1" s="1"/>
  <c r="M30" i="1" s="1"/>
  <c r="M13" i="1"/>
  <c r="M12" i="1"/>
  <c r="M14" i="1" l="1"/>
  <c r="M15" i="1" l="1"/>
  <c r="M16" i="1" l="1"/>
  <c r="L116" i="1" s="1"/>
</calcChain>
</file>

<file path=xl/sharedStrings.xml><?xml version="1.0" encoding="utf-8"?>
<sst xmlns="http://schemas.openxmlformats.org/spreadsheetml/2006/main" count="378" uniqueCount="99">
  <si>
    <t>FORMATO No. 4 - CALCULO DE PRESUPUESTO</t>
  </si>
  <si>
    <t>INTERVENTORÍA TÉCNICA, ADMINISTRATIVA, LEGAL, AMBIENTAL Y FINANCIERA PARA LAS OBRAS PRODUCTO DEL CONTRATO DE OBRA CUYO OBJETO ES “CONTRATAR BAJO EL SISTEMA DE PRECIOS UNITARIOS FIJOS SIN FÓRMULA DE REAJUSTE DE LA ADECUACIÓN Y MANTENIMIENTO DE LA SEDE DE LA REGISTRADURÍA MUNICIPAL DE BELÉN (BOYACÁ)</t>
  </si>
  <si>
    <t>Ítem</t>
  </si>
  <si>
    <t>DESCRIPCIÓN</t>
  </si>
  <si>
    <t>UND</t>
  </si>
  <si>
    <t>DEDICACION</t>
  </si>
  <si>
    <t xml:space="preserve">Sueldo y/o valor de referencia </t>
  </si>
  <si>
    <t>FP de referencia</t>
  </si>
  <si>
    <t>Cant.</t>
  </si>
  <si>
    <t>VALOR TOTAL</t>
  </si>
  <si>
    <t>Sueldo y/o valor OFERTADO</t>
  </si>
  <si>
    <t>FP 
OFERTADO</t>
  </si>
  <si>
    <t xml:space="preserve">VALOR OFERTADO en pesos </t>
  </si>
  <si>
    <t>PERSONAL PROFESIONAL OBLIGATORIO</t>
  </si>
  <si>
    <t>1.1</t>
  </si>
  <si>
    <t>Director de Interventoria</t>
  </si>
  <si>
    <t>mes</t>
  </si>
  <si>
    <t>1.2</t>
  </si>
  <si>
    <t>Ingeniero o Arquitecto Residente de interventoría</t>
  </si>
  <si>
    <t>COSTOS ADMINISTRATIVOS NO FACTURABLES</t>
  </si>
  <si>
    <t>gbl</t>
  </si>
  <si>
    <t>Gastos De Legalización</t>
  </si>
  <si>
    <t xml:space="preserve">Pólizas </t>
  </si>
  <si>
    <t xml:space="preserve"> IMPREVISTOS
(Calculados sobre la suma de 1+2)</t>
  </si>
  <si>
    <t>IIMPREVISTOS
(Calculados sobre la suma de 1+2)</t>
  </si>
  <si>
    <t>HONORARIOS
(Calculados sobre la suma de 1+2+3+4)</t>
  </si>
  <si>
    <t>SUBTOTAL</t>
  </si>
  <si>
    <t>IVA</t>
  </si>
  <si>
    <t xml:space="preserve">IVA </t>
  </si>
  <si>
    <t>TOTAL  VALOR INTERVENTORIA 
DE REFERENCIA</t>
  </si>
  <si>
    <t>TOTAL  VALOR INTERVENTORIA 
OFERTADO</t>
  </si>
  <si>
    <t>INTERVENTORÍA TÉCNICA, ADMINISTRATIVA, LEGAL, AMBIENTAL Y FINANCIERA PARA LAS OBRAS PRODUCTO DEL CONTRATO DE OBRA CUYO OBJETO ES “CONTRATAR BAJO EL SISTEMA DE PRECIOS UNITARIOS FIJOS SIN FÓRMULA DE REAJUSTE DE LA ADECUACIÓN Y MANTENIMIENTO DE LA SEDE DE LA REGISTRADURÍA MUNICIPAL DE CHIQUINQUIRÁ (BOYACÁ)</t>
  </si>
  <si>
    <t>INTERVENTORÍA TÉCNICA, ADMINISTRATIVA, LEGAL, AMBIENTAL Y FINANCIERA PARA LAS OBRAS PRODUCTO DEL CONTRATO DE OBRA CUYO OBJETO ES “CONTRATAR BAJO EL SISTEMA DE PRECIOS UNITARIOS FIJOS SIN FÓRMULA DE REAJUSTE DE LA ADECUACIÓN Y MANTENIMIENTO DE LA SEDE DE LA REGISTRADURÍA MUNICIPAL DE PESCA (BOYACÁ)</t>
  </si>
  <si>
    <t>INTERVENTORÍA TÉCNICA, ADMINISTRATIVA, LEGAL, AMBIENTAL Y FINANCIERA PARA LAS OBRAS PRODUCTO DEL CONTRATO DE OBRA CUYO OBJETO ES “CONTRATAR BAJO EL SISTEMA DE PRECIOS UNITARIOS FIJOS SIN FÓRMULA DE REAJUSTE DE LA ADECUACIÓN Y MANTENIMIENTO DE LA SEDE DE LA REGISTRADURÍA MUNICIPAL DE ANOLAIMA (CUNDINAMARCA)</t>
  </si>
  <si>
    <t>INTERVENTORÍA TÉCNICA, ADMINISTRATIVA, LEGAL, AMBIENTAL Y FINANCIERA PARA LAS OBRAS PRODUCTO DEL CONTRATO DE OBRA CUYO OBJETO ES “CONTRATAR BAJO EL SISTEMA DE PRECIOS UNITARIOS FIJOS SIN FÓRMULA DE REAJUSTE DE LA ADECUACIÓN Y MANTENIMIENTO DE LA SEDE DE LA REGISTRADURÍA MUNICIPAL DE LENGUAZAQUE (CUNDINAMARCA)</t>
  </si>
  <si>
    <t>INTERVENTORÍA TÉCNICA, ADMINISTRATIVA, LEGAL, AMBIENTAL Y FINANCIERA PARA LAS OBRAS PRODUCTO DEL CONTRATO DE OBRA CUYO OBJETO ES “CONTRATAR BAJO EL SISTEMA DE PRECIOS UNITARIOS FIJOS SIN FÓRMULA DE REAJUSTE DE LA ADECUACIÓN Y MANTENIMIENTO DE LA SEDE DE LA REGISTRADURÍA MUNICIPAL DE ZIPAQUIRÁ (CUNDINAMARCA)</t>
  </si>
  <si>
    <t>INTERVENTORÍA TÉCNICA, ADMINISTRATIVA, LEGAL, AMBIENTAL Y FINANCIERA PARA LAS OBRAS PRODUCTO DEL CONTRATO DE OBRA CUYO OBJETO ES “CONTRATAR BAJO EL SISTEMA DE PRECIOS UNITARIOS FIJOS SIN FÓRMULA DE REAJUSTE DE LA ADECUACIÓN Y MANTENIMIENTO DE LA SEDE DE LA REGISTRADURÍA MUNICIPAL DE MADRID (CUNDINAMARCA)</t>
  </si>
  <si>
    <t>INTERVENTORÍA TÉCNICA, ADMINISTRATIVA, LEGAL, AMBIENTAL Y FINANCIERA PARA LAS OBRAS PRODUCTO DEL CONTRATO DE OBRA CUYO OBJETO ES “CONTRATAR BAJO EL SISTEMA DE PRECIOS UNITARIOS FIJOS SIN FÓRMULA DE REAJUSTE DE LA ADECUACIÓN Y MANTENIMIENTO DE LA SEDE DE LA REGISTRADURÍA DISTRITAL DE BOGOTÁ D.C (EDIFICIO CÓRDOBA)</t>
  </si>
  <si>
    <t>VALOR DE REFERENCIA</t>
  </si>
  <si>
    <t xml:space="preserve">VALOR TOTAL INTERVENTORIA OFERTADA
  </t>
  </si>
  <si>
    <t>valor de referencia de la entidad</t>
  </si>
  <si>
    <t xml:space="preserve">Solo diligenciar las casillas en azul </t>
  </si>
  <si>
    <t> </t>
  </si>
  <si>
    <t xml:space="preserve">NOTA 1: El valor ofertado del Director de interventoría mensual debe ser el mismo en todas las obras, Para los residentes de interventoria que comparten dedicación debe ser el mismo valor mensual ofertado. 
NOTA 2: Se considera IVA del 19%, en caso de que el proponente no tenga en sus obligaciones tributarias el IVA o un porcentaje diferente, puede modificarlo. 
NOTA 3: CON LA FIRMA DEL FORMATO SE DAN POR ACEPTADAS LAS CONDICIONES TECNICAS ESTABLECIDAS POR LA ENTIDAD. </t>
  </si>
  <si>
    <t>Nombre o Razón Social del Proponente</t>
  </si>
  <si>
    <t>NIT</t>
  </si>
  <si>
    <t>Nombre del Representante Legal</t>
  </si>
  <si>
    <t>Identificación</t>
  </si>
  <si>
    <t>FIRMA</t>
  </si>
  <si>
    <t>(Del Representante Legal o Persona natural que presenta la propuesta)</t>
  </si>
  <si>
    <t xml:space="preserve">CALCULO DE FACTOR PRESTACIONAL </t>
  </si>
  <si>
    <t>SALARIO MINIMO</t>
  </si>
  <si>
    <t>AÑO</t>
  </si>
  <si>
    <t>SUBSIDIO DE TRANSPORTE</t>
  </si>
  <si>
    <t>CARGO</t>
  </si>
  <si>
    <t>DIRECTOR DE OBRA</t>
  </si>
  <si>
    <t>DIRECTOR DE INTERVENTORIA</t>
  </si>
  <si>
    <t>RESIDENTE DE OBRA 1 BELÉN</t>
  </si>
  <si>
    <t>RESIDENTE DE OBRA 2 CHIQUINQUIRÁ</t>
  </si>
  <si>
    <t>RESIDENTE DE OBRA 3 PESCA</t>
  </si>
  <si>
    <t>RESIDENTE DE OBRA  ANOLAIMA</t>
  </si>
  <si>
    <t>RESIDENTE DE OBRA 5 LENGUAZAQUE</t>
  </si>
  <si>
    <t>RESIDENTE DE OBRA 6 ZIPAQUIRÁ</t>
  </si>
  <si>
    <t>RESIDENTE DE OBRA 7 MADRID</t>
  </si>
  <si>
    <t>RESIDENTE DE OBRA 8 ED CORDOBA</t>
  </si>
  <si>
    <t>VALOR</t>
  </si>
  <si>
    <t>%</t>
  </si>
  <si>
    <t>SALARIO AÑO 2026</t>
  </si>
  <si>
    <t>SALARIO BASE MES</t>
  </si>
  <si>
    <t>No. DE SALARIOS</t>
  </si>
  <si>
    <t>SALARIO BASE AÑO</t>
  </si>
  <si>
    <t>VALORES ANUALES</t>
  </si>
  <si>
    <t>% ANUALES</t>
  </si>
  <si>
    <t>SUBSIDIO DE TRANSPORTE (MES)</t>
  </si>
  <si>
    <t>SUBSIDIO DE TRANSPORTE (ANUAL)</t>
  </si>
  <si>
    <t>PRESTACIONES SOCIALES</t>
  </si>
  <si>
    <t>CESANTIAS ANUALES</t>
  </si>
  <si>
    <t>INTERESES DE CESANTIAS</t>
  </si>
  <si>
    <t>PRIMA</t>
  </si>
  <si>
    <t>VACACIONES REMUNERADAS - 15 DIAS HABILES</t>
  </si>
  <si>
    <t>SEGURIDAD SOCIAL</t>
  </si>
  <si>
    <t>SALUD (ARTICULO  10, LEY 1122 DEL 2007 Y ARTICULO 25 LEY 1607 DEL 2012)</t>
  </si>
  <si>
    <t>PENSIONES (LEY 797 DE 2003, ARTICULO 7 Y DECRETO 4982 DE 2007)</t>
  </si>
  <si>
    <t>RIESGOS PROFESIONALES ARL (DECRETO 1772 DE 1994 ARTICULO 13)</t>
  </si>
  <si>
    <t>APORTES PARAFISCALES</t>
  </si>
  <si>
    <t>SENA-LEY 1607 DEL 2012</t>
  </si>
  <si>
    <t>ICBF-LEY 1607 DEL 2012</t>
  </si>
  <si>
    <t>CAJA DE COMPENSACION</t>
  </si>
  <si>
    <t>DOMINICALES Y FESTIVOS REMUNERADOS</t>
  </si>
  <si>
    <t>RECARGOS NOCTURNOS (DURANTE 10 DE LAS 12 HORAS QUE LLEGA A TRABAJAR)</t>
  </si>
  <si>
    <t>OTROS AUXILIOS EMPRESARIALES</t>
  </si>
  <si>
    <t>TOTAL PRESTACIONES</t>
  </si>
  <si>
    <t>FACTOR PRESTACIONAL</t>
  </si>
  <si>
    <t>VALOR MES SIN FACTOR</t>
  </si>
  <si>
    <t>VALOR DIA SIN FACTOR</t>
  </si>
  <si>
    <t>VALOR HORA SIN FACTOR</t>
  </si>
  <si>
    <t>VALOR MES CON FACTOR</t>
  </si>
  <si>
    <t>VALOR DIA CON FACTOR</t>
  </si>
  <si>
    <t>VALOR HORA CON FACTOR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</si>
</sst>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8" formatCode="&quot;$&quot;\ #,##0.00;[Red]\-&quot;$&quot;\ #,##0.00"/>
    <numFmt numFmtId="44" formatCode="_-&quot;$&quot;\ * #,##0.00_-;\-&quot;$&quot;\ * #,##0.00_-;_-&quot;$&quot;\ * &quot;-&quot;??_-;_-@_-"/>
    <numFmt numFmtId="43" formatCode="_-* #,##0.00_-;\-* #,##0.00_-;_-* &quot;-&quot;??_-;_-@_-"/>
    <numFmt numFmtId="164" formatCode="_(&quot;$&quot;\ * #,##0.00_);_(&quot;$&quot;\ * \(#,##0.00\);_(&quot;$&quot;\ * &quot;-&quot;??_);_(@_)"/>
    <numFmt numFmtId="165" formatCode="_-&quot;$&quot;* #,##0_-;\-&quot;$&quot;* #,##0_-;_-&quot;$&quot;* &quot;-&quot;_-;_-@_-"/>
    <numFmt numFmtId="166" formatCode="_(* #,##0.00_);_(* \(#,##0.00\);_(* &quot;-&quot;??_);_(@_)"/>
    <numFmt numFmtId="167" formatCode="_-&quot;$&quot;* #,##0.00_-;\-&quot;$&quot;* #,##0.00_-;_-&quot;$&quot;* &quot;-&quot;??_-;_-@_-"/>
    <numFmt numFmtId="168" formatCode="_-[$$-409]* #,##0_ ;_-[$$-409]* \-#,##0\ ;_-[$$-409]* &quot;-&quot;??_ ;_-@_ "/>
  </numFmts>
  <fonts count="32" x14ac:knownFonts="1">
    <font>
      <sz val="11"/>
      <color theme="1"/>
      <name val="Aptos Narrow"/>
      <family val="2"/>
      <scheme val="minor"/>
    </font>
    <font>
      <sz val="11"/>
      <color theme="1"/>
      <name val="Aptos Narrow"/>
      <family val="2"/>
      <scheme val="minor"/>
    </font>
    <font>
      <b/>
      <sz val="10"/>
      <color rgb="FF000000"/>
      <name val="Calibri"/>
      <family val="2"/>
    </font>
    <font>
      <b/>
      <sz val="11"/>
      <color rgb="FF000000"/>
      <name val="Arial Narrow"/>
      <family val="2"/>
    </font>
    <font>
      <sz val="10"/>
      <color rgb="FF000000"/>
      <name val="Arial Narrow"/>
      <family val="2"/>
    </font>
    <font>
      <b/>
      <sz val="11"/>
      <name val="Arial Narrow"/>
      <family val="2"/>
    </font>
    <font>
      <b/>
      <sz val="10"/>
      <color rgb="FF000000"/>
      <name val="Arial Narrow"/>
      <family val="2"/>
    </font>
    <font>
      <b/>
      <sz val="10"/>
      <name val="Arial"/>
      <family val="2"/>
    </font>
    <font>
      <b/>
      <sz val="11"/>
      <color rgb="FF000000"/>
      <name val="Arial"/>
      <family val="2"/>
    </font>
    <font>
      <sz val="10"/>
      <name val="Arial"/>
      <family val="2"/>
    </font>
    <font>
      <sz val="11"/>
      <color rgb="FF000000"/>
      <name val="Arial"/>
      <family val="2"/>
    </font>
    <font>
      <sz val="10"/>
      <color theme="1"/>
      <name val="Aptos Narrow"/>
      <family val="2"/>
      <scheme val="minor"/>
    </font>
    <font>
      <b/>
      <sz val="10"/>
      <color theme="1"/>
      <name val="Aptos Narrow"/>
      <family val="2"/>
      <scheme val="minor"/>
    </font>
    <font>
      <b/>
      <sz val="10"/>
      <name val="Arial Narrow"/>
      <family val="2"/>
    </font>
    <font>
      <b/>
      <sz val="12"/>
      <name val="Arial Narrow"/>
      <family val="2"/>
    </font>
    <font>
      <b/>
      <sz val="18"/>
      <color rgb="FF000000"/>
      <name val="Calibri"/>
      <family val="2"/>
    </font>
    <font>
      <b/>
      <sz val="12"/>
      <color rgb="FF000000"/>
      <name val="Arial"/>
      <family val="2"/>
    </font>
    <font>
      <u/>
      <sz val="11"/>
      <color theme="1"/>
      <name val="Aptos Narrow"/>
      <family val="2"/>
      <scheme val="minor"/>
    </font>
    <font>
      <b/>
      <sz val="10"/>
      <color theme="1"/>
      <name val="Arial Narrow"/>
      <family val="2"/>
    </font>
    <font>
      <b/>
      <sz val="18"/>
      <name val="Arial Narrow"/>
      <family val="2"/>
    </font>
    <font>
      <b/>
      <sz val="16"/>
      <color theme="1"/>
      <name val="Arial Narrow"/>
      <family val="2"/>
    </font>
    <font>
      <sz val="11"/>
      <color indexed="8"/>
      <name val="Calibri"/>
      <family val="2"/>
    </font>
    <font>
      <sz val="10"/>
      <color theme="1"/>
      <name val="Arial Narrow"/>
      <family val="2"/>
    </font>
    <font>
      <b/>
      <sz val="12"/>
      <name val="Century Gothic"/>
      <family val="2"/>
    </font>
    <font>
      <b/>
      <sz val="10"/>
      <color theme="1"/>
      <name val="Arial"/>
      <family val="2"/>
    </font>
    <font>
      <sz val="10"/>
      <color theme="1"/>
      <name val="Arial"/>
      <family val="2"/>
    </font>
    <font>
      <sz val="10"/>
      <color rgb="FFFF0000"/>
      <name val="Arial"/>
      <family val="2"/>
    </font>
    <font>
      <b/>
      <sz val="11"/>
      <color rgb="FF000000"/>
      <name val="Arial Narrow"/>
    </font>
    <font>
      <b/>
      <sz val="11"/>
      <color rgb="FF000000"/>
      <name val="Aptos Narrow"/>
      <family val="2"/>
    </font>
    <font>
      <sz val="11"/>
      <color rgb="FF000000"/>
      <name val="Aptos Narrow"/>
      <family val="2"/>
    </font>
    <font>
      <b/>
      <sz val="11"/>
      <color theme="1"/>
      <name val="Aptos Narrow"/>
      <family val="2"/>
      <scheme val="minor"/>
    </font>
    <font>
      <sz val="10"/>
      <color rgb="FF000000"/>
      <name val="Arial Narrow"/>
    </font>
  </fonts>
  <fills count="16">
    <fill>
      <patternFill patternType="none"/>
    </fill>
    <fill>
      <patternFill patternType="gray125"/>
    </fill>
    <fill>
      <patternFill patternType="solid">
        <fgColor rgb="FFBFBFBF"/>
        <bgColor rgb="FF000000"/>
      </patternFill>
    </fill>
    <fill>
      <patternFill patternType="solid">
        <fgColor rgb="FFD9D9D9"/>
        <bgColor rgb="FF000000"/>
      </patternFill>
    </fill>
    <fill>
      <patternFill patternType="solid">
        <fgColor rgb="FFDDEBF7"/>
        <bgColor rgb="FF000000"/>
      </patternFill>
    </fill>
    <fill>
      <patternFill patternType="solid">
        <fgColor rgb="FFFFFFFF"/>
        <bgColor rgb="FF000000"/>
      </patternFill>
    </fill>
    <fill>
      <patternFill patternType="solid">
        <fgColor theme="0"/>
        <bgColor rgb="FF000000"/>
      </patternFill>
    </fill>
    <fill>
      <patternFill patternType="solid">
        <fgColor theme="0"/>
        <bgColor indexed="64"/>
      </patternFill>
    </fill>
    <fill>
      <patternFill patternType="solid">
        <fgColor theme="3" tint="0.89999084444715716"/>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DAE9F8"/>
        <bgColor rgb="FF000000"/>
      </patternFill>
    </fill>
    <fill>
      <patternFill patternType="solid">
        <fgColor theme="9" tint="0.79998168889431442"/>
        <bgColor indexed="64"/>
      </patternFill>
    </fill>
    <fill>
      <patternFill patternType="solid">
        <fgColor theme="2" tint="-9.9978637043366805E-2"/>
        <bgColor rgb="FF000000"/>
      </patternFill>
    </fill>
  </fills>
  <borders count="51">
    <border>
      <left/>
      <right/>
      <top/>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medium">
        <color auto="1"/>
      </left>
      <right style="medium">
        <color auto="1"/>
      </right>
      <top style="thin">
        <color auto="1"/>
      </top>
      <bottom style="thin">
        <color auto="1"/>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style="medium">
        <color auto="1"/>
      </right>
      <top style="thin">
        <color auto="1"/>
      </top>
      <bottom style="medium">
        <color auto="1"/>
      </bottom>
      <diagonal/>
    </border>
    <border>
      <left style="medium">
        <color indexed="64"/>
      </left>
      <right/>
      <top/>
      <bottom style="thin">
        <color indexed="64"/>
      </bottom>
      <diagonal/>
    </border>
    <border>
      <left/>
      <right style="medium">
        <color indexed="64"/>
      </right>
      <top/>
      <bottom style="thin">
        <color indexed="64"/>
      </bottom>
      <diagonal/>
    </border>
    <border>
      <left style="medium">
        <color rgb="FF000000"/>
      </left>
      <right style="medium">
        <color rgb="FF000000"/>
      </right>
      <top style="medium">
        <color rgb="FF000000"/>
      </top>
      <bottom style="medium">
        <color rgb="FF000000"/>
      </bottom>
      <diagonal/>
    </border>
    <border>
      <left style="medium">
        <color indexed="64"/>
      </left>
      <right style="medium">
        <color indexed="64"/>
      </right>
      <top/>
      <bottom style="medium">
        <color indexed="64"/>
      </bottom>
      <diagonal/>
    </border>
  </borders>
  <cellStyleXfs count="11">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9" fillId="0" borderId="0"/>
    <xf numFmtId="164" fontId="2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9" fillId="0" borderId="0" applyFont="0" applyFill="0" applyBorder="0" applyAlignment="0" applyProtection="0"/>
    <xf numFmtId="0" fontId="1" fillId="0" borderId="0"/>
  </cellStyleXfs>
  <cellXfs count="186">
    <xf numFmtId="0" fontId="0" fillId="0" borderId="0" xfId="0"/>
    <xf numFmtId="0" fontId="19" fillId="10" borderId="24" xfId="3" applyFont="1" applyFill="1" applyBorder="1" applyAlignment="1" applyProtection="1">
      <alignment horizontal="center" vertical="center"/>
    </xf>
    <xf numFmtId="0" fontId="19" fillId="10" borderId="25" xfId="3" applyFont="1" applyFill="1" applyBorder="1" applyAlignment="1" applyProtection="1">
      <alignment horizontal="center" vertical="center"/>
    </xf>
    <xf numFmtId="0" fontId="19" fillId="10" borderId="26" xfId="3" applyFont="1" applyFill="1" applyBorder="1" applyAlignment="1" applyProtection="1">
      <alignment horizontal="center" vertical="center"/>
    </xf>
    <xf numFmtId="0" fontId="19" fillId="10" borderId="25" xfId="3" applyFont="1" applyFill="1" applyBorder="1" applyAlignment="1" applyProtection="1">
      <alignment horizontal="left" vertical="center"/>
    </xf>
    <xf numFmtId="0" fontId="9" fillId="0" borderId="0" xfId="4" applyAlignment="1" applyProtection="1">
      <alignment vertical="center"/>
    </xf>
    <xf numFmtId="0" fontId="19" fillId="10" borderId="27" xfId="3" applyFont="1" applyFill="1" applyBorder="1" applyAlignment="1" applyProtection="1">
      <alignment horizontal="center" vertical="center"/>
    </xf>
    <xf numFmtId="0" fontId="19" fillId="10" borderId="28" xfId="3" applyFont="1" applyFill="1" applyBorder="1" applyAlignment="1" applyProtection="1">
      <alignment horizontal="center" vertical="center"/>
    </xf>
    <xf numFmtId="0" fontId="19" fillId="10" borderId="29" xfId="3" applyFont="1" applyFill="1" applyBorder="1" applyAlignment="1" applyProtection="1">
      <alignment horizontal="center" vertical="center"/>
    </xf>
    <xf numFmtId="0" fontId="19" fillId="10" borderId="28" xfId="3" applyFont="1" applyFill="1" applyBorder="1" applyAlignment="1" applyProtection="1">
      <alignment horizontal="left" vertical="center"/>
    </xf>
    <xf numFmtId="0" fontId="20" fillId="0" borderId="30" xfId="3" applyFont="1" applyBorder="1" applyAlignment="1" applyProtection="1">
      <alignment horizontal="center" vertical="center"/>
    </xf>
    <xf numFmtId="0" fontId="20" fillId="0" borderId="0" xfId="3" applyFont="1" applyAlignment="1" applyProtection="1">
      <alignment horizontal="center" vertical="center"/>
    </xf>
    <xf numFmtId="0" fontId="20" fillId="0" borderId="31" xfId="3" applyFont="1" applyBorder="1" applyAlignment="1" applyProtection="1">
      <alignment horizontal="center" vertical="center"/>
    </xf>
    <xf numFmtId="0" fontId="18" fillId="0" borderId="32" xfId="3" applyFont="1" applyBorder="1" applyAlignment="1" applyProtection="1">
      <alignment vertical="center" wrapText="1"/>
    </xf>
    <xf numFmtId="0" fontId="18" fillId="0" borderId="33" xfId="3" applyFont="1" applyBorder="1" applyAlignment="1" applyProtection="1">
      <alignment vertical="center" wrapText="1"/>
    </xf>
    <xf numFmtId="164" fontId="22" fillId="0" borderId="34" xfId="5" applyFont="1" applyBorder="1" applyAlignment="1" applyProtection="1">
      <alignment horizontal="center" vertical="center"/>
    </xf>
    <xf numFmtId="0" fontId="18" fillId="0" borderId="35" xfId="3" applyFont="1" applyBorder="1" applyAlignment="1" applyProtection="1">
      <alignment horizontal="center" vertical="center"/>
    </xf>
    <xf numFmtId="0" fontId="9" fillId="0" borderId="0" xfId="4" applyAlignment="1" applyProtection="1">
      <alignment horizontal="center" vertical="center"/>
    </xf>
    <xf numFmtId="0" fontId="22" fillId="0" borderId="0" xfId="3" applyFont="1" applyAlignment="1" applyProtection="1">
      <alignment horizontal="center" vertical="center"/>
    </xf>
    <xf numFmtId="0" fontId="18" fillId="0" borderId="10" xfId="3" applyFont="1" applyBorder="1" applyAlignment="1" applyProtection="1">
      <alignment vertical="center" wrapText="1"/>
    </xf>
    <xf numFmtId="0" fontId="18" fillId="0" borderId="36" xfId="3" applyFont="1" applyBorder="1" applyAlignment="1" applyProtection="1">
      <alignment vertical="center" wrapText="1"/>
    </xf>
    <xf numFmtId="164" fontId="22" fillId="0" borderId="11" xfId="5" applyFont="1" applyBorder="1" applyAlignment="1" applyProtection="1">
      <alignment horizontal="center" vertical="center"/>
    </xf>
    <xf numFmtId="0" fontId="22" fillId="0" borderId="12" xfId="3" applyFont="1" applyBorder="1" applyAlignment="1" applyProtection="1">
      <alignment horizontal="center" vertical="center"/>
    </xf>
    <xf numFmtId="0" fontId="22" fillId="0" borderId="30" xfId="3" applyFont="1" applyBorder="1" applyAlignment="1" applyProtection="1">
      <alignment vertical="center" wrapText="1"/>
    </xf>
    <xf numFmtId="0" fontId="22" fillId="0" borderId="31" xfId="3" applyFont="1" applyBorder="1" applyAlignment="1" applyProtection="1">
      <alignment horizontal="center" vertical="center"/>
    </xf>
    <xf numFmtId="0" fontId="18" fillId="10" borderId="37" xfId="3" applyFont="1" applyFill="1" applyBorder="1" applyAlignment="1" applyProtection="1">
      <alignment horizontal="center" vertical="center" wrapText="1"/>
    </xf>
    <xf numFmtId="0" fontId="18" fillId="10" borderId="6" xfId="3" applyFont="1" applyFill="1" applyBorder="1" applyAlignment="1" applyProtection="1">
      <alignment horizontal="center" vertical="center" wrapText="1"/>
    </xf>
    <xf numFmtId="0" fontId="18" fillId="10" borderId="8" xfId="3" applyFont="1" applyFill="1" applyBorder="1" applyAlignment="1" applyProtection="1">
      <alignment horizontal="center" vertical="center" wrapText="1"/>
    </xf>
    <xf numFmtId="0" fontId="18" fillId="10" borderId="38" xfId="3" applyFont="1" applyFill="1" applyBorder="1" applyAlignment="1" applyProtection="1">
      <alignment horizontal="center" vertical="center" wrapText="1"/>
    </xf>
    <xf numFmtId="0" fontId="18" fillId="10" borderId="17" xfId="3" applyFont="1" applyFill="1" applyBorder="1" applyAlignment="1" applyProtection="1">
      <alignment horizontal="center" vertical="center" wrapText="1"/>
    </xf>
    <xf numFmtId="0" fontId="18" fillId="10" borderId="15" xfId="3" applyFont="1" applyFill="1" applyBorder="1" applyAlignment="1" applyProtection="1">
      <alignment horizontal="center" vertical="center" wrapText="1"/>
    </xf>
    <xf numFmtId="0" fontId="18" fillId="0" borderId="39" xfId="3" applyFont="1" applyBorder="1" applyAlignment="1" applyProtection="1">
      <alignment vertical="center" wrapText="1"/>
    </xf>
    <xf numFmtId="0" fontId="18" fillId="0" borderId="13" xfId="3" applyFont="1" applyBorder="1" applyAlignment="1" applyProtection="1">
      <alignment horizontal="center" vertical="center"/>
    </xf>
    <xf numFmtId="0" fontId="18" fillId="0" borderId="14" xfId="3" applyFont="1" applyBorder="1" applyAlignment="1" applyProtection="1">
      <alignment horizontal="center" vertical="center"/>
    </xf>
    <xf numFmtId="0" fontId="18" fillId="0" borderId="40" xfId="3" applyFont="1" applyBorder="1" applyAlignment="1" applyProtection="1">
      <alignment horizontal="center" vertical="center"/>
    </xf>
    <xf numFmtId="0" fontId="18" fillId="0" borderId="41" xfId="3" applyFont="1" applyBorder="1" applyAlignment="1" applyProtection="1">
      <alignment vertical="center" wrapText="1"/>
    </xf>
    <xf numFmtId="164" fontId="22" fillId="0" borderId="42" xfId="5" applyFont="1" applyBorder="1" applyAlignment="1" applyProtection="1">
      <alignment horizontal="center" vertical="center"/>
    </xf>
    <xf numFmtId="164" fontId="22" fillId="0" borderId="43" xfId="5" applyFont="1" applyBorder="1" applyAlignment="1" applyProtection="1">
      <alignment horizontal="center" vertical="center"/>
    </xf>
    <xf numFmtId="164" fontId="22" fillId="0" borderId="44" xfId="5" applyFont="1" applyBorder="1" applyAlignment="1" applyProtection="1">
      <alignment horizontal="center" vertical="center"/>
    </xf>
    <xf numFmtId="0" fontId="22" fillId="0" borderId="41" xfId="3" applyFont="1" applyBorder="1" applyAlignment="1" applyProtection="1">
      <alignment vertical="center" wrapText="1"/>
    </xf>
    <xf numFmtId="164" fontId="22" fillId="0" borderId="1" xfId="5" applyFont="1" applyBorder="1" applyAlignment="1" applyProtection="1">
      <alignment vertical="center"/>
    </xf>
    <xf numFmtId="164" fontId="22" fillId="0" borderId="3" xfId="5" applyFont="1" applyBorder="1" applyAlignment="1" applyProtection="1">
      <alignment horizontal="center" vertical="center"/>
    </xf>
    <xf numFmtId="164" fontId="22" fillId="0" borderId="45" xfId="5" applyFont="1" applyBorder="1" applyAlignment="1" applyProtection="1">
      <alignment vertical="center"/>
    </xf>
    <xf numFmtId="165" fontId="22" fillId="0" borderId="4" xfId="6" applyFont="1" applyBorder="1" applyAlignment="1" applyProtection="1">
      <alignment vertical="center"/>
    </xf>
    <xf numFmtId="166" fontId="22" fillId="0" borderId="1" xfId="7" applyNumberFormat="1" applyFont="1" applyBorder="1" applyAlignment="1" applyProtection="1">
      <alignment vertical="center"/>
    </xf>
    <xf numFmtId="166" fontId="22" fillId="0" borderId="45" xfId="7" applyNumberFormat="1" applyFont="1" applyBorder="1" applyAlignment="1" applyProtection="1">
      <alignment vertical="center"/>
    </xf>
    <xf numFmtId="167" fontId="22" fillId="0" borderId="1" xfId="3" applyNumberFormat="1" applyFont="1" applyBorder="1" applyAlignment="1" applyProtection="1">
      <alignment vertical="center"/>
    </xf>
    <xf numFmtId="10" fontId="22" fillId="0" borderId="3" xfId="8" applyNumberFormat="1" applyFont="1" applyBorder="1" applyAlignment="1" applyProtection="1">
      <alignment horizontal="center" vertical="center"/>
    </xf>
    <xf numFmtId="167" fontId="22" fillId="0" borderId="45" xfId="3" applyNumberFormat="1" applyFont="1" applyBorder="1" applyAlignment="1" applyProtection="1">
      <alignment vertical="center"/>
    </xf>
    <xf numFmtId="0" fontId="18" fillId="0" borderId="1" xfId="3" applyFont="1" applyBorder="1" applyAlignment="1" applyProtection="1">
      <alignment horizontal="center" vertical="center"/>
    </xf>
    <xf numFmtId="0" fontId="18" fillId="0" borderId="3" xfId="3" applyFont="1" applyBorder="1" applyAlignment="1" applyProtection="1">
      <alignment horizontal="center" vertical="center"/>
    </xf>
    <xf numFmtId="0" fontId="18" fillId="0" borderId="45" xfId="3" applyFont="1" applyBorder="1" applyAlignment="1" applyProtection="1">
      <alignment horizontal="center" vertical="center"/>
    </xf>
    <xf numFmtId="10" fontId="22" fillId="0" borderId="3" xfId="9" applyNumberFormat="1" applyFont="1" applyBorder="1" applyAlignment="1" applyProtection="1">
      <alignment horizontal="center" vertical="center"/>
    </xf>
    <xf numFmtId="167" fontId="22" fillId="7" borderId="45" xfId="3" applyNumberFormat="1" applyFont="1" applyFill="1" applyBorder="1" applyAlignment="1" applyProtection="1">
      <alignment vertical="center"/>
    </xf>
    <xf numFmtId="10" fontId="22" fillId="7" borderId="3" xfId="8" applyNumberFormat="1" applyFont="1" applyFill="1" applyBorder="1" applyAlignment="1" applyProtection="1">
      <alignment horizontal="center" vertical="center"/>
    </xf>
    <xf numFmtId="167" fontId="18" fillId="0" borderId="1" xfId="3" applyNumberFormat="1" applyFont="1" applyBorder="1" applyAlignment="1" applyProtection="1">
      <alignment vertical="center"/>
    </xf>
    <xf numFmtId="10" fontId="18" fillId="0" borderId="3" xfId="3" applyNumberFormat="1" applyFont="1" applyBorder="1" applyAlignment="1" applyProtection="1">
      <alignment horizontal="center" vertical="center"/>
    </xf>
    <xf numFmtId="167" fontId="18" fillId="0" borderId="45" xfId="3" applyNumberFormat="1" applyFont="1" applyBorder="1" applyAlignment="1" applyProtection="1">
      <alignment vertical="center"/>
    </xf>
    <xf numFmtId="0" fontId="18" fillId="0" borderId="46" xfId="3" applyFont="1" applyBorder="1" applyAlignment="1" applyProtection="1">
      <alignment vertical="center" wrapText="1"/>
    </xf>
    <xf numFmtId="0" fontId="9" fillId="0" borderId="28" xfId="4" applyBorder="1" applyProtection="1"/>
    <xf numFmtId="9" fontId="18" fillId="11" borderId="12" xfId="9" applyFont="1" applyFill="1" applyBorder="1" applyAlignment="1" applyProtection="1">
      <alignment horizontal="center" vertical="center"/>
    </xf>
    <xf numFmtId="0" fontId="9" fillId="0" borderId="0" xfId="4" applyProtection="1"/>
    <xf numFmtId="9" fontId="18" fillId="12" borderId="3" xfId="9" applyFont="1" applyFill="1" applyBorder="1" applyAlignment="1" applyProtection="1">
      <alignment horizontal="center" vertical="center"/>
    </xf>
    <xf numFmtId="9" fontId="18" fillId="11" borderId="3" xfId="9" applyFont="1" applyFill="1" applyBorder="1" applyAlignment="1" applyProtection="1">
      <alignment horizontal="center" vertical="center"/>
    </xf>
    <xf numFmtId="0" fontId="22" fillId="0" borderId="39" xfId="3" applyFont="1" applyBorder="1" applyAlignment="1" applyProtection="1">
      <alignment vertical="center" wrapText="1"/>
    </xf>
    <xf numFmtId="164" fontId="22" fillId="0" borderId="47" xfId="5" applyFont="1" applyBorder="1" applyAlignment="1" applyProtection="1">
      <alignment horizontal="center" vertical="center"/>
    </xf>
    <xf numFmtId="164" fontId="22" fillId="0" borderId="48" xfId="5" applyFont="1" applyBorder="1" applyAlignment="1" applyProtection="1">
      <alignment horizontal="center" vertical="center"/>
    </xf>
    <xf numFmtId="0" fontId="22" fillId="0" borderId="3" xfId="3" applyFont="1" applyBorder="1" applyAlignment="1" applyProtection="1">
      <alignment horizontal="center" vertical="center"/>
    </xf>
    <xf numFmtId="164" fontId="18" fillId="11" borderId="1" xfId="5" applyFont="1" applyFill="1" applyBorder="1" applyAlignment="1" applyProtection="1">
      <alignment vertical="center"/>
    </xf>
    <xf numFmtId="10" fontId="18" fillId="0" borderId="3" xfId="9" applyNumberFormat="1" applyFont="1" applyBorder="1" applyAlignment="1" applyProtection="1">
      <alignment horizontal="center" vertical="center"/>
    </xf>
    <xf numFmtId="0" fontId="22" fillId="0" borderId="46" xfId="3" applyFont="1" applyBorder="1" applyAlignment="1" applyProtection="1">
      <alignment vertical="center" wrapText="1"/>
    </xf>
    <xf numFmtId="164" fontId="22" fillId="0" borderId="10" xfId="5" applyFont="1" applyBorder="1" applyAlignment="1" applyProtection="1">
      <alignment vertical="center"/>
    </xf>
    <xf numFmtId="0" fontId="22" fillId="0" borderId="0" xfId="3" applyFont="1" applyAlignment="1" applyProtection="1">
      <alignment vertical="center" wrapText="1"/>
    </xf>
    <xf numFmtId="0" fontId="22" fillId="0" borderId="0" xfId="3" applyFont="1" applyAlignment="1" applyProtection="1">
      <alignment vertical="center"/>
    </xf>
    <xf numFmtId="0" fontId="23" fillId="0" borderId="0" xfId="4" applyFont="1" applyAlignment="1" applyProtection="1">
      <alignment horizontal="left" vertical="center"/>
    </xf>
    <xf numFmtId="0" fontId="24" fillId="0" borderId="0" xfId="10" applyFont="1" applyAlignment="1" applyProtection="1">
      <alignment horizontal="left"/>
    </xf>
    <xf numFmtId="0" fontId="25" fillId="0" borderId="0" xfId="10" applyFont="1" applyAlignment="1" applyProtection="1">
      <alignment horizontal="left"/>
    </xf>
    <xf numFmtId="0" fontId="26" fillId="0" borderId="0" xfId="10" applyFont="1" applyAlignment="1" applyProtection="1">
      <alignment horizontal="left"/>
    </xf>
    <xf numFmtId="0" fontId="0" fillId="0" borderId="0" xfId="0" applyProtection="1"/>
    <xf numFmtId="0" fontId="15" fillId="0" borderId="21" xfId="0" applyFont="1" applyBorder="1" applyAlignment="1" applyProtection="1">
      <alignment horizontal="center"/>
    </xf>
    <xf numFmtId="0" fontId="15" fillId="0" borderId="22" xfId="0" applyFont="1" applyBorder="1" applyAlignment="1" applyProtection="1">
      <alignment horizontal="center"/>
    </xf>
    <xf numFmtId="0" fontId="15" fillId="0" borderId="23" xfId="0" applyFont="1" applyBorder="1" applyAlignment="1" applyProtection="1">
      <alignment horizontal="center"/>
    </xf>
    <xf numFmtId="0" fontId="16" fillId="0" borderId="6" xfId="0" applyFont="1" applyBorder="1" applyAlignment="1" applyProtection="1">
      <alignment horizontal="center" vertical="center" wrapText="1"/>
    </xf>
    <xf numFmtId="0" fontId="16" fillId="0" borderId="7" xfId="0" applyFont="1" applyBorder="1" applyAlignment="1" applyProtection="1">
      <alignment horizontal="center" vertical="center" wrapText="1"/>
    </xf>
    <xf numFmtId="0" fontId="16" fillId="0" borderId="8" xfId="0" applyFont="1" applyBorder="1" applyAlignment="1" applyProtection="1">
      <alignment horizontal="center" vertical="center" wrapText="1"/>
    </xf>
    <xf numFmtId="0" fontId="17" fillId="0" borderId="0" xfId="0" applyFont="1" applyProtection="1"/>
    <xf numFmtId="0" fontId="2" fillId="2" borderId="15" xfId="0" applyFont="1" applyFill="1" applyBorder="1" applyAlignment="1" applyProtection="1">
      <alignment horizontal="center" vertical="center" wrapText="1"/>
    </xf>
    <xf numFmtId="0" fontId="2" fillId="2" borderId="16" xfId="0" applyFont="1" applyFill="1" applyBorder="1" applyAlignment="1" applyProtection="1">
      <alignment horizontal="center" vertical="center" wrapText="1"/>
    </xf>
    <xf numFmtId="168" fontId="2" fillId="2" borderId="16" xfId="0" applyNumberFormat="1" applyFont="1" applyFill="1" applyBorder="1" applyAlignment="1" applyProtection="1">
      <alignment horizontal="center" vertical="center" wrapText="1"/>
    </xf>
    <xf numFmtId="2" fontId="2" fillId="2" borderId="16" xfId="0" applyNumberFormat="1" applyFont="1" applyFill="1" applyBorder="1" applyAlignment="1" applyProtection="1">
      <alignment horizontal="center" vertical="center" wrapText="1"/>
    </xf>
    <xf numFmtId="0" fontId="2" fillId="2" borderId="17" xfId="0" applyFont="1" applyFill="1" applyBorder="1" applyAlignment="1" applyProtection="1">
      <alignment horizontal="center" vertical="center" wrapText="1"/>
    </xf>
    <xf numFmtId="0" fontId="6" fillId="3" borderId="13" xfId="0" applyFont="1" applyFill="1" applyBorder="1" applyAlignment="1" applyProtection="1">
      <alignment horizontal="center" vertical="center"/>
    </xf>
    <xf numFmtId="0" fontId="6" fillId="3" borderId="9" xfId="0" applyFont="1" applyFill="1" applyBorder="1" applyAlignment="1" applyProtection="1">
      <alignment vertical="center"/>
    </xf>
    <xf numFmtId="0" fontId="6" fillId="3" borderId="9" xfId="0" applyFont="1" applyFill="1" applyBorder="1" applyAlignment="1" applyProtection="1">
      <alignment horizontal="center" vertical="center"/>
    </xf>
    <xf numFmtId="0" fontId="4" fillId="3" borderId="9" xfId="0" applyFont="1" applyFill="1" applyBorder="1" applyAlignment="1" applyProtection="1">
      <alignment horizontal="center" vertical="center"/>
    </xf>
    <xf numFmtId="0" fontId="4" fillId="3" borderId="9" xfId="0" applyFont="1" applyFill="1" applyBorder="1" applyAlignment="1" applyProtection="1">
      <alignment vertical="center"/>
    </xf>
    <xf numFmtId="0" fontId="4" fillId="3" borderId="9" xfId="0" applyFont="1" applyFill="1" applyBorder="1" applyAlignment="1" applyProtection="1">
      <alignment horizontal="center" vertical="center" wrapText="1"/>
    </xf>
    <xf numFmtId="168" fontId="4" fillId="3" borderId="9" xfId="0" applyNumberFormat="1" applyFont="1" applyFill="1" applyBorder="1" applyAlignment="1" applyProtection="1">
      <alignment vertical="center"/>
    </xf>
    <xf numFmtId="2" fontId="4" fillId="3" borderId="9" xfId="0" applyNumberFormat="1" applyFont="1" applyFill="1" applyBorder="1" applyAlignment="1" applyProtection="1">
      <alignment horizontal="center" vertical="center"/>
    </xf>
    <xf numFmtId="6" fontId="6" fillId="3" borderId="14" xfId="0" applyNumberFormat="1" applyFont="1" applyFill="1" applyBorder="1" applyAlignment="1" applyProtection="1">
      <alignment vertical="center"/>
    </xf>
    <xf numFmtId="0" fontId="4" fillId="0" borderId="1" xfId="0" applyFont="1" applyBorder="1" applyAlignment="1" applyProtection="1">
      <alignment horizontal="center" vertical="center"/>
    </xf>
    <xf numFmtId="0" fontId="4" fillId="0" borderId="4" xfId="0" applyFont="1" applyBorder="1" applyAlignment="1" applyProtection="1">
      <alignment horizontal="justify" vertical="center" wrapText="1"/>
    </xf>
    <xf numFmtId="0" fontId="4" fillId="0" borderId="4" xfId="0" applyFont="1" applyBorder="1" applyAlignment="1" applyProtection="1">
      <alignment horizontal="center" vertical="center" wrapText="1"/>
    </xf>
    <xf numFmtId="10" fontId="4" fillId="0" borderId="4" xfId="0" applyNumberFormat="1" applyFont="1" applyBorder="1" applyAlignment="1" applyProtection="1">
      <alignment horizontal="center" vertical="center"/>
    </xf>
    <xf numFmtId="6" fontId="4" fillId="14" borderId="4" xfId="0" applyNumberFormat="1" applyFont="1" applyFill="1" applyBorder="1" applyAlignment="1" applyProtection="1">
      <alignment vertical="center"/>
    </xf>
    <xf numFmtId="0" fontId="4" fillId="5" borderId="4" xfId="0" applyFont="1" applyFill="1" applyBorder="1" applyAlignment="1" applyProtection="1">
      <alignment horizontal="center" vertical="center"/>
    </xf>
    <xf numFmtId="8" fontId="4" fillId="0" borderId="4" xfId="0" applyNumberFormat="1" applyFont="1" applyBorder="1" applyAlignment="1" applyProtection="1">
      <alignment horizontal="center" vertical="center" wrapText="1"/>
    </xf>
    <xf numFmtId="2" fontId="4" fillId="7" borderId="4" xfId="0" applyNumberFormat="1" applyFont="1" applyFill="1" applyBorder="1" applyAlignment="1" applyProtection="1">
      <alignment horizontal="center" vertical="center"/>
    </xf>
    <xf numFmtId="6" fontId="4" fillId="0" borderId="3" xfId="0" applyNumberFormat="1" applyFont="1" applyBorder="1" applyAlignment="1" applyProtection="1">
      <alignment vertical="center"/>
    </xf>
    <xf numFmtId="9" fontId="4" fillId="0" borderId="4" xfId="0" applyNumberFormat="1" applyFont="1" applyBorder="1" applyAlignment="1" applyProtection="1">
      <alignment horizontal="center" vertical="center"/>
    </xf>
    <xf numFmtId="0" fontId="6" fillId="3" borderId="1" xfId="0" applyFont="1" applyFill="1" applyBorder="1" applyAlignment="1" applyProtection="1">
      <alignment horizontal="center" vertical="center"/>
    </xf>
    <xf numFmtId="0" fontId="6" fillId="3" borderId="4" xfId="0" applyFont="1" applyFill="1" applyBorder="1" applyAlignment="1" applyProtection="1">
      <alignment vertical="center"/>
    </xf>
    <xf numFmtId="0" fontId="4" fillId="6" borderId="4" xfId="0" applyFont="1" applyFill="1" applyBorder="1" applyAlignment="1" applyProtection="1">
      <alignment horizontal="center" vertical="center"/>
    </xf>
    <xf numFmtId="0" fontId="6" fillId="6" borderId="4" xfId="0" applyFont="1" applyFill="1" applyBorder="1" applyAlignment="1" applyProtection="1">
      <alignment vertical="center"/>
    </xf>
    <xf numFmtId="6" fontId="4" fillId="6" borderId="4" xfId="0" applyNumberFormat="1" applyFont="1" applyFill="1" applyBorder="1" applyAlignment="1" applyProtection="1">
      <alignment horizontal="center" vertical="center"/>
    </xf>
    <xf numFmtId="2" fontId="4" fillId="6" borderId="4" xfId="0" applyNumberFormat="1" applyFont="1" applyFill="1" applyBorder="1" applyAlignment="1" applyProtection="1">
      <alignment vertical="center"/>
    </xf>
    <xf numFmtId="0" fontId="6" fillId="6" borderId="4" xfId="0" applyFont="1" applyFill="1" applyBorder="1" applyAlignment="1" applyProtection="1">
      <alignment horizontal="center" vertical="center"/>
    </xf>
    <xf numFmtId="0" fontId="4" fillId="6" borderId="4" xfId="0" applyFont="1" applyFill="1" applyBorder="1" applyAlignment="1" applyProtection="1">
      <alignment horizontal="center" vertical="center" wrapText="1"/>
    </xf>
    <xf numFmtId="0" fontId="6" fillId="3" borderId="4" xfId="0" applyFont="1" applyFill="1" applyBorder="1" applyAlignment="1" applyProtection="1">
      <alignment horizontal="left" vertical="center" wrapText="1"/>
    </xf>
    <xf numFmtId="9" fontId="4" fillId="14" borderId="4" xfId="0" applyNumberFormat="1" applyFont="1" applyFill="1" applyBorder="1" applyAlignment="1" applyProtection="1">
      <alignment horizontal="center" vertical="center"/>
    </xf>
    <xf numFmtId="0" fontId="4" fillId="7" borderId="4" xfId="0" applyFont="1" applyFill="1" applyBorder="1" applyAlignment="1" applyProtection="1">
      <alignment vertical="center"/>
    </xf>
    <xf numFmtId="8" fontId="4" fillId="7" borderId="4" xfId="0" applyNumberFormat="1" applyFont="1" applyFill="1" applyBorder="1" applyAlignment="1" applyProtection="1">
      <alignment vertical="center"/>
    </xf>
    <xf numFmtId="168" fontId="11" fillId="0" borderId="4" xfId="0" applyNumberFormat="1" applyFont="1" applyBorder="1" applyAlignment="1" applyProtection="1">
      <alignment wrapText="1"/>
    </xf>
    <xf numFmtId="6" fontId="4" fillId="6" borderId="3" xfId="0" applyNumberFormat="1" applyFont="1" applyFill="1" applyBorder="1" applyAlignment="1" applyProtection="1">
      <alignment vertical="center"/>
    </xf>
    <xf numFmtId="0" fontId="6" fillId="3" borderId="1" xfId="0" applyFont="1" applyFill="1" applyBorder="1" applyAlignment="1" applyProtection="1">
      <alignment horizontal="right" vertical="center" wrapText="1"/>
    </xf>
    <xf numFmtId="0" fontId="6" fillId="3" borderId="4" xfId="0" applyFont="1" applyFill="1" applyBorder="1" applyAlignment="1" applyProtection="1">
      <alignment horizontal="right" vertical="center" wrapText="1"/>
    </xf>
    <xf numFmtId="6" fontId="6" fillId="3" borderId="4" xfId="0" applyNumberFormat="1" applyFont="1" applyFill="1" applyBorder="1" applyAlignment="1" applyProtection="1">
      <alignment horizontal="center" vertical="center" wrapText="1"/>
    </xf>
    <xf numFmtId="0" fontId="12" fillId="0" borderId="4" xfId="0" applyFont="1" applyBorder="1" applyAlignment="1" applyProtection="1">
      <alignment horizontal="left"/>
    </xf>
    <xf numFmtId="6" fontId="4" fillId="3" borderId="3" xfId="0" applyNumberFormat="1" applyFont="1" applyFill="1" applyBorder="1" applyAlignment="1" applyProtection="1">
      <alignment vertical="center"/>
    </xf>
    <xf numFmtId="0" fontId="6" fillId="3" borderId="1" xfId="0" applyFont="1" applyFill="1" applyBorder="1" applyAlignment="1" applyProtection="1">
      <alignment horizontal="center" vertical="center" wrapText="1"/>
    </xf>
    <xf numFmtId="0" fontId="6" fillId="3" borderId="4" xfId="0" applyFont="1" applyFill="1" applyBorder="1" applyAlignment="1" applyProtection="1">
      <alignment horizontal="center" vertical="center" wrapText="1"/>
    </xf>
    <xf numFmtId="9" fontId="6" fillId="3" borderId="4" xfId="0" applyNumberFormat="1" applyFont="1" applyFill="1" applyBorder="1" applyAlignment="1" applyProtection="1">
      <alignment horizontal="center" vertical="center" wrapText="1"/>
    </xf>
    <xf numFmtId="6" fontId="6" fillId="3" borderId="4" xfId="1" applyNumberFormat="1" applyFont="1" applyFill="1" applyBorder="1" applyAlignment="1" applyProtection="1">
      <alignment horizontal="center" vertical="center" wrapText="1"/>
    </xf>
    <xf numFmtId="168" fontId="12" fillId="0" borderId="4" xfId="0" applyNumberFormat="1" applyFont="1" applyBorder="1" applyProtection="1"/>
    <xf numFmtId="0" fontId="13" fillId="2" borderId="10" xfId="0" applyFont="1" applyFill="1" applyBorder="1" applyAlignment="1" applyProtection="1">
      <alignment horizontal="center" vertical="center" wrapText="1"/>
    </xf>
    <xf numFmtId="0" fontId="13" fillId="2" borderId="11" xfId="0" applyFont="1" applyFill="1" applyBorder="1" applyAlignment="1" applyProtection="1">
      <alignment horizontal="center" vertical="center" wrapText="1"/>
    </xf>
    <xf numFmtId="6" fontId="14" fillId="2" borderId="11" xfId="0" applyNumberFormat="1" applyFont="1" applyFill="1" applyBorder="1" applyAlignment="1" applyProtection="1">
      <alignment horizontal="center" vertical="center" wrapText="1"/>
    </xf>
    <xf numFmtId="0" fontId="12" fillId="9" borderId="11" xfId="0" applyFont="1" applyFill="1" applyBorder="1" applyAlignment="1" applyProtection="1">
      <alignment horizontal="center" wrapText="1"/>
    </xf>
    <xf numFmtId="0" fontId="12" fillId="9" borderId="11" xfId="0" applyFont="1" applyFill="1" applyBorder="1" applyAlignment="1" applyProtection="1">
      <alignment horizontal="center"/>
    </xf>
    <xf numFmtId="6" fontId="5" fillId="2" borderId="12" xfId="0" applyNumberFormat="1" applyFont="1" applyFill="1" applyBorder="1" applyAlignment="1" applyProtection="1">
      <alignment horizontal="center" vertical="center" wrapText="1"/>
    </xf>
    <xf numFmtId="168" fontId="4" fillId="7" borderId="4" xfId="0" applyNumberFormat="1" applyFont="1" applyFill="1" applyBorder="1" applyAlignment="1" applyProtection="1">
      <alignment vertical="center"/>
    </xf>
    <xf numFmtId="2" fontId="4" fillId="7" borderId="4" xfId="0" applyNumberFormat="1" applyFont="1" applyFill="1" applyBorder="1" applyAlignment="1" applyProtection="1">
      <alignment vertical="center"/>
    </xf>
    <xf numFmtId="168" fontId="4" fillId="6" borderId="4" xfId="0" applyNumberFormat="1" applyFont="1" applyFill="1" applyBorder="1" applyAlignment="1" applyProtection="1">
      <alignment vertical="center"/>
    </xf>
    <xf numFmtId="6" fontId="4" fillId="0" borderId="4" xfId="0" applyNumberFormat="1" applyFont="1" applyBorder="1" applyAlignment="1" applyProtection="1">
      <alignment vertical="center" wrapText="1"/>
    </xf>
    <xf numFmtId="6" fontId="22" fillId="14" borderId="4" xfId="0" applyNumberFormat="1" applyFont="1" applyFill="1" applyBorder="1" applyAlignment="1" applyProtection="1">
      <alignment vertical="center" wrapText="1"/>
    </xf>
    <xf numFmtId="6" fontId="4" fillId="7" borderId="4" xfId="0" applyNumberFormat="1" applyFont="1" applyFill="1" applyBorder="1" applyAlignment="1" applyProtection="1">
      <alignment vertical="center"/>
    </xf>
    <xf numFmtId="6" fontId="5" fillId="15" borderId="12" xfId="0" applyNumberFormat="1" applyFont="1" applyFill="1" applyBorder="1" applyAlignment="1" applyProtection="1">
      <alignment horizontal="center" vertical="center" wrapText="1"/>
    </xf>
    <xf numFmtId="44" fontId="0" fillId="0" borderId="0" xfId="1" applyFont="1" applyProtection="1"/>
    <xf numFmtId="8" fontId="0" fillId="0" borderId="0" xfId="0" applyNumberFormat="1" applyProtection="1"/>
    <xf numFmtId="9" fontId="4" fillId="7" borderId="4" xfId="0" applyNumberFormat="1" applyFont="1" applyFill="1" applyBorder="1" applyAlignment="1" applyProtection="1">
      <alignment horizontal="center" vertical="center"/>
    </xf>
    <xf numFmtId="0" fontId="18" fillId="9" borderId="18" xfId="0" applyFont="1" applyFill="1" applyBorder="1" applyAlignment="1" applyProtection="1">
      <alignment horizontal="center" wrapText="1"/>
    </xf>
    <xf numFmtId="0" fontId="18" fillId="9" borderId="19" xfId="0" applyFont="1" applyFill="1" applyBorder="1" applyAlignment="1" applyProtection="1">
      <alignment horizontal="center" wrapText="1"/>
    </xf>
    <xf numFmtId="6" fontId="18" fillId="9" borderId="18" xfId="0" applyNumberFormat="1" applyFont="1" applyFill="1" applyBorder="1" applyAlignment="1" applyProtection="1">
      <alignment horizontal="center" vertical="center" wrapText="1"/>
    </xf>
    <xf numFmtId="0" fontId="18" fillId="9" borderId="20" xfId="0" applyFont="1" applyFill="1" applyBorder="1" applyAlignment="1" applyProtection="1">
      <alignment horizontal="center" vertical="center" wrapText="1"/>
    </xf>
    <xf numFmtId="0" fontId="30" fillId="0" borderId="0" xfId="0" applyFont="1" applyProtection="1"/>
    <xf numFmtId="0" fontId="0" fillId="14" borderId="49" xfId="0" applyFill="1" applyBorder="1" applyProtection="1"/>
    <xf numFmtId="168" fontId="0" fillId="0" borderId="0" xfId="0" applyNumberFormat="1" applyProtection="1"/>
    <xf numFmtId="2" fontId="0" fillId="0" borderId="0" xfId="0" applyNumberFormat="1" applyProtection="1"/>
    <xf numFmtId="0" fontId="28" fillId="0" borderId="0" xfId="0" applyFont="1" applyProtection="1"/>
    <xf numFmtId="0" fontId="29" fillId="13" borderId="50" xfId="0" applyFont="1" applyFill="1" applyBorder="1" applyProtection="1"/>
    <xf numFmtId="0" fontId="27" fillId="0" borderId="6" xfId="0" applyFont="1" applyBorder="1" applyAlignment="1" applyProtection="1">
      <alignment horizontal="left" vertical="top" wrapText="1"/>
    </xf>
    <xf numFmtId="0" fontId="3" fillId="0" borderId="7" xfId="0" applyFont="1" applyBorder="1" applyAlignment="1" applyProtection="1">
      <alignment horizontal="left" vertical="top" wrapText="1"/>
    </xf>
    <xf numFmtId="0" fontId="3" fillId="0" borderId="8" xfId="0" applyFont="1" applyBorder="1" applyAlignment="1" applyProtection="1">
      <alignment horizontal="left" vertical="top" wrapText="1"/>
    </xf>
    <xf numFmtId="0" fontId="6" fillId="0" borderId="0" xfId="0" applyFont="1" applyAlignment="1" applyProtection="1">
      <alignment horizontal="left" vertical="center"/>
    </xf>
    <xf numFmtId="0" fontId="9" fillId="0" borderId="0" xfId="0" applyFont="1" applyAlignment="1" applyProtection="1">
      <alignment horizontal="center"/>
    </xf>
    <xf numFmtId="0" fontId="9" fillId="0" borderId="0" xfId="0" applyFont="1" applyProtection="1"/>
    <xf numFmtId="168" fontId="4" fillId="8" borderId="4" xfId="0" applyNumberFormat="1" applyFont="1" applyFill="1" applyBorder="1" applyAlignment="1" applyProtection="1">
      <alignment vertical="center"/>
      <protection locked="0"/>
    </xf>
    <xf numFmtId="168" fontId="4" fillId="4" borderId="4" xfId="0" applyNumberFormat="1" applyFont="1" applyFill="1" applyBorder="1" applyAlignment="1" applyProtection="1">
      <alignment vertical="center"/>
      <protection locked="0"/>
    </xf>
    <xf numFmtId="9" fontId="11" fillId="8" borderId="4" xfId="2" applyFont="1" applyFill="1" applyBorder="1" applyAlignment="1" applyProtection="1">
      <alignment horizontal="center" vertical="center"/>
      <protection locked="0"/>
    </xf>
    <xf numFmtId="9" fontId="11" fillId="8" borderId="4" xfId="2" applyFont="1" applyFill="1" applyBorder="1" applyProtection="1">
      <protection locked="0"/>
    </xf>
    <xf numFmtId="168" fontId="31" fillId="8" borderId="4" xfId="0" applyNumberFormat="1" applyFont="1" applyFill="1" applyBorder="1" applyAlignment="1" applyProtection="1">
      <alignment vertical="center"/>
      <protection locked="0"/>
    </xf>
    <xf numFmtId="9" fontId="11" fillId="8" borderId="4" xfId="2" applyFont="1" applyFill="1" applyBorder="1" applyAlignment="1" applyProtection="1">
      <alignment horizontal="center"/>
      <protection locked="0"/>
    </xf>
    <xf numFmtId="9" fontId="11" fillId="8" borderId="4" xfId="2" applyFont="1" applyFill="1" applyBorder="1" applyAlignment="1" applyProtection="1">
      <alignment vertical="center"/>
      <protection locked="0"/>
    </xf>
    <xf numFmtId="0" fontId="0" fillId="0" borderId="2" xfId="0" applyBorder="1" applyProtection="1">
      <protection locked="0"/>
    </xf>
    <xf numFmtId="0" fontId="7" fillId="0" borderId="2" xfId="0" applyFont="1" applyBorder="1" applyAlignment="1" applyProtection="1">
      <alignment horizontal="center"/>
      <protection locked="0"/>
    </xf>
    <xf numFmtId="2" fontId="0" fillId="0" borderId="2" xfId="0" applyNumberFormat="1" applyBorder="1" applyProtection="1">
      <protection locked="0"/>
    </xf>
    <xf numFmtId="0" fontId="8" fillId="0" borderId="5" xfId="0" applyFont="1" applyBorder="1" applyAlignment="1" applyProtection="1">
      <alignment horizontal="center" vertical="center"/>
      <protection locked="0"/>
    </xf>
    <xf numFmtId="0" fontId="0" fillId="0" borderId="0" xfId="0" applyProtection="1">
      <protection locked="0"/>
    </xf>
    <xf numFmtId="0" fontId="9" fillId="0" borderId="0" xfId="0" applyFont="1" applyAlignment="1" applyProtection="1">
      <alignment horizontal="center"/>
      <protection locked="0"/>
    </xf>
    <xf numFmtId="0" fontId="10" fillId="0" borderId="0" xfId="0" applyFont="1" applyAlignment="1" applyProtection="1">
      <alignment horizontal="center" vertical="center"/>
      <protection locked="0"/>
    </xf>
    <xf numFmtId="168" fontId="0" fillId="0" borderId="0" xfId="0" applyNumberFormat="1" applyProtection="1">
      <protection locked="0"/>
    </xf>
    <xf numFmtId="2" fontId="0" fillId="0" borderId="0" xfId="0" applyNumberFormat="1" applyProtection="1">
      <protection locked="0"/>
    </xf>
    <xf numFmtId="0" fontId="8" fillId="0" borderId="2" xfId="0" applyFont="1" applyBorder="1" applyAlignment="1" applyProtection="1">
      <alignment horizontal="center" vertical="center"/>
      <protection locked="0"/>
    </xf>
    <xf numFmtId="0" fontId="7" fillId="0" borderId="2" xfId="0" applyFont="1" applyBorder="1" applyAlignment="1" applyProtection="1">
      <alignment horizontal="center"/>
      <protection locked="0"/>
    </xf>
    <xf numFmtId="168" fontId="0" fillId="0" borderId="2" xfId="0" applyNumberFormat="1" applyBorder="1" applyProtection="1">
      <protection locked="0"/>
    </xf>
    <xf numFmtId="0" fontId="10" fillId="0" borderId="0" xfId="0" applyFont="1" applyAlignment="1" applyProtection="1">
      <alignment horizontal="center" vertical="center"/>
      <protection locked="0"/>
    </xf>
  </cellXfs>
  <cellStyles count="11">
    <cellStyle name="Millares 3 3 2" xfId="7" xr:uid="{00000000-0005-0000-0000-000000000000}"/>
    <cellStyle name="Moneda" xfId="1" builtinId="4"/>
    <cellStyle name="Moneda [0] 2" xfId="6" xr:uid="{00000000-0005-0000-0000-000002000000}"/>
    <cellStyle name="Moneda 2 10 2" xfId="5" xr:uid="{00000000-0005-0000-0000-000003000000}"/>
    <cellStyle name="Normal" xfId="0" builtinId="0"/>
    <cellStyle name="Normal 11 2" xfId="10" xr:uid="{00000000-0005-0000-0000-000005000000}"/>
    <cellStyle name="Normal 15 2" xfId="3" xr:uid="{00000000-0005-0000-0000-000006000000}"/>
    <cellStyle name="Normal 18" xfId="4" xr:uid="{00000000-0005-0000-0000-000007000000}"/>
    <cellStyle name="Porcentaje" xfId="2" builtinId="5"/>
    <cellStyle name="Porcentaje 2" xfId="9" xr:uid="{00000000-0005-0000-0000-000009000000}"/>
    <cellStyle name="Porcentaje 7 2" xfId="8" xr:uid="{00000000-0005-0000-0000-00000A000000}"/>
  </cellStyles>
  <dxfs count="8">
    <dxf>
      <font>
        <b/>
        <i val="0"/>
      </font>
      <fill>
        <patternFill>
          <fgColor theme="1"/>
          <bgColor rgb="FF00B050"/>
        </patternFill>
      </fill>
    </dxf>
    <dxf>
      <font>
        <b/>
        <i val="0"/>
      </font>
      <fill>
        <patternFill>
          <fgColor theme="1"/>
          <bgColor rgb="FF00B050"/>
        </patternFill>
      </fill>
    </dxf>
    <dxf>
      <font>
        <b/>
        <i val="0"/>
      </font>
      <fill>
        <patternFill>
          <fgColor theme="1"/>
          <bgColor rgb="FF00B050"/>
        </patternFill>
      </fill>
    </dxf>
    <dxf>
      <font>
        <b/>
        <i val="0"/>
      </font>
      <fill>
        <patternFill>
          <fgColor theme="1"/>
          <bgColor rgb="FF00B050"/>
        </patternFill>
      </fill>
    </dxf>
    <dxf>
      <font>
        <b/>
        <i val="0"/>
      </font>
      <fill>
        <patternFill>
          <fgColor theme="1"/>
          <bgColor rgb="FF00B050"/>
        </patternFill>
      </fill>
    </dxf>
    <dxf>
      <font>
        <b/>
        <i val="0"/>
      </font>
      <fill>
        <patternFill>
          <fgColor theme="1"/>
          <bgColor rgb="FF00B050"/>
        </patternFill>
      </fill>
    </dxf>
    <dxf>
      <font>
        <b/>
        <i val="0"/>
      </font>
      <fill>
        <patternFill>
          <fgColor theme="1"/>
          <bgColor rgb="FF00B050"/>
        </patternFill>
      </fill>
    </dxf>
    <dxf>
      <font>
        <b/>
        <i val="0"/>
      </font>
      <fill>
        <patternFill>
          <fgColor theme="1"/>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63" Type="http://schemas.openxmlformats.org/officeDocument/2006/relationships/externalLink" Target="externalLinks/externalLink61.xml"/><Relationship Id="rId84" Type="http://schemas.openxmlformats.org/officeDocument/2006/relationships/externalLink" Target="externalLinks/externalLink82.xml"/><Relationship Id="rId138" Type="http://schemas.openxmlformats.org/officeDocument/2006/relationships/externalLink" Target="externalLinks/externalLink136.xml"/><Relationship Id="rId159" Type="http://schemas.openxmlformats.org/officeDocument/2006/relationships/externalLink" Target="externalLinks/externalLink157.xml"/><Relationship Id="rId170" Type="http://schemas.openxmlformats.org/officeDocument/2006/relationships/externalLink" Target="externalLinks/externalLink168.xml"/><Relationship Id="rId191" Type="http://schemas.openxmlformats.org/officeDocument/2006/relationships/externalLink" Target="externalLinks/externalLink189.xml"/><Relationship Id="rId205" Type="http://schemas.openxmlformats.org/officeDocument/2006/relationships/styles" Target="styles.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53" Type="http://schemas.openxmlformats.org/officeDocument/2006/relationships/externalLink" Target="externalLinks/externalLink51.xml"/><Relationship Id="rId74" Type="http://schemas.openxmlformats.org/officeDocument/2006/relationships/externalLink" Target="externalLinks/externalLink72.xml"/><Relationship Id="rId128" Type="http://schemas.openxmlformats.org/officeDocument/2006/relationships/externalLink" Target="externalLinks/externalLink126.xml"/><Relationship Id="rId149" Type="http://schemas.openxmlformats.org/officeDocument/2006/relationships/externalLink" Target="externalLinks/externalLink147.xml"/><Relationship Id="rId5" Type="http://schemas.openxmlformats.org/officeDocument/2006/relationships/externalLink" Target="externalLinks/externalLink3.xml"/><Relationship Id="rId95" Type="http://schemas.openxmlformats.org/officeDocument/2006/relationships/externalLink" Target="externalLinks/externalLink93.xml"/><Relationship Id="rId160" Type="http://schemas.openxmlformats.org/officeDocument/2006/relationships/externalLink" Target="externalLinks/externalLink158.xml"/><Relationship Id="rId181" Type="http://schemas.openxmlformats.org/officeDocument/2006/relationships/externalLink" Target="externalLinks/externalLink179.xml"/><Relationship Id="rId22" Type="http://schemas.openxmlformats.org/officeDocument/2006/relationships/externalLink" Target="externalLinks/externalLink20.xml"/><Relationship Id="rId43" Type="http://schemas.openxmlformats.org/officeDocument/2006/relationships/externalLink" Target="externalLinks/externalLink41.xml"/><Relationship Id="rId64" Type="http://schemas.openxmlformats.org/officeDocument/2006/relationships/externalLink" Target="externalLinks/externalLink62.xml"/><Relationship Id="rId118" Type="http://schemas.openxmlformats.org/officeDocument/2006/relationships/externalLink" Target="externalLinks/externalLink116.xml"/><Relationship Id="rId139" Type="http://schemas.openxmlformats.org/officeDocument/2006/relationships/externalLink" Target="externalLinks/externalLink137.xml"/><Relationship Id="rId85" Type="http://schemas.openxmlformats.org/officeDocument/2006/relationships/externalLink" Target="externalLinks/externalLink83.xml"/><Relationship Id="rId150" Type="http://schemas.openxmlformats.org/officeDocument/2006/relationships/externalLink" Target="externalLinks/externalLink148.xml"/><Relationship Id="rId171" Type="http://schemas.openxmlformats.org/officeDocument/2006/relationships/externalLink" Target="externalLinks/externalLink169.xml"/><Relationship Id="rId192" Type="http://schemas.openxmlformats.org/officeDocument/2006/relationships/externalLink" Target="externalLinks/externalLink190.xml"/><Relationship Id="rId206" Type="http://schemas.openxmlformats.org/officeDocument/2006/relationships/sharedStrings" Target="sharedStrings.xml"/><Relationship Id="rId12" Type="http://schemas.openxmlformats.org/officeDocument/2006/relationships/externalLink" Target="externalLinks/externalLink10.xml"/><Relationship Id="rId33" Type="http://schemas.openxmlformats.org/officeDocument/2006/relationships/externalLink" Target="externalLinks/externalLink31.xml"/><Relationship Id="rId108" Type="http://schemas.openxmlformats.org/officeDocument/2006/relationships/externalLink" Target="externalLinks/externalLink106.xml"/><Relationship Id="rId129" Type="http://schemas.openxmlformats.org/officeDocument/2006/relationships/externalLink" Target="externalLinks/externalLink127.xml"/><Relationship Id="rId54" Type="http://schemas.openxmlformats.org/officeDocument/2006/relationships/externalLink" Target="externalLinks/externalLink52.xml"/><Relationship Id="rId75" Type="http://schemas.openxmlformats.org/officeDocument/2006/relationships/externalLink" Target="externalLinks/externalLink73.xml"/><Relationship Id="rId96" Type="http://schemas.openxmlformats.org/officeDocument/2006/relationships/externalLink" Target="externalLinks/externalLink94.xml"/><Relationship Id="rId140" Type="http://schemas.openxmlformats.org/officeDocument/2006/relationships/externalLink" Target="externalLinks/externalLink138.xml"/><Relationship Id="rId161" Type="http://schemas.openxmlformats.org/officeDocument/2006/relationships/externalLink" Target="externalLinks/externalLink159.xml"/><Relationship Id="rId182" Type="http://schemas.openxmlformats.org/officeDocument/2006/relationships/externalLink" Target="externalLinks/externalLink180.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119" Type="http://schemas.openxmlformats.org/officeDocument/2006/relationships/externalLink" Target="externalLinks/externalLink117.xml"/><Relationship Id="rId44" Type="http://schemas.openxmlformats.org/officeDocument/2006/relationships/externalLink" Target="externalLinks/externalLink42.xml"/><Relationship Id="rId65" Type="http://schemas.openxmlformats.org/officeDocument/2006/relationships/externalLink" Target="externalLinks/externalLink63.xml"/><Relationship Id="rId86" Type="http://schemas.openxmlformats.org/officeDocument/2006/relationships/externalLink" Target="externalLinks/externalLink84.xml"/><Relationship Id="rId130" Type="http://schemas.openxmlformats.org/officeDocument/2006/relationships/externalLink" Target="externalLinks/externalLink128.xml"/><Relationship Id="rId151" Type="http://schemas.openxmlformats.org/officeDocument/2006/relationships/externalLink" Target="externalLinks/externalLink149.xml"/><Relationship Id="rId172" Type="http://schemas.openxmlformats.org/officeDocument/2006/relationships/externalLink" Target="externalLinks/externalLink170.xml"/><Relationship Id="rId193" Type="http://schemas.openxmlformats.org/officeDocument/2006/relationships/externalLink" Target="externalLinks/externalLink191.xml"/><Relationship Id="rId207" Type="http://schemas.openxmlformats.org/officeDocument/2006/relationships/calcChain" Target="calcChain.xml"/><Relationship Id="rId13" Type="http://schemas.openxmlformats.org/officeDocument/2006/relationships/externalLink" Target="externalLinks/externalLink11.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20" Type="http://schemas.openxmlformats.org/officeDocument/2006/relationships/externalLink" Target="externalLinks/externalLink118.xml"/><Relationship Id="rId141" Type="http://schemas.openxmlformats.org/officeDocument/2006/relationships/externalLink" Target="externalLinks/externalLink139.xml"/><Relationship Id="rId7" Type="http://schemas.openxmlformats.org/officeDocument/2006/relationships/externalLink" Target="externalLinks/externalLink5.xml"/><Relationship Id="rId162" Type="http://schemas.openxmlformats.org/officeDocument/2006/relationships/externalLink" Target="externalLinks/externalLink160.xml"/><Relationship Id="rId183" Type="http://schemas.openxmlformats.org/officeDocument/2006/relationships/externalLink" Target="externalLinks/externalLink181.xml"/><Relationship Id="rId24" Type="http://schemas.openxmlformats.org/officeDocument/2006/relationships/externalLink" Target="externalLinks/externalLink22.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31" Type="http://schemas.openxmlformats.org/officeDocument/2006/relationships/externalLink" Target="externalLinks/externalLink129.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52" Type="http://schemas.openxmlformats.org/officeDocument/2006/relationships/externalLink" Target="externalLinks/externalLink150.xml"/><Relationship Id="rId173" Type="http://schemas.openxmlformats.org/officeDocument/2006/relationships/externalLink" Target="externalLinks/externalLink171.xml"/><Relationship Id="rId194" Type="http://schemas.openxmlformats.org/officeDocument/2006/relationships/externalLink" Target="externalLinks/externalLink192.xml"/><Relationship Id="rId199" Type="http://schemas.openxmlformats.org/officeDocument/2006/relationships/externalLink" Target="externalLinks/externalLink197.xml"/><Relationship Id="rId203" Type="http://schemas.openxmlformats.org/officeDocument/2006/relationships/externalLink" Target="externalLinks/externalLink201.xml"/><Relationship Id="rId208" Type="http://schemas.openxmlformats.org/officeDocument/2006/relationships/customXml" Target="../customXml/item1.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147" Type="http://schemas.openxmlformats.org/officeDocument/2006/relationships/externalLink" Target="externalLinks/externalLink145.xml"/><Relationship Id="rId168" Type="http://schemas.openxmlformats.org/officeDocument/2006/relationships/externalLink" Target="externalLinks/externalLink166.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142" Type="http://schemas.openxmlformats.org/officeDocument/2006/relationships/externalLink" Target="externalLinks/externalLink140.xml"/><Relationship Id="rId163" Type="http://schemas.openxmlformats.org/officeDocument/2006/relationships/externalLink" Target="externalLinks/externalLink161.xml"/><Relationship Id="rId184" Type="http://schemas.openxmlformats.org/officeDocument/2006/relationships/externalLink" Target="externalLinks/externalLink182.xml"/><Relationship Id="rId189" Type="http://schemas.openxmlformats.org/officeDocument/2006/relationships/externalLink" Target="externalLinks/externalLink187.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137" Type="http://schemas.openxmlformats.org/officeDocument/2006/relationships/externalLink" Target="externalLinks/externalLink135.xml"/><Relationship Id="rId158" Type="http://schemas.openxmlformats.org/officeDocument/2006/relationships/externalLink" Target="externalLinks/externalLink156.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3" Type="http://schemas.openxmlformats.org/officeDocument/2006/relationships/externalLink" Target="externalLinks/externalLink151.xml"/><Relationship Id="rId174" Type="http://schemas.openxmlformats.org/officeDocument/2006/relationships/externalLink" Target="externalLinks/externalLink172.xml"/><Relationship Id="rId179" Type="http://schemas.openxmlformats.org/officeDocument/2006/relationships/externalLink" Target="externalLinks/externalLink177.xml"/><Relationship Id="rId195" Type="http://schemas.openxmlformats.org/officeDocument/2006/relationships/externalLink" Target="externalLinks/externalLink193.xml"/><Relationship Id="rId209" Type="http://schemas.openxmlformats.org/officeDocument/2006/relationships/customXml" Target="../customXml/item2.xml"/><Relationship Id="rId190" Type="http://schemas.openxmlformats.org/officeDocument/2006/relationships/externalLink" Target="externalLinks/externalLink188.xml"/><Relationship Id="rId204" Type="http://schemas.openxmlformats.org/officeDocument/2006/relationships/theme" Target="theme/theme1.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143" Type="http://schemas.openxmlformats.org/officeDocument/2006/relationships/externalLink" Target="externalLinks/externalLink141.xml"/><Relationship Id="rId148" Type="http://schemas.openxmlformats.org/officeDocument/2006/relationships/externalLink" Target="externalLinks/externalLink146.xml"/><Relationship Id="rId164" Type="http://schemas.openxmlformats.org/officeDocument/2006/relationships/externalLink" Target="externalLinks/externalLink162.xml"/><Relationship Id="rId169" Type="http://schemas.openxmlformats.org/officeDocument/2006/relationships/externalLink" Target="externalLinks/externalLink167.xml"/><Relationship Id="rId185" Type="http://schemas.openxmlformats.org/officeDocument/2006/relationships/externalLink" Target="externalLinks/externalLink183.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80" Type="http://schemas.openxmlformats.org/officeDocument/2006/relationships/externalLink" Target="externalLinks/externalLink178.xml"/><Relationship Id="rId210" Type="http://schemas.openxmlformats.org/officeDocument/2006/relationships/customXml" Target="../customXml/item3.xml"/><Relationship Id="rId26" Type="http://schemas.openxmlformats.org/officeDocument/2006/relationships/externalLink" Target="externalLinks/externalLink24.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externalLink" Target="externalLinks/externalLink131.xml"/><Relationship Id="rId154" Type="http://schemas.openxmlformats.org/officeDocument/2006/relationships/externalLink" Target="externalLinks/externalLink152.xml"/><Relationship Id="rId175" Type="http://schemas.openxmlformats.org/officeDocument/2006/relationships/externalLink" Target="externalLinks/externalLink173.xml"/><Relationship Id="rId196" Type="http://schemas.openxmlformats.org/officeDocument/2006/relationships/externalLink" Target="externalLinks/externalLink194.xml"/><Relationship Id="rId200" Type="http://schemas.openxmlformats.org/officeDocument/2006/relationships/externalLink" Target="externalLinks/externalLink198.xml"/><Relationship Id="rId16" Type="http://schemas.openxmlformats.org/officeDocument/2006/relationships/externalLink" Target="externalLinks/externalLink14.xml"/><Relationship Id="rId37" Type="http://schemas.openxmlformats.org/officeDocument/2006/relationships/externalLink" Target="externalLinks/externalLink35.xml"/><Relationship Id="rId58" Type="http://schemas.openxmlformats.org/officeDocument/2006/relationships/externalLink" Target="externalLinks/externalLink56.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44" Type="http://schemas.openxmlformats.org/officeDocument/2006/relationships/externalLink" Target="externalLinks/externalLink142.xml"/><Relationship Id="rId90" Type="http://schemas.openxmlformats.org/officeDocument/2006/relationships/externalLink" Target="externalLinks/externalLink88.xml"/><Relationship Id="rId165" Type="http://schemas.openxmlformats.org/officeDocument/2006/relationships/externalLink" Target="externalLinks/externalLink163.xml"/><Relationship Id="rId186" Type="http://schemas.openxmlformats.org/officeDocument/2006/relationships/externalLink" Target="externalLinks/externalLink184.xml"/><Relationship Id="rId211" Type="http://schemas.openxmlformats.org/officeDocument/2006/relationships/customXml" Target="../customXml/item4.xml"/><Relationship Id="rId27" Type="http://schemas.openxmlformats.org/officeDocument/2006/relationships/externalLink" Target="externalLinks/externalLink25.xml"/><Relationship Id="rId48" Type="http://schemas.openxmlformats.org/officeDocument/2006/relationships/externalLink" Target="externalLinks/externalLink46.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34" Type="http://schemas.openxmlformats.org/officeDocument/2006/relationships/externalLink" Target="externalLinks/externalLink132.xml"/><Relationship Id="rId80" Type="http://schemas.openxmlformats.org/officeDocument/2006/relationships/externalLink" Target="externalLinks/externalLink78.xml"/><Relationship Id="rId155" Type="http://schemas.openxmlformats.org/officeDocument/2006/relationships/externalLink" Target="externalLinks/externalLink153.xml"/><Relationship Id="rId176" Type="http://schemas.openxmlformats.org/officeDocument/2006/relationships/externalLink" Target="externalLinks/externalLink174.xml"/><Relationship Id="rId197" Type="http://schemas.openxmlformats.org/officeDocument/2006/relationships/externalLink" Target="externalLinks/externalLink195.xml"/><Relationship Id="rId201" Type="http://schemas.openxmlformats.org/officeDocument/2006/relationships/externalLink" Target="externalLinks/externalLink199.xml"/><Relationship Id="rId17" Type="http://schemas.openxmlformats.org/officeDocument/2006/relationships/externalLink" Target="externalLinks/externalLink15.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24" Type="http://schemas.openxmlformats.org/officeDocument/2006/relationships/externalLink" Target="externalLinks/externalLink122.xml"/><Relationship Id="rId70" Type="http://schemas.openxmlformats.org/officeDocument/2006/relationships/externalLink" Target="externalLinks/externalLink68.xml"/><Relationship Id="rId91" Type="http://schemas.openxmlformats.org/officeDocument/2006/relationships/externalLink" Target="externalLinks/externalLink89.xml"/><Relationship Id="rId145" Type="http://schemas.openxmlformats.org/officeDocument/2006/relationships/externalLink" Target="externalLinks/externalLink143.xml"/><Relationship Id="rId166" Type="http://schemas.openxmlformats.org/officeDocument/2006/relationships/externalLink" Target="externalLinks/externalLink164.xml"/><Relationship Id="rId187" Type="http://schemas.openxmlformats.org/officeDocument/2006/relationships/externalLink" Target="externalLinks/externalLink185.xml"/><Relationship Id="rId1" Type="http://schemas.openxmlformats.org/officeDocument/2006/relationships/worksheet" Target="worksheets/sheet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60" Type="http://schemas.openxmlformats.org/officeDocument/2006/relationships/externalLink" Target="externalLinks/externalLink58.xml"/><Relationship Id="rId81" Type="http://schemas.openxmlformats.org/officeDocument/2006/relationships/externalLink" Target="externalLinks/externalLink79.xml"/><Relationship Id="rId135" Type="http://schemas.openxmlformats.org/officeDocument/2006/relationships/externalLink" Target="externalLinks/externalLink133.xml"/><Relationship Id="rId156" Type="http://schemas.openxmlformats.org/officeDocument/2006/relationships/externalLink" Target="externalLinks/externalLink154.xml"/><Relationship Id="rId177" Type="http://schemas.openxmlformats.org/officeDocument/2006/relationships/externalLink" Target="externalLinks/externalLink175.xml"/><Relationship Id="rId198" Type="http://schemas.openxmlformats.org/officeDocument/2006/relationships/externalLink" Target="externalLinks/externalLink196.xml"/><Relationship Id="rId202" Type="http://schemas.openxmlformats.org/officeDocument/2006/relationships/externalLink" Target="externalLinks/externalLink200.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50" Type="http://schemas.openxmlformats.org/officeDocument/2006/relationships/externalLink" Target="externalLinks/externalLink48.xml"/><Relationship Id="rId104" Type="http://schemas.openxmlformats.org/officeDocument/2006/relationships/externalLink" Target="externalLinks/externalLink102.xml"/><Relationship Id="rId125" Type="http://schemas.openxmlformats.org/officeDocument/2006/relationships/externalLink" Target="externalLinks/externalLink123.xml"/><Relationship Id="rId146" Type="http://schemas.openxmlformats.org/officeDocument/2006/relationships/externalLink" Target="externalLinks/externalLink144.xml"/><Relationship Id="rId167" Type="http://schemas.openxmlformats.org/officeDocument/2006/relationships/externalLink" Target="externalLinks/externalLink165.xml"/><Relationship Id="rId188" Type="http://schemas.openxmlformats.org/officeDocument/2006/relationships/externalLink" Target="externalLinks/externalLink186.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40" Type="http://schemas.openxmlformats.org/officeDocument/2006/relationships/externalLink" Target="externalLinks/externalLink38.xml"/><Relationship Id="rId115" Type="http://schemas.openxmlformats.org/officeDocument/2006/relationships/externalLink" Target="externalLinks/externalLink113.xml"/><Relationship Id="rId136" Type="http://schemas.openxmlformats.org/officeDocument/2006/relationships/externalLink" Target="externalLinks/externalLink134.xml"/><Relationship Id="rId157" Type="http://schemas.openxmlformats.org/officeDocument/2006/relationships/externalLink" Target="externalLinks/externalLink155.xml"/><Relationship Id="rId178" Type="http://schemas.openxmlformats.org/officeDocument/2006/relationships/externalLink" Target="externalLinks/externalLink17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MSOFFICE\Excel\SIACE\EXCEL\PPTO98\JAGUA\JAGUA1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niandes-my.sharepoint.com/C:/D:/CCMEDPPLALM/GTECNICA/mvilla/SILO%2015000/WINDOWS/TEMP/CBoyaca/CUADRILLA%20DIURN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niandes-my.sharepoint.com/C:/C:/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Presupuesto%20T\TIERRA%20BUENA%20FACTIBILIDAD%2010.09.2004%2040%20CASAS%20264%20APARTAMENTOS%20(CD%2015.09.20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uniandes-my.sharepoint.com/AFE/AFEDatabase%20v5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uniandes-my.sharepoint.com/Users/Gian%20Carlos/Documents/Puente%20el%20Embrujo/Documents%20and%20Settings/Gerencia%20Financiera/Mis%20documentos/Cuadros%20Sr.%20Oscar/Flujo-07-11%20(Operacion%20Calenturitas)-VALORACION.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jhmendoza\Downloads\Presupuesto%20Construcci&#243;n%20Puente%20Peatonal%20Manita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RAUL%20ENDARA/My%20Documents/HLISA/LICITACI/1999/L-003-99/NEGOCIA/UNIT00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uniandes-my.sharepoint.com/AFE/AFEDatabase%20v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uniandes-my.sharepoint.com/C:/D:/SERVER/Carpeta%20Compartida/Documents%20and%20Settings/qbex1/Escritorio/San%20Bernardo%20del%20Viento/Proyecto%20AJUSTADO/San%20Bernardo/PRES%20SANBERNA/PRESUPUESTO%20ALC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MESING\Carlos%20(C)\00-VALENCIA\Matadero\Definitivo\Lagunas%20Matader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uniandes-my.sharepoint.com/C:/C:/D:/_DOCUM/ACTAS/2002/Miraflores-cra1/_PRESUPU/Bachue.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rvidor\publica\Documents%20and%20Settings\Ingenieria3\Escritorio\copia%20equipo%20pavilion\Mis%20documentos\MONICA\CVS\canal%20La%20granja\PROPUESTA%20ECOGESTAR%20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Kacero/Configuraci&#243;n%20local/Archivos%20temporales%20de%20Internet/OLK61/Capex%20Cash%20Flow%20v3%2013Nov0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Desktop\Proyectos\8.%20Guachucal\PRESUPUESTO%20GUACHUCAL.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Propuestas\2011\Puerto%20E\Prop-Nando-LP-13.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Mis%20documentos\Monteria\Mis%20im&#225;genes\documentos\PLANTA%20PUERT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stacion3\d\Documents%20and%20Settings\ENERCOL\Configuraci&#243;n%20local\Temp\QUARK%20UP\101-OFR\Cospique\formularios\ECOPETROL%20FORMULARIO%20DE%20OBRAS%20CIVILE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OSCAR%20SILGADO\ASOREC\MUNICIPIOS\MARIA%20LA%20BAJA\2015\PARQUE\PROPUESTA%20PMI\PRUEBA1.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WINDOWS/TEMP/TD_0025.DIR/NOV-%20DIC-2002/INF%20NOV-DIC_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FEBRERO\EMPLEO%20EN%20ACCION\MAYO\HORIZONTE%2021%2021_2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Informacion\Downloads\Users\carolina\Desktop\CONTRATOS%20ESCOOBY%202009\LICITACION\LP%20002%202009%20CONSTRUCCION%20DE%20CUATRO%20AULAS%20QUEBRADA%20DE%20YUCA\PRESUPUESTO%20AULA%20CONSTRUCCION%20DE%20CUATRO%20AULAS%20QUEBRADA%20DE%20YUCA.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www.contratos.gov.co/INFORMES%20TRIMESTRAL/INFORME%20FINAL/DIC-05-FEB-0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www.contratos.gov.co/invmeta/INFORMES/infabr9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uniandes-my.sharepoint.com/AFE/La%20Jagua%202009%20Budget.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uniandes-my.sharepoint.com/alex/Propuesta%20Efren/DOCUME~1/user/LOCALS~1/Temp/Temporary%20Directory%201%20for%20PRESUPUESTO%20Y%20UNITARIOS.zip/PRESUPUESTO%20Y%20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Documents%20and%20Settings\123\Mis%20documentos\MEMORIA\Memoria%201\Cerete-02\Pliegos\Mis%20documentos\Licitaciones\BOCCID.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uniandes-my.sharepoint.com/Users/Leo/Dropbox/Propuestas%202015/Alcald&#237;a%20de%20Valledupar/CDI/F/INGENIERA%20CIVIL/OBRAS/META/CN569-2010%20ACAPULCO1/AVANCE%20DE%20OBRA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F:\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Estacion3\d\Mis%20documentos\CASA%20DE%20LA%20MUJER%20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F:\Desktop\Gualmat&#225;n\PRESUPUESTO%20GUALMATAN%20V.2.1.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uniandes-my.sharepoint.com/C:/C:/D:/_Archivo%202009/Obras/2.%20CAMARA%20BOX/_PRESUPU/Bachue.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uniandes-my.sharepoint.com/C:/C:/F:/Users/MERI&#209;O/Documents/PARTICULAR/Users/ABSAESP03/Documents/MERI&#209;O/EDESA/PRESUPUESTO-V7.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uniandes-my.sharepoint.com/Users/lfuentes/AppData/Local/Temp/Rar$DI00.215/Calenturitas%202009%20budget-Meeting%2011-28-08.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E00877E\2153_Cal_Model%202_ecmod_11_ver21%2023-July-07.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PTilston/Local%20Settings/Temporary%20Internet%20Files/OLK335/ARC_MINE%20PLANNING/BUDGET%202006/BUDGET%20OCT02/Base%20Datos%20C_Andes%20Bug06%20OCT03%20(version%20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uniandes-my.sharepoint.com/C:/C:/A:/Documents%20and%20Settings/Administrador/Mis%20documentos/Downloads/DISPROYECTOS/OIM-GUAPI/SAN%20ANTONIO%20DE%20GUAJUI/14%20PRESUPUESTO/PPTO_QUIROGA_23-10-09.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uniandes-my.sharepoint.com/C:/D:/Escritorio/amv%202011/EST.V&#205;A%20CRITERIO%20TECNIC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uniandes-my.sharepoint.com/Documents%20and%20Settings/Administrador/Configuraci&#243;n%20local/Archivos%20temporales%20de%20Internet/Content.IE5/EVZQXGNY/SISTEMA%20VIAL%20URBANO%20DEL%20RIO/ENTREGA/MEMORIAS/C&#225;lculored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Alfonso%20Lopez/Mis%20documentos/LA%20JAGUA/TEMPO/Alfonso/BUGJET_2005%20LJ%20REV%20ABRIL.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gespitia/Configuraci&#243;n%20local/Archivos%20temporales%20de%20Internet/OLK1E/PSM%20AFE%20Cost%20Control%2007-31-06.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uniandes-my.sharepoint.com/C:/D:/Calidad/iso/Documents%20and%20Settings/Latinco%20S.A/Mis%20documentos/ARCHIVOS%20OSCAR/invias/corredores%20viales/PARTICIPAMOS/PRIMERA%20RONDA/analisis%20de%20precios%20unitarios%20-%20PLANTILL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Mis%20documentos/Advial-Jul-01-jul-03/formatos/FORMATOS%20UTILES/APU.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Administrator/Desktop/2180_CAl%20&amp;%20CDJ%20Equipment/XL/EcMod/Option%2040_EX3600_789_LaJag/2153_Model%20100_LJ%20LOM_Ecmod_ver0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uniandes-my.sharepoint.com/AFE/DOCUME~1/jcampo/LOCALS~1/Temp/Temporary%20Directory%201%20for%202153_Cal_Model%202_ecmod_11_ver20%2023-July-07.zip/2153_Cal_Model%202_ecmod_11_ver20%2023-July-07.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rschmidt.CDJPRO/Local%20Settings/Temporary%20Internet%20Files/OLK1B4/CDJ%20Prodeco%20rail%20access%20Feb06%20ver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uniandes-my.sharepoint.com/C:/D:/CCMEDPPLALM/GTECNICA/mvilla/SILO%2015000/users/AndreasK/MyProjects/Estimating%20Environment/Standard%20V1.4.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Informacion\Downloads\Documents%20and%20Settings\123\Mis%20documentos\MEMORIA\Cerete\Documents%20and%20Settings\123\Escritorio\ING.%20ELIONETH%20VARGAS\gradas%20san%20bernardo.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lchait/My%20Documents/LC_CDrive/columbianupdate/Pincer1806200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uniandes-my.sharepoint.com/AFE/DBWKF/Budget%20and%20Finance/2008%20Budget/Models/20070930%20Prodeco%20Calenturitas%20Valuation%20Model%20v6.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CPhillips/Cerrejon/Models/Financial%20Model/Draft%208/Financial%20Model%20No%205%20-%2022MTPA-%20Rev%2008.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uniandes-my.sharepoint.com/robles/Etapa%208B/Presup%20Robles%208B%20(sandov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F:\Listadoprecios200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Documents%20and%20Settings\lfuentes\Mis%20documentos\OBRAS%20CIVILES%20PRODECO%202004\mejoramiento%20y%20mantenimiento%20de%20vias\MANTENIMIENTO%20FUERZA%20TOTAL\Arreglo%20via%20LL-LJ.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G:\Informacion\Downloads\Documents%20and%20Settings\JAIRO%20MARTINEZ\MIS%20DOCUMENTOS%20JAIRO%20M\JAIRO%20MARTINEZ1\JOSO\EDIFICIO%20KALAI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uniandes-my.sharepoint.com/Informacion%20Comercial_Sucre/Sincelejo/Cortijo%20-%20Sincelej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uniandes-my.sharepoint.com/AFE/TEMP/BUDGET%20FORM%2020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E:\Documents%20and%20Settings\pcastro\Mis%20documentos\PRESUPUESTO%20CAL%20A&#209;O%202006\enrique\My%20Documents\geologia\costs%20and%20controls\Exploration%20Program%20Costs%20and%20meter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Paola\Mis%20documentos\Mis%20documentos\CONSULTORIA\EN%20EJECUCION\CARS\CORANTIOQUIA\PMAA%20PUEBLORRICO%202005\DISE&#209;O\Memorias\Alcantarillado\GUIA%20DISE&#209;O\ALCANTARILLADO%20LIBORINA\HOJA%20ALCANTARILLADO%20LIBORINA%20CON%20ALIVIADERO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uniandes-my.sharepoint.com/C:/D:/Licitaciones1/c/Trabajos%20La%20Espanola%20-%20Calarca/Grupo%20Arturo/Arturo%20A.%20Gonzalez%20R.%20Espanola%20-%20Calarca/BARBOSA/ACTASBAR.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Mis%20documentos\Monteria\Mis%20im&#225;genes\documentos\PAVSA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uniandes-my.sharepoint.com/C:/D:/Carlos/disproyectos/Users/Familiar/Documents/Libro%2012%20JUQN.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uniandes-my.sharepoint.com/Users/Gian%20Carlos/AppData/Local/Microsoft/Windows/Temporary%20Internet%20Files/Content.Outlook/KD237581/Estructura_APU_201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jcampo/Configuraci&#243;n%20local/Archivos%20temporales%20de%20Internet/OLK43/Capital%20Costs%20-%20154016B%20Mine%20Study%20Option%203A%20-%20DRAFT%20REVISED%20(2).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Paola\mis%20documentos\Mis%20documentos\PM%20EB&#201;JICO\alternativas\alcantarillado\1B\combinado\alternativa%201B%20alcantarillado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Paola\Mis%20documentos\CLAUDIA\DISE&#209;O%20ALCANTARILLADO%20LIBORINA%202.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uniandes-my.sharepoint.com/AFE/Data/Work/Excel/Coal/Anglo%20View/MS%20Base%20Case%20intercor%201227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uniandes-my.sharepoint.com/Documents%20and%20Settings/Kacero/Configuraci&#243;n%20local/Archivos%20temporales%20de%20Internet/OLK61/2008%20Capital%20Budget%20v1%208-14-07.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uniandes-my.sharepoint.com/Informacion%20Comercial_Sucre/Sincelejo/Las%20Delicias%20-%20Sincelejo.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jcampo/Mis%20documentos/FINANCE/Models/Glencore%20Rail/Rail%20Model%20ver11%2024Mar06.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uniandes-my.sharepoint.com/C:/D:/Escritorio/amv%202011/AMV%202011/PHRE/09%20INF_TRIMESTRAL%20_FINAL%20-%202011/INFORME%209_AMV_MAR-201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Documents%20and%20Settings\pcastro\Mis%20documentos\PRESUPUESTO%20CAL%20A&#209;O%202006\PRESUPUESTO%202006%20VERSION_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ABD6E19\PROPUESTA%20ECOGESTAR%2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uniandes-my.sharepoint.com/Users/Gian%20Carlos/Documents/Puente%20el%20Embrujo/Apus/Estructura_APU_201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8120173D\APUS%20VILLA%20TAKOA.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E:\2006\L-193-06%20DISE&#209;O%20Y%20FABRICACI&#211;N%20%20AMPLIACI&#211;N%20DE%20PLANTA%20-%20BUENAVENTURA%20INGS\Presupuesto\Rev0\Presupuesto%20L-193-06%20revC.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uniandes-my.sharepoint.com/Users/Usuario/AppData/Local/Temp/Rar$DI05.444/APU%20-%20Inv..GRUPO%20I.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685FCDAC\Presupuestos%20Ampliaci&#243;n%20de%20Puentes%20%20(9003)%20Sept.%20de%20201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uniandes-my.sharepoint.com/C:/D:/Escritorio/amv%202011/Documents%20and%20Settings/Equipo_2/Escritorio/Necesidades%20de%20las%20V&#237;as%202010/Definitivos/Necesidades%20%20Lorica%20-%20Cove&#241;as%20(9004)%20Marzo%202010.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Servidorsma\766\Documents%20and%20Settings\edgarg.SM&amp;A\Escritorio\SALARIOS%202008\MATRIZ%20PARA%20EL%20CALCULO%20DEL%20AIU%202008.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uniandes-my.sharepoint.com/Documents%20and%20Settings/jcampo/My%20Documents/FINANCE/Models/Equipment%20Selection/Newco%20scenario%20for%20mining%20equipment%20purchases%20v7.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osenit2\oscar%20mauricio\Users\GAS%20NATURAL\Tarifas\2006\200603\Tarifas20060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uniandes-my.sharepoint.com/Users/dell/AppData/Local/Temp/Rar$DIa0.128/AMVB%2009/Inf.%20Accidentalidad/ADMON/GRUPO5/PRESUP~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F:\Users\jmperez\Documents\TECNICA\DEPORTE%20Y%20RECREACION\02%20ESTANDARIZADO%20POLIDEPORTIVO\05%20HOJA%20CALCULO%20ESTANDARIZADO\PRESUPUESTO%20DEL%20POLIDEPORTIVO%20COMPLETO.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E:\enrique\My%20Documents\geologia\costs%20and%20controls\Exploration%20Program%20Costs%20and%20meter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A:\RINCON~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uniandes-my.sharepoint.com/Documents%20and%20Settings/jcampo/Local%20Settings/Temporary%20Internet%20Files/OLK34/Macintosh%20HDUsers/darrenbowden/Data/Work%20OTML/2005_Budget/Model/Planning%20Model%20OTML%20Month%20CY05%20V2.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jcampo/Local%20Settings/Temporary%20Internet%20Files/OLK34/2297_Opt46_La%20Jag_MARC_Evaluation%20ver01-ADJUSTED%20SCHED.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N:\Business%20Development\Contract%20Administration\Hovensa\Contract%20Renewal%206-2005\Worksheets\Business%20Development\Contract%20Administration\Valero%20-%20Aruba%20-%20Economics\CAR%20Economics\Maintenance%20Cost%20Breakdown.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jcampo/Configuraci&#243;n%20local/Archivos%20temporales%20de%20Internet/OLK43/AFE-MOER%20Register%20(27).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E:\LICITACI\BASE\PRESUPUESTO-BASE-2006%20(Guatemal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E:\LICITACI\BASE\PRESUPUESTO-BASE-2005%20(peru).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uniandes-my.sharepoint.com/PROCESOS%20DE%20LICITACIONES%20PUBLICAS/LICITACIONES%202013/LICITACION%20%20003-2013/CONTRATO.FOX/DATOS/Control/Varios/achm/Presup%20Varios/EjemplosII.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uniandes-my.sharepoint.com/AFE/Mining/Admin/Template%20Models/Blank%20270.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lbeiro\unidad%20d\Documents%20and%20Settings\SANEAMBIENTE\GENERALES\MVMT\Dise&#241;o_ALL_AR_030328.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666A6A2E\H.E.%20OBRA%20PAST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uniandes-my.sharepoint.com/C:/D:/Giovanny/c/Copia%20Calidad/Mis%20documentos/Area%20Tecnica/Licitaciones/Epm/Actualizacion%20Guayabal/WINDOWS/TEMP/RELACI~1.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Kacero/Configuraci&#243;n%20local/Archivos%20temporales%20de%20Internet/OLK61/MIGUE/Flujo%20de%20Caja%20-%20Compras/FLUJO%2022222.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uniandes-my.sharepoint.com/orlando/PROPUESTA%20PUENTE%20BOLIVAR%20MURO%20EN%20CONCRETO.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uniandes-my.sharepoint.com/Documents%20and%20Settings/afigueroa.CYT/Configuraci&#243;n%20local/Archivos%20temporales%20de%20Internet/Content.IE5/KD8PUB8J/ModPptoOperaEquiposVerEyC.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uniandes-my.sharepoint.com/users/vitas/Documents/CNSC/Efrain%20Cucunuba/aulas%20pivijay/Presp%20pivijay%20fonade%20(92%25).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Mapeco\mapeco_vol1.mapeco_ltda\USUARIOS\Licita\SUBTEC\Licitaciones\INVIAS\2002\SCV%2001%20a%2060\Informaci&#243;n%20contrato\16\SCV-037-200203142002101159\SCV-037-Base-Girardot-Bogot&#225;-PR52-PR111.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uniandes-my.sharepoint.com/C:/C:/D:/_Archivo%202009/Obras/4.%20ANDENES%20CUJACAL/ACTAS%20ANDENES%20CUJACAL.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uniandes-my.sharepoint.com/C:/C:/D:/_Archivo%202008/Obras/Anganoy%20-%20Cra%2036B/Actas/Anganoy%20-%20actas.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uniandes-my.sharepoint.com/C:/C:/F:/Documents%20and%20Settings/MARCO%20AURELIO%20NU&#209;EZ/Mis%20documentos/ACUEDUCTO%20REGIONAL%20LA%20L&#205;NEA/PLAN%20DE%20INVERSION/Presupuesto/Soplaviento/PRESUPUESTO%20ALCANTARILLADO%20SOPLAVIENTO.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G:\Informacion\Downloads\PROCESOS%20DE%20CONTRATACION%202008\ACTAS%202008\ACTA%20PARCIAL%20CRISTIAN%20LONDO&#209;O\PARCIAL_N..V.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C8476E9F\ASTREA%20PARA%20ENTREGA%20CAFETEROS%2015022010.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uniandes-my.sharepoint.com/SECRETARIA%20DE%20PLANEACION%202014/PAVIMENTOS%20DPS/PAVIMENTO%20SAN%20LUIS%20JULIO2013/PRESUPUESTO%20VIA%20SAN%20LUIS%20JULIO%20-%20modificado.xlsx"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uniandes-my.sharepoint.com/Documents%20and%20Settings/jcampo/Local%20Settings/Temporary%20Internet%20Files/OLK34/portada%20nueva.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771CB244\REDES7.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A:\Mis%20documentos\Monteria\Mis%20im&#225;genes\MSOFFICE\EXCEL\DEPORTE.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uniandes-my.sharepoint.com/Documents%20and%20Settings/PTilston/Local%20Settings/Temporary%20Internet%20Files/OLK335/ARC_MINE%20PLANNING/BUDGET%202006/BUDGET%20OCT02/Base%20Datos%20C_Andes%20Bug06%20OCT03%20(version%201).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jgerard/Local%20Settings/Temporary%20Internet%20Files/OLK139/Truck%20&amp;%20Rail%205mtpa.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F:\AMV-02-BOL\EST.V&#205;A%20CRIT.TECNICO%20AMB-BOL-02\DICIEMBRE-2008\EST.V&#205;A%20CRITERIO%20TECNICO%2090BLB.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uniandes-my.sharepoint.com/Mis%20Documentos/AMV-02-BOL/EST.V&#205;A%20CRITERIO%20TECNICO.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uniandes-my.sharepoint.com/C:/C:/D:/Mis%20documentos/OBRAS/BANADIA/INFORMES/BANADIACD/1erINFORME.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uniandes-my.sharepoint.com/C:/D:/Servidor/c/Mis%20documentos/presupuesto.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https://uniandes-my.sharepoint.com/Users/aescorcia/Desktop/APU/APU%202011/APU%20CON%20PARTICULARES%20OPA.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uniandes-my.sharepoint.com/C:/D:/Yolanda/compartida/PRES_MUNDO%20BOLIVARIANO_LINAv-20.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uniandes-my.sharepoint.com/Documents%20and%20Settings/jmeneses/Configuraci&#243;n%20local/Archivos%20temporales%20de%20Internet/OLK27/Fuel%20Cupo%20LJP.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uniandes-my.sharepoint.com/AFE/Corporate/Finance&amp;Admin/Botica/Annual%20Accounts/June%2000/Sponsors%20TB%20(BS)%20June%202000.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uniandes-my.sharepoint.com/AFE/Corporate/Annual%20Reports/Annual%20Report%202000/MMH%20Consolidated%20TB.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A:\Mis%20documentos\Monteria\Mis%20im&#225;genes\EXCEL\CONTRATO\ALCASAN1.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jcampo/Configuraci&#243;n%20local/Archivos%20temporales%20de%20Internet/OLK43/Flujo%20de%20caja2%20(3).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https://uniandes-my.sharepoint.com/AFE/Nueva%20carpeta/LOM%20Calagua/FORECAST/Marzo03--06/Documents%20and%20Settings/Alfonso%20Lopez/Mis%20documentos/LA%20JAGUA/TEMPO/Alfonso/BUGJET_2005%20LJ%20REV%20ABRIL.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E:\Archivos%20de%20Dise&#241;o%20Acero\19-01Conexion%20corte%20excentrica%20y%20tensi&#243;n%20(I-I).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uniandes-my.sharepoint.com/C:/C:/D:/Mis%20documentos/ADMON00/COSTOS/ESTRUCTURA%20DE%20COSTOS%20G&amp;J%20ING%20ASOCIADOS%20LTDA.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A:\Mis%20documentos\Monteria\PROP%20PARAISO%20orig.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uniandes-my.sharepoint.com/C:/D:/A_produccion/1991_ituvia/Tecnica/Cotizaciones/APU%20PREFABRICADOS/Precios%20Materia%20Prima%20ceno%20y%20%20FERRASA%20a%20Marzo%2013%202003.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uniandes-my.sharepoint.com/Documents%20and%20Settings/dbowden/My%20Documents/Prodeco%20Wk%20File/Budget%20and%20Finance/2008%20Budget/Models/20070920%20Prodeco%20La%20Jagua%20Valuation%20Model%20v4.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E:\PRODECO\CF%20sep17-06.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uniandes-my.sharepoint.com/AFE/DOCUME~1/LDIEPPA/LOCALS~1/Temp/notes5D4CD5/FOrmato%20nec%20entto%202007.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https://uniandes-my.sharepoint.com/Documents%20and%20Settings/Kacero/Configuraci&#243;n%20local/Archivos%20temporales%20de%20Internet/OLK61/MIGUE/Flujo%20de%20Caja%20-%20Compras/FLUJO%2022222.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https://uniandes-my.sharepoint.com/AFE/unzipped/ULANVA~6/ULAN%20valuation%20(3%20Nov%2000).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uniandes-my.sharepoint.com/AFE/Corporate%20Finance/Projects/MINARA/Models/2007/MM%20LOM%20v2.56%20(180907)_GIAG%20Aug07%20forecast.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s://uniandes-my.sharepoint.com/AFE/Data/capital/ARRIENDO%20PRODECO.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uniandes-my.sharepoint.com/AFE/Budgets/Budget%202006/Returned%20Spreadsheets/CapitalBudget6MthsToDec05.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https://uniandes-my.sharepoint.com/MONO/Documentos/Consultorias/Presupuestos%20Basicos/Presupuesto%20Amparo%20-%20Portal/Electricas/APUS%20Y%20PRESUPUESTO%20REDES%20ELECTRICAS%20AMPARO%20GALLO.xlk"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uniandes-my.sharepoint.com/AFE/Corporate/Finance&amp;Admin/Botica/Ex%20Robo/Steve%20Robinson/A%20backup%20disk/Management%20tools/Business%20frameworks/A%20framework%20for%20business%20analysis.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A:\PRES%20IGLESIA%20JAIRO.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https://uniandes-my.sharepoint.com/Documents%20and%20Settings/ptilston/Local%20Settings/Temporary%20Internet%20Files/OLKE6/johnny/2297_Opt46_LaJagFleet_ver01-%20ADJUSTED%20SCHED.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https://uniandes-my.sharepoint.com/C:/C:/D:/SIMULACI&#211;NEDIFICIO.ok.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uniandes-my.sharepoint.com/Users/Harold/Documents/DEVIMED/DEVIMED%202008/REVISION%20NUEVOS%20PRECIOS/Users/Subtecnica.PROCOPAL/Documents/MVM/DEVIMED%20S.A/PAVICOL/MSOFFICE/LICITAR/analisis%20del%20AIU/AIU.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https://uniandes-my.sharepoint.com/AFE/WINNT/Temporary%20Internet%20Files/OLK3/ANO%20TB-BS%20Dec%202000.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Ambiental\D\ALO\Palos%20Verdes\CERRO%20MATOSO\Presupuesto\Presupuesto%20Definitivo.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HP16768160492\Jairo%20Q\CERRO%20MATOSO%20SACRIFICIO\Copia%20de%20presupuesto%20final.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https://uniandes-my.sharepoint.com/C:/C:/D:/_OBRAS%20FIP/Nuevos-Riegos/Caicedo-C4-5-k16-17-riego.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https://uniandes-my.sharepoint.com/Users/lfuentes/Documents/OBRAS%20CIVILES%20PRODECO%202004/TREN/VIA%20MULAS%20PLJ/Version%20140109%20-%20Copy/Resumen%20costos%20acceso%20mulas%20y%20bascula%20para%20mulas%20provenientes%20de%20CDJ%20150109.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5164E6FB\Cantidades_750%20_Alta_Suelo%20AB.xlsx"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CB5BE6DF\REPOSICION%20DE%20PLACAS%20EN%20CONCRETO%20HIDRAULICO%20PREMEZCLADO%20MR%20=%204.2%20Mpa%20-MEZCLA%20DENSA%20EN%20CALIENTE%20TIPO%20MDC%20-%202%20vr03.xlsm"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G:\Informacion\Downloads\0%20-%20Contratos\Canales\2%20-%20Precontractual\0-Valencia\Terminal\TERMINAL%20VALENCIA\ASPECTOS%20TECNICOS\AN.PREC.TERM.FICHAS.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https://uniandes-my.sharepoint.com/Users/Gian%20Carlos/Documents/Puente%20el%20Embrujo/Documents%20and%20Settings/dbowden/Local%20Settings/Temporary%20Internet%20Files/OLKA0/Flujo-07-11%20(Operacion%20Calenturitas)-VALORACION(2).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WINDOWS/TEMP/TD_0025.DIR/NOV-%20DIC-2002/oficina/accidentes%20le%20NOV-02-1.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9D9ACBD5\MATRIZ%20PARA%20EL%20CALCULO%20DEL%20AIU%202009.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DIURNA"/>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Escritorio\amv 2011\a  aaInfo"/>
      <sheetName val="Informe"/>
      <sheetName val="Seguim-16"/>
      <sheetName val="\Users\avargase\AppData\Local\M"/>
      <sheetName val="SUB APU"/>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sheetData sheetId="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Tramo 2"/>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aral. 1"/>
      <sheetName val="Paral. 2"/>
      <sheetName val="Paral. 3"/>
      <sheetName val="Paral.4"/>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_x0000_㈀㰰⌀_x0000_㈀㰮⌀_x0000_䰀଒v_x0000__x0000__x0000_頀"/>
      <sheetName val="ó&gt;"/>
      <sheetName val="AMOBLAMINETO"/>
      <sheetName val="LISTA"/>
      <sheetName val="BASE DE DATOS DE PRECIOS"/>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Patrimonio neto personal"/>
      <sheetName val="Cálculos"/>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DC-1_COLOCACION_"/>
      <sheetName val="D-20_COLOCACION_"/>
      <sheetName val="TRANSPORTE_MEZCLA_ASFALTICA"/>
      <sheetName val="EXT_microagomerado"/>
      <sheetName val="Grafico_Avance"/>
      <sheetName val="MYE_OBRA"/>
      <sheetName val="SNP7_Anclajes_pasivos6j"/>
      <sheetName val="ó&gt;????j0$?#???j_$?#???LÓu????"/>
      <sheetName val="BASE_DE_DATOS_DE_PRECIOS"/>
      <sheetName val="Indicadores_Y_Listas"/>
      <sheetName val="Tramo_2"/>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quot;PAGA&quot;"/>
      <sheetName val="resum96"/>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MATERIALES Y RECURSOS"/>
      <sheetName val="CORTE DE OBRA N° 1"/>
      <sheetName val="memoria"/>
      <sheetName val="memoria 1"/>
      <sheetName val="PRESUPUESTOS-REV1.xls"/>
      <sheetName val="Skid Lifting Lug"/>
      <sheetName val="PSM Monthly"/>
      <sheetName val="CABLE CONTROL"/>
      <sheetName val="BQMPALOC"/>
      <sheetName val="ACTA No.5"/>
      <sheetName val="Datos_CO"/>
      <sheetName val="CCONC"/>
      <sheetName val="ACTA PROVEEDORES"/>
      <sheetName val="ACTA INICIO"/>
      <sheetName val="ACTA PARCIAL"/>
      <sheetName val="ACTA TERMINACION"/>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REAJUSTESACTA1PROVI"/>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INSUMOS"/>
      <sheetName val="EQUIPOS"/>
      <sheetName val="CUADRI"/>
      <sheetName val="EQUI"/>
      <sheetName val="EMPRESAS"/>
      <sheetName val="RELACION DE PRECIOS"/>
      <sheetName val="ACTA 5"/>
      <sheetName val="MODIF. 2"/>
      <sheetName val="MODIF. 3"/>
      <sheetName val="cant"/>
      <sheetName val="par mar19"/>
      <sheetName val="par"/>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AIU"/>
      <sheetName val="PRESUPUESTO V5"/>
      <sheetName val="1. Preliminares"/>
      <sheetName val="2. Demoliciones"/>
      <sheetName val="3. Elementos y Estructuras"/>
      <sheetName val="4. HVAC"/>
      <sheetName val="8. Recubrimientos y Acabados"/>
      <sheetName val="9. Otros"/>
      <sheetName val="10. Tramites y Licencias"/>
      <sheetName val="strsumm0"/>
      <sheetName val="Programacion"/>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sheetData sheetId="804"/>
      <sheetData sheetId="805"/>
      <sheetData sheetId="806"/>
      <sheetData sheetId="807"/>
      <sheetData sheetId="808"/>
      <sheetData sheetId="809"/>
      <sheetData sheetId="810"/>
      <sheetData sheetId="811"/>
      <sheetData sheetId="812"/>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refreshError="1"/>
      <sheetData sheetId="1038"/>
      <sheetData sheetId="1039"/>
      <sheetData sheetId="1040" refreshError="1"/>
      <sheetData sheetId="1041" refreshError="1"/>
      <sheetData sheetId="1042" refreshError="1"/>
      <sheetData sheetId="1043" refreshError="1"/>
      <sheetData sheetId="1044" refreshError="1"/>
      <sheetData sheetId="1045" refreshError="1"/>
      <sheetData sheetId="1046"/>
      <sheetData sheetId="1047"/>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refreshError="1"/>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sheetData sheetId="2811"/>
      <sheetData sheetId="2812" refreshError="1"/>
      <sheetData sheetId="2813" refreshError="1"/>
      <sheetData sheetId="2814"/>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sheetData sheetId="2828"/>
      <sheetData sheetId="2829"/>
      <sheetData sheetId="2830"/>
      <sheetData sheetId="2831"/>
      <sheetData sheetId="2832"/>
      <sheetData sheetId="2833"/>
      <sheetData sheetId="2834"/>
      <sheetData sheetId="2835" refreshError="1"/>
      <sheetData sheetId="2836" refreshError="1"/>
      <sheetData sheetId="2837"/>
      <sheetData sheetId="2838"/>
      <sheetData sheetId="2839" refreshError="1"/>
      <sheetData sheetId="2840" refreshError="1"/>
      <sheetData sheetId="284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sheetData sheetId="2851"/>
      <sheetData sheetId="2852"/>
      <sheetData sheetId="2853"/>
      <sheetData sheetId="2854"/>
      <sheetData sheetId="2855"/>
      <sheetData sheetId="2856"/>
      <sheetData sheetId="2857"/>
      <sheetData sheetId="2858"/>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sheetData sheetId="4718"/>
      <sheetData sheetId="4719" refreshError="1"/>
      <sheetData sheetId="4720"/>
      <sheetData sheetId="4721"/>
      <sheetData sheetId="4722"/>
      <sheetData sheetId="4723"/>
      <sheetData sheetId="4724"/>
      <sheetData sheetId="4725"/>
      <sheetData sheetId="4726"/>
      <sheetData sheetId="4727"/>
      <sheetData sheetId="4728"/>
      <sheetData sheetId="4729"/>
      <sheetData sheetId="4730"/>
      <sheetData sheetId="4731" refreshError="1"/>
      <sheetData sheetId="4732" refreshError="1"/>
      <sheetData sheetId="4733" refreshError="1"/>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refreshError="1"/>
      <sheetData sheetId="4758"/>
      <sheetData sheetId="4759"/>
      <sheetData sheetId="4760"/>
      <sheetData sheetId="4761"/>
      <sheetData sheetId="4762"/>
      <sheetData sheetId="4763"/>
      <sheetData sheetId="4764"/>
      <sheetData sheetId="4765"/>
      <sheetData sheetId="4766"/>
      <sheetData sheetId="4767"/>
      <sheetData sheetId="4768"/>
      <sheetData sheetId="4769" refreshError="1"/>
      <sheetData sheetId="4770" refreshError="1"/>
      <sheetData sheetId="4771" refreshError="1"/>
      <sheetData sheetId="4772" refreshError="1"/>
      <sheetData sheetId="4773" refreshError="1"/>
      <sheetData sheetId="4774" refreshError="1"/>
      <sheetData sheetId="4775" refreshError="1"/>
      <sheetData sheetId="4776"/>
      <sheetData sheetId="4777" refreshError="1"/>
      <sheetData sheetId="4778" refreshError="1"/>
      <sheetData sheetId="4779" refreshError="1"/>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refreshError="1"/>
      <sheetData sheetId="5501"/>
      <sheetData sheetId="5502"/>
      <sheetData sheetId="5503"/>
      <sheetData sheetId="5504" refreshError="1"/>
      <sheetData sheetId="5505" refreshError="1"/>
      <sheetData sheetId="5506" refreshError="1"/>
      <sheetData sheetId="5507"/>
      <sheetData sheetId="5508" refreshError="1"/>
      <sheetData sheetId="5509" refreshError="1"/>
      <sheetData sheetId="5510"/>
      <sheetData sheetId="5511"/>
      <sheetData sheetId="5512"/>
      <sheetData sheetId="5513"/>
      <sheetData sheetId="5514"/>
      <sheetData sheetId="5515"/>
      <sheetData sheetId="5516" refreshError="1"/>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refreshError="1"/>
      <sheetData sheetId="5807"/>
      <sheetData sheetId="5808"/>
      <sheetData sheetId="5809"/>
      <sheetData sheetId="5810"/>
      <sheetData sheetId="5811"/>
      <sheetData sheetId="5812"/>
      <sheetData sheetId="5813"/>
      <sheetData sheetId="5814"/>
      <sheetData sheetId="5815" refreshError="1"/>
      <sheetData sheetId="581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Estandarizacion"/>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MEMORIAS"/>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DATOS DE ENTRADA"/>
      <sheetName val="Datos básicos"/>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081"/>
      <sheetName val="cliente5300"/>
      <sheetName val="cliente4300 "/>
    </sheetNames>
    <sheetDataSet>
      <sheetData sheetId="0" refreshError="1"/>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SUB APU"/>
      <sheetName val="Informe"/>
      <sheetName val="Seguim-16"/>
      <sheetName val="Informacion"/>
      <sheetName val="INV"/>
      <sheetName val="AASHTO"/>
      <sheetName val="Datos Básicos"/>
      <sheetName val="SALARIOS"/>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 DE 1995 - 1996.xls]"/>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HISTORICOS FUEL OIL EXP"/>
      <sheetName val="PR 1"/>
      <sheetName val="\Nuevos APU Córdoba\a  aaInform"/>
      <sheetName val="\E\Nuevos APU Córdoba\a  aaInfo"/>
      <sheetName val="\Users\JoseGabriel\Documents\Mi"/>
      <sheetName val="\Users\HP\AppData\Local\Micros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2"/>
      <sheetName val="//ccefici"/>
      <sheetName val="//d.docs.live.net/a  aaInformac"/>
      <sheetName val="\Mini HP Enero 2015\Proyectos i"/>
      <sheetName val="\C\Users\avargase\AppData\Local"/>
      <sheetName val="\Volumes\USB PIOLIN\Escritorio\"/>
      <sheetName val="\\Sistemas_serv1\xx\Documents a"/>
      <sheetName val="\Users\USUARIO\Downloads\a  aaI"/>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_a  aaInformación GRUPO 4_A MIn"/>
      <sheetName val="#REF"/>
      <sheetName val="_aCCIDENTES_DE_1995___1996_xl_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CANT OBRA"/>
      <sheetName val="\Users\ANDRES FELIPE MUÑOZ\Down"/>
      <sheetName val="_aCCIDENTES_DE_1995___1996_xl_4"/>
      <sheetName val="_aCCIDENTES_DE_1995___1996_xl_5"/>
      <sheetName val="_aCCIDENTES_DE_1995___1996_x_15"/>
      <sheetName val="_aCCIDENTES_DE_1995___1996_xl_6"/>
      <sheetName val="_aCCIDENTES_DE_1995___1996_xl_7"/>
      <sheetName val="_aCCIDENTES_DE_1995___1996_xl_8"/>
      <sheetName val="_aCCIDENTES_DE_1995___1996_xl_9"/>
      <sheetName val="_aCCIDENTES_DE_1995___1996_x_10"/>
      <sheetName val="_aCCIDENTES_DE_1995___1996_x_11"/>
      <sheetName val="_aCCIDENTES_DE_1995___1996_x_12"/>
      <sheetName val="_aCCIDENTES_DE_1995___1996_x_13"/>
      <sheetName val="_aCCIDENTES_DE_1995___1996_x_14"/>
      <sheetName val="\E\a  aaInformación GRUPO 4\A M"/>
      <sheetName val="Base_Muestras"/>
      <sheetName val="Formulario_N°_4"/>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Escritorio\amv_2011\a__aaInfo"/>
      <sheetName val="\Documents_and_Settings\jviteri"/>
      <sheetName val="\\Giovanni\administracion_vial\"/>
      <sheetName val="\MONTO_AGOTABLE_2010\a__aaInfor"/>
      <sheetName val="SEGUIM_Y_REPROG_MES_1_(2)"/>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ESTADO VÍA-CRIT.TECNICO"/>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DUB-823"/>
      <sheetName val="GPI 526"/>
      <sheetName val="SKJ452"/>
      <sheetName val="ITA878"/>
      <sheetName val="AEA-944"/>
      <sheetName val="XXJ617"/>
      <sheetName val="SNG_855"/>
      <sheetName val="VEA 374"/>
      <sheetName val="HFB024"/>
      <sheetName val="PAJ825"/>
      <sheetName val="COSTOS UNITARIOS"/>
      <sheetName val="CA-290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DICE"/>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6"/>
      <sheetName val="_aCCIDENTES_DE_1995___1996_x_17"/>
      <sheetName val="_aCCIDENTES_DE_1995___1996_x_18"/>
      <sheetName val="_aCCIDENTES_DE_1995___1996_x_20"/>
      <sheetName val="_aCCIDENTES_DE_1995___1996_x_1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 ACTA FINAL + MODIFICATORIA "/>
      <sheetName val="_aCCIDENTES_DE_1995___1996_x_21"/>
      <sheetName val="AC2-AG96"/>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G.G"/>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Users\LENOVO\Downloads\a  aaIn"/>
      <sheetName val="ESTADO_VÍA-CRIT_TECNIC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ERIAL"/>
      <sheetName val="ANALISIS RESUMIDOS"/>
      <sheetName val="MAT"/>
      <sheetName val="HER"/>
      <sheetName val="PER"/>
      <sheetName val="TRANS"/>
      <sheetName val="REQUISITOS INF INTERVENTORÍA"/>
      <sheetName val="_aCCIDENTES_DE_1995___1996_x_37"/>
      <sheetName val="_aCCIDENTES_DE_1995___1996_x_26"/>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U (2)"/>
      <sheetName val="articulos"/>
      <sheetName val="ESTADO RED"/>
      <sheetName val="CARRETERAS"/>
      <sheetName val="GENERALIDADES "/>
      <sheetName val="CONS"/>
      <sheetName val="31"/>
      <sheetName val="SRN-005"/>
      <sheetName val="BASES"/>
      <sheetName val="Tabla CONPES 3714"/>
      <sheetName val="BASE"/>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sheetData sheetId="163" refreshError="1"/>
      <sheetData sheetId="164"/>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sheetData sheetId="396"/>
      <sheetData sheetId="397" refreshError="1"/>
      <sheetData sheetId="398" refreshError="1"/>
      <sheetData sheetId="399"/>
      <sheetData sheetId="400"/>
      <sheetData sheetId="401"/>
      <sheetData sheetId="402"/>
      <sheetData sheetId="403"/>
      <sheetData sheetId="404"/>
      <sheetData sheetId="405"/>
      <sheetData sheetId="406"/>
      <sheetData sheetId="407"/>
      <sheetData sheetId="408"/>
      <sheetData sheetId="409"/>
      <sheetData sheetId="410"/>
      <sheetData sheetId="411" refreshError="1"/>
      <sheetData sheetId="412"/>
      <sheetData sheetId="413" refreshError="1"/>
      <sheetData sheetId="414" refreshError="1"/>
      <sheetData sheetId="415" refreshError="1"/>
      <sheetData sheetId="416" refreshError="1"/>
      <sheetData sheetId="417"/>
      <sheetData sheetId="418"/>
      <sheetData sheetId="419"/>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sheetData sheetId="618"/>
      <sheetData sheetId="619"/>
      <sheetData sheetId="620"/>
      <sheetData sheetId="621"/>
      <sheetData sheetId="622"/>
      <sheetData sheetId="623"/>
      <sheetData sheetId="624"/>
      <sheetData sheetId="625"/>
      <sheetData sheetId="626"/>
      <sheetData sheetId="627"/>
      <sheetData sheetId="628" refreshError="1"/>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sheetData sheetId="775"/>
      <sheetData sheetId="776"/>
      <sheetData sheetId="777" refreshError="1"/>
      <sheetData sheetId="778"/>
      <sheetData sheetId="779"/>
      <sheetData sheetId="780"/>
      <sheetData sheetId="781"/>
      <sheetData sheetId="782"/>
      <sheetData sheetId="783"/>
      <sheetData sheetId="784"/>
      <sheetData sheetId="785"/>
      <sheetData sheetId="786"/>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sheetData sheetId="807"/>
      <sheetData sheetId="808"/>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refreshError="1"/>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sheetData sheetId="1136"/>
      <sheetData sheetId="1137"/>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APUS"/>
      <sheetName val="Total "/>
      <sheetName val="Presupuesto de obra "/>
      <sheetName val="Cronograma "/>
      <sheetName val="Cantidades placa huella"/>
      <sheetName val="Flujo de fondos "/>
      <sheetName val="Grafic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RESUMEN"/>
      <sheetName val="AULAS ESCOLARES"/>
      <sheetName val="4 AULAS ESCOLARES, BAÑOS COM   "/>
      <sheetName val="APU"/>
      <sheetName val="PTO BAÑO"/>
      <sheetName val="Costos Ind. (2)"/>
    </sheetNames>
    <sheetDataSet>
      <sheetData sheetId="0"/>
      <sheetData sheetId="1"/>
      <sheetData sheetId="2"/>
      <sheetData sheetId="3"/>
      <sheetData sheetId="4"/>
      <sheetData sheetId="5"/>
      <sheetData sheetId="6"/>
      <sheetData sheetId="7"/>
      <sheetData sheetId="8"/>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list mat"/>
      <sheetName val="concretos"/>
      <sheetName val="jornaLES"/>
      <sheetName val="admin"/>
      <sheetName val="PLANTA PUERT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N.COSPIQUE"/>
      <sheetName val="ECOP 110 kV"/>
      <sheetName val="ECOP 13.8 kV "/>
      <sheetName val="L SUBT 110"/>
      <sheetName val="RESUMEN"/>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actividad"/>
      <sheetName val="aCant"/>
      <sheetName val="retropliegos"/>
      <sheetName val="orden"/>
      <sheetName val="precmatuni"/>
      <sheetName val="Prest"/>
      <sheetName val="dMO no calificada"/>
      <sheetName val="dCuadrilla"/>
      <sheetName val="cAnalisisbas"/>
      <sheetName val="cAnalisis"/>
      <sheetName val="precmatuni "/>
      <sheetName val="AUI"/>
      <sheetName val="cPresup"/>
      <sheetName val="rCuadrillas"/>
      <sheetName val="PPTO"/>
      <sheetName val="bEDT"/>
      <sheetName val="bCantDurRen"/>
      <sheetName val="btiempo"/>
      <sheetName val="bmatrizacti"/>
      <sheetName val="dganttpersonal"/>
      <sheetName val="distrib1"/>
      <sheetName val="distrib1 (2)"/>
      <sheetName val="distrib1 (3)"/>
      <sheetName val="distrib1 (4)"/>
      <sheetName val="distrib1 (5)"/>
      <sheetName val="histograma"/>
      <sheetName val="dganttequipos"/>
      <sheetName val="efondoscerc"/>
      <sheetName val="efondoslejano"/>
      <sheetName val="efondosnivelado"/>
      <sheetName val="ecurvaScosto"/>
      <sheetName val="bPertTiempo"/>
      <sheetName val="bCPM"/>
      <sheetName val="bMatSec"/>
      <sheetName val="bGanntPersonal"/>
      <sheetName val="bPertCosto"/>
      <sheetName val="bFlujoFonLejano"/>
      <sheetName val="bFlujoFonNivelado"/>
      <sheetName val="ecurvaScosto "/>
      <sheetName val="aUnitb"/>
      <sheetName val="zprocedimiento"/>
      <sheetName val="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
      <sheetName val="ANALISIS"/>
      <sheetName val="CAP IV # 4"/>
      <sheetName val="CAP IV-V"/>
      <sheetName val="GRAL"/>
      <sheetName val="ANEXO C_C"/>
      <sheetName val="FSE-01"/>
    </sheetNames>
    <sheetDataSet>
      <sheetData sheetId="0"/>
      <sheetData sheetId="1"/>
      <sheetData sheetId="2"/>
      <sheetData sheetId="3" refreshError="1"/>
      <sheetData sheetId="4"/>
      <sheetData sheetId="5" refreshError="1"/>
      <sheetData sheetId="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s>
    <sheetDataSet>
      <sheetData sheetId="0"/>
      <sheetData sheetId="1"/>
      <sheetData sheetId="2"/>
      <sheetData sheetId="3"/>
      <sheetData sheetId="4"/>
      <sheetData sheetId="5"/>
      <sheetData sheetId="6"/>
      <sheetData sheetId="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formacion"/>
      <sheetName val="INDICMICROEMP"/>
      <sheetName val="\a  aaInformación GRUPO 4\A MIn"/>
      <sheetName val="#¡REF"/>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Base_Muestras"/>
      <sheetName val="Formulario_N°_4"/>
      <sheetName val="[aCCIDENTES_DE_1995_-_1996_xls]"/>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DUB-823"/>
      <sheetName val="GPI 526"/>
      <sheetName val="SKJ452"/>
      <sheetName val="ITA878"/>
      <sheetName val="AEA-944"/>
      <sheetName val="XXJ617"/>
      <sheetName val="SNG_855"/>
      <sheetName val="VEA 374"/>
      <sheetName val="HFB024"/>
      <sheetName val="PAJ825"/>
      <sheetName val="aactividad"/>
      <sheetName val="REQUISITOS INF INTERVENTORÍA"/>
      <sheetName val="gp05"/>
      <sheetName val="GP06"/>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refreshError="1"/>
      <sheetData sheetId="491" refreshError="1"/>
      <sheetData sheetId="492" refreshError="1"/>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refreshError="1"/>
      <sheetData sheetId="507"/>
      <sheetData sheetId="508"/>
      <sheetData sheetId="509"/>
      <sheetData sheetId="510"/>
      <sheetData sheetId="511"/>
      <sheetData sheetId="512"/>
      <sheetData sheetId="513"/>
      <sheetData sheetId="514"/>
      <sheetData sheetId="515"/>
      <sheetData sheetId="516"/>
      <sheetData sheetId="517"/>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NAL"/>
      <sheetName val="lisprecios"/>
      <sheetName val="PRESU"/>
      <sheetName val="LISTA DE MATERIALES"/>
      <sheetName val="MANO DE OBRA"/>
      <sheetName val="LETRINA1"/>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Materiales"/>
      <sheetName val="Cuadrillas"/>
      <sheetName val="Concretos y morteros"/>
      <sheetName val="Equipo"/>
      <sheetName val="Datos iniciales "/>
      <sheetName val="Transporte"/>
      <sheetName val="aCCIDENTES DE 1995 - 1996"/>
      <sheetName val="Informacion"/>
      <sheetName val="a%20%20aaInformaci%C3%B3n"/>
      <sheetName val="BASES"/>
      <sheetName val="CDItem"/>
      <sheetName val="\MANTENIMIENTO RUTA 1001_MARZO "/>
      <sheetName val="\I\MANTENIMIENTO RUTA 1001_MARZ"/>
      <sheetName val="\F\MANTENIMIENTO RUTA 1001_MARZ"/>
      <sheetName val="CONT_ADI"/>
      <sheetName val="[a  aaInformación]__cceficien_2"/>
      <sheetName val="ANEXO IX"/>
      <sheetName val="Presupuesto"/>
      <sheetName val="otros"/>
      <sheetName val="\Users\USUARIO\Downloads\MANTEN"/>
      <sheetName val="APUs"/>
      <sheetName val="INSUMOS"/>
      <sheetName val="PptoGral"/>
      <sheetName val="a__aaInformación"/>
      <sheetName val="a__aaInformación1"/>
      <sheetName val="a__aaInformación2"/>
      <sheetName val="Formulario N° 4"/>
      <sheetName val="\\SERVIDOR\Public2\MANTENIMIENT"/>
      <sheetName val="INDICMICROEMP"/>
      <sheetName val="INDICE"/>
      <sheetName val="\I\I\MANTENIMIENTO RUTA 1001_MA"/>
      <sheetName val="\Users\Personal\Downloads\MANTE"/>
      <sheetName val="TOTALES"/>
      <sheetName val="Datos"/>
      <sheetName val="Jornal"/>
      <sheetName val="\G\I\MANTENIMIENTO RUTA 1001_MA"/>
      <sheetName val="\D\MANTENIMIENTO RUTA 1001_MARZ"/>
      <sheetName val="\G\D\MANTENIMIENTO RUTA 1001_MA"/>
      <sheetName val="#REF"/>
      <sheetName val="Fornato 6"/>
      <sheetName val="[a  aaInformación]__cceficien_3"/>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M.O."/>
      <sheetName val="PANEL"/>
      <sheetName val="[a  aaInformación]__cceficien_4"/>
      <sheetName val="[a  aaInformación]__cceficien_5"/>
      <sheetName val="[a  aaInformación]__cceficie_15"/>
      <sheetName val="[a  aaInformación]__cceficien_6"/>
      <sheetName val="[a  aaInformación]__cceficien_7"/>
      <sheetName val="[a  aaInformación]__cceficien_8"/>
      <sheetName val="[a  aaInformación]__cceficien_9"/>
      <sheetName val="[a  aaInformación]__cceficie_10"/>
      <sheetName val="[a  aaInformación]__cceficie_11"/>
      <sheetName val="[a  aaInformación]__cceficie_12"/>
      <sheetName val="[a  aaInformación]__cceficie_13"/>
      <sheetName val="[a  aaInformación]__cceficie_14"/>
      <sheetName val="\MANTENIMIENTO_RUTA_1001_MARZO_"/>
      <sheetName val="ANEXO_IX"/>
      <sheetName val="\I\MANTENIMIENTO_RUTA_1001_MARZ"/>
      <sheetName val="\I\I\MANTENIMIENTO_RUTA_1001_MA"/>
      <sheetName val="_MANTENIMIENTO RUTA 1001_MARZO "/>
      <sheetName val="_I_MANTENIMIENTO RUTA 1001_MARZ"/>
      <sheetName val="[a  aaInformación]__cceficie_24"/>
      <sheetName val="Res-Accide-10"/>
      <sheetName val="precios-básicos2002"/>
      <sheetName val="[a  aaInformación]//cceficiente"/>
      <sheetName val="INFORME SEMANAL"/>
      <sheetName val="AVANCE SEMANAL"/>
      <sheetName val="CLIMA mes"/>
      <sheetName val="REG FOTO"/>
      <sheetName val="SISOMA"/>
      <sheetName val="Emboquillar"/>
      <sheetName val="Acometidacobrerígido"/>
      <sheetName val="Acometidatoma"/>
      <sheetName val="Acometidahasta1&quot;"/>
      <sheetName val="PRESUP"/>
      <sheetName val="\F\MANTENIMIENTO_RUTA_1001_MARZ"/>
      <sheetName val="Formulario_N°_4"/>
      <sheetName val="\G\I\MANTENIMIENTO_RUTA_1001_MA"/>
      <sheetName val="\D\MANTENIMIENTO_RUTA_1001_MARZ"/>
      <sheetName val="\G\D\MANTENIMIENTO_RUTA_1001_MA"/>
      <sheetName val="Fornato_6"/>
      <sheetName val="AIU"/>
      <sheetName val="[a  aaInformación]__192_168__10"/>
      <sheetName val="a  aaInformaci%C3%B3n"/>
      <sheetName val="OCTUBRE"/>
      <sheetName val="CRA.MODI"/>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6"/>
      <sheetName val="[a  aaInformación]__cceficie_19"/>
      <sheetName val="[a  aaInformación]__cceficie_18"/>
      <sheetName val="[a  aaInformación]__cceficie_17"/>
      <sheetName val="PRECIOS"/>
      <sheetName val="\G\MANTENIMIENTO RUTA 1001_MARZ"/>
      <sheetName val="[a  aaInformación]__192_168__11"/>
      <sheetName val="[a  aaInformación]\\192.168.0.4"/>
      <sheetName val="[a  aaInformación]__192_168__12"/>
      <sheetName val="[a  aaInformación]__192_168__13"/>
      <sheetName val="[a  aaInformación]__192_168__14"/>
      <sheetName val="[a  aaInformación]__192_168__16"/>
      <sheetName val="[a  aaInformación]__192_168__15"/>
      <sheetName val="[a  aaInformación]__cceficie_23"/>
      <sheetName val="\Users\LENOVO\Downloads\Users\A"/>
      <sheetName val="[a  aaInformación]__cceficie_22"/>
      <sheetName val="[a  aaInformación]__cceficie_21"/>
      <sheetName val="[a  aaInformación]__cceficie_20"/>
      <sheetName val="46W9"/>
      <sheetName val="Presentacion"/>
      <sheetName val="[a  aaInformación]__192_168__17"/>
      <sheetName val="[a  aaInformación]__192_168__18"/>
      <sheetName val="HER"/>
      <sheetName val="MAT"/>
      <sheetName val="PER"/>
      <sheetName val="TRANS"/>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Itemes Renovació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Materiales"/>
      <sheetName val="Cuadrillas"/>
      <sheetName val="Concretos y morteros"/>
      <sheetName val="Equipo"/>
      <sheetName val="Datos iniciales "/>
      <sheetName val="Transporte"/>
      <sheetName val="ESTADO RED"/>
      <sheetName val="CDItem"/>
      <sheetName val="Acc Ago-Sep.xls"/>
      <sheetName val="Acc%20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INSUMOS"/>
      <sheetName val="otros"/>
      <sheetName val="ANEXO 7"/>
      <sheetName val="Macro1"/>
      <sheetName val="VARIABLES"/>
      <sheetName val="ACTA PARCIAL No 01"/>
      <sheetName val="FORMATO-FORMATO E PARA EFECTO K"/>
      <sheetName val="FORMATO-FACTOR CT PARA EFECTO K"/>
      <sheetName val="FORMATO - SCE PARA EFECTO DEL K"/>
      <sheetName val="TEXT-ACTA PARCIAL No1"/>
      <sheetName val="Hoja3"/>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sheetData sheetId="23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s-Accide-10"/>
      <sheetName val="Hoja1"/>
      <sheetName val="AMC"/>
      <sheetName val="Basico"/>
      <sheetName val="Iva"/>
      <sheetName val="Total"/>
      <sheetName val="amc_acta"/>
      <sheetName val="amc_bas"/>
      <sheetName val="amc_iva"/>
      <sheetName val="amc_total"/>
      <sheetName val="amc_anticip"/>
      <sheetName val="aCCIDENTES%20DE%201995%20-%2019"/>
      <sheetName val="items"/>
      <sheetName val="aCCIDENTES DE 1995 - 1996.xls"/>
      <sheetName val="Seguim-16"/>
      <sheetName val="Informe"/>
      <sheetName val="ACTA DE MODIFICACION  (2)"/>
      <sheetName val="CONT_ADI"/>
      <sheetName val="#¡REF"/>
      <sheetName val="otros"/>
      <sheetName val="PRESUPUESTO"/>
      <sheetName val="Informacion"/>
      <sheetName val="INDICMICROEMP"/>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PROPUESTA"/>
      <sheetName val="CANT  ALTERNATIVAS"/>
      <sheetName val="CANT "/>
      <sheetName val="MATERIALES"/>
      <sheetName val="APU"/>
      <sheetName val="DETALLES (2)"/>
      <sheetName val="DETALLES"/>
      <sheetName val="FLUJO "/>
      <sheetName val="CANT. MAT. "/>
    </sheetNames>
    <sheetDataSet>
      <sheetData sheetId="0"/>
      <sheetData sheetId="1"/>
      <sheetData sheetId="2"/>
      <sheetData sheetId="3"/>
      <sheetData sheetId="4"/>
      <sheetData sheetId="5"/>
      <sheetData sheetId="6"/>
      <sheetData sheetId="7"/>
      <sheetData sheetId="8"/>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Pre Descriminado"/>
      <sheetName val="Cantidades tuberia principal"/>
      <sheetName val="Cantidades domiciliarias"/>
      <sheetName val="APUS"/>
      <sheetName val="Presupuesto de obra"/>
      <sheetName val="Cantidades pavimento calles "/>
      <sheetName val="Cantidades acueducto"/>
      <sheetName val="Cant. Pavimento"/>
      <sheetName val="Total "/>
      <sheetName val="Cronograma "/>
      <sheetName val="Flujo de fondos "/>
      <sheetName val="Grafica"/>
      <sheetName val="PRESUPUESTO GUALMATAN V.2.1"/>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2009 Jagua"/>
      <sheetName val="dts"/>
      <sheetName val="ct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AC2-AG9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Pres_CDI90"/>
      <sheetName val="CIM"/>
      <sheetName val="suministros"/>
      <sheetName val="MOV"/>
      <sheetName val="PREL"/>
      <sheetName val="BaseDatos"/>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RECURSOS"/>
      <sheetName val="CUMPLIMIENTO"/>
      <sheetName val="E"/>
      <sheetName val="P"/>
      <sheetName val="5.2"/>
      <sheetName val="BASES"/>
      <sheetName val="BASE DATOS"/>
      <sheetName val="MATERIALES"/>
      <sheetName val="PROPUESTA PRESENTADA"/>
      <sheetName val="Alcantarillas"/>
      <sheetName val="INSUMOS"/>
      <sheetName val="VER1"/>
      <sheetName val="ENCABEZADO"/>
      <sheetName val="BDATOS"/>
      <sheetName val="DATOS"/>
      <sheetName val="GRAFICA-SEMANAL"/>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sheetData sheetId="97"/>
      <sheetData sheetId="98" refreshError="1"/>
      <sheetData sheetId="99"/>
      <sheetData sheetId="100" refreshError="1"/>
      <sheetData sheetId="101" refreshError="1"/>
      <sheetData sheetId="102" refreshError="1"/>
      <sheetData sheetId="103" refreshError="1"/>
      <sheetData sheetId="104" refreshError="1"/>
      <sheetData sheetId="105"/>
      <sheetData sheetId="106"/>
      <sheetData sheetId="107" refreshError="1"/>
      <sheetData sheetId="108" refreshError="1"/>
      <sheetData sheetId="10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MATERIALES"/>
      <sheetName val="EQUIPO"/>
    </sheetNames>
    <sheetDataSet>
      <sheetData sheetId="0" refreshError="1"/>
      <sheetData sheetId="1" refreshError="1"/>
      <sheetData sheetId="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il work"/>
    </sheetNames>
    <sheetDataSet>
      <sheetData sheetId="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COSTOS OFICINA"/>
      <sheetName val="COSTOS CAMPAMENTO"/>
      <sheetName val="Anal"/>
      <sheetName val="APU_PART2"/>
      <sheetName val="A__P__U_2"/>
      <sheetName val="Analisis_de_Precios_Unitarios_2"/>
      <sheetName val="Análisis_de_precios"/>
      <sheetName val="APU_PART3"/>
      <sheetName val="A__P__U_3"/>
      <sheetName val="Analisis_de_Precios_Unitarios_3"/>
      <sheetName val="Análisis_de_precios1"/>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ESTADO_RED"/>
      <sheetName val="GENERALIDADES_"/>
      <sheetName val="A__P__U_4"/>
      <sheetName val="Anexo_No__5"/>
      <sheetName val="1_Preliminares"/>
      <sheetName val="Insumos"/>
      <sheetName val="M.Obra"/>
      <sheetName val="BASE"/>
      <sheetName val="calidad"/>
      <sheetName val="HOJA BASE"/>
      <sheetName val="Civil work"/>
      <sheetName val="LISTADO APU"/>
      <sheetName val="General"/>
      <sheetName val="PRESUPUESTO "/>
      <sheetName val="Cuadrillas"/>
      <sheetName val="Equ"/>
      <sheetName val="Trans"/>
      <sheetName val="Mat"/>
      <sheetName val="Salarios"/>
      <sheetName val="FACTORES"/>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apitulos"/>
      <sheetName val="Maqui Equip"/>
      <sheetName val="Personalizar"/>
      <sheetName val="Index"/>
      <sheetName val="NPV Summary"/>
      <sheetName val="Equip Data"/>
      <sheetName val="Royalties"/>
      <sheetName val="Title"/>
    </sheetNames>
    <sheetDataSet>
      <sheetData sheetId="0"/>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NITARIO"/>
      <sheetName val="presupuesto"/>
      <sheetName val="presupuesto (2)"/>
      <sheetName val="lista de precio"/>
      <sheetName val="ANL BASICO"/>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Versión_Final_Telecomun"/>
      <sheetName val="Versión_Final_EAAB"/>
      <sheetName val="Versión_Final_IDU"/>
      <sheetName val="Mano_de_Obra"/>
      <sheetName val="Presupuestos_Daños_IDU"/>
      <sheetName val="Versión_Final_Telecomun1"/>
      <sheetName val="Versión_Final_EAAB1"/>
      <sheetName val="Versión_Final_IDU1"/>
      <sheetName val="Mano_de_Obra1"/>
      <sheetName val="Presupuestos_Daños_IDU1"/>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9.4"/>
      <sheetName val="5094-2003"/>
      <sheetName val="resumen"/>
      <sheetName val="A. P. U."/>
      <sheetName val="9_45"/>
      <sheetName val="9_4"/>
      <sheetName val="9_41"/>
      <sheetName val="9_44"/>
      <sheetName val="9_42"/>
      <sheetName val="9_43"/>
      <sheetName val="9_46"/>
      <sheetName val="9_47"/>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AIU"/>
      <sheetName val="Ppto completo"/>
      <sheetName val="apu"/>
      <sheetName val="Auxiliares"/>
      <sheetName val="CO Teatro"/>
      <sheetName val="Insumos"/>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Insum"/>
      <sheetName val="REPLANTEO"/>
      <sheetName val="BASES"/>
      <sheetName val="Workings"/>
      <sheetName val="Inputs-SUMMARY"/>
      <sheetName val="Tax"/>
      <sheetName val="Hoja1"/>
      <sheetName val="Datos"/>
      <sheetName val="APUS-CD"/>
      <sheetName val="calidad"/>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
      <sheetName val="Informe"/>
      <sheetName val="Cantidades"/>
    </sheetNames>
    <sheetDataSet>
      <sheetData sheetId="0"/>
      <sheetData sheetId="1"/>
      <sheetData sheetId="2"/>
      <sheetData sheetId="3"/>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Presupuesto"/>
      <sheetName val="AUI"/>
      <sheetName val="Cronograma"/>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Cercha"/>
      <sheetName val="PRECIOS (2)"/>
      <sheetName val="Indicadores de Ciencia"/>
      <sheetName val="Indicadores de Empleo"/>
      <sheetName val="Indicadores Gestión"/>
      <sheetName val="Indicadores de Impacto"/>
      <sheetName val="PR-04"/>
      <sheetName val="Indicadores de Producto"/>
      <sheetName val="Sector"/>
      <sheetName val="Un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s>
    <sheetDataSet>
      <sheetData sheetId="0"/>
      <sheetData sheetId="1"/>
      <sheetData sheetId="2"/>
      <sheetData sheetId="3"/>
      <sheetData sheetId="4"/>
      <sheetData sheetId="5"/>
      <sheetData sheetId="6"/>
      <sheetData sheetId="7"/>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Básicos"/>
      <sheetName val="Precios"/>
      <sheetName val="PRESUPUESTO"/>
      <sheetName val="Costos Ind."/>
      <sheetName val="1.2 localiz. y rep."/>
      <sheetName val="1.1. Descapote"/>
      <sheetName val="2.1 excavacion"/>
      <sheetName val="1.4. Inst.prov.energ."/>
      <sheetName val="1.5 Inst. Prov. Agua"/>
      <sheetName val="2.2 mej suelo"/>
      <sheetName val="2.3 solado"/>
      <sheetName val="2.4 cimiento T y L"/>
      <sheetName val="2.7 Acero 60"/>
      <sheetName val="2.8 Acero 37"/>
      <sheetName val="2.5 Relleno Balasto"/>
      <sheetName val="2.6 Exc viga muros"/>
      <sheetName val="2.7 Viga cimientos muros"/>
      <sheetName val="3.1 Columnas 1 piso"/>
      <sheetName val="3.2 Viga 2 piso 0.3x0.3"/>
      <sheetName val="3.3 Viga 2 piso 0.2x0.3"/>
      <sheetName val="3.4 Viga 2 piso 0.15x0.3"/>
      <sheetName val="3.7 Acero 60"/>
      <sheetName val="3.8 Acero 37"/>
      <sheetName val="3.5 Instalación metal deck"/>
      <sheetName val="3.6 Placa 2 piso"/>
      <sheetName val="3.9 Col 2 piso"/>
      <sheetName val="3.10 Viga 3 piso 0.3x0.3"/>
      <sheetName val="3.11 Viga 3 piso 0.2x0.3"/>
      <sheetName val="3.12 Viga 3 piso 0.15x0.3"/>
      <sheetName val="3.13 Inst metal deck 3 piso "/>
      <sheetName val="3.14 Col 3 piso"/>
      <sheetName val="3.15 Viga cub 0.15x0.3"/>
      <sheetName val="3.16 Metal deck cub"/>
      <sheetName val="3.17 placa tanque"/>
      <sheetName val="3.18 Escalera"/>
      <sheetName val="3.19 Imper terraza"/>
      <sheetName val="4.1 Levante muro"/>
      <sheetName val="5.1 Cubierta canaleta 43"/>
      <sheetName val="5.2 Caballete"/>
      <sheetName val="6.1 Acometida PVC 1&quot;"/>
      <sheetName val="6.2 instalación electrobomba"/>
      <sheetName val="6.3 Tuberia 0.75 "/>
      <sheetName val="6.4 Tuberia 0.5"/>
      <sheetName val="6.5 Pto hidra 0.5"/>
      <sheetName val="6.6 Llave de paso 0.75"/>
      <sheetName val="6.7 Llave paso 0.5"/>
      <sheetName val="6.8 Contador"/>
      <sheetName val="6.9 Tanque subterraneo"/>
      <sheetName val="6.10 tanque sup"/>
      <sheetName val="7.1 Pto sanit 4&quot;"/>
      <sheetName val="7.2 Pto sanit 2&quot;"/>
      <sheetName val="7.3 Tuberia PVC 4&quot;"/>
      <sheetName val="7.4 Tuberia PVC 2&quot;"/>
      <sheetName val="7.5 Tuberia PVC 6&quot;"/>
      <sheetName val="7.6 Bajante 4&quot;"/>
      <sheetName val="7.7 Caja de registro"/>
      <sheetName val="7.8 Bajante lluvias 3&quot;"/>
      <sheetName val="7.9 Tuberia lluvia 4&quot;"/>
      <sheetName val="7.10 Caja registro lluvias"/>
      <sheetName val="8.Instalacion electrica"/>
      <sheetName val="9.2 Pañete muros 2 piso"/>
      <sheetName val="9.3 Pañete muros 3 piso"/>
      <sheetName val="9.4 Imper muros ext"/>
      <sheetName val="9.5 imper muros exte fachada"/>
      <sheetName val="9.7 Valdosin cocina"/>
      <sheetName val="9.6 Valdosin baño"/>
      <sheetName val="9.8 Moldura en yeso"/>
      <sheetName val="9.9 Cielo raso yeso"/>
      <sheetName val="10.1 Plantilla e=0.06"/>
      <sheetName val="9.10 Inst. barandas"/>
      <sheetName val="10,2 Piso en ceramica"/>
      <sheetName val="10.3 Guard escoba"/>
      <sheetName val="10,4 Piso terraza,pat,bal,ga"/>
      <sheetName val="10.5 Piso baño"/>
      <sheetName val="10,6 Adoquin parq"/>
      <sheetName val="11,1  Sanitario"/>
      <sheetName val="11,2 Lavamanos"/>
      <sheetName val="11,3 Rejilla"/>
      <sheetName val="12,1 Puertas de mad."/>
      <sheetName val="12,2 Puerta aluminio"/>
      <sheetName val="12,3 Ventanas cal 18"/>
      <sheetName val="12,4 Ventana fachada"/>
      <sheetName val="13,1 Pintur a murs inter"/>
      <sheetName val="13,2 pintura muros ext"/>
      <sheetName val="13,3 Pintura de marcosy p."/>
      <sheetName val="14.1 Aseo ob negra"/>
      <sheetName val="14,2 Aseo ob blanca"/>
      <sheetName val="14,3 Relleno tierra neg."/>
      <sheetName val="9.1 pañete muros 1 pis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 val="ESTADO RED"/>
    </sheetNames>
    <sheetDataSet>
      <sheetData sheetId="0"/>
      <sheetData sheetId="1"/>
      <sheetData sheetId="2"/>
      <sheetData sheetId="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sheetData sheetId="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 val="DATOS PERF"/>
      <sheetName val="Aliv BA9"/>
      <sheetName val="Aliv BA26"/>
      <sheetName val="Aliv BA29"/>
      <sheetName val="A CAÑUELA103"/>
      <sheetName val="A CAÑUELA61"/>
      <sheetName val="A CAÑUELA73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 val="Circuitos"/>
      <sheetName val="Hoja1"/>
    </sheetNames>
    <sheetDataSet>
      <sheetData sheetId="0" refreshError="1"/>
      <sheetData sheetId="1" refreshError="1"/>
      <sheetData sheetId="2" refreshError="1"/>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Hoja5"/>
      <sheetName val="Hoja6"/>
      <sheetName val="Hoja2"/>
    </sheetNames>
    <sheetDataSet>
      <sheetData sheetId="0" refreshError="1"/>
      <sheetData sheetId="1" refreshError="1"/>
      <sheetData sheetId="2" refreshError="1"/>
      <sheetData sheetId="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 val="CUADR,MO,EQUIP,BASIC"/>
      <sheetName val="LISTA"/>
      <sheetName val="Insumos y materiales"/>
      <sheetName val="Precios Basicos"/>
      <sheetName val="Precios Unitarios"/>
      <sheetName val="PRESUPUESTO"/>
      <sheetName val="CRONOGRANA"/>
      <sheetName val="AUI OBRA"/>
      <sheetName val="Interventoria"/>
      <sheetName val="cantidades (2)"/>
      <sheetName val="peso acero"/>
      <sheetName val="Factor Multiplicador"/>
      <sheetName val="APU"/>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refreshError="1"/>
      <sheetData sheetId="17" refreshError="1"/>
      <sheetData sheetId="18"/>
      <sheetData sheetId="19"/>
      <sheetData sheetId="20"/>
      <sheetData sheetId="21"/>
      <sheetData sheetId="22"/>
      <sheetData sheetId="23"/>
      <sheetData sheetId="24"/>
      <sheetData sheetId="2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CZNStudy"/>
      <sheetName val="CdelCOriginal"/>
      <sheetName val="CdelCNew"/>
      <sheetName val="NEW DATABASE"/>
    </sheetNames>
    <sheetDataSet>
      <sheetData sheetId="0" refreshError="1"/>
      <sheetData sheetId="1" refreshError="1"/>
      <sheetData sheetId="2" refreshError="1"/>
      <sheetData sheetId="3" refreshError="1"/>
      <sheetData sheetId="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s>
    <sheetDataSet>
      <sheetData sheetId="0" refreshError="1"/>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s>
    <sheetDataSet>
      <sheetData sheetId="0" refreshError="1"/>
      <sheetData sheetId="1" refreshError="1"/>
      <sheetData sheetId="2" refreshError="1"/>
      <sheetData sheetId="3"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 Capital Budget"/>
      <sheetName val="Sheet1"/>
      <sheetName val="REF - Listas"/>
    </sheetNames>
    <sheetDataSet>
      <sheetData sheetId="0"/>
      <sheetData sheetId="1"/>
      <sheetData sheetId="2"/>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Informacion"/>
      <sheetName val="DATOS"/>
      <sheetName val="Circuitos"/>
      <sheetName val="REF - Listas"/>
      <sheetName val="2008 Capital Budget"/>
      <sheetName val="VARI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ITEMS"/>
    </sheetNames>
    <sheetDataSet>
      <sheetData sheetId="0"/>
      <sheetData sheetId="1"/>
      <sheetData sheetId="2" refreshError="1"/>
      <sheetData sheetId="3" refreshError="1"/>
      <sheetData sheetId="4"/>
      <sheetData sheetId="5"/>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sheetData sheetId="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 val="Resultados"/>
      <sheetName val="REVISIONES"/>
      <sheetName val="INSUMOS"/>
      <sheetName val="Insum"/>
      <sheetName val="Datos"/>
      <sheetName val="Cuadrillas"/>
      <sheetName val="Jornal"/>
      <sheetName val="Macro1"/>
      <sheetName val="Banderas"/>
      <sheetName val="DATOS EPANET"/>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desglose"/>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 val="Datos"/>
      <sheetName val="Equipo_Trans "/>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20.1"/>
      <sheetName val="330.1"/>
      <sheetName val="640.1.2"/>
      <sheetName val="673.1"/>
      <sheetName val="673.2"/>
    </sheetNames>
    <sheetDataSet>
      <sheetData sheetId="0" refreshError="1"/>
      <sheetData sheetId="1" refreshError="1"/>
      <sheetData sheetId="2" refreshError="1"/>
      <sheetData sheetId="3" refreshError="1"/>
      <sheetData sheetId="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20.1"/>
      <sheetName val="330.2"/>
      <sheetName val="700.1"/>
    </sheetNames>
    <sheetDataSet>
      <sheetData sheetId="0" refreshError="1"/>
      <sheetData sheetId="1" refreshError="1"/>
      <sheetData sheetId="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Material"/>
      <sheetName val="Estructuras"/>
      <sheetName val="ResumenMaterial"/>
      <sheetName val="Análisis Unit"/>
      <sheetName val="Hoja1"/>
      <sheetName val="CUMPLIMIENTO"/>
    </sheetNames>
    <sheetDataSet>
      <sheetData sheetId="0"/>
      <sheetData sheetId="1" refreshError="1"/>
      <sheetData sheetId="2"/>
      <sheetData sheetId="3"/>
      <sheetData sheetId="4" refreshError="1"/>
      <sheetData sheetId="5"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8"/>
      <sheetName val="SALARIO CELADOR 2008"/>
      <sheetName val="TARIFAS DIARIO OFICIAL 2008"/>
      <sheetName val="COSTOS OFICINA"/>
      <sheetName val="COSTOS CAMPAMENTO"/>
      <sheetName val="LISTA "/>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COSTOS OFICINA"/>
      <sheetName val="COSTOS CAMPAMENTO"/>
      <sheetName val="Res-Accide-10"/>
      <sheetName val="Hoja1"/>
      <sheetName val="Equipo"/>
      <sheetName val="materiales"/>
      <sheetName val="otros"/>
      <sheetName val="Insum"/>
      <sheetName val="Presupuesto remoción de derrumb"/>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nálisis_de_precios"/>
      <sheetName val="Remo__derr_"/>
      <sheetName val="Limp__mec__Alcant_"/>
      <sheetName val="Presup Av 1o de mayo con 73a "/>
      <sheetName val="Tablas"/>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arámetros"/>
      <sheetName val="CálculoTarifasMR"/>
      <sheetName val="CostosMR"/>
      <sheetName val="CálculoTarifasMNR"/>
      <sheetName val="Tarifas"/>
      <sheetName val="Aplicación Tarifas GN"/>
      <sheetName val="Aplicación Tarifas GLP"/>
      <sheetName val="Gas200603"/>
      <sheetName val="CostosGas200603"/>
      <sheetName val="Cuenta típica MR"/>
      <sheetName val="Datos cuenta tipica"/>
      <sheetName val="comparacion energéticos residen"/>
      <sheetName val="Precios energeticos no resid"/>
      <sheetName val="Selección"/>
      <sheetName val="Análisis de precios"/>
      <sheetName val="COSTOS OFICINA"/>
      <sheetName val="COSTOS CAMP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sheetData sheetId="1" refreshError="1"/>
      <sheetData sheetId="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s>
    <sheetDataSet>
      <sheetData sheetId="0"/>
      <sheetData sheetId="1"/>
      <sheetData sheetId="2"/>
      <sheetData sheetId="3"/>
      <sheetData sheetId="4" refreshError="1"/>
      <sheetData sheetId="5"/>
      <sheetData sheetId="6" refreshError="1"/>
      <sheetData sheetId="7"/>
      <sheetData sheetId="8"/>
      <sheetData sheetId="9"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sheetData sheetId="4" refreshError="1"/>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veyor Worksheet (MAP)"/>
      <sheetName val="Conveyor Worksheet (STX)"/>
      <sheetName val="Gundlach Crusher Worksheet"/>
      <sheetName val="McLahanan FB Worksheet"/>
      <sheetName val="Sterns Magnet Worksheet"/>
      <sheetName val="Ramsey Belt Scale"/>
      <sheetName val="Actual Data (MAP)"/>
      <sheetName val="Actual Data (STX)"/>
      <sheetName val="Aruba Maintenance Budget"/>
      <sheetName val="CDC-001"/>
      <sheetName val="SFC-002"/>
      <sheetName val="SSC-003"/>
      <sheetName val="RC-004"/>
      <sheetName val="STC-005"/>
      <sheetName val="SLC-006"/>
      <sheetName val="SLC-007"/>
      <sheetName val="SLC-008"/>
      <sheetName val="SLC-009"/>
      <sheetName val="Existing 1"/>
      <sheetName val="Existing 2"/>
      <sheetName val="días habiles 2015"/>
      <sheetName val="FLUJOS"/>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sheetData sheetId="3" refreshError="1"/>
      <sheetData sheetId="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
      <sheetName val="Resumen Pres. Obra"/>
      <sheetName val="Pres. Obra"/>
      <sheetName val="APU Bas"/>
      <sheetName val="APU Gen"/>
      <sheetName val="Precios E"/>
      <sheetName val="Resumen C"/>
      <sheetName val="Excavaciones"/>
      <sheetName val="Columnas"/>
      <sheetName val="Placas"/>
      <sheetName val="Mamposteria"/>
      <sheetName val="Muebles M"/>
      <sheetName val="Piscina"/>
      <sheetName val="Puertas"/>
      <sheetName val="Ventanas"/>
      <sheetName val="C. Madera"/>
      <sheetName val="Pisos"/>
      <sheetName val="Cubiertas"/>
      <sheetName val="Dinteles"/>
      <sheetName val="Espacios"/>
      <sheetName val="Areas Ext"/>
      <sheetName val="Areas Int"/>
      <sheetName val="P. Sociales"/>
      <sheetName val="Jornales Hr."/>
      <sheetName val="Cuadril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Cotización"/>
      <sheetName val="Pres_CDI90"/>
      <sheetName val="CIM"/>
      <sheetName val="suministros"/>
      <sheetName val="MOV"/>
      <sheetName val="PREL"/>
      <sheetName val="BaseDatos"/>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RECURSOS"/>
      <sheetName val="CUMPLIMIENTO"/>
      <sheetName val="E"/>
      <sheetName val="P"/>
      <sheetName val="5.2"/>
      <sheetName val="BASES"/>
      <sheetName val="BASE DATOS"/>
      <sheetName val="MATERIALES"/>
      <sheetName val="PROPUESTA PRESENTADA"/>
      <sheetName val="Alcantarillas"/>
      <sheetName val="INSUMOS"/>
      <sheetName val="VER1"/>
      <sheetName val="ENCABEZ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sheetData sheetId="97"/>
      <sheetData sheetId="98" refreshError="1"/>
      <sheetData sheetId="99"/>
      <sheetData sheetId="100" refreshError="1"/>
      <sheetData sheetId="101" refreshError="1"/>
      <sheetData sheetId="102" refreshError="1"/>
      <sheetData sheetId="103" refreshError="1"/>
      <sheetData sheetId="104" refreshError="1"/>
      <sheetData sheetId="105"/>
      <sheetData sheetId="106"/>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refreshError="1"/>
      <sheetData sheetId="1"/>
      <sheetData sheetId="2" refreshError="1"/>
      <sheetData sheetId="3"/>
      <sheetData sheetId="4"/>
      <sheetData sheetId="5"/>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Aliv A1"/>
      <sheetName val="Resumen"/>
      <sheetName val="Despiece Todo"/>
      <sheetName val="MH"/>
      <sheetName val="OU"/>
      <sheetName val="PI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TIEMPO-TRAB"/>
      <sheetName val="COLILLAS"/>
      <sheetName val="CONSO-PERSONA"/>
    </sheetNames>
    <sheetDataSet>
      <sheetData sheetId="0"/>
      <sheetData sheetId="1"/>
      <sheetData sheetId="2"/>
      <sheetData sheetId="3"/>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TABLAS"/>
      <sheetName val="LISTA CÓDIGOS"/>
      <sheetName val="BASE APU"/>
      <sheetName val="MANO DE OBRA"/>
      <sheetName val="EQUIPOS"/>
      <sheetName val="MATERIALES"/>
      <sheetName val="ESTRUCTURAS"/>
      <sheetName val="TRANSPORTE"/>
      <sheetName val="ELECTRICO"/>
      <sheetName val="Vuelta"/>
      <sheetName val="CIC-NOV"/>
    </sheetNames>
    <sheetDataSet>
      <sheetData sheetId="0"/>
      <sheetData sheetId="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refreshError="1"/>
      <sheetData sheetId="32"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Insumos"/>
      <sheetName val="Presup (3)"/>
      <sheetName val="Presup"/>
      <sheetName val="0"/>
      <sheetName val="1,1"/>
      <sheetName val="1,3"/>
      <sheetName val="2,1"/>
      <sheetName val="2,2"/>
      <sheetName val="2,3"/>
      <sheetName val="2,4"/>
      <sheetName val="2,5"/>
      <sheetName val="2,6"/>
      <sheetName val="2,8"/>
      <sheetName val="2,9"/>
      <sheetName val="3,1"/>
      <sheetName val="3,2"/>
      <sheetName val="3,3"/>
      <sheetName val="3,4"/>
      <sheetName val="3,5"/>
      <sheetName val="3,6"/>
      <sheetName val="3,7"/>
      <sheetName val="3,8"/>
      <sheetName val="3,9"/>
      <sheetName val="3,10"/>
      <sheetName val="4,1"/>
      <sheetName val="4,2"/>
      <sheetName val="4,4"/>
      <sheetName val="4,3"/>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5,1"/>
      <sheetName val="5,2"/>
      <sheetName val="5,3"/>
      <sheetName val="6,1"/>
      <sheetName val="6,2"/>
      <sheetName val="6,3"/>
      <sheetName val="6,4"/>
      <sheetName val="6,5"/>
      <sheetName val="6,6"/>
      <sheetName val="7,1"/>
      <sheetName val="7,2"/>
      <sheetName val="8,1"/>
      <sheetName val="8,2"/>
      <sheetName val="8,3"/>
      <sheetName val="8,4"/>
      <sheetName val="8,5"/>
      <sheetName val="8,6"/>
      <sheetName val="8,7"/>
      <sheetName val="8,8"/>
      <sheetName val="8,9"/>
      <sheetName val="8,10"/>
      <sheetName val="8,11"/>
      <sheetName val="8,12"/>
      <sheetName val="9,1"/>
      <sheetName val="9,2"/>
      <sheetName val="9,3"/>
      <sheetName val="9,4"/>
      <sheetName val="9,5"/>
      <sheetName val="9,6"/>
      <sheetName val="9,7"/>
      <sheetName val="10,1"/>
      <sheetName val="10,2"/>
      <sheetName val="10,3"/>
      <sheetName val="11,1"/>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3,1"/>
      <sheetName val="13,2"/>
      <sheetName val="13,3"/>
      <sheetName val="13,4"/>
      <sheetName val="13,5"/>
      <sheetName val="13,6"/>
      <sheetName val="13,7"/>
      <sheetName val="13,8"/>
      <sheetName val="13,9"/>
      <sheetName val="13,10"/>
      <sheetName val="13,11"/>
      <sheetName val="13,12"/>
      <sheetName val="13,13"/>
      <sheetName val="13,14"/>
      <sheetName val="14,1"/>
      <sheetName val="14,2"/>
      <sheetName val="14,3"/>
      <sheetName val="14,4"/>
      <sheetName val="14,5"/>
      <sheetName val="15,1"/>
      <sheetName val="16,1"/>
      <sheetName val="16,2"/>
      <sheetName val="16,3"/>
      <sheetName val="16,4"/>
      <sheetName val="16,5"/>
      <sheetName val="16,6"/>
      <sheetName val="16,7"/>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9,1"/>
      <sheetName val="19,2"/>
      <sheetName val="19,3"/>
      <sheetName val="19,4"/>
      <sheetName val="20,1"/>
      <sheetName val="20,2"/>
      <sheetName val="20,3"/>
      <sheetName val="20,4"/>
      <sheetName val="20,5"/>
      <sheetName val="20,6"/>
      <sheetName val="20,7"/>
      <sheetName val="2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7-2002"/>
      <sheetName val="Cotización"/>
    </sheetNames>
    <sheetDataSet>
      <sheetData sheetId="0" refreshError="1"/>
      <sheetData sheetId="1" refreshError="1"/>
      <sheetData sheetId="2" refreshError="1"/>
      <sheetData sheetId="3" refreshError="1"/>
      <sheetData sheetId="4" refreshError="1"/>
      <sheetData sheetId="5" refreshError="1"/>
      <sheetData sheetId="6"/>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MODIFICATORIA "/>
      <sheetName val="PREACTA"/>
      <sheetName val="ACTA FINAL"/>
      <sheetName val="resumen"/>
    </sheetNames>
    <sheetDataSet>
      <sheetData sheetId="0" refreshError="1"/>
      <sheetData sheetId="1" refreshError="1"/>
      <sheetData sheetId="2"/>
      <sheetData sheetId="3"/>
      <sheetData sheetId="4"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cavaciones"/>
      <sheetName val="calculos"/>
      <sheetName val="MODIFICATORIA "/>
      <sheetName val="PREACTA"/>
      <sheetName val="ACTA nro 1"/>
      <sheetName val="resumen"/>
      <sheetName val="FOTOS"/>
    </sheetNames>
    <sheetDataSet>
      <sheetData sheetId="0"/>
      <sheetData sheetId="1"/>
      <sheetData sheetId="2"/>
      <sheetData sheetId="3"/>
      <sheetData sheetId="4"/>
      <sheetData sheetId="5"/>
      <sheetData sheetId="6"/>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EQUIPO"/>
      <sheetName val="MATERIALES"/>
      <sheetName val="MANO DE OBRA"/>
      <sheetName val="INDICE"/>
      <sheetName val="ESTADO RED"/>
      <sheetName val="CARRETERAS"/>
      <sheetName val="GENERALIDADES "/>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refreshError="1"/>
      <sheetData sheetId="1173" refreshError="1"/>
      <sheetData sheetId="1174" refreshError="1"/>
      <sheetData sheetId="1175"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PUs"/>
      <sheetName val="MUROS"/>
      <sheetName val="PPTO DEFINITIVO"/>
      <sheetName val="ACTA N°1"/>
    </sheetNames>
    <sheetDataSet>
      <sheetData sheetId="0" refreshError="1"/>
      <sheetData sheetId="1" refreshError="1"/>
      <sheetData sheetId="2" refreshError="1"/>
      <sheetData sheetId="3" refreshError="1"/>
      <sheetData sheetId="4"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INSUMOS"/>
      <sheetName val="CANTIDADES DE OBRA"/>
      <sheetName val="SALARIOS"/>
      <sheetName val="DOTACION"/>
      <sheetName val="PTO-ACTIVIDADES-COMPONENTES"/>
      <sheetName val="PTO-GENERAL"/>
      <sheetName val="A.I.U."/>
      <sheetName val="HERRAMIENTA MENOR"/>
      <sheetName val="PROGRAMACION"/>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 val="FSE-01 HOJA 1 "/>
      <sheetName val="PRESUPUESTO VIA SAN LUIS JULI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sheetData sheetId="3" refreshError="1"/>
      <sheetData sheetId="4"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 P. U."/>
      <sheetName val="1"/>
    </sheetNames>
    <sheetDataSet>
      <sheetData sheetId="0"/>
      <sheetData sheetId="1" refreshError="1"/>
      <sheetData sheetId="2"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 val="TOTALES"/>
      <sheetName val="CONT_ADI"/>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 val="items"/>
      <sheetName val="ESTADO VÍA-CRIT.TECNICO"/>
      <sheetName val="Linea de Impulsion.xls"/>
      <sheetName val="Linea%20de%20Impulsion.xls"/>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 val="M y E "/>
      <sheetName val="relacion facturas"/>
      <sheetName val="MATERIALES  SEPARADOS "/>
      <sheetName val="NOMINA "/>
      <sheetName val="ELEMENTOS SEPARADOS "/>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
    </sheetNames>
    <sheetDataSet>
      <sheetData sheetId="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Index"/>
      <sheetName val="materiales"/>
      <sheetName val="otros"/>
      <sheetName val="CONT_ADI"/>
      <sheetName val="BASE"/>
      <sheetName val="PRECIOS"/>
      <sheetName val="items"/>
      <sheetName val="Insum"/>
      <sheetName val="Informe Semanal 1"/>
      <sheetName val="Mater"/>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sheetData sheetId="5"/>
      <sheetData sheetId="6"/>
      <sheetData sheetId="7"/>
      <sheetData sheetId="8"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TA CECILIA"/>
      <sheetName val="Hoja1"/>
      <sheetName val="Hoja2"/>
      <sheetName val="ESTADO RED"/>
    </sheetNames>
    <sheetDataSet>
      <sheetData sheetId="0"/>
      <sheetData sheetId="1"/>
      <sheetData sheetId="2"/>
      <sheetData sheetId="3"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insumos"/>
      <sheetName val="EQUIPO"/>
      <sheetName val="ALCASAN1"/>
      <sheetName val="Hoja1"/>
    </sheetNames>
    <sheetDataSet>
      <sheetData sheetId="0" refreshError="1"/>
      <sheetData sheetId="1" refreshError="1"/>
      <sheetData sheetId="2" refreshError="1"/>
      <sheetData sheetId="3" refreshError="1"/>
      <sheetData sheetId="4"/>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Tablas"/>
      <sheetName val="Presentación"/>
    </sheetNames>
    <sheetDataSet>
      <sheetData sheetId="0"/>
      <sheetData sheetId="1" refreshError="1"/>
      <sheetData sheetId="2"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 val="Insum"/>
      <sheetName val="PU"/>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ACTUALIZADOS FERRASA"/>
    </sheetNames>
    <sheetDataSet>
      <sheetData sheetId="0"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3weeks"/>
      <sheetName val="Buy ins"/>
      <sheetName val="Prepmts"/>
      <sheetName val="CashFlow"/>
      <sheetName val="Report"/>
      <sheetName val="Report2"/>
    </sheetNames>
    <sheetDataSet>
      <sheetData sheetId="0"/>
      <sheetData sheetId="1"/>
      <sheetData sheetId="2"/>
      <sheetData sheetId="3"/>
      <sheetData sheetId="4"/>
      <sheetData sheetId="5"/>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Formato 5 Entrenamiento"/>
      <sheetName val="Report"/>
    </sheetNames>
    <sheetDataSet>
      <sheetData sheetId="0" refreshError="1"/>
      <sheetData sheetId="1" refreshError="1"/>
      <sheetData sheetId="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
      <sheetName val="Reporte"/>
      <sheetName val="Programa"/>
      <sheetName val="LISTAS"/>
      <sheetName val="Hoja2"/>
      <sheetName val="Sheet1"/>
    </sheetNames>
    <sheetDataSet>
      <sheetData sheetId="0"/>
      <sheetData sheetId="1" refreshError="1"/>
      <sheetData sheetId="2" refreshError="1"/>
      <sheetData sheetId="3"/>
      <sheetData sheetId="4"/>
      <sheetData sheetId="5"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PRECIOS ACTUALIZADOS FERRASA"/>
    </sheetNames>
    <sheetDataSet>
      <sheetData sheetId="0"/>
      <sheetData sheetId="1"/>
      <sheetData sheetId="2"/>
      <sheetData sheetId="3"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LISTAS"/>
      <sheetName val="precios2002"/>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Tables"/>
      <sheetName val="Summary"/>
      <sheetName val="CapitalBudget6MthToDec05"/>
      <sheetName val="Propuesta"/>
    </sheetNames>
    <sheetDataSet>
      <sheetData sheetId="0" refreshError="1"/>
      <sheetData sheetId="1" refreshError="1"/>
      <sheetData sheetId="2" refreshError="1"/>
      <sheetData sheetId="3"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 MENORES"/>
      <sheetName val="LISTA PRECIO"/>
      <sheetName val="CUAD"/>
      <sheetName val="CEM-AREN"/>
      <sheetName val="PRESUPU"/>
      <sheetName val="RENDIMIEN"/>
      <sheetName val="ANALISIS BASICO"/>
      <sheetName val="1.PRELI"/>
      <sheetName val="2 CIMI"/>
      <sheetName val="3.ESTRU"/>
      <sheetName val="4.MURO"/>
      <sheetName val="5.CUBIE"/>
      <sheetName val="6.PISO"/>
      <sheetName val="7.CARPI"/>
      <sheetName val="8.ACAB MU"/>
      <sheetName val="9.INST SANT"/>
      <sheetName val="10.INST HIDRA"/>
      <sheetName val="11.INST ELECT"/>
      <sheetName val="12.APAR SANIT"/>
      <sheetName val="13.INST GAS.NAT"/>
      <sheetName val="14.PINTU"/>
      <sheetName val="15.ASEO GEN"/>
      <sheetName val="ITEM-COSTO"/>
      <sheetName val="ACT-COST"/>
      <sheetName val="ACT-%"/>
      <sheetName val="CONCRETOS"/>
      <sheetName val="CONCRET"/>
      <sheetName val="Hoja2"/>
      <sheetName val="DURACION"/>
      <sheetName val="CTO INDIR"/>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sheetData sheetId="2"/>
      <sheetData sheetId="3"/>
      <sheetData sheetId="4"/>
      <sheetData sheetId="5"/>
      <sheetData sheetId="6"/>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A. PRELIMINAR"/>
      <sheetName val="APU-1."/>
      <sheetName val="2. VIASYURBANISMO"/>
      <sheetName val="APU-2."/>
      <sheetName val="3. ESTRUC Y ARQ"/>
      <sheetName val="APU-3."/>
      <sheetName val="4. FRIO"/>
      <sheetName val="5. ELECTRICO"/>
      <sheetName val="6.REDES ALCANTARILLADO"/>
      <sheetName val="7.RED DE ABASTO"/>
      <sheetName val="APU-6-7"/>
      <sheetName val="8. REDGAS"/>
      <sheetName val="APU-8."/>
      <sheetName val="9. AMBIENTAL"/>
      <sheetName val="10. EQUIPOS"/>
      <sheetName val="11.OYM"/>
      <sheetName val="12. RESUMEN"/>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A. PRELIMINAR"/>
      <sheetName val="APU-1."/>
      <sheetName val="2. VIASYURBANISMO"/>
      <sheetName val="APU-2."/>
      <sheetName val="3. ESTRUC Y ARQ"/>
      <sheetName val="APU-3."/>
      <sheetName val="5. ELECTRICO"/>
      <sheetName val="6.REDES ALCANTARILLADO"/>
      <sheetName val="7.RED DE ABASTO"/>
      <sheetName val="APU-6-7"/>
      <sheetName val="8. REDGAS"/>
      <sheetName val="APU-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INANC"/>
      <sheetName val="RIE-C4"/>
      <sheetName val="RIE-C5"/>
      <sheetName val="RIE-K16"/>
      <sheetName val="RIE-CRA17"/>
    </sheetNames>
    <sheetDataSet>
      <sheetData sheetId="0"/>
      <sheetData sheetId="1"/>
      <sheetData sheetId="2"/>
      <sheetData sheetId="3"/>
      <sheetData sheetId="4"/>
      <sheetData sheetId="5"/>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Datos"/>
      <sheetName val="PUNITARIOS PARA 241201 2S"/>
      <sheetName val="items"/>
      <sheetName val="PR 1"/>
      <sheetName val="ESTADO RED TEC"/>
      <sheetName val="Hoja1"/>
      <sheetName val="TRANSPORTE"/>
      <sheetName val="A-HOR"/>
      <sheetName val="INSUMOS"/>
      <sheetName val="BANCOS"/>
      <sheetName val="CARGOS"/>
      <sheetName val="EPS"/>
      <sheetName val="PENSIONES"/>
      <sheetName val="PREACTA 10"/>
      <sheetName val="PREACTA 9"/>
      <sheetName val="TARIFAS"/>
      <sheetName val="Res-Accide-10"/>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PRECIOS"/>
      <sheetName val="PREACTA 6"/>
      <sheetName val="TABLA 2008"/>
      <sheetName val="PUNITARIOS%20PARA%20241201%202S"/>
      <sheetName val="Excavación Mat. Común Estacione"/>
      <sheetName val="Demolición Pavimento"/>
      <sheetName val="SUB APU"/>
      <sheetName val="Insum"/>
      <sheetName val="Equipo"/>
      <sheetName val="RELACION MES"/>
      <sheetName val="PRESUPUESTO"/>
      <sheetName val="ESTADO VÍA-CRIT.TECNICO"/>
      <sheetName val="Listas"/>
      <sheetName val="GCB2000"/>
      <sheetName val="FORMULA"/>
      <sheetName val="A. P. U."/>
      <sheetName val="LISTA DE PRECIOS"/>
      <sheetName val="062"/>
      <sheetName val="Listado"/>
      <sheetName val=" Liquidacion de Obra por Tramos"/>
      <sheetName val="A.P.U"/>
      <sheetName val="CLASIFICACION"/>
      <sheetName val="TODAS"/>
      <sheetName val="FINANC"/>
      <sheetName val="5. ELECTRICO"/>
      <sheetName val="Lp"/>
      <sheetName val="CRA.MODI"/>
      <sheetName val="Presup_Cancha"/>
      <sheetName val="K16+000 AL K18+500"/>
      <sheetName val="K23+200 AL K24+700"/>
      <sheetName val="k18+500 AL K23+050"/>
      <sheetName val="Presupuesto PUENTE"/>
      <sheetName val="VOLUMENES (4)"/>
      <sheetName val="VOLUMENES (4SA)"/>
      <sheetName val="REC-COD,"/>
      <sheetName val="c2_5y2_6"/>
      <sheetName val="c2_5y2_62"/>
      <sheetName val="c2_5y2_61"/>
      <sheetName val="c2_5y2_63"/>
      <sheetName val="c2_5y2_65"/>
      <sheetName val="c2_5y2_64"/>
      <sheetName val="c2_5y2_66"/>
      <sheetName val="c2_5y2_67"/>
      <sheetName val="c2_5y2_68"/>
      <sheetName val="c2_5y2_69"/>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BALANCE"/>
      <sheetName val="ITEMS NO REVISTOS"/>
      <sheetName val="APU ELECTRICOS"/>
      <sheetName val="skj452"/>
      <sheetName val="ita878"/>
      <sheetName val="aea-944"/>
      <sheetName val="dub-823"/>
      <sheetName val="gpi 526"/>
      <sheetName val="xxj617"/>
      <sheetName val="sng_855"/>
      <sheetName val="vea 374"/>
      <sheetName val="hfb024"/>
      <sheetName val="paj825"/>
      <sheetName val="TRAPMO"/>
      <sheetName val="UNITARIOS"/>
      <sheetName val="THE"/>
      <sheetName val="ATHE"/>
      <sheetName val="Bajadas"/>
      <sheetName val="NARIÑO"/>
      <sheetName val="CONT_ADI"/>
      <sheetName val="Proveedores y acreedores"/>
      <sheetName val="Cuadr."/>
      <sheetName val="materiales"/>
      <sheetName val="otros"/>
      <sheetName val="mdo"/>
      <sheetName val="equip"/>
      <sheetName val="mat"/>
      <sheetName val="CIRCUITOS CODENSA"/>
      <sheetName val="OCTUBRE"/>
      <sheetName val="2,2,6,1 Pilotes 0,30"/>
      <sheetName val="CODCONST"/>
      <sheetName val="PREACTA Y CONTRATISTAS"/>
      <sheetName val="PERSONAL"/>
      <sheetName val="Tarifa MT"/>
      <sheetName val="PUNITARIOS PARA 241201 2S.xls"/>
      <sheetName val="OBRAS SES"/>
      <sheetName val="PLAN DE INVERSION ANTICIPO"/>
      <sheetName val="inv mensual"/>
      <sheetName val="borrador flujo inv"/>
      <sheetName val="social-ambiental"/>
      <sheetName val="AU"/>
      <sheetName val="Summary"/>
      <sheetName val="A_P_U1"/>
      <sheetName val="A_P_U"/>
      <sheetName val="SALARIOS"/>
      <sheetName val="APU NO PREVISTO"/>
      <sheetName val="PPTA (3)"/>
      <sheetName val="PPTA (2)"/>
      <sheetName val="PPTA"/>
      <sheetName val="Requisición1"/>
      <sheetName val="ESTADO_VÍA-CRIT_TECNICO"/>
      <sheetName val="Hoja2"/>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2_5y2_614"/>
      <sheetName val="7.1.8.1.1"/>
      <sheetName val="inst"/>
      <sheetName val="PUNITARIOS_PARA_241201_2S17"/>
      <sheetName val="PR_117"/>
      <sheetName val="ESTADO_RED_TEC17"/>
      <sheetName val="PREACTA_1017"/>
      <sheetName val="PREACTA_917"/>
      <sheetName val="c2_5y2_617"/>
      <sheetName val="PREACTA_66"/>
      <sheetName val="TABLA_20086"/>
      <sheetName val="5__ELECTRICO3"/>
      <sheetName val="LISTA_DE_PRECIOS4"/>
      <sheetName val="_Liquidacion_de_Obra_por_Tramo4"/>
      <sheetName val="ITEMS_NO_REVISTOS3"/>
      <sheetName val="APU_ELECTRICOS3"/>
      <sheetName val="gpi_5264"/>
      <sheetName val="vea_3744"/>
      <sheetName val="2,2,6,1_Pilotes_0,303"/>
      <sheetName val="APU_NO_PREVISTO3"/>
      <sheetName val="PPTA_(3)3"/>
      <sheetName val="PPTA_(2)3"/>
      <sheetName val="Cuadr_3"/>
      <sheetName val="PUNITARIOS_PARA_241201_2S_xls3"/>
      <sheetName val="OBRAS_SES3"/>
      <sheetName val="gpi_526"/>
      <sheetName val="vea_374"/>
      <sheetName val="PUNITARIOS_PARA_241201_2S16"/>
      <sheetName val="PR_116"/>
      <sheetName val="ESTADO_RED_TEC16"/>
      <sheetName val="PREACTA_1016"/>
      <sheetName val="PREACTA_916"/>
      <sheetName val="gpi_5263"/>
      <sheetName val="vea_3743"/>
      <sheetName val="c2_5y2_616"/>
      <sheetName val="5__ELECTRICO2"/>
      <sheetName val="ITEMS_NO_REVISTOS2"/>
      <sheetName val="APU_ELECTRICOS2"/>
      <sheetName val="2,2,6,1_Pilotes_0,302"/>
      <sheetName val="APU_NO_PREVISTO2"/>
      <sheetName val="PPTA_(3)2"/>
      <sheetName val="PPTA_(2)2"/>
      <sheetName val="Cuadr_2"/>
      <sheetName val="PUNITARIOS_PARA_241201_2S_xls2"/>
      <sheetName val="OBRAS_SES2"/>
      <sheetName val="gpi_5262"/>
      <sheetName val="vea_3742"/>
      <sheetName val="c2_5y2_615"/>
      <sheetName val="5__ELECTRICO1"/>
      <sheetName val="ITEMS_NO_REVISTOS1"/>
      <sheetName val="APU_ELECTRICOS1"/>
      <sheetName val="2,2,6,1_Pilotes_0,301"/>
      <sheetName val="APU_NO_PREVISTO1"/>
      <sheetName val="PPTA_(3)1"/>
      <sheetName val="PPTA_(2)1"/>
      <sheetName val="Cuadr_1"/>
      <sheetName val="PUNITARIOS_PARA_241201_2S_xls1"/>
      <sheetName val="OBRAS_SES1"/>
      <sheetName val="gpi_5261"/>
      <sheetName val="vea_3741"/>
      <sheetName val="5__ELECTRICO"/>
      <sheetName val="ITEMS_NO_REVISTOS"/>
      <sheetName val="APU_ELECTRICOS"/>
      <sheetName val="2,2,6,1_Pilotes_0,30"/>
      <sheetName val="APU_NO_PREVISTO"/>
      <sheetName val="PPTA_(3)"/>
      <sheetName val="PPTA_(2)"/>
      <sheetName val="Cuadr_"/>
      <sheetName val="PUNITARIOS_PARA_241201_2S_xls"/>
      <sheetName val="OBRAS_SES"/>
      <sheetName val="for 6"/>
      <sheetName val="glvc"/>
      <sheetName val="TABLAS"/>
      <sheetName val="CURVA"/>
      <sheetName val="APU"/>
      <sheetName val="costos oficina"/>
      <sheetName val="costos campamento"/>
      <sheetName val="días habiles 2015"/>
      <sheetName val="BASE"/>
      <sheetName val="CHINCHINA FINAL . A CEROS"/>
      <sheetName val="Memoria de calculo"/>
      <sheetName val="Poblacion"/>
      <sheetName val="DEST. MEDIOS"/>
      <sheetName val="COMBUASF"/>
      <sheetName val="BALCRUDO"/>
      <sheetName val="CARGASPROC."/>
      <sheetName val="G L P  FINAL"/>
      <sheetName val="Cálculo"/>
      <sheetName val="STRSUMM0"/>
      <sheetName val="PREACTA_Y_CONTRATISTAS"/>
      <sheetName val="Tarifa_MT"/>
      <sheetName val="PLAN_DE_INVERSION_ANTICIPO"/>
      <sheetName val="inv_mensual"/>
      <sheetName val="borrador_flujo_inv"/>
      <sheetName val="PREACTA_Y_CONTRATISTAS1"/>
      <sheetName val="Tarifa_MT1"/>
      <sheetName val="PLAN_DE_INVERSION_ANTICIPO1"/>
      <sheetName val="inv_mensual1"/>
      <sheetName val="borrador_flujo_inv1"/>
      <sheetName val="ACTA MODIFICACIÓN CIVIL"/>
      <sheetName val="EVA"/>
      <sheetName val="AIU"/>
      <sheetName val="Program"/>
      <sheetName val="@RISK - Correlaciones"/>
      <sheetName val="Acta"/>
      <sheetName val="devdics"/>
      <sheetName val="Bases 2A"/>
      <sheetName val="factor"/>
      <sheetName val="Estado Resumen"/>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refreshError="1"/>
      <sheetData sheetId="145"/>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refreshError="1"/>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sheetData sheetId="186" refreshError="1"/>
      <sheetData sheetId="187"/>
      <sheetData sheetId="188"/>
      <sheetData sheetId="189" refreshError="1"/>
      <sheetData sheetId="190"/>
      <sheetData sheetId="191"/>
      <sheetData sheetId="192"/>
      <sheetData sheetId="193"/>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refreshError="1"/>
      <sheetData sheetId="373" refreshError="1"/>
      <sheetData sheetId="374" refreshError="1"/>
      <sheetData sheetId="375" refreshError="1"/>
      <sheetData sheetId="376" refreshError="1"/>
      <sheetData sheetId="377"/>
      <sheetData sheetId="378"/>
      <sheetData sheetId="379"/>
      <sheetData sheetId="380" refreshError="1"/>
      <sheetData sheetId="381"/>
      <sheetData sheetId="382"/>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sheetData sheetId="392"/>
      <sheetData sheetId="393"/>
      <sheetData sheetId="394"/>
      <sheetData sheetId="395"/>
      <sheetData sheetId="396"/>
      <sheetData sheetId="397"/>
      <sheetData sheetId="398"/>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 INTERVENTORÍA (8 MESES) "/>
      <sheetName val="PTO ETAPA I"/>
      <sheetName val="PTO ETAPA II"/>
      <sheetName val="PTO ETAPA III"/>
      <sheetName val="PTO ETAPA IV"/>
      <sheetName val=" INTERVENTORÍA  ETAPAS (2 M)"/>
      <sheetName val="Hoja1"/>
    </sheetNames>
    <sheetDataSet>
      <sheetData sheetId="0"/>
      <sheetData sheetId="1"/>
      <sheetData sheetId="2"/>
      <sheetData sheetId="3"/>
      <sheetData sheetId="4"/>
      <sheetData sheetId="5"/>
      <sheetData sheetId="6"/>
      <sheetData sheetId="7"/>
      <sheetData sheetId="8"/>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LISTA"/>
      <sheetName val="LISTA2"/>
      <sheetName val="ANAL.PRESTACIONES"/>
      <sheetName val="CUADRI"/>
      <sheetName val="MORTERO"/>
      <sheetName val="CONCRETO"/>
      <sheetName val="PRELIMINAR"/>
      <sheetName val="ZAPA.VIGAS"/>
      <sheetName val="LEVANTE"/>
      <sheetName val="PAÑE-ENCHA-PISO"/>
      <sheetName val="PAVIM.RIGIDO"/>
      <sheetName val="HIDROSANI"/>
      <sheetName val="APAR-ACCESORIO"/>
      <sheetName val="CARPINTERIA"/>
      <sheetName val="ELECTRICO"/>
      <sheetName val="PINTURA"/>
      <sheetName val="RELLENO-RETIRO"/>
      <sheetName val="OBR.EXTERIORES"/>
      <sheetName val="GENERAL"/>
      <sheetName val="Cronograma"/>
      <sheetName val="FINANZAS"/>
      <sheetName val="FSE - 01"/>
      <sheetName val="ESTADO DE INGRESO"/>
      <sheetName val="OTROS ITEMS DIFERENTES"/>
      <sheetName val="EXPLANACION"/>
      <sheetName val="A.U.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materiales"/>
      <sheetName val="otros"/>
      <sheetName val="Insumos"/>
      <sheetName val="APU"/>
      <sheetName val="COSTOS_OFICINA"/>
      <sheetName val="COSTOS_CAMPAMENTO"/>
      <sheetName val="DATOS"/>
      <sheetName val="Presup Av 1o de mayo con 73a "/>
      <sheetName val="BASE"/>
      <sheetName val="Res-Accide-10"/>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 val="Unitarios"/>
      <sheetName val="desmonte"/>
      <sheetName val="Mat"/>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P205"/>
  <sheetViews>
    <sheetView tabSelected="1" zoomScale="80" zoomScaleNormal="80" workbookViewId="0">
      <selection activeCell="L13" sqref="L13"/>
    </sheetView>
  </sheetViews>
  <sheetFormatPr baseColWidth="10" defaultColWidth="11.42578125" defaultRowHeight="15" x14ac:dyDescent="0.25"/>
  <cols>
    <col min="1" max="3" width="11.42578125" style="78"/>
    <col min="4" max="4" width="43.7109375" style="78" customWidth="1"/>
    <col min="5" max="6" width="11.42578125" style="78"/>
    <col min="7" max="7" width="12.5703125" style="78" customWidth="1"/>
    <col min="8" max="8" width="13.7109375" style="78" customWidth="1"/>
    <col min="9" max="9" width="11.42578125" style="78"/>
    <col min="10" max="10" width="15.140625" style="78" customWidth="1"/>
    <col min="11" max="11" width="25" style="156" customWidth="1"/>
    <col min="12" max="12" width="20.7109375" style="157" customWidth="1"/>
    <col min="13" max="13" width="16.28515625" style="78" customWidth="1"/>
    <col min="14" max="14" width="16.42578125" style="78" bestFit="1" customWidth="1"/>
    <col min="15" max="15" width="17.7109375" style="78" bestFit="1" customWidth="1"/>
    <col min="16" max="16384" width="11.42578125" style="78"/>
  </cols>
  <sheetData>
    <row r="2" spans="1:13" ht="23.25" x14ac:dyDescent="0.35">
      <c r="C2" s="79" t="s">
        <v>0</v>
      </c>
      <c r="D2" s="80"/>
      <c r="E2" s="80"/>
      <c r="F2" s="80"/>
      <c r="G2" s="80"/>
      <c r="H2" s="80"/>
      <c r="I2" s="80"/>
      <c r="J2" s="80"/>
      <c r="K2" s="80"/>
      <c r="L2" s="80"/>
      <c r="M2" s="81"/>
    </row>
    <row r="4" spans="1:13" ht="56.25" customHeight="1" x14ac:dyDescent="0.25">
      <c r="C4" s="82" t="s">
        <v>1</v>
      </c>
      <c r="D4" s="83"/>
      <c r="E4" s="83"/>
      <c r="F4" s="83"/>
      <c r="G4" s="83"/>
      <c r="H4" s="83"/>
      <c r="I4" s="83"/>
      <c r="J4" s="83"/>
      <c r="K4" s="83"/>
      <c r="L4" s="83"/>
      <c r="M4" s="84"/>
    </row>
    <row r="5" spans="1:13" ht="42.75" customHeight="1" thickBot="1" x14ac:dyDescent="0.3">
      <c r="A5" s="85"/>
      <c r="C5" s="86" t="s">
        <v>2</v>
      </c>
      <c r="D5" s="87" t="s">
        <v>3</v>
      </c>
      <c r="E5" s="87" t="s">
        <v>4</v>
      </c>
      <c r="F5" s="87" t="s">
        <v>5</v>
      </c>
      <c r="G5" s="87" t="s">
        <v>6</v>
      </c>
      <c r="H5" s="87" t="s">
        <v>7</v>
      </c>
      <c r="I5" s="87" t="s">
        <v>8</v>
      </c>
      <c r="J5" s="87" t="s">
        <v>9</v>
      </c>
      <c r="K5" s="88" t="s">
        <v>10</v>
      </c>
      <c r="L5" s="89" t="s">
        <v>11</v>
      </c>
      <c r="M5" s="90" t="s">
        <v>12</v>
      </c>
    </row>
    <row r="6" spans="1:13" x14ac:dyDescent="0.25">
      <c r="C6" s="91">
        <v>1</v>
      </c>
      <c r="D6" s="92" t="s">
        <v>13</v>
      </c>
      <c r="E6" s="93"/>
      <c r="F6" s="94"/>
      <c r="G6" s="95"/>
      <c r="H6" s="94"/>
      <c r="I6" s="96"/>
      <c r="J6" s="96"/>
      <c r="K6" s="97"/>
      <c r="L6" s="98"/>
      <c r="M6" s="99"/>
    </row>
    <row r="7" spans="1:13" x14ac:dyDescent="0.25">
      <c r="C7" s="100" t="s">
        <v>14</v>
      </c>
      <c r="D7" s="101" t="s">
        <v>15</v>
      </c>
      <c r="E7" s="102" t="s">
        <v>16</v>
      </c>
      <c r="F7" s="103">
        <v>3.2000000000000001E-2</v>
      </c>
      <c r="G7" s="104">
        <v>4000000</v>
      </c>
      <c r="H7" s="105">
        <v>1.53</v>
      </c>
      <c r="I7" s="102">
        <v>3</v>
      </c>
      <c r="J7" s="106">
        <f>ROUND(F7*G7*H7*I7,0)</f>
        <v>587520</v>
      </c>
      <c r="K7" s="166"/>
      <c r="L7" s="107" t="e">
        <f>'FP 1'!F43</f>
        <v>#DIV/0!</v>
      </c>
      <c r="M7" s="108" t="e">
        <f>ROUND(F7*K7*L7*I7,0)</f>
        <v>#DIV/0!</v>
      </c>
    </row>
    <row r="8" spans="1:13" x14ac:dyDescent="0.25">
      <c r="C8" s="100" t="s">
        <v>17</v>
      </c>
      <c r="D8" s="101" t="s">
        <v>18</v>
      </c>
      <c r="E8" s="102" t="s">
        <v>16</v>
      </c>
      <c r="F8" s="109">
        <v>0.7</v>
      </c>
      <c r="G8" s="104">
        <v>2300000</v>
      </c>
      <c r="H8" s="105">
        <v>1.66</v>
      </c>
      <c r="I8" s="102">
        <v>3</v>
      </c>
      <c r="J8" s="106">
        <f>ROUND(F8*G8*H8*I8,0)</f>
        <v>8017800</v>
      </c>
      <c r="K8" s="167"/>
      <c r="L8" s="107" t="e">
        <f>'FP 1'!H43</f>
        <v>#DIV/0!</v>
      </c>
      <c r="M8" s="108" t="e">
        <f>ROUND(F8*K8*L8*I8,0)</f>
        <v>#DIV/0!</v>
      </c>
    </row>
    <row r="9" spans="1:13" x14ac:dyDescent="0.25">
      <c r="C9" s="110">
        <v>2</v>
      </c>
      <c r="D9" s="111" t="s">
        <v>19</v>
      </c>
      <c r="E9" s="112" t="s">
        <v>20</v>
      </c>
      <c r="F9" s="113"/>
      <c r="G9" s="104">
        <v>876000</v>
      </c>
      <c r="H9" s="114"/>
      <c r="I9" s="112">
        <v>1</v>
      </c>
      <c r="J9" s="106">
        <f>ROUND(G9*I9,0)</f>
        <v>876000</v>
      </c>
      <c r="K9" s="167"/>
      <c r="L9" s="115"/>
      <c r="M9" s="108">
        <f>ROUND(I9*K9,0)</f>
        <v>0</v>
      </c>
    </row>
    <row r="10" spans="1:13" x14ac:dyDescent="0.25">
      <c r="C10" s="110">
        <v>3</v>
      </c>
      <c r="D10" s="111" t="s">
        <v>21</v>
      </c>
      <c r="E10" s="112" t="s">
        <v>20</v>
      </c>
      <c r="F10" s="116"/>
      <c r="G10" s="104">
        <v>2235260</v>
      </c>
      <c r="H10" s="114"/>
      <c r="I10" s="117">
        <v>1</v>
      </c>
      <c r="J10" s="106">
        <f>ROUND(G10*I10,0)</f>
        <v>2235260</v>
      </c>
      <c r="K10" s="167"/>
      <c r="L10" s="115"/>
      <c r="M10" s="108">
        <f t="shared" ref="M10:M11" si="0">ROUND(I10*K10,0)</f>
        <v>0</v>
      </c>
    </row>
    <row r="11" spans="1:13" x14ac:dyDescent="0.25">
      <c r="C11" s="110">
        <v>4</v>
      </c>
      <c r="D11" s="111" t="s">
        <v>22</v>
      </c>
      <c r="E11" s="112" t="s">
        <v>20</v>
      </c>
      <c r="F11" s="116"/>
      <c r="G11" s="104">
        <v>88695</v>
      </c>
      <c r="H11" s="114"/>
      <c r="I11" s="117">
        <v>1</v>
      </c>
      <c r="J11" s="106">
        <f>ROUND(G11*I11,0)</f>
        <v>88695</v>
      </c>
      <c r="K11" s="167"/>
      <c r="L11" s="115"/>
      <c r="M11" s="108">
        <f t="shared" si="0"/>
        <v>0</v>
      </c>
    </row>
    <row r="12" spans="1:13" ht="46.5" customHeight="1" x14ac:dyDescent="0.25">
      <c r="C12" s="110">
        <v>5</v>
      </c>
      <c r="D12" s="118" t="s">
        <v>23</v>
      </c>
      <c r="E12" s="118"/>
      <c r="F12" s="118"/>
      <c r="G12" s="118"/>
      <c r="H12" s="119">
        <v>0.01</v>
      </c>
      <c r="I12" s="120"/>
      <c r="J12" s="121">
        <f>ROUND(H12*(J7+J8+J9),0)</f>
        <v>94813</v>
      </c>
      <c r="K12" s="122" t="s">
        <v>24</v>
      </c>
      <c r="L12" s="168"/>
      <c r="M12" s="123" t="e">
        <f>ROUND(L12*(M7+M8+M9),0)</f>
        <v>#DIV/0!</v>
      </c>
    </row>
    <row r="13" spans="1:13" ht="45.75" customHeight="1" x14ac:dyDescent="0.25">
      <c r="C13" s="110">
        <v>6</v>
      </c>
      <c r="D13" s="118" t="s">
        <v>25</v>
      </c>
      <c r="E13" s="118"/>
      <c r="F13" s="118"/>
      <c r="G13" s="118"/>
      <c r="H13" s="119">
        <v>0.06</v>
      </c>
      <c r="I13" s="120"/>
      <c r="J13" s="121">
        <f>ROUND(H13*(J7+J8+J9+J10+J11),0)</f>
        <v>708317</v>
      </c>
      <c r="K13" s="122" t="s">
        <v>25</v>
      </c>
      <c r="L13" s="168"/>
      <c r="M13" s="123" t="e">
        <f>ROUND(L13*(M7+M8+M9+M10+M11),0)</f>
        <v>#DIV/0!</v>
      </c>
    </row>
    <row r="14" spans="1:13" x14ac:dyDescent="0.25">
      <c r="C14" s="124" t="s">
        <v>26</v>
      </c>
      <c r="D14" s="125"/>
      <c r="E14" s="125"/>
      <c r="F14" s="125"/>
      <c r="G14" s="125"/>
      <c r="H14" s="125"/>
      <c r="I14" s="125"/>
      <c r="J14" s="126">
        <f>ROUND(SUM(J7:J13),0)</f>
        <v>12608405</v>
      </c>
      <c r="K14" s="127" t="s">
        <v>26</v>
      </c>
      <c r="L14" s="127"/>
      <c r="M14" s="128" t="e">
        <f>SUM(M7:M13)</f>
        <v>#DIV/0!</v>
      </c>
    </row>
    <row r="15" spans="1:13" x14ac:dyDescent="0.25">
      <c r="C15" s="129" t="s">
        <v>27</v>
      </c>
      <c r="D15" s="130"/>
      <c r="E15" s="130"/>
      <c r="F15" s="130"/>
      <c r="G15" s="130"/>
      <c r="H15" s="130"/>
      <c r="I15" s="131">
        <v>0.19</v>
      </c>
      <c r="J15" s="132">
        <f>ROUND(I15*J14,0)</f>
        <v>2395597</v>
      </c>
      <c r="K15" s="133" t="s">
        <v>28</v>
      </c>
      <c r="L15" s="169"/>
      <c r="M15" s="128" t="e">
        <f>L15*M14</f>
        <v>#DIV/0!</v>
      </c>
    </row>
    <row r="16" spans="1:13" ht="36.75" customHeight="1" thickBot="1" x14ac:dyDescent="0.3">
      <c r="C16" s="134" t="s">
        <v>29</v>
      </c>
      <c r="D16" s="135"/>
      <c r="E16" s="135"/>
      <c r="F16" s="135"/>
      <c r="G16" s="135"/>
      <c r="H16" s="135"/>
      <c r="I16" s="135"/>
      <c r="J16" s="136">
        <f>ROUND(J14+J15,0)</f>
        <v>15004002</v>
      </c>
      <c r="K16" s="137" t="s">
        <v>30</v>
      </c>
      <c r="L16" s="138"/>
      <c r="M16" s="139" t="e">
        <f>M14+M15</f>
        <v>#DIV/0!</v>
      </c>
    </row>
    <row r="18" spans="3:13" ht="45" customHeight="1" x14ac:dyDescent="0.25">
      <c r="C18" s="82" t="s">
        <v>31</v>
      </c>
      <c r="D18" s="83"/>
      <c r="E18" s="83"/>
      <c r="F18" s="83"/>
      <c r="G18" s="83"/>
      <c r="H18" s="83"/>
      <c r="I18" s="83"/>
      <c r="J18" s="83"/>
      <c r="K18" s="83"/>
      <c r="L18" s="83"/>
      <c r="M18" s="84"/>
    </row>
    <row r="19" spans="3:13" ht="42" customHeight="1" x14ac:dyDescent="0.25">
      <c r="C19" s="86" t="s">
        <v>2</v>
      </c>
      <c r="D19" s="87" t="s">
        <v>3</v>
      </c>
      <c r="E19" s="87" t="s">
        <v>4</v>
      </c>
      <c r="F19" s="87" t="s">
        <v>5</v>
      </c>
      <c r="G19" s="87" t="s">
        <v>6</v>
      </c>
      <c r="H19" s="87" t="s">
        <v>7</v>
      </c>
      <c r="I19" s="87" t="s">
        <v>8</v>
      </c>
      <c r="J19" s="87" t="s">
        <v>9</v>
      </c>
      <c r="K19" s="88" t="s">
        <v>10</v>
      </c>
      <c r="L19" s="89" t="s">
        <v>11</v>
      </c>
      <c r="M19" s="90" t="s">
        <v>12</v>
      </c>
    </row>
    <row r="20" spans="3:13" x14ac:dyDescent="0.25">
      <c r="C20" s="91">
        <v>1</v>
      </c>
      <c r="D20" s="92" t="s">
        <v>13</v>
      </c>
      <c r="E20" s="93"/>
      <c r="F20" s="94"/>
      <c r="G20" s="95"/>
      <c r="H20" s="94"/>
      <c r="I20" s="96"/>
      <c r="J20" s="96"/>
      <c r="K20" s="97"/>
      <c r="L20" s="98"/>
      <c r="M20" s="99"/>
    </row>
    <row r="21" spans="3:13" x14ac:dyDescent="0.25">
      <c r="C21" s="100" t="s">
        <v>14</v>
      </c>
      <c r="D21" s="101" t="s">
        <v>15</v>
      </c>
      <c r="E21" s="102" t="s">
        <v>16</v>
      </c>
      <c r="F21" s="103">
        <v>4.8000000000000001E-2</v>
      </c>
      <c r="G21" s="104">
        <v>4000000</v>
      </c>
      <c r="H21" s="105">
        <v>1.53</v>
      </c>
      <c r="I21" s="102">
        <v>3</v>
      </c>
      <c r="J21" s="106">
        <f>ROUND(F21*G21*H21*I21,0)</f>
        <v>881280</v>
      </c>
      <c r="K21" s="140">
        <f>K7</f>
        <v>0</v>
      </c>
      <c r="L21" s="107" t="e">
        <f>'FP 1'!F43</f>
        <v>#DIV/0!</v>
      </c>
      <c r="M21" s="108" t="e">
        <f>ROUND(F21*K21*L21*I21,0)</f>
        <v>#DIV/0!</v>
      </c>
    </row>
    <row r="22" spans="3:13" x14ac:dyDescent="0.25">
      <c r="C22" s="100" t="s">
        <v>17</v>
      </c>
      <c r="D22" s="101" t="s">
        <v>18</v>
      </c>
      <c r="E22" s="102" t="s">
        <v>16</v>
      </c>
      <c r="F22" s="109">
        <v>0.5</v>
      </c>
      <c r="G22" s="104">
        <v>2300000</v>
      </c>
      <c r="H22" s="105">
        <v>1.66</v>
      </c>
      <c r="I22" s="102">
        <v>3</v>
      </c>
      <c r="J22" s="106">
        <f>ROUND(F22*G22*H22*I22,0)</f>
        <v>5727000</v>
      </c>
      <c r="K22" s="170"/>
      <c r="L22" s="107" t="e">
        <f>'FP 1'!J43</f>
        <v>#DIV/0!</v>
      </c>
      <c r="M22" s="108" t="e">
        <f>ROUND(F22*K22*L22*I22,0)</f>
        <v>#DIV/0!</v>
      </c>
    </row>
    <row r="23" spans="3:13" x14ac:dyDescent="0.25">
      <c r="C23" s="110">
        <v>2</v>
      </c>
      <c r="D23" s="111" t="s">
        <v>19</v>
      </c>
      <c r="E23" s="112" t="s">
        <v>20</v>
      </c>
      <c r="F23" s="113"/>
      <c r="G23" s="104">
        <v>726000</v>
      </c>
      <c r="H23" s="114"/>
      <c r="I23" s="112">
        <v>1</v>
      </c>
      <c r="J23" s="106">
        <f>ROUND(G23*I23,0)</f>
        <v>726000</v>
      </c>
      <c r="K23" s="170"/>
      <c r="L23" s="141"/>
      <c r="M23" s="108">
        <f>ROUND(I23*K23,0)</f>
        <v>0</v>
      </c>
    </row>
    <row r="24" spans="3:13" x14ac:dyDescent="0.25">
      <c r="C24" s="110">
        <v>3</v>
      </c>
      <c r="D24" s="111" t="s">
        <v>21</v>
      </c>
      <c r="E24" s="112" t="s">
        <v>20</v>
      </c>
      <c r="F24" s="116"/>
      <c r="G24" s="104">
        <v>1852510</v>
      </c>
      <c r="H24" s="114"/>
      <c r="I24" s="117">
        <v>1</v>
      </c>
      <c r="J24" s="106">
        <f>ROUND(G24*I24,0)</f>
        <v>1852510</v>
      </c>
      <c r="K24" s="170"/>
      <c r="L24" s="141"/>
      <c r="M24" s="108">
        <f t="shared" ref="M24:M25" si="1">ROUND(I24*K24,0)</f>
        <v>0</v>
      </c>
    </row>
    <row r="25" spans="3:13" x14ac:dyDescent="0.25">
      <c r="C25" s="110">
        <v>4</v>
      </c>
      <c r="D25" s="111" t="s">
        <v>22</v>
      </c>
      <c r="E25" s="112" t="s">
        <v>20</v>
      </c>
      <c r="F25" s="116"/>
      <c r="G25" s="104">
        <v>73508</v>
      </c>
      <c r="H25" s="114"/>
      <c r="I25" s="117">
        <v>1</v>
      </c>
      <c r="J25" s="106">
        <f>ROUND(G25*I25,0)</f>
        <v>73508</v>
      </c>
      <c r="K25" s="170"/>
      <c r="L25" s="141"/>
      <c r="M25" s="108">
        <f t="shared" si="1"/>
        <v>0</v>
      </c>
    </row>
    <row r="26" spans="3:13" ht="45" customHeight="1" x14ac:dyDescent="0.25">
      <c r="C26" s="110">
        <v>5</v>
      </c>
      <c r="D26" s="118" t="s">
        <v>23</v>
      </c>
      <c r="E26" s="118"/>
      <c r="F26" s="118"/>
      <c r="G26" s="118"/>
      <c r="H26" s="119">
        <v>0.01</v>
      </c>
      <c r="I26" s="120"/>
      <c r="J26" s="121">
        <f>ROUND(H26*(J21+J22+J23),0)</f>
        <v>73343</v>
      </c>
      <c r="K26" s="122" t="s">
        <v>24</v>
      </c>
      <c r="L26" s="168"/>
      <c r="M26" s="123" t="e">
        <f>ROUND(L26*(M21+M22+M23),0)</f>
        <v>#DIV/0!</v>
      </c>
    </row>
    <row r="27" spans="3:13" ht="44.25" customHeight="1" x14ac:dyDescent="0.25">
      <c r="C27" s="110">
        <v>6</v>
      </c>
      <c r="D27" s="118" t="s">
        <v>25</v>
      </c>
      <c r="E27" s="118"/>
      <c r="F27" s="118"/>
      <c r="G27" s="118"/>
      <c r="H27" s="119">
        <v>0.06</v>
      </c>
      <c r="I27" s="120"/>
      <c r="J27" s="121">
        <f>ROUND(H27*(J21+J22+J23+J24+J25),0)</f>
        <v>555618</v>
      </c>
      <c r="K27" s="122" t="s">
        <v>25</v>
      </c>
      <c r="L27" s="168"/>
      <c r="M27" s="123" t="e">
        <f>ROUND(L27*(M21+M22+M23+M24+M25),0)</f>
        <v>#DIV/0!</v>
      </c>
    </row>
    <row r="28" spans="3:13" x14ac:dyDescent="0.25">
      <c r="C28" s="124" t="s">
        <v>26</v>
      </c>
      <c r="D28" s="125"/>
      <c r="E28" s="125"/>
      <c r="F28" s="125"/>
      <c r="G28" s="125"/>
      <c r="H28" s="125"/>
      <c r="I28" s="125"/>
      <c r="J28" s="126">
        <f>ROUND(SUM(J21:J27),0)</f>
        <v>9889259</v>
      </c>
      <c r="K28" s="127" t="s">
        <v>26</v>
      </c>
      <c r="L28" s="127"/>
      <c r="M28" s="128" t="e">
        <f>SUM(M21:M27)</f>
        <v>#DIV/0!</v>
      </c>
    </row>
    <row r="29" spans="3:13" x14ac:dyDescent="0.25">
      <c r="C29" s="129" t="s">
        <v>27</v>
      </c>
      <c r="D29" s="130"/>
      <c r="E29" s="130"/>
      <c r="F29" s="130"/>
      <c r="G29" s="130"/>
      <c r="H29" s="130"/>
      <c r="I29" s="131">
        <v>0.19</v>
      </c>
      <c r="J29" s="132">
        <f>ROUND(I29*J28,0)</f>
        <v>1878959</v>
      </c>
      <c r="K29" s="133" t="s">
        <v>28</v>
      </c>
      <c r="L29" s="171"/>
      <c r="M29" s="128" t="e">
        <f>L29*M28</f>
        <v>#DIV/0!</v>
      </c>
    </row>
    <row r="30" spans="3:13" ht="26.25" customHeight="1" x14ac:dyDescent="0.25">
      <c r="C30" s="134" t="s">
        <v>29</v>
      </c>
      <c r="D30" s="135"/>
      <c r="E30" s="135"/>
      <c r="F30" s="135"/>
      <c r="G30" s="135"/>
      <c r="H30" s="135"/>
      <c r="I30" s="135"/>
      <c r="J30" s="136">
        <f>ROUND(J28+J29,0)</f>
        <v>11768218</v>
      </c>
      <c r="K30" s="137" t="s">
        <v>30</v>
      </c>
      <c r="L30" s="138"/>
      <c r="M30" s="139" t="e">
        <f>M28+M29</f>
        <v>#DIV/0!</v>
      </c>
    </row>
    <row r="32" spans="3:13" ht="46.5" customHeight="1" x14ac:dyDescent="0.25">
      <c r="C32" s="82" t="s">
        <v>32</v>
      </c>
      <c r="D32" s="83"/>
      <c r="E32" s="83"/>
      <c r="F32" s="83"/>
      <c r="G32" s="83"/>
      <c r="H32" s="83"/>
      <c r="I32" s="83"/>
      <c r="J32" s="83"/>
      <c r="K32" s="83"/>
      <c r="L32" s="83"/>
      <c r="M32" s="84"/>
    </row>
    <row r="33" spans="3:13" ht="38.25" x14ac:dyDescent="0.25">
      <c r="C33" s="86" t="s">
        <v>2</v>
      </c>
      <c r="D33" s="87" t="s">
        <v>3</v>
      </c>
      <c r="E33" s="87" t="s">
        <v>4</v>
      </c>
      <c r="F33" s="87" t="s">
        <v>5</v>
      </c>
      <c r="G33" s="87" t="s">
        <v>6</v>
      </c>
      <c r="H33" s="87" t="s">
        <v>7</v>
      </c>
      <c r="I33" s="87" t="s">
        <v>8</v>
      </c>
      <c r="J33" s="87" t="s">
        <v>9</v>
      </c>
      <c r="K33" s="88" t="s">
        <v>10</v>
      </c>
      <c r="L33" s="89" t="s">
        <v>11</v>
      </c>
      <c r="M33" s="90" t="s">
        <v>12</v>
      </c>
    </row>
    <row r="34" spans="3:13" x14ac:dyDescent="0.25">
      <c r="C34" s="91">
        <v>1</v>
      </c>
      <c r="D34" s="92" t="s">
        <v>13</v>
      </c>
      <c r="E34" s="93"/>
      <c r="F34" s="94"/>
      <c r="G34" s="95"/>
      <c r="H34" s="94"/>
      <c r="I34" s="96"/>
      <c r="J34" s="96"/>
      <c r="K34" s="97"/>
      <c r="L34" s="98"/>
      <c r="M34" s="99"/>
    </row>
    <row r="35" spans="3:13" x14ac:dyDescent="0.25">
      <c r="C35" s="100" t="s">
        <v>14</v>
      </c>
      <c r="D35" s="101" t="s">
        <v>15</v>
      </c>
      <c r="E35" s="102" t="s">
        <v>16</v>
      </c>
      <c r="F35" s="103">
        <v>1.6E-2</v>
      </c>
      <c r="G35" s="104">
        <v>4000000</v>
      </c>
      <c r="H35" s="105">
        <v>1.53</v>
      </c>
      <c r="I35" s="102">
        <v>3</v>
      </c>
      <c r="J35" s="106">
        <f>ROUND(F35*G35*H35*I35,0)</f>
        <v>293760</v>
      </c>
      <c r="K35" s="142">
        <f>K7</f>
        <v>0</v>
      </c>
      <c r="L35" s="107" t="e">
        <f>'FP 1'!F43</f>
        <v>#DIV/0!</v>
      </c>
      <c r="M35" s="108" t="e">
        <f>ROUND(F35*K35*L35*I35,0)</f>
        <v>#DIV/0!</v>
      </c>
    </row>
    <row r="36" spans="3:13" x14ac:dyDescent="0.25">
      <c r="C36" s="100" t="s">
        <v>17</v>
      </c>
      <c r="D36" s="101" t="s">
        <v>18</v>
      </c>
      <c r="E36" s="102" t="s">
        <v>16</v>
      </c>
      <c r="F36" s="109">
        <v>0.3</v>
      </c>
      <c r="G36" s="104">
        <v>2300000</v>
      </c>
      <c r="H36" s="105">
        <v>1.66</v>
      </c>
      <c r="I36" s="102">
        <v>3</v>
      </c>
      <c r="J36" s="106">
        <f>ROUND(F36*G36*H36*I36,0)</f>
        <v>3436200</v>
      </c>
      <c r="K36" s="140">
        <f>K8</f>
        <v>0</v>
      </c>
      <c r="L36" s="107" t="e">
        <f>'FP 1'!L43</f>
        <v>#DIV/0!</v>
      </c>
      <c r="M36" s="108" t="e">
        <f>ROUND(F36*K36*L36*I36,0)</f>
        <v>#DIV/0!</v>
      </c>
    </row>
    <row r="37" spans="3:13" x14ac:dyDescent="0.25">
      <c r="C37" s="110">
        <v>2</v>
      </c>
      <c r="D37" s="111" t="s">
        <v>19</v>
      </c>
      <c r="E37" s="112" t="s">
        <v>20</v>
      </c>
      <c r="F37" s="113"/>
      <c r="G37" s="104">
        <v>395619</v>
      </c>
      <c r="H37" s="114"/>
      <c r="I37" s="112">
        <v>1</v>
      </c>
      <c r="J37" s="106">
        <f>ROUND(G37*I37,0)</f>
        <v>395619</v>
      </c>
      <c r="K37" s="167"/>
      <c r="L37" s="115"/>
      <c r="M37" s="108">
        <f>ROUND(I37*K37,0)</f>
        <v>0</v>
      </c>
    </row>
    <row r="38" spans="3:13" x14ac:dyDescent="0.25">
      <c r="C38" s="110">
        <v>3</v>
      </c>
      <c r="D38" s="111" t="s">
        <v>21</v>
      </c>
      <c r="E38" s="112" t="s">
        <v>20</v>
      </c>
      <c r="F38" s="116"/>
      <c r="G38" s="104">
        <v>1009487</v>
      </c>
      <c r="H38" s="114"/>
      <c r="I38" s="117">
        <v>1</v>
      </c>
      <c r="J38" s="106">
        <f>ROUND(G38*I38,0)</f>
        <v>1009487</v>
      </c>
      <c r="K38" s="167"/>
      <c r="L38" s="115"/>
      <c r="M38" s="108">
        <f t="shared" ref="M38:M39" si="2">ROUND(I38*K38,0)</f>
        <v>0</v>
      </c>
    </row>
    <row r="39" spans="3:13" x14ac:dyDescent="0.25">
      <c r="C39" s="110">
        <v>4</v>
      </c>
      <c r="D39" s="111" t="s">
        <v>22</v>
      </c>
      <c r="E39" s="112" t="s">
        <v>20</v>
      </c>
      <c r="F39" s="116"/>
      <c r="G39" s="104">
        <v>40056</v>
      </c>
      <c r="H39" s="114"/>
      <c r="I39" s="117">
        <v>1</v>
      </c>
      <c r="J39" s="106">
        <f>ROUND(G39*I39,0)</f>
        <v>40056</v>
      </c>
      <c r="K39" s="167"/>
      <c r="L39" s="115"/>
      <c r="M39" s="108">
        <f t="shared" si="2"/>
        <v>0</v>
      </c>
    </row>
    <row r="40" spans="3:13" ht="42.75" customHeight="1" x14ac:dyDescent="0.25">
      <c r="C40" s="110">
        <v>5</v>
      </c>
      <c r="D40" s="118" t="s">
        <v>23</v>
      </c>
      <c r="E40" s="118"/>
      <c r="F40" s="118"/>
      <c r="G40" s="118"/>
      <c r="H40" s="119">
        <v>0.01</v>
      </c>
      <c r="I40" s="120"/>
      <c r="J40" s="121">
        <f>ROUND(H40*(J35+J36+J37),0)</f>
        <v>41256</v>
      </c>
      <c r="K40" s="122" t="s">
        <v>24</v>
      </c>
      <c r="L40" s="168"/>
      <c r="M40" s="123" t="e">
        <f>ROUND(L40*(M35+M36+M37),0)</f>
        <v>#DIV/0!</v>
      </c>
    </row>
    <row r="41" spans="3:13" ht="46.5" customHeight="1" x14ac:dyDescent="0.25">
      <c r="C41" s="110">
        <v>6</v>
      </c>
      <c r="D41" s="118" t="s">
        <v>25</v>
      </c>
      <c r="E41" s="118"/>
      <c r="F41" s="118"/>
      <c r="G41" s="118"/>
      <c r="H41" s="119">
        <v>0.06</v>
      </c>
      <c r="I41" s="120"/>
      <c r="J41" s="121">
        <f>ROUND(H41*(J35+J36+J37+J38+J39),0)</f>
        <v>310507</v>
      </c>
      <c r="K41" s="122" t="s">
        <v>25</v>
      </c>
      <c r="L41" s="168"/>
      <c r="M41" s="123" t="e">
        <f>ROUND(L41*(M35+M36+M37+M38+M39),0)</f>
        <v>#DIV/0!</v>
      </c>
    </row>
    <row r="42" spans="3:13" x14ac:dyDescent="0.25">
      <c r="C42" s="124" t="s">
        <v>26</v>
      </c>
      <c r="D42" s="125"/>
      <c r="E42" s="125"/>
      <c r="F42" s="125"/>
      <c r="G42" s="125"/>
      <c r="H42" s="125"/>
      <c r="I42" s="125"/>
      <c r="J42" s="126">
        <f>ROUND(SUM(J35:J41),0)</f>
        <v>5526885</v>
      </c>
      <c r="K42" s="127" t="s">
        <v>26</v>
      </c>
      <c r="L42" s="127"/>
      <c r="M42" s="128" t="e">
        <f>SUM(M35:M41)</f>
        <v>#DIV/0!</v>
      </c>
    </row>
    <row r="43" spans="3:13" x14ac:dyDescent="0.25">
      <c r="C43" s="129" t="s">
        <v>27</v>
      </c>
      <c r="D43" s="130"/>
      <c r="E43" s="130"/>
      <c r="F43" s="130"/>
      <c r="G43" s="130"/>
      <c r="H43" s="130"/>
      <c r="I43" s="131">
        <v>0.19</v>
      </c>
      <c r="J43" s="132">
        <f>ROUND(I43*J42,0)</f>
        <v>1050108</v>
      </c>
      <c r="K43" s="133" t="s">
        <v>28</v>
      </c>
      <c r="L43" s="172"/>
      <c r="M43" s="128" t="e">
        <f>L43*M42</f>
        <v>#DIV/0!</v>
      </c>
    </row>
    <row r="44" spans="3:13" ht="25.5" customHeight="1" x14ac:dyDescent="0.25">
      <c r="C44" s="134" t="s">
        <v>29</v>
      </c>
      <c r="D44" s="135"/>
      <c r="E44" s="135"/>
      <c r="F44" s="135"/>
      <c r="G44" s="135"/>
      <c r="H44" s="135"/>
      <c r="I44" s="135"/>
      <c r="J44" s="136">
        <f>ROUND(J42+J43,0)</f>
        <v>6576993</v>
      </c>
      <c r="K44" s="137" t="s">
        <v>30</v>
      </c>
      <c r="L44" s="138"/>
      <c r="M44" s="139" t="e">
        <f>M42+M43</f>
        <v>#DIV/0!</v>
      </c>
    </row>
    <row r="46" spans="3:13" ht="51" customHeight="1" x14ac:dyDescent="0.25">
      <c r="C46" s="82" t="s">
        <v>33</v>
      </c>
      <c r="D46" s="83"/>
      <c r="E46" s="83"/>
      <c r="F46" s="83"/>
      <c r="G46" s="83"/>
      <c r="H46" s="83"/>
      <c r="I46" s="83"/>
      <c r="J46" s="83"/>
      <c r="K46" s="83"/>
      <c r="L46" s="83"/>
      <c r="M46" s="84"/>
    </row>
    <row r="47" spans="3:13" ht="57" customHeight="1" x14ac:dyDescent="0.25">
      <c r="C47" s="86" t="s">
        <v>2</v>
      </c>
      <c r="D47" s="87" t="s">
        <v>3</v>
      </c>
      <c r="E47" s="87" t="s">
        <v>4</v>
      </c>
      <c r="F47" s="87" t="s">
        <v>5</v>
      </c>
      <c r="G47" s="87" t="s">
        <v>6</v>
      </c>
      <c r="H47" s="87" t="s">
        <v>7</v>
      </c>
      <c r="I47" s="87" t="s">
        <v>8</v>
      </c>
      <c r="J47" s="87" t="s">
        <v>9</v>
      </c>
      <c r="K47" s="88" t="s">
        <v>10</v>
      </c>
      <c r="L47" s="89" t="s">
        <v>11</v>
      </c>
      <c r="M47" s="90" t="s">
        <v>12</v>
      </c>
    </row>
    <row r="48" spans="3:13" x14ac:dyDescent="0.25">
      <c r="C48" s="91">
        <v>1</v>
      </c>
      <c r="D48" s="92" t="s">
        <v>13</v>
      </c>
      <c r="E48" s="93"/>
      <c r="F48" s="94"/>
      <c r="G48" s="95"/>
      <c r="H48" s="94"/>
      <c r="I48" s="96"/>
      <c r="J48" s="96"/>
      <c r="K48" s="97"/>
      <c r="L48" s="98"/>
      <c r="M48" s="99"/>
    </row>
    <row r="49" spans="3:15" x14ac:dyDescent="0.25">
      <c r="C49" s="100" t="s">
        <v>14</v>
      </c>
      <c r="D49" s="101" t="s">
        <v>15</v>
      </c>
      <c r="E49" s="102" t="s">
        <v>16</v>
      </c>
      <c r="F49" s="103">
        <v>3.5999999999999997E-2</v>
      </c>
      <c r="G49" s="104">
        <v>4000000</v>
      </c>
      <c r="H49" s="105">
        <v>1.53</v>
      </c>
      <c r="I49" s="102">
        <v>3</v>
      </c>
      <c r="J49" s="143">
        <f>ROUND(F49*G49*H49*I49,0)</f>
        <v>660960</v>
      </c>
      <c r="K49" s="142">
        <f>K7</f>
        <v>0</v>
      </c>
      <c r="L49" s="107" t="e">
        <f>'FP 1'!F43</f>
        <v>#DIV/0!</v>
      </c>
      <c r="M49" s="108" t="e">
        <f>ROUND(F49*K49*L49*I49,0)</f>
        <v>#DIV/0!</v>
      </c>
    </row>
    <row r="50" spans="3:15" x14ac:dyDescent="0.25">
      <c r="C50" s="100" t="s">
        <v>17</v>
      </c>
      <c r="D50" s="101" t="s">
        <v>18</v>
      </c>
      <c r="E50" s="102" t="s">
        <v>16</v>
      </c>
      <c r="F50" s="109">
        <v>0.5</v>
      </c>
      <c r="G50" s="104">
        <v>2300000</v>
      </c>
      <c r="H50" s="105">
        <v>1.66</v>
      </c>
      <c r="I50" s="102">
        <v>3</v>
      </c>
      <c r="J50" s="143">
        <f>ROUND(F50*G50*H50*I50,0)</f>
        <v>5727000</v>
      </c>
      <c r="K50" s="167"/>
      <c r="L50" s="107" t="e">
        <f>'FP 1'!N43</f>
        <v>#DIV/0!</v>
      </c>
      <c r="M50" s="108" t="e">
        <f>ROUND(F50*K50*L50*I50,0)</f>
        <v>#DIV/0!</v>
      </c>
    </row>
    <row r="51" spans="3:15" x14ac:dyDescent="0.25">
      <c r="C51" s="110">
        <v>2</v>
      </c>
      <c r="D51" s="111" t="s">
        <v>19</v>
      </c>
      <c r="E51" s="112" t="s">
        <v>20</v>
      </c>
      <c r="F51" s="113"/>
      <c r="G51" s="104">
        <v>732000</v>
      </c>
      <c r="H51" s="114"/>
      <c r="I51" s="112">
        <v>1</v>
      </c>
      <c r="J51" s="143">
        <f>ROUND(G51*I51,0)</f>
        <v>732000</v>
      </c>
      <c r="K51" s="167"/>
      <c r="L51" s="141"/>
      <c r="M51" s="108">
        <f>ROUND(I51*K51,0)</f>
        <v>0</v>
      </c>
    </row>
    <row r="52" spans="3:15" x14ac:dyDescent="0.25">
      <c r="C52" s="110">
        <v>3</v>
      </c>
      <c r="D52" s="111" t="s">
        <v>21</v>
      </c>
      <c r="E52" s="112" t="s">
        <v>20</v>
      </c>
      <c r="F52" s="116"/>
      <c r="G52" s="144">
        <v>1867820</v>
      </c>
      <c r="H52" s="114"/>
      <c r="I52" s="117">
        <v>1</v>
      </c>
      <c r="J52" s="143">
        <f t="shared" ref="J52:J53" si="3">ROUND(G52*I52,0)</f>
        <v>1867820</v>
      </c>
      <c r="K52" s="167"/>
      <c r="L52" s="115"/>
      <c r="M52" s="108">
        <f>ROUND(I52*K52,0)</f>
        <v>0</v>
      </c>
    </row>
    <row r="53" spans="3:15" x14ac:dyDescent="0.25">
      <c r="C53" s="110">
        <v>4</v>
      </c>
      <c r="D53" s="111" t="s">
        <v>22</v>
      </c>
      <c r="E53" s="112" t="s">
        <v>20</v>
      </c>
      <c r="F53" s="116"/>
      <c r="G53" s="104">
        <v>74115</v>
      </c>
      <c r="H53" s="114"/>
      <c r="I53" s="117">
        <v>1</v>
      </c>
      <c r="J53" s="143">
        <f t="shared" si="3"/>
        <v>74115</v>
      </c>
      <c r="K53" s="167"/>
      <c r="L53" s="115"/>
      <c r="M53" s="108">
        <f t="shared" ref="M53" si="4">ROUND(I53*K53,0)</f>
        <v>0</v>
      </c>
    </row>
    <row r="54" spans="3:15" ht="40.5" x14ac:dyDescent="0.25">
      <c r="C54" s="110">
        <v>5</v>
      </c>
      <c r="D54" s="118" t="s">
        <v>23</v>
      </c>
      <c r="E54" s="118"/>
      <c r="F54" s="118"/>
      <c r="G54" s="118"/>
      <c r="H54" s="119">
        <v>0.01</v>
      </c>
      <c r="I54" s="120"/>
      <c r="J54" s="145">
        <f>ROUND(H54*(J49+J50+J51),0)</f>
        <v>71200</v>
      </c>
      <c r="K54" s="122" t="s">
        <v>24</v>
      </c>
      <c r="L54" s="168"/>
      <c r="M54" s="123" t="e">
        <f>ROUND(L54*(M49+M50+M51),0)</f>
        <v>#DIV/0!</v>
      </c>
    </row>
    <row r="55" spans="3:15" ht="40.5" x14ac:dyDescent="0.25">
      <c r="C55" s="110">
        <v>6</v>
      </c>
      <c r="D55" s="118" t="s">
        <v>25</v>
      </c>
      <c r="E55" s="118"/>
      <c r="F55" s="118"/>
      <c r="G55" s="118"/>
      <c r="H55" s="119">
        <v>0.06</v>
      </c>
      <c r="I55" s="120"/>
      <c r="J55" s="145">
        <f>ROUND(H55*(J49+J50+J51+J52+J53),0)</f>
        <v>543714</v>
      </c>
      <c r="K55" s="122" t="s">
        <v>25</v>
      </c>
      <c r="L55" s="168"/>
      <c r="M55" s="123" t="e">
        <f>ROUND(L55*(M49+M50+M51+M52+M53),0)</f>
        <v>#DIV/0!</v>
      </c>
    </row>
    <row r="56" spans="3:15" x14ac:dyDescent="0.25">
      <c r="C56" s="124" t="s">
        <v>26</v>
      </c>
      <c r="D56" s="125"/>
      <c r="E56" s="125"/>
      <c r="F56" s="125"/>
      <c r="G56" s="125"/>
      <c r="H56" s="125"/>
      <c r="I56" s="125"/>
      <c r="J56" s="126">
        <f>ROUND(SUM(J49:J55),0)</f>
        <v>9676809</v>
      </c>
      <c r="K56" s="127" t="s">
        <v>26</v>
      </c>
      <c r="L56" s="127"/>
      <c r="M56" s="128" t="e">
        <f>SUM(M49:M55)</f>
        <v>#DIV/0!</v>
      </c>
    </row>
    <row r="57" spans="3:15" x14ac:dyDescent="0.25">
      <c r="C57" s="129" t="s">
        <v>27</v>
      </c>
      <c r="D57" s="130"/>
      <c r="E57" s="130"/>
      <c r="F57" s="130"/>
      <c r="G57" s="130"/>
      <c r="H57" s="130"/>
      <c r="I57" s="131">
        <v>0.19</v>
      </c>
      <c r="J57" s="132">
        <f>ROUND(I57*J56,0)</f>
        <v>1838594</v>
      </c>
      <c r="K57" s="133" t="s">
        <v>28</v>
      </c>
      <c r="L57" s="168"/>
      <c r="M57" s="128" t="e">
        <f>L57*M56</f>
        <v>#DIV/0!</v>
      </c>
    </row>
    <row r="58" spans="3:15" ht="34.5" customHeight="1" x14ac:dyDescent="0.25">
      <c r="C58" s="134" t="s">
        <v>29</v>
      </c>
      <c r="D58" s="135"/>
      <c r="E58" s="135"/>
      <c r="F58" s="135"/>
      <c r="G58" s="135"/>
      <c r="H58" s="135"/>
      <c r="I58" s="135"/>
      <c r="J58" s="136">
        <f>ROUND(J56+J57,0)</f>
        <v>11515403</v>
      </c>
      <c r="K58" s="137" t="s">
        <v>30</v>
      </c>
      <c r="L58" s="138"/>
      <c r="M58" s="146" t="e">
        <f>M56+M57</f>
        <v>#DIV/0!</v>
      </c>
      <c r="N58" s="147"/>
      <c r="O58" s="148"/>
    </row>
    <row r="60" spans="3:15" ht="48" customHeight="1" x14ac:dyDescent="0.25">
      <c r="C60" s="82" t="s">
        <v>34</v>
      </c>
      <c r="D60" s="83"/>
      <c r="E60" s="83"/>
      <c r="F60" s="83"/>
      <c r="G60" s="83"/>
      <c r="H60" s="83"/>
      <c r="I60" s="83"/>
      <c r="J60" s="83"/>
      <c r="K60" s="83"/>
      <c r="L60" s="83"/>
      <c r="M60" s="84"/>
    </row>
    <row r="61" spans="3:15" ht="38.25" x14ac:dyDescent="0.25">
      <c r="C61" s="86" t="s">
        <v>2</v>
      </c>
      <c r="D61" s="87" t="s">
        <v>3</v>
      </c>
      <c r="E61" s="87" t="s">
        <v>4</v>
      </c>
      <c r="F61" s="87" t="s">
        <v>5</v>
      </c>
      <c r="G61" s="87" t="s">
        <v>6</v>
      </c>
      <c r="H61" s="87" t="s">
        <v>7</v>
      </c>
      <c r="I61" s="87" t="s">
        <v>8</v>
      </c>
      <c r="J61" s="87" t="s">
        <v>9</v>
      </c>
      <c r="K61" s="88" t="s">
        <v>10</v>
      </c>
      <c r="L61" s="89" t="s">
        <v>11</v>
      </c>
      <c r="M61" s="90" t="s">
        <v>12</v>
      </c>
    </row>
    <row r="62" spans="3:15" x14ac:dyDescent="0.25">
      <c r="C62" s="91">
        <v>1</v>
      </c>
      <c r="D62" s="92" t="s">
        <v>13</v>
      </c>
      <c r="E62" s="93"/>
      <c r="F62" s="94"/>
      <c r="G62" s="95"/>
      <c r="H62" s="94"/>
      <c r="I62" s="96"/>
      <c r="J62" s="96"/>
      <c r="K62" s="97"/>
      <c r="L62" s="98"/>
      <c r="M62" s="99"/>
    </row>
    <row r="63" spans="3:15" x14ac:dyDescent="0.25">
      <c r="C63" s="100" t="s">
        <v>14</v>
      </c>
      <c r="D63" s="101" t="s">
        <v>15</v>
      </c>
      <c r="E63" s="102" t="s">
        <v>16</v>
      </c>
      <c r="F63" s="103">
        <v>3.2000000000000001E-2</v>
      </c>
      <c r="G63" s="104">
        <v>4000000</v>
      </c>
      <c r="H63" s="105">
        <v>1.53</v>
      </c>
      <c r="I63" s="102">
        <v>3</v>
      </c>
      <c r="J63" s="143">
        <f>ROUND(F63*G63*H63*I63,0)</f>
        <v>587520</v>
      </c>
      <c r="K63" s="142">
        <f>K7</f>
        <v>0</v>
      </c>
      <c r="L63" s="107" t="e">
        <f>'FP 1'!F43</f>
        <v>#DIV/0!</v>
      </c>
      <c r="M63" s="108" t="e">
        <f>ROUND(F63*K63*L63*I63,0)</f>
        <v>#DIV/0!</v>
      </c>
    </row>
    <row r="64" spans="3:15" x14ac:dyDescent="0.25">
      <c r="C64" s="100" t="s">
        <v>17</v>
      </c>
      <c r="D64" s="101" t="s">
        <v>18</v>
      </c>
      <c r="E64" s="102" t="s">
        <v>16</v>
      </c>
      <c r="F64" s="109">
        <v>0.5</v>
      </c>
      <c r="G64" s="104">
        <v>2300000</v>
      </c>
      <c r="H64" s="105">
        <v>1.66</v>
      </c>
      <c r="I64" s="102">
        <v>3</v>
      </c>
      <c r="J64" s="143">
        <f>ROUND(F64*G64*H64*I64,0)</f>
        <v>5727000</v>
      </c>
      <c r="K64" s="140">
        <f>K22</f>
        <v>0</v>
      </c>
      <c r="L64" s="107" t="e">
        <f>'FP 1'!P43</f>
        <v>#DIV/0!</v>
      </c>
      <c r="M64" s="108" t="e">
        <f>ROUND(F64*K64*L64*I64,0)</f>
        <v>#DIV/0!</v>
      </c>
    </row>
    <row r="65" spans="3:13" x14ac:dyDescent="0.25">
      <c r="C65" s="110">
        <v>2</v>
      </c>
      <c r="D65" s="111" t="s">
        <v>19</v>
      </c>
      <c r="E65" s="112" t="s">
        <v>20</v>
      </c>
      <c r="F65" s="113"/>
      <c r="G65" s="104">
        <v>726000</v>
      </c>
      <c r="H65" s="114"/>
      <c r="I65" s="112">
        <v>1</v>
      </c>
      <c r="J65" s="143">
        <f>ROUND(G65*I65,0)</f>
        <v>726000</v>
      </c>
      <c r="K65" s="167"/>
      <c r="L65" s="115"/>
      <c r="M65" s="108">
        <f>ROUND(I65*K65,0)</f>
        <v>0</v>
      </c>
    </row>
    <row r="66" spans="3:13" x14ac:dyDescent="0.25">
      <c r="C66" s="110">
        <v>3</v>
      </c>
      <c r="D66" s="111" t="s">
        <v>21</v>
      </c>
      <c r="E66" s="112" t="s">
        <v>20</v>
      </c>
      <c r="F66" s="116"/>
      <c r="G66" s="104">
        <v>1852510</v>
      </c>
      <c r="H66" s="114"/>
      <c r="I66" s="117">
        <v>1</v>
      </c>
      <c r="J66" s="143">
        <f>ROUND(G66*I66,0)</f>
        <v>1852510</v>
      </c>
      <c r="K66" s="167"/>
      <c r="L66" s="115"/>
      <c r="M66" s="108">
        <f t="shared" ref="M66:M67" si="5">ROUND(I66*K66,0)</f>
        <v>0</v>
      </c>
    </row>
    <row r="67" spans="3:13" x14ac:dyDescent="0.25">
      <c r="C67" s="110">
        <v>4</v>
      </c>
      <c r="D67" s="111" t="s">
        <v>22</v>
      </c>
      <c r="E67" s="112" t="s">
        <v>20</v>
      </c>
      <c r="F67" s="116"/>
      <c r="G67" s="104">
        <v>73508</v>
      </c>
      <c r="H67" s="114"/>
      <c r="I67" s="117">
        <v>1</v>
      </c>
      <c r="J67" s="143">
        <f>ROUND(G67*I67,0)</f>
        <v>73508</v>
      </c>
      <c r="K67" s="167"/>
      <c r="L67" s="115"/>
      <c r="M67" s="108">
        <f t="shared" si="5"/>
        <v>0</v>
      </c>
    </row>
    <row r="68" spans="3:13" ht="40.5" x14ac:dyDescent="0.25">
      <c r="C68" s="110">
        <v>5</v>
      </c>
      <c r="D68" s="118" t="s">
        <v>23</v>
      </c>
      <c r="E68" s="118"/>
      <c r="F68" s="118"/>
      <c r="G68" s="118"/>
      <c r="H68" s="119">
        <v>0.01</v>
      </c>
      <c r="I68" s="120"/>
      <c r="J68" s="145">
        <f>ROUND(H68*(J63+J64+J65),0)</f>
        <v>70405</v>
      </c>
      <c r="K68" s="122" t="s">
        <v>24</v>
      </c>
      <c r="L68" s="168"/>
      <c r="M68" s="123" t="e">
        <f>ROUND(L68*(M63+M64+M65),0)</f>
        <v>#DIV/0!</v>
      </c>
    </row>
    <row r="69" spans="3:13" ht="40.5" x14ac:dyDescent="0.25">
      <c r="C69" s="110">
        <v>6</v>
      </c>
      <c r="D69" s="118" t="s">
        <v>25</v>
      </c>
      <c r="E69" s="118"/>
      <c r="F69" s="118"/>
      <c r="G69" s="118"/>
      <c r="H69" s="119">
        <v>0.06</v>
      </c>
      <c r="I69" s="120"/>
      <c r="J69" s="145">
        <f>ROUND(H69*(J63+J64+J65+J66+J67),0)</f>
        <v>537992</v>
      </c>
      <c r="K69" s="122" t="s">
        <v>25</v>
      </c>
      <c r="L69" s="168"/>
      <c r="M69" s="123" t="e">
        <f>ROUND(L69*(M63+M64+M65+M66+M67),0)</f>
        <v>#DIV/0!</v>
      </c>
    </row>
    <row r="70" spans="3:13" x14ac:dyDescent="0.25">
      <c r="C70" s="124" t="s">
        <v>26</v>
      </c>
      <c r="D70" s="125"/>
      <c r="E70" s="125"/>
      <c r="F70" s="125"/>
      <c r="G70" s="125"/>
      <c r="H70" s="125"/>
      <c r="I70" s="125"/>
      <c r="J70" s="126">
        <f>ROUND(SUM(J63:J69),0)</f>
        <v>9574935</v>
      </c>
      <c r="K70" s="127" t="s">
        <v>26</v>
      </c>
      <c r="L70" s="127"/>
      <c r="M70" s="128" t="e">
        <f>SUM(M63:M69)</f>
        <v>#DIV/0!</v>
      </c>
    </row>
    <row r="71" spans="3:13" x14ac:dyDescent="0.25">
      <c r="C71" s="129" t="s">
        <v>27</v>
      </c>
      <c r="D71" s="130"/>
      <c r="E71" s="130"/>
      <c r="F71" s="130"/>
      <c r="G71" s="130"/>
      <c r="H71" s="130"/>
      <c r="I71" s="131">
        <v>0.19</v>
      </c>
      <c r="J71" s="132">
        <f>ROUND(I71*J70,0)</f>
        <v>1819238</v>
      </c>
      <c r="K71" s="133" t="s">
        <v>28</v>
      </c>
      <c r="L71" s="168"/>
      <c r="M71" s="128" t="e">
        <f>L71*M70</f>
        <v>#DIV/0!</v>
      </c>
    </row>
    <row r="72" spans="3:13" ht="27" customHeight="1" x14ac:dyDescent="0.25">
      <c r="C72" s="134" t="s">
        <v>29</v>
      </c>
      <c r="D72" s="135"/>
      <c r="E72" s="135"/>
      <c r="F72" s="135"/>
      <c r="G72" s="135"/>
      <c r="H72" s="135"/>
      <c r="I72" s="135"/>
      <c r="J72" s="136">
        <f>ROUND(J70+J71,0)</f>
        <v>11394173</v>
      </c>
      <c r="K72" s="137" t="s">
        <v>30</v>
      </c>
      <c r="L72" s="138"/>
      <c r="M72" s="139" t="e">
        <f>M70+M71</f>
        <v>#DIV/0!</v>
      </c>
    </row>
    <row r="74" spans="3:13" ht="47.25" customHeight="1" x14ac:dyDescent="0.25">
      <c r="C74" s="82" t="s">
        <v>35</v>
      </c>
      <c r="D74" s="83"/>
      <c r="E74" s="83"/>
      <c r="F74" s="83"/>
      <c r="G74" s="83"/>
      <c r="H74" s="83"/>
      <c r="I74" s="83"/>
      <c r="J74" s="83"/>
      <c r="K74" s="83"/>
      <c r="L74" s="83"/>
      <c r="M74" s="84"/>
    </row>
    <row r="75" spans="3:13" ht="45.75" customHeight="1" x14ac:dyDescent="0.25">
      <c r="C75" s="86" t="s">
        <v>2</v>
      </c>
      <c r="D75" s="87" t="s">
        <v>3</v>
      </c>
      <c r="E75" s="87" t="s">
        <v>4</v>
      </c>
      <c r="F75" s="87" t="s">
        <v>5</v>
      </c>
      <c r="G75" s="87" t="s">
        <v>6</v>
      </c>
      <c r="H75" s="87" t="s">
        <v>7</v>
      </c>
      <c r="I75" s="87" t="s">
        <v>8</v>
      </c>
      <c r="J75" s="87" t="s">
        <v>9</v>
      </c>
      <c r="K75" s="88" t="s">
        <v>10</v>
      </c>
      <c r="L75" s="89" t="s">
        <v>11</v>
      </c>
      <c r="M75" s="90" t="s">
        <v>12</v>
      </c>
    </row>
    <row r="76" spans="3:13" x14ac:dyDescent="0.25">
      <c r="C76" s="91">
        <v>1</v>
      </c>
      <c r="D76" s="92" t="s">
        <v>13</v>
      </c>
      <c r="E76" s="93"/>
      <c r="F76" s="94"/>
      <c r="G76" s="95"/>
      <c r="H76" s="94"/>
      <c r="I76" s="96"/>
      <c r="J76" s="96"/>
      <c r="K76" s="97"/>
      <c r="L76" s="98"/>
      <c r="M76" s="99"/>
    </row>
    <row r="77" spans="3:13" x14ac:dyDescent="0.25">
      <c r="C77" s="100" t="s">
        <v>14</v>
      </c>
      <c r="D77" s="101" t="s">
        <v>15</v>
      </c>
      <c r="E77" s="102" t="s">
        <v>16</v>
      </c>
      <c r="F77" s="103">
        <v>0.1</v>
      </c>
      <c r="G77" s="104">
        <v>4000000</v>
      </c>
      <c r="H77" s="105">
        <v>1.53</v>
      </c>
      <c r="I77" s="102">
        <v>3</v>
      </c>
      <c r="J77" s="143">
        <f>ROUND(F77*G77*H77*I77,0)</f>
        <v>1836000</v>
      </c>
      <c r="K77" s="142">
        <f>K7</f>
        <v>0</v>
      </c>
      <c r="L77" s="107" t="e">
        <f>'FP 1'!F43</f>
        <v>#DIV/0!</v>
      </c>
      <c r="M77" s="108" t="e">
        <f>ROUND(F77*K77*L77*I77,0)</f>
        <v>#DIV/0!</v>
      </c>
    </row>
    <row r="78" spans="3:13" x14ac:dyDescent="0.25">
      <c r="C78" s="100" t="s">
        <v>17</v>
      </c>
      <c r="D78" s="101" t="s">
        <v>18</v>
      </c>
      <c r="E78" s="102" t="s">
        <v>16</v>
      </c>
      <c r="F78" s="109">
        <v>1</v>
      </c>
      <c r="G78" s="104">
        <v>2200000</v>
      </c>
      <c r="H78" s="105">
        <v>1.67</v>
      </c>
      <c r="I78" s="102">
        <v>3</v>
      </c>
      <c r="J78" s="143">
        <f>ROUND(F78*G78*H78*I78,0)</f>
        <v>11022000</v>
      </c>
      <c r="K78" s="167"/>
      <c r="L78" s="107" t="e">
        <f>'FP 1'!R43</f>
        <v>#DIV/0!</v>
      </c>
      <c r="M78" s="108" t="e">
        <f>ROUND(F78*K78*L78*I78,0)</f>
        <v>#DIV/0!</v>
      </c>
    </row>
    <row r="79" spans="3:13" x14ac:dyDescent="0.25">
      <c r="C79" s="110">
        <v>2</v>
      </c>
      <c r="D79" s="111" t="s">
        <v>19</v>
      </c>
      <c r="E79" s="112" t="s">
        <v>20</v>
      </c>
      <c r="F79" s="113"/>
      <c r="G79" s="104">
        <v>1092000</v>
      </c>
      <c r="H79" s="114"/>
      <c r="I79" s="112">
        <v>1</v>
      </c>
      <c r="J79" s="143">
        <f>ROUND(G79*I79,0)</f>
        <v>1092000</v>
      </c>
      <c r="K79" s="167"/>
      <c r="L79" s="141"/>
      <c r="M79" s="108">
        <f>ROUND(I79*K79,0)</f>
        <v>0</v>
      </c>
    </row>
    <row r="80" spans="3:13" x14ac:dyDescent="0.25">
      <c r="C80" s="110">
        <v>3</v>
      </c>
      <c r="D80" s="111" t="s">
        <v>21</v>
      </c>
      <c r="E80" s="112" t="s">
        <v>20</v>
      </c>
      <c r="F80" s="116"/>
      <c r="G80" s="104">
        <v>3215100</v>
      </c>
      <c r="H80" s="114"/>
      <c r="I80" s="117">
        <v>1</v>
      </c>
      <c r="J80" s="143">
        <f>ROUND(G80*I80,0)</f>
        <v>3215100</v>
      </c>
      <c r="K80" s="167"/>
      <c r="L80" s="115"/>
      <c r="M80" s="108">
        <f t="shared" ref="M80:M81" si="6">ROUND(I80*K80,0)</f>
        <v>0</v>
      </c>
    </row>
    <row r="81" spans="3:13" x14ac:dyDescent="0.25">
      <c r="C81" s="110">
        <v>4</v>
      </c>
      <c r="D81" s="111" t="s">
        <v>22</v>
      </c>
      <c r="E81" s="112" t="s">
        <v>20</v>
      </c>
      <c r="F81" s="116"/>
      <c r="G81" s="104">
        <v>127575</v>
      </c>
      <c r="H81" s="114"/>
      <c r="I81" s="117">
        <v>1</v>
      </c>
      <c r="J81" s="143">
        <f>ROUND(G81*I81,0)</f>
        <v>127575</v>
      </c>
      <c r="K81" s="167"/>
      <c r="L81" s="115"/>
      <c r="M81" s="108">
        <f t="shared" si="6"/>
        <v>0</v>
      </c>
    </row>
    <row r="82" spans="3:13" ht="44.25" customHeight="1" x14ac:dyDescent="0.25">
      <c r="C82" s="110">
        <v>5</v>
      </c>
      <c r="D82" s="118" t="s">
        <v>23</v>
      </c>
      <c r="E82" s="118"/>
      <c r="F82" s="118"/>
      <c r="G82" s="118"/>
      <c r="H82" s="119">
        <v>0.01</v>
      </c>
      <c r="I82" s="120"/>
      <c r="J82" s="145">
        <f>ROUND(H82*(J77+J78+J79),0)</f>
        <v>139500</v>
      </c>
      <c r="K82" s="122" t="s">
        <v>24</v>
      </c>
      <c r="L82" s="168"/>
      <c r="M82" s="123" t="e">
        <f>ROUND(L82*(M77+M78+M79),0)</f>
        <v>#DIV/0!</v>
      </c>
    </row>
    <row r="83" spans="3:13" ht="44.25" customHeight="1" x14ac:dyDescent="0.25">
      <c r="C83" s="110">
        <v>6</v>
      </c>
      <c r="D83" s="118" t="s">
        <v>25</v>
      </c>
      <c r="E83" s="118"/>
      <c r="F83" s="118"/>
      <c r="G83" s="118"/>
      <c r="H83" s="119">
        <v>0.06</v>
      </c>
      <c r="I83" s="120"/>
      <c r="J83" s="145">
        <f>ROUND(H83*(J77+J78+J79+J80+J81),0)</f>
        <v>1037561</v>
      </c>
      <c r="K83" s="122" t="s">
        <v>25</v>
      </c>
      <c r="L83" s="168"/>
      <c r="M83" s="123" t="e">
        <f>ROUND(L83*(M77+M78+M79+M80+M81),0)</f>
        <v>#DIV/0!</v>
      </c>
    </row>
    <row r="84" spans="3:13" x14ac:dyDescent="0.25">
      <c r="C84" s="124" t="s">
        <v>26</v>
      </c>
      <c r="D84" s="125"/>
      <c r="E84" s="125"/>
      <c r="F84" s="125"/>
      <c r="G84" s="125"/>
      <c r="H84" s="125"/>
      <c r="I84" s="125"/>
      <c r="J84" s="126">
        <f>ROUND(SUM(J77:J83),0)</f>
        <v>18469736</v>
      </c>
      <c r="K84" s="127" t="s">
        <v>26</v>
      </c>
      <c r="L84" s="127"/>
      <c r="M84" s="128" t="e">
        <f>SUM(M77:M83)</f>
        <v>#DIV/0!</v>
      </c>
    </row>
    <row r="85" spans="3:13" x14ac:dyDescent="0.25">
      <c r="C85" s="129" t="s">
        <v>27</v>
      </c>
      <c r="D85" s="130"/>
      <c r="E85" s="130"/>
      <c r="F85" s="130"/>
      <c r="G85" s="130"/>
      <c r="H85" s="130"/>
      <c r="I85" s="131">
        <v>0.19</v>
      </c>
      <c r="J85" s="132">
        <f>ROUND(I85*J84,0)</f>
        <v>3509250</v>
      </c>
      <c r="K85" s="133" t="s">
        <v>28</v>
      </c>
      <c r="L85" s="169"/>
      <c r="M85" s="128" t="e">
        <f>L85*M84</f>
        <v>#DIV/0!</v>
      </c>
    </row>
    <row r="86" spans="3:13" ht="29.25" customHeight="1" x14ac:dyDescent="0.25">
      <c r="C86" s="134" t="s">
        <v>29</v>
      </c>
      <c r="D86" s="135"/>
      <c r="E86" s="135"/>
      <c r="F86" s="135"/>
      <c r="G86" s="135"/>
      <c r="H86" s="135"/>
      <c r="I86" s="135"/>
      <c r="J86" s="136">
        <f>ROUND(J84+J85,0)</f>
        <v>21978986</v>
      </c>
      <c r="K86" s="137" t="s">
        <v>30</v>
      </c>
      <c r="L86" s="138"/>
      <c r="M86" s="139" t="e">
        <f>M84+M85</f>
        <v>#DIV/0!</v>
      </c>
    </row>
    <row r="88" spans="3:13" ht="49.5" customHeight="1" x14ac:dyDescent="0.25">
      <c r="C88" s="82" t="s">
        <v>36</v>
      </c>
      <c r="D88" s="83"/>
      <c r="E88" s="83"/>
      <c r="F88" s="83"/>
      <c r="G88" s="83"/>
      <c r="H88" s="83"/>
      <c r="I88" s="83"/>
      <c r="J88" s="83"/>
      <c r="K88" s="83"/>
      <c r="L88" s="83"/>
      <c r="M88" s="84"/>
    </row>
    <row r="89" spans="3:13" ht="51" customHeight="1" x14ac:dyDescent="0.25">
      <c r="C89" s="86" t="s">
        <v>2</v>
      </c>
      <c r="D89" s="87" t="s">
        <v>3</v>
      </c>
      <c r="E89" s="87" t="s">
        <v>4</v>
      </c>
      <c r="F89" s="87" t="s">
        <v>5</v>
      </c>
      <c r="G89" s="87" t="s">
        <v>6</v>
      </c>
      <c r="H89" s="87" t="s">
        <v>7</v>
      </c>
      <c r="I89" s="87" t="s">
        <v>8</v>
      </c>
      <c r="J89" s="87" t="s">
        <v>9</v>
      </c>
      <c r="K89" s="88" t="s">
        <v>10</v>
      </c>
      <c r="L89" s="89" t="s">
        <v>11</v>
      </c>
      <c r="M89" s="90" t="s">
        <v>12</v>
      </c>
    </row>
    <row r="90" spans="3:13" x14ac:dyDescent="0.25">
      <c r="C90" s="91">
        <v>1</v>
      </c>
      <c r="D90" s="92" t="s">
        <v>13</v>
      </c>
      <c r="E90" s="93"/>
      <c r="F90" s="94"/>
      <c r="G90" s="95"/>
      <c r="H90" s="94"/>
      <c r="I90" s="96"/>
      <c r="J90" s="96"/>
      <c r="K90" s="97"/>
      <c r="L90" s="98"/>
      <c r="M90" s="99"/>
    </row>
    <row r="91" spans="3:13" x14ac:dyDescent="0.25">
      <c r="C91" s="100" t="s">
        <v>14</v>
      </c>
      <c r="D91" s="101" t="s">
        <v>15</v>
      </c>
      <c r="E91" s="102" t="s">
        <v>16</v>
      </c>
      <c r="F91" s="103">
        <v>0.04</v>
      </c>
      <c r="G91" s="104">
        <v>4000000</v>
      </c>
      <c r="H91" s="105">
        <v>1.53</v>
      </c>
      <c r="I91" s="102">
        <v>3</v>
      </c>
      <c r="J91" s="143">
        <f>ROUND(F91*G91*H91*I91,0)</f>
        <v>734400</v>
      </c>
      <c r="K91" s="142">
        <f>K7</f>
        <v>0</v>
      </c>
      <c r="L91" s="107" t="e">
        <f>'FP 1'!F43</f>
        <v>#DIV/0!</v>
      </c>
      <c r="M91" s="108" t="e">
        <f>ROUND(F91*K91*L91*I91,0)</f>
        <v>#DIV/0!</v>
      </c>
    </row>
    <row r="92" spans="3:13" x14ac:dyDescent="0.25">
      <c r="C92" s="100" t="s">
        <v>17</v>
      </c>
      <c r="D92" s="101" t="s">
        <v>18</v>
      </c>
      <c r="E92" s="102" t="s">
        <v>16</v>
      </c>
      <c r="F92" s="109">
        <v>0.5</v>
      </c>
      <c r="G92" s="104">
        <v>2300000</v>
      </c>
      <c r="H92" s="105">
        <v>1.66</v>
      </c>
      <c r="I92" s="102">
        <v>3</v>
      </c>
      <c r="J92" s="143">
        <f>ROUND(F92*G92*H92*I92,0)</f>
        <v>5727000</v>
      </c>
      <c r="K92" s="140">
        <f>K50</f>
        <v>0</v>
      </c>
      <c r="L92" s="107" t="e">
        <f>'FP 1'!T43</f>
        <v>#DIV/0!</v>
      </c>
      <c r="M92" s="108" t="e">
        <f>ROUND(F92*K92*L92*I92,0)</f>
        <v>#DIV/0!</v>
      </c>
    </row>
    <row r="93" spans="3:13" x14ac:dyDescent="0.25">
      <c r="C93" s="110">
        <v>2</v>
      </c>
      <c r="D93" s="111" t="s">
        <v>19</v>
      </c>
      <c r="E93" s="112" t="s">
        <v>20</v>
      </c>
      <c r="F93" s="113"/>
      <c r="G93" s="104">
        <v>960000</v>
      </c>
      <c r="H93" s="114"/>
      <c r="I93" s="112">
        <v>1</v>
      </c>
      <c r="J93" s="143">
        <f>ROUND(G93*I93,0)</f>
        <v>960000</v>
      </c>
      <c r="K93" s="167"/>
      <c r="L93" s="115"/>
      <c r="M93" s="108">
        <f>ROUND(I93*K93,0)</f>
        <v>0</v>
      </c>
    </row>
    <row r="94" spans="3:13" x14ac:dyDescent="0.25">
      <c r="C94" s="110">
        <v>3</v>
      </c>
      <c r="D94" s="111" t="s">
        <v>21</v>
      </c>
      <c r="E94" s="112" t="s">
        <v>20</v>
      </c>
      <c r="F94" s="116"/>
      <c r="G94" s="104">
        <v>2449600</v>
      </c>
      <c r="H94" s="114"/>
      <c r="I94" s="117">
        <v>1</v>
      </c>
      <c r="J94" s="143">
        <f>ROUND(G94*I94,0)</f>
        <v>2449600</v>
      </c>
      <c r="K94" s="167"/>
      <c r="L94" s="115"/>
      <c r="M94" s="108">
        <f t="shared" ref="M94:M95" si="7">ROUND(I94*K94,0)</f>
        <v>0</v>
      </c>
    </row>
    <row r="95" spans="3:13" x14ac:dyDescent="0.25">
      <c r="C95" s="110">
        <v>4</v>
      </c>
      <c r="D95" s="111" t="s">
        <v>22</v>
      </c>
      <c r="E95" s="112" t="s">
        <v>20</v>
      </c>
      <c r="F95" s="116"/>
      <c r="G95" s="104">
        <v>97200</v>
      </c>
      <c r="H95" s="114"/>
      <c r="I95" s="117">
        <v>1</v>
      </c>
      <c r="J95" s="143">
        <f>ROUND(G95*I95,0)</f>
        <v>97200</v>
      </c>
      <c r="K95" s="167"/>
      <c r="L95" s="115"/>
      <c r="M95" s="108">
        <f t="shared" si="7"/>
        <v>0</v>
      </c>
    </row>
    <row r="96" spans="3:13" ht="40.5" x14ac:dyDescent="0.25">
      <c r="C96" s="110">
        <v>5</v>
      </c>
      <c r="D96" s="118" t="s">
        <v>23</v>
      </c>
      <c r="E96" s="118"/>
      <c r="F96" s="118"/>
      <c r="G96" s="118"/>
      <c r="H96" s="119">
        <v>0.01</v>
      </c>
      <c r="I96" s="120"/>
      <c r="J96" s="145">
        <f>ROUND(H96*(J91+J92+J93),0)</f>
        <v>74214</v>
      </c>
      <c r="K96" s="122" t="s">
        <v>24</v>
      </c>
      <c r="L96" s="168"/>
      <c r="M96" s="123" t="e">
        <f>ROUND(L96*(M91+M92+M93),0)</f>
        <v>#DIV/0!</v>
      </c>
    </row>
    <row r="97" spans="3:16" ht="40.5" x14ac:dyDescent="0.25">
      <c r="C97" s="110">
        <v>6</v>
      </c>
      <c r="D97" s="118" t="s">
        <v>25</v>
      </c>
      <c r="E97" s="118"/>
      <c r="F97" s="118"/>
      <c r="G97" s="118"/>
      <c r="H97" s="119">
        <v>0.06</v>
      </c>
      <c r="I97" s="120"/>
      <c r="J97" s="145">
        <f>ROUND(H97*(J91+J92+J93+J94+J95),0)</f>
        <v>598092</v>
      </c>
      <c r="K97" s="122" t="s">
        <v>25</v>
      </c>
      <c r="L97" s="168"/>
      <c r="M97" s="123" t="e">
        <f>ROUND(L97*(M91+M92+M93+M94+M95),0)</f>
        <v>#DIV/0!</v>
      </c>
      <c r="P97" s="85"/>
    </row>
    <row r="98" spans="3:16" ht="16.5" customHeight="1" x14ac:dyDescent="0.25">
      <c r="C98" s="124" t="s">
        <v>26</v>
      </c>
      <c r="D98" s="125"/>
      <c r="E98" s="125"/>
      <c r="F98" s="125"/>
      <c r="G98" s="125"/>
      <c r="H98" s="125"/>
      <c r="I98" s="125"/>
      <c r="J98" s="126">
        <f>ROUND(SUM(J91:J97),0)</f>
        <v>10640506</v>
      </c>
      <c r="K98" s="127" t="s">
        <v>26</v>
      </c>
      <c r="L98" s="127"/>
      <c r="M98" s="128" t="e">
        <f>SUM(M91:M97)</f>
        <v>#DIV/0!</v>
      </c>
    </row>
    <row r="99" spans="3:16" x14ac:dyDescent="0.25">
      <c r="C99" s="129" t="s">
        <v>27</v>
      </c>
      <c r="D99" s="130"/>
      <c r="E99" s="130"/>
      <c r="F99" s="130"/>
      <c r="G99" s="130"/>
      <c r="H99" s="130"/>
      <c r="I99" s="131">
        <v>0.19</v>
      </c>
      <c r="J99" s="132">
        <f>ROUND(I99*J98,0)</f>
        <v>2021696</v>
      </c>
      <c r="K99" s="133" t="s">
        <v>28</v>
      </c>
      <c r="L99" s="168"/>
      <c r="M99" s="128" t="e">
        <f>L99*M98</f>
        <v>#DIV/0!</v>
      </c>
    </row>
    <row r="100" spans="3:16" ht="33.75" customHeight="1" x14ac:dyDescent="0.25">
      <c r="C100" s="134" t="s">
        <v>29</v>
      </c>
      <c r="D100" s="135"/>
      <c r="E100" s="135"/>
      <c r="F100" s="135"/>
      <c r="G100" s="135"/>
      <c r="H100" s="135"/>
      <c r="I100" s="135"/>
      <c r="J100" s="136">
        <f>ROUND(J98+J99,0)</f>
        <v>12662202</v>
      </c>
      <c r="K100" s="137" t="s">
        <v>30</v>
      </c>
      <c r="L100" s="138"/>
      <c r="M100" s="139" t="e">
        <f>M98+M99</f>
        <v>#DIV/0!</v>
      </c>
      <c r="O100" s="85"/>
    </row>
    <row r="102" spans="3:16" ht="56.25" customHeight="1" x14ac:dyDescent="0.25">
      <c r="C102" s="82" t="s">
        <v>37</v>
      </c>
      <c r="D102" s="83"/>
      <c r="E102" s="83"/>
      <c r="F102" s="83"/>
      <c r="G102" s="83"/>
      <c r="H102" s="83"/>
      <c r="I102" s="83"/>
      <c r="J102" s="83"/>
      <c r="K102" s="83"/>
      <c r="L102" s="83"/>
      <c r="M102" s="84"/>
    </row>
    <row r="103" spans="3:16" ht="51.75" customHeight="1" x14ac:dyDescent="0.25">
      <c r="C103" s="86" t="s">
        <v>2</v>
      </c>
      <c r="D103" s="87" t="s">
        <v>3</v>
      </c>
      <c r="E103" s="87" t="s">
        <v>4</v>
      </c>
      <c r="F103" s="87" t="s">
        <v>5</v>
      </c>
      <c r="G103" s="87" t="s">
        <v>6</v>
      </c>
      <c r="H103" s="87" t="s">
        <v>7</v>
      </c>
      <c r="I103" s="87" t="s">
        <v>8</v>
      </c>
      <c r="J103" s="87" t="s">
        <v>38</v>
      </c>
      <c r="K103" s="88" t="s">
        <v>10</v>
      </c>
      <c r="L103" s="89" t="s">
        <v>11</v>
      </c>
      <c r="M103" s="90" t="s">
        <v>12</v>
      </c>
    </row>
    <row r="104" spans="3:16" x14ac:dyDescent="0.25">
      <c r="C104" s="91">
        <v>1</v>
      </c>
      <c r="D104" s="92" t="s">
        <v>13</v>
      </c>
      <c r="E104" s="93"/>
      <c r="F104" s="94"/>
      <c r="G104" s="95"/>
      <c r="H104" s="94"/>
      <c r="I104" s="96"/>
      <c r="J104" s="96"/>
      <c r="K104" s="97"/>
      <c r="L104" s="98"/>
      <c r="M104" s="99"/>
    </row>
    <row r="105" spans="3:16" x14ac:dyDescent="0.25">
      <c r="C105" s="100" t="s">
        <v>14</v>
      </c>
      <c r="D105" s="101" t="s">
        <v>15</v>
      </c>
      <c r="E105" s="102" t="s">
        <v>16</v>
      </c>
      <c r="F105" s="103">
        <v>9.6000000000000002E-2</v>
      </c>
      <c r="G105" s="104">
        <v>4000000</v>
      </c>
      <c r="H105" s="105">
        <v>1.53</v>
      </c>
      <c r="I105" s="102">
        <v>3</v>
      </c>
      <c r="J105" s="106">
        <f>ROUND(F105*G105*H105*I105,0)</f>
        <v>1762560</v>
      </c>
      <c r="K105" s="142">
        <f>K7</f>
        <v>0</v>
      </c>
      <c r="L105" s="107" t="e">
        <f>'FP 1'!F43</f>
        <v>#DIV/0!</v>
      </c>
      <c r="M105" s="108" t="e">
        <f>ROUND(F105*K105*L105*I105,0)</f>
        <v>#DIV/0!</v>
      </c>
    </row>
    <row r="106" spans="3:16" x14ac:dyDescent="0.25">
      <c r="C106" s="100" t="s">
        <v>17</v>
      </c>
      <c r="D106" s="101" t="s">
        <v>18</v>
      </c>
      <c r="E106" s="102" t="s">
        <v>16</v>
      </c>
      <c r="F106" s="109">
        <v>1</v>
      </c>
      <c r="G106" s="104">
        <v>2200000</v>
      </c>
      <c r="H106" s="105">
        <v>1.67</v>
      </c>
      <c r="I106" s="102">
        <v>3</v>
      </c>
      <c r="J106" s="106">
        <f>ROUND(F106*G106*H106*I106,0)</f>
        <v>11022000</v>
      </c>
      <c r="K106" s="167"/>
      <c r="L106" s="107" t="e">
        <f>'FP 1'!V43</f>
        <v>#DIV/0!</v>
      </c>
      <c r="M106" s="108" t="e">
        <f>ROUND(F106*K106*L106*I106,0)</f>
        <v>#DIV/0!</v>
      </c>
    </row>
    <row r="107" spans="3:16" x14ac:dyDescent="0.25">
      <c r="C107" s="110">
        <v>2</v>
      </c>
      <c r="D107" s="111" t="s">
        <v>19</v>
      </c>
      <c r="E107" s="112" t="s">
        <v>20</v>
      </c>
      <c r="F107" s="113"/>
      <c r="G107" s="104">
        <v>1071000</v>
      </c>
      <c r="H107" s="114"/>
      <c r="I107" s="112">
        <v>1</v>
      </c>
      <c r="J107" s="106">
        <f>ROUND(G107*I107,0)</f>
        <v>1071000</v>
      </c>
      <c r="K107" s="167"/>
      <c r="L107" s="115"/>
      <c r="M107" s="108">
        <f>ROUND(I107*K107,0)</f>
        <v>0</v>
      </c>
    </row>
    <row r="108" spans="3:16" x14ac:dyDescent="0.25">
      <c r="C108" s="110">
        <v>3</v>
      </c>
      <c r="D108" s="111" t="s">
        <v>21</v>
      </c>
      <c r="E108" s="112" t="s">
        <v>20</v>
      </c>
      <c r="F108" s="116"/>
      <c r="G108" s="104">
        <v>3215100</v>
      </c>
      <c r="H108" s="114"/>
      <c r="I108" s="117">
        <v>1</v>
      </c>
      <c r="J108" s="106">
        <f>ROUND(G108*I108,0)</f>
        <v>3215100</v>
      </c>
      <c r="K108" s="167"/>
      <c r="L108" s="115"/>
      <c r="M108" s="108">
        <f t="shared" ref="M108:M109" si="8">ROUND(I108*K108,0)</f>
        <v>0</v>
      </c>
    </row>
    <row r="109" spans="3:16" x14ac:dyDescent="0.25">
      <c r="C109" s="110">
        <v>4</v>
      </c>
      <c r="D109" s="111" t="s">
        <v>22</v>
      </c>
      <c r="E109" s="112" t="s">
        <v>20</v>
      </c>
      <c r="F109" s="116"/>
      <c r="G109" s="104">
        <v>127575</v>
      </c>
      <c r="H109" s="114"/>
      <c r="I109" s="117">
        <v>1</v>
      </c>
      <c r="J109" s="106">
        <f>ROUND(G109*I109,0)</f>
        <v>127575</v>
      </c>
      <c r="K109" s="167"/>
      <c r="L109" s="115"/>
      <c r="M109" s="108">
        <f t="shared" si="8"/>
        <v>0</v>
      </c>
    </row>
    <row r="110" spans="3:16" ht="43.5" customHeight="1" x14ac:dyDescent="0.25">
      <c r="C110" s="110">
        <v>5</v>
      </c>
      <c r="D110" s="118" t="s">
        <v>23</v>
      </c>
      <c r="E110" s="118"/>
      <c r="F110" s="118"/>
      <c r="G110" s="118"/>
      <c r="H110" s="149">
        <v>0.01</v>
      </c>
      <c r="I110" s="120"/>
      <c r="J110" s="121">
        <f>ROUND(H110*(J105+J106+J107),0)</f>
        <v>138556</v>
      </c>
      <c r="K110" s="122" t="s">
        <v>24</v>
      </c>
      <c r="L110" s="168"/>
      <c r="M110" s="123" t="e">
        <f>ROUND(L110*(M105+M106+M107),0)</f>
        <v>#DIV/0!</v>
      </c>
    </row>
    <row r="111" spans="3:16" ht="40.5" x14ac:dyDescent="0.25">
      <c r="C111" s="110">
        <v>6</v>
      </c>
      <c r="D111" s="118" t="s">
        <v>25</v>
      </c>
      <c r="E111" s="118"/>
      <c r="F111" s="118"/>
      <c r="G111" s="118"/>
      <c r="H111" s="149">
        <v>0.06</v>
      </c>
      <c r="I111" s="120"/>
      <c r="J111" s="121">
        <f>ROUND(H111*(J105+J106+J107+J108+J109),0)</f>
        <v>1031894</v>
      </c>
      <c r="K111" s="122" t="s">
        <v>25</v>
      </c>
      <c r="L111" s="168"/>
      <c r="M111" s="123" t="e">
        <f>ROUND(L111*(M105+M106+M107+M108+M109),0)</f>
        <v>#DIV/0!</v>
      </c>
    </row>
    <row r="112" spans="3:16" x14ac:dyDescent="0.25">
      <c r="C112" s="124" t="s">
        <v>26</v>
      </c>
      <c r="D112" s="125"/>
      <c r="E112" s="125"/>
      <c r="F112" s="125"/>
      <c r="G112" s="125"/>
      <c r="H112" s="125"/>
      <c r="I112" s="125"/>
      <c r="J112" s="126">
        <f>ROUND(SUM(J105:J111),0)</f>
        <v>18368685</v>
      </c>
      <c r="K112" s="127" t="s">
        <v>26</v>
      </c>
      <c r="L112" s="127"/>
      <c r="M112" s="128" t="e">
        <f>SUM(M105:M111)</f>
        <v>#DIV/0!</v>
      </c>
    </row>
    <row r="113" spans="3:15" x14ac:dyDescent="0.25">
      <c r="C113" s="129" t="s">
        <v>27</v>
      </c>
      <c r="D113" s="130"/>
      <c r="E113" s="130"/>
      <c r="F113" s="130"/>
      <c r="G113" s="130"/>
      <c r="H113" s="130"/>
      <c r="I113" s="131">
        <v>0.19</v>
      </c>
      <c r="J113" s="132">
        <f>ROUND(I113*J112,0)</f>
        <v>3490050</v>
      </c>
      <c r="K113" s="133" t="s">
        <v>28</v>
      </c>
      <c r="L113" s="169"/>
      <c r="M113" s="128" t="e">
        <f>L113*M112</f>
        <v>#DIV/0!</v>
      </c>
    </row>
    <row r="114" spans="3:15" ht="25.5" customHeight="1" x14ac:dyDescent="0.25">
      <c r="C114" s="134" t="s">
        <v>29</v>
      </c>
      <c r="D114" s="135"/>
      <c r="E114" s="135"/>
      <c r="F114" s="135"/>
      <c r="G114" s="135"/>
      <c r="H114" s="135"/>
      <c r="I114" s="135"/>
      <c r="J114" s="136">
        <f>ROUND(J112+J113,0)</f>
        <v>21858735</v>
      </c>
      <c r="K114" s="137" t="s">
        <v>30</v>
      </c>
      <c r="L114" s="138"/>
      <c r="M114" s="139" t="e">
        <f>M112+M113</f>
        <v>#DIV/0!</v>
      </c>
      <c r="O114" s="147"/>
    </row>
    <row r="116" spans="3:15" ht="37.5" customHeight="1" x14ac:dyDescent="0.25">
      <c r="C116" s="150" t="s">
        <v>39</v>
      </c>
      <c r="D116" s="151"/>
      <c r="E116" s="151"/>
      <c r="F116" s="151"/>
      <c r="G116" s="151"/>
      <c r="H116" s="151"/>
      <c r="I116" s="151"/>
      <c r="J116" s="151"/>
      <c r="K116" s="151"/>
      <c r="L116" s="152" t="e">
        <f>ROUND(M114+M100+M86+M72+M58+M44+M30+M16,0)</f>
        <v>#DIV/0!</v>
      </c>
      <c r="M116" s="153"/>
    </row>
    <row r="118" spans="3:15" x14ac:dyDescent="0.25">
      <c r="C118" s="154" t="s">
        <v>40</v>
      </c>
      <c r="E118" s="155"/>
    </row>
    <row r="119" spans="3:15" x14ac:dyDescent="0.25">
      <c r="C119" s="158" t="s">
        <v>41</v>
      </c>
      <c r="D119" s="158"/>
      <c r="E119" s="159" t="s">
        <v>42</v>
      </c>
    </row>
    <row r="121" spans="3:15" ht="56.25" customHeight="1" x14ac:dyDescent="0.25">
      <c r="C121" s="160" t="s">
        <v>43</v>
      </c>
      <c r="D121" s="161"/>
      <c r="E121" s="161"/>
      <c r="F121" s="161"/>
      <c r="G121" s="161"/>
      <c r="H121" s="161"/>
      <c r="I121" s="161"/>
      <c r="J121" s="161"/>
      <c r="K121" s="161"/>
      <c r="L121" s="161"/>
      <c r="M121" s="162"/>
    </row>
    <row r="122" spans="3:15" x14ac:dyDescent="0.25">
      <c r="C122" s="163"/>
      <c r="D122" s="85"/>
    </row>
    <row r="123" spans="3:15" x14ac:dyDescent="0.25">
      <c r="C123" s="163"/>
    </row>
    <row r="124" spans="3:15" x14ac:dyDescent="0.25">
      <c r="C124" s="173"/>
      <c r="D124" s="174"/>
      <c r="E124" s="174"/>
      <c r="F124" s="174"/>
      <c r="G124" s="174"/>
      <c r="H124" s="174"/>
      <c r="I124" s="174"/>
      <c r="J124" s="174"/>
      <c r="K124" s="174"/>
      <c r="L124" s="175"/>
      <c r="M124" s="173"/>
    </row>
    <row r="125" spans="3:15" x14ac:dyDescent="0.25">
      <c r="C125" s="176" t="s">
        <v>44</v>
      </c>
      <c r="D125" s="176"/>
      <c r="E125" s="176"/>
      <c r="F125" s="176"/>
      <c r="G125" s="176"/>
      <c r="H125" s="176"/>
      <c r="I125" s="176"/>
      <c r="J125" s="176"/>
      <c r="K125" s="176"/>
      <c r="L125" s="176"/>
      <c r="M125" s="176"/>
    </row>
    <row r="126" spans="3:15" x14ac:dyDescent="0.25">
      <c r="C126" s="177"/>
      <c r="D126" s="178"/>
      <c r="E126" s="179"/>
      <c r="F126" s="179"/>
      <c r="G126" s="179"/>
      <c r="H126" s="179"/>
      <c r="I126" s="179"/>
      <c r="J126" s="179"/>
      <c r="K126" s="180"/>
      <c r="L126" s="181"/>
      <c r="M126" s="177"/>
    </row>
    <row r="127" spans="3:15" x14ac:dyDescent="0.25">
      <c r="C127" s="173"/>
      <c r="D127" s="182"/>
      <c r="E127" s="182"/>
      <c r="F127" s="182"/>
      <c r="G127" s="182"/>
      <c r="H127" s="182"/>
      <c r="I127" s="182"/>
      <c r="J127" s="183"/>
      <c r="K127" s="184"/>
      <c r="L127" s="175"/>
      <c r="M127" s="173"/>
    </row>
    <row r="128" spans="3:15" x14ac:dyDescent="0.25">
      <c r="C128" s="176" t="s">
        <v>45</v>
      </c>
      <c r="D128" s="176"/>
      <c r="E128" s="176"/>
      <c r="F128" s="176"/>
      <c r="G128" s="176"/>
      <c r="H128" s="176"/>
      <c r="I128" s="176"/>
      <c r="J128" s="176"/>
      <c r="K128" s="176"/>
      <c r="L128" s="176"/>
      <c r="M128" s="176"/>
    </row>
    <row r="129" spans="3:13" x14ac:dyDescent="0.25">
      <c r="C129" s="177"/>
      <c r="D129" s="178"/>
      <c r="E129" s="179"/>
      <c r="F129" s="179"/>
      <c r="G129" s="179"/>
      <c r="H129" s="179"/>
      <c r="I129" s="179"/>
      <c r="J129" s="179"/>
      <c r="K129" s="180"/>
      <c r="L129" s="181"/>
      <c r="M129" s="177"/>
    </row>
    <row r="130" spans="3:13" x14ac:dyDescent="0.25">
      <c r="C130" s="173"/>
      <c r="D130" s="174"/>
      <c r="E130" s="174"/>
      <c r="F130" s="174"/>
      <c r="G130" s="174"/>
      <c r="H130" s="174"/>
      <c r="I130" s="174"/>
      <c r="J130" s="183"/>
      <c r="K130" s="184"/>
      <c r="L130" s="175"/>
      <c r="M130" s="173"/>
    </row>
    <row r="131" spans="3:13" x14ac:dyDescent="0.25">
      <c r="C131" s="176" t="s">
        <v>46</v>
      </c>
      <c r="D131" s="176"/>
      <c r="E131" s="176"/>
      <c r="F131" s="176"/>
      <c r="G131" s="176"/>
      <c r="H131" s="176"/>
      <c r="I131" s="176"/>
      <c r="J131" s="176"/>
      <c r="K131" s="176"/>
      <c r="L131" s="176"/>
      <c r="M131" s="176"/>
    </row>
    <row r="132" spans="3:13" x14ac:dyDescent="0.25">
      <c r="C132" s="177"/>
      <c r="D132" s="178"/>
      <c r="E132" s="179"/>
      <c r="F132" s="179"/>
      <c r="G132" s="179"/>
      <c r="H132" s="179"/>
      <c r="I132" s="179"/>
      <c r="J132" s="179"/>
      <c r="K132" s="180"/>
      <c r="L132" s="181"/>
      <c r="M132" s="177"/>
    </row>
    <row r="133" spans="3:13" x14ac:dyDescent="0.25">
      <c r="C133" s="173"/>
      <c r="D133" s="174"/>
      <c r="E133" s="174"/>
      <c r="F133" s="174"/>
      <c r="G133" s="174"/>
      <c r="H133" s="174"/>
      <c r="I133" s="174"/>
      <c r="J133" s="183"/>
      <c r="K133" s="184"/>
      <c r="L133" s="175"/>
      <c r="M133" s="173"/>
    </row>
    <row r="134" spans="3:13" x14ac:dyDescent="0.25">
      <c r="C134" s="176" t="s">
        <v>47</v>
      </c>
      <c r="D134" s="176"/>
      <c r="E134" s="176"/>
      <c r="F134" s="176"/>
      <c r="G134" s="176"/>
      <c r="H134" s="176"/>
      <c r="I134" s="176"/>
      <c r="J134" s="176"/>
      <c r="K134" s="176"/>
      <c r="L134" s="176"/>
      <c r="M134" s="176"/>
    </row>
    <row r="135" spans="3:13" x14ac:dyDescent="0.25">
      <c r="C135" s="177"/>
      <c r="D135" s="178"/>
      <c r="E135" s="179"/>
      <c r="F135" s="179"/>
      <c r="G135" s="179"/>
      <c r="H135" s="179"/>
      <c r="I135" s="179"/>
      <c r="J135" s="179"/>
      <c r="K135" s="180"/>
      <c r="L135" s="181"/>
      <c r="M135" s="177"/>
    </row>
    <row r="136" spans="3:13" x14ac:dyDescent="0.25">
      <c r="C136" s="177"/>
      <c r="D136" s="178"/>
      <c r="E136" s="179"/>
      <c r="F136" s="179"/>
      <c r="G136" s="179"/>
      <c r="H136" s="179"/>
      <c r="I136" s="179"/>
      <c r="J136" s="179"/>
      <c r="K136" s="180"/>
      <c r="L136" s="181"/>
      <c r="M136" s="177"/>
    </row>
    <row r="137" spans="3:13" x14ac:dyDescent="0.25">
      <c r="C137" s="173"/>
      <c r="D137" s="174"/>
      <c r="E137" s="174"/>
      <c r="F137" s="174"/>
      <c r="G137" s="174"/>
      <c r="H137" s="174"/>
      <c r="I137" s="174"/>
      <c r="J137" s="183"/>
      <c r="K137" s="184"/>
      <c r="L137" s="175"/>
      <c r="M137" s="173"/>
    </row>
    <row r="138" spans="3:13" x14ac:dyDescent="0.25">
      <c r="C138" s="176" t="s">
        <v>48</v>
      </c>
      <c r="D138" s="176"/>
      <c r="E138" s="176"/>
      <c r="F138" s="176"/>
      <c r="G138" s="176"/>
      <c r="H138" s="176"/>
      <c r="I138" s="176"/>
      <c r="J138" s="176"/>
      <c r="K138" s="176"/>
      <c r="L138" s="176"/>
      <c r="M138" s="176"/>
    </row>
    <row r="139" spans="3:13" x14ac:dyDescent="0.25">
      <c r="C139" s="185" t="s">
        <v>49</v>
      </c>
      <c r="D139" s="185"/>
      <c r="E139" s="185"/>
      <c r="F139" s="185"/>
      <c r="G139" s="185"/>
      <c r="H139" s="185"/>
      <c r="I139" s="185"/>
      <c r="J139" s="185"/>
      <c r="K139" s="185"/>
      <c r="L139" s="185"/>
      <c r="M139" s="185"/>
    </row>
    <row r="140" spans="3:13" x14ac:dyDescent="0.25">
      <c r="D140" s="164"/>
      <c r="E140" s="165"/>
      <c r="F140" s="165"/>
      <c r="G140" s="165"/>
      <c r="H140" s="165"/>
      <c r="I140" s="165"/>
      <c r="J140" s="165"/>
    </row>
    <row r="141" spans="3:13" x14ac:dyDescent="0.25">
      <c r="D141" s="164"/>
      <c r="E141" s="165"/>
      <c r="F141" s="165"/>
      <c r="G141" s="165"/>
      <c r="H141" s="165"/>
      <c r="I141" s="165"/>
      <c r="J141" s="165"/>
    </row>
    <row r="205" spans="6:6" x14ac:dyDescent="0.25">
      <c r="F205" s="85"/>
    </row>
  </sheetData>
  <sheetProtection algorithmName="SHA-512" hashValue="YQ0k8VmQfqxWtprEBRy0Y5h0mtH6zQer/WT/EqIRh3DUB8ttK24pufURTwggkMilOGwN5aZPfC5Th3fkeBYsxw==" saltValue="Z6lrIvozRJ/zwJTMOPgP6Q==" spinCount="100000" sheet="1" formatCells="0" formatColumns="0" formatRows="0" insertColumns="0" insertRows="0" insertHyperlinks="0" deleteColumns="0" deleteRows="0" sort="0" autoFilter="0" pivotTables="0"/>
  <mergeCells count="87">
    <mergeCell ref="C116:K116"/>
    <mergeCell ref="L116:M116"/>
    <mergeCell ref="D111:G111"/>
    <mergeCell ref="C112:I112"/>
    <mergeCell ref="K112:L112"/>
    <mergeCell ref="C113:H113"/>
    <mergeCell ref="C114:I114"/>
    <mergeCell ref="K114:L114"/>
    <mergeCell ref="C100:I100"/>
    <mergeCell ref="K100:L100"/>
    <mergeCell ref="C102:M102"/>
    <mergeCell ref="H107:H109"/>
    <mergeCell ref="D110:G110"/>
    <mergeCell ref="D96:G96"/>
    <mergeCell ref="D97:G97"/>
    <mergeCell ref="C98:I98"/>
    <mergeCell ref="K98:L98"/>
    <mergeCell ref="C99:H99"/>
    <mergeCell ref="C85:H85"/>
    <mergeCell ref="C86:I86"/>
    <mergeCell ref="K86:L86"/>
    <mergeCell ref="C88:M88"/>
    <mergeCell ref="H93:H95"/>
    <mergeCell ref="C74:M74"/>
    <mergeCell ref="H79:H81"/>
    <mergeCell ref="D82:G82"/>
    <mergeCell ref="D83:G83"/>
    <mergeCell ref="C84:I84"/>
    <mergeCell ref="K84:L84"/>
    <mergeCell ref="D69:G69"/>
    <mergeCell ref="C70:I70"/>
    <mergeCell ref="K70:L70"/>
    <mergeCell ref="C71:H71"/>
    <mergeCell ref="C72:I72"/>
    <mergeCell ref="K72:L72"/>
    <mergeCell ref="C58:I58"/>
    <mergeCell ref="K58:L58"/>
    <mergeCell ref="C60:M60"/>
    <mergeCell ref="H65:H67"/>
    <mergeCell ref="D68:G68"/>
    <mergeCell ref="D54:G54"/>
    <mergeCell ref="D55:G55"/>
    <mergeCell ref="C56:I56"/>
    <mergeCell ref="K56:L56"/>
    <mergeCell ref="C57:H57"/>
    <mergeCell ref="C43:H43"/>
    <mergeCell ref="C44:I44"/>
    <mergeCell ref="K44:L44"/>
    <mergeCell ref="C46:M46"/>
    <mergeCell ref="H51:H53"/>
    <mergeCell ref="H37:H39"/>
    <mergeCell ref="D40:G40"/>
    <mergeCell ref="D41:G41"/>
    <mergeCell ref="C42:I42"/>
    <mergeCell ref="K42:L42"/>
    <mergeCell ref="C2:M2"/>
    <mergeCell ref="C4:M4"/>
    <mergeCell ref="D133:I133"/>
    <mergeCell ref="D137:I137"/>
    <mergeCell ref="D12:G12"/>
    <mergeCell ref="D13:G13"/>
    <mergeCell ref="H9:H11"/>
    <mergeCell ref="C128:M128"/>
    <mergeCell ref="C131:M131"/>
    <mergeCell ref="C134:M134"/>
    <mergeCell ref="C18:M18"/>
    <mergeCell ref="H23:H25"/>
    <mergeCell ref="D26:G26"/>
    <mergeCell ref="D27:G27"/>
    <mergeCell ref="C28:I28"/>
    <mergeCell ref="K28:L28"/>
    <mergeCell ref="C138:M138"/>
    <mergeCell ref="C139:M139"/>
    <mergeCell ref="K14:L14"/>
    <mergeCell ref="K16:L16"/>
    <mergeCell ref="C121:M121"/>
    <mergeCell ref="D124:K124"/>
    <mergeCell ref="D127:I127"/>
    <mergeCell ref="D130:I130"/>
    <mergeCell ref="C14:I14"/>
    <mergeCell ref="C15:H15"/>
    <mergeCell ref="C16:I16"/>
    <mergeCell ref="C125:M125"/>
    <mergeCell ref="C29:H29"/>
    <mergeCell ref="C30:I30"/>
    <mergeCell ref="K30:L30"/>
    <mergeCell ref="C32:M3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B1:V60"/>
  <sheetViews>
    <sheetView zoomScaleNormal="100" workbookViewId="0">
      <selection activeCell="E22" sqref="E22"/>
    </sheetView>
  </sheetViews>
  <sheetFormatPr baseColWidth="10" defaultColWidth="10" defaultRowHeight="12.75" x14ac:dyDescent="0.25"/>
  <cols>
    <col min="1" max="1" width="3.5703125" style="5" customWidth="1"/>
    <col min="2" max="2" width="31.5703125" style="5" bestFit="1" customWidth="1"/>
    <col min="3" max="3" width="20.42578125" style="5" hidden="1" customWidth="1"/>
    <col min="4" max="4" width="12.5703125" style="17" hidden="1" customWidth="1"/>
    <col min="5" max="6" width="12.5703125" style="17" customWidth="1"/>
    <col min="7" max="7" width="14.42578125" style="5" bestFit="1" customWidth="1"/>
    <col min="8" max="8" width="12.5703125" style="17" bestFit="1" customWidth="1"/>
    <col min="9" max="9" width="20.42578125" style="5" bestFit="1" customWidth="1"/>
    <col min="10" max="10" width="9.5703125" style="17" customWidth="1"/>
    <col min="11" max="16" width="11.42578125" style="5" customWidth="1"/>
    <col min="17" max="17" width="12.42578125" style="5" customWidth="1"/>
    <col min="18" max="18" width="10" style="5"/>
    <col min="19" max="19" width="12.42578125" style="5" customWidth="1"/>
    <col min="20" max="20" width="10" style="5"/>
    <col min="21" max="21" width="11.42578125" style="5" customWidth="1"/>
    <col min="22" max="16384" width="10" style="5"/>
  </cols>
  <sheetData>
    <row r="1" spans="2:22" ht="12.75" customHeight="1" x14ac:dyDescent="0.25">
      <c r="B1" s="1" t="s">
        <v>50</v>
      </c>
      <c r="C1" s="2"/>
      <c r="D1" s="2"/>
      <c r="E1" s="2"/>
      <c r="F1" s="2"/>
      <c r="G1" s="2"/>
      <c r="H1" s="3"/>
      <c r="I1" s="4"/>
      <c r="J1" s="4"/>
    </row>
    <row r="2" spans="2:22" ht="13.5" customHeight="1" thickBot="1" x14ac:dyDescent="0.3">
      <c r="B2" s="6"/>
      <c r="C2" s="7"/>
      <c r="D2" s="7"/>
      <c r="E2" s="7"/>
      <c r="F2" s="7"/>
      <c r="G2" s="7"/>
      <c r="H2" s="8"/>
      <c r="I2" s="9"/>
      <c r="J2" s="9"/>
    </row>
    <row r="3" spans="2:22" ht="13.5" customHeight="1" thickBot="1" x14ac:dyDescent="0.3">
      <c r="B3" s="10"/>
      <c r="C3" s="11"/>
      <c r="D3" s="11"/>
      <c r="E3" s="11"/>
      <c r="F3" s="11"/>
      <c r="G3" s="11"/>
      <c r="H3" s="12"/>
      <c r="I3" s="11"/>
      <c r="J3" s="11"/>
    </row>
    <row r="4" spans="2:22" x14ac:dyDescent="0.25">
      <c r="B4" s="13" t="s">
        <v>51</v>
      </c>
      <c r="C4" s="14"/>
      <c r="D4" s="14"/>
      <c r="E4" s="15">
        <v>1750905</v>
      </c>
      <c r="F4" s="16" t="s">
        <v>52</v>
      </c>
      <c r="I4" s="18"/>
      <c r="J4" s="18"/>
      <c r="K4" s="17"/>
    </row>
    <row r="5" spans="2:22" ht="13.5" thickBot="1" x14ac:dyDescent="0.3">
      <c r="B5" s="19" t="s">
        <v>53</v>
      </c>
      <c r="C5" s="20"/>
      <c r="D5" s="20"/>
      <c r="E5" s="21">
        <f>2000000-E4</f>
        <v>249095</v>
      </c>
      <c r="F5" s="22">
        <v>2026</v>
      </c>
      <c r="I5" s="18"/>
      <c r="J5" s="18"/>
      <c r="K5" s="17"/>
    </row>
    <row r="6" spans="2:22" x14ac:dyDescent="0.25">
      <c r="B6" s="23"/>
      <c r="C6" s="18"/>
      <c r="D6" s="18"/>
      <c r="E6" s="18"/>
      <c r="F6" s="18"/>
      <c r="G6" s="18"/>
      <c r="H6" s="24"/>
    </row>
    <row r="7" spans="2:22" ht="13.5" thickBot="1" x14ac:dyDescent="0.3">
      <c r="B7" s="23"/>
      <c r="C7" s="18"/>
      <c r="D7" s="18"/>
      <c r="E7" s="18"/>
      <c r="F7" s="18"/>
      <c r="G7" s="18"/>
      <c r="H7" s="24"/>
    </row>
    <row r="8" spans="2:22" ht="27" customHeight="1" thickBot="1" x14ac:dyDescent="0.3">
      <c r="B8" s="25" t="s">
        <v>54</v>
      </c>
      <c r="C8" s="26" t="s">
        <v>55</v>
      </c>
      <c r="D8" s="27"/>
      <c r="E8" s="28" t="s">
        <v>56</v>
      </c>
      <c r="F8" s="29"/>
      <c r="G8" s="30" t="s">
        <v>57</v>
      </c>
      <c r="H8" s="29"/>
      <c r="I8" s="30" t="s">
        <v>58</v>
      </c>
      <c r="J8" s="29"/>
      <c r="K8" s="30" t="s">
        <v>59</v>
      </c>
      <c r="L8" s="29"/>
      <c r="M8" s="30" t="s">
        <v>60</v>
      </c>
      <c r="N8" s="29"/>
      <c r="O8" s="30" t="s">
        <v>61</v>
      </c>
      <c r="P8" s="29"/>
      <c r="Q8" s="30" t="s">
        <v>62</v>
      </c>
      <c r="R8" s="29"/>
      <c r="S8" s="30" t="s">
        <v>63</v>
      </c>
      <c r="T8" s="29"/>
      <c r="U8" s="30" t="s">
        <v>64</v>
      </c>
      <c r="V8" s="29"/>
    </row>
    <row r="9" spans="2:22" x14ac:dyDescent="0.25">
      <c r="B9" s="31"/>
      <c r="C9" s="32" t="s">
        <v>65</v>
      </c>
      <c r="D9" s="33" t="s">
        <v>66</v>
      </c>
      <c r="E9" s="34" t="s">
        <v>65</v>
      </c>
      <c r="F9" s="33" t="s">
        <v>66</v>
      </c>
      <c r="G9" s="32" t="s">
        <v>65</v>
      </c>
      <c r="H9" s="33" t="s">
        <v>66</v>
      </c>
      <c r="I9" s="32" t="s">
        <v>65</v>
      </c>
      <c r="J9" s="33" t="s">
        <v>66</v>
      </c>
      <c r="K9" s="32" t="s">
        <v>65</v>
      </c>
      <c r="L9" s="33" t="s">
        <v>66</v>
      </c>
      <c r="M9" s="32" t="s">
        <v>65</v>
      </c>
      <c r="N9" s="33" t="s">
        <v>66</v>
      </c>
      <c r="O9" s="32" t="s">
        <v>65</v>
      </c>
      <c r="P9" s="33" t="s">
        <v>66</v>
      </c>
      <c r="Q9" s="32" t="s">
        <v>65</v>
      </c>
      <c r="R9" s="33" t="s">
        <v>66</v>
      </c>
      <c r="S9" s="32" t="s">
        <v>65</v>
      </c>
      <c r="T9" s="33" t="s">
        <v>66</v>
      </c>
      <c r="U9" s="32" t="s">
        <v>65</v>
      </c>
      <c r="V9" s="33" t="s">
        <v>66</v>
      </c>
    </row>
    <row r="10" spans="2:22" x14ac:dyDescent="0.25">
      <c r="B10" s="35" t="s">
        <v>67</v>
      </c>
      <c r="C10" s="36"/>
      <c r="D10" s="37"/>
      <c r="E10" s="38"/>
      <c r="F10" s="37"/>
      <c r="G10" s="36"/>
      <c r="H10" s="37"/>
      <c r="I10" s="36"/>
      <c r="J10" s="37"/>
      <c r="K10" s="36"/>
      <c r="L10" s="37"/>
      <c r="M10" s="36"/>
      <c r="N10" s="37"/>
      <c r="O10" s="36"/>
      <c r="P10" s="37"/>
      <c r="Q10" s="36"/>
      <c r="R10" s="37"/>
      <c r="S10" s="36"/>
      <c r="T10" s="37"/>
      <c r="U10" s="36"/>
      <c r="V10" s="37"/>
    </row>
    <row r="11" spans="2:22" x14ac:dyDescent="0.25">
      <c r="B11" s="39" t="s">
        <v>68</v>
      </c>
      <c r="C11" s="40">
        <v>6200000</v>
      </c>
      <c r="D11" s="41"/>
      <c r="E11" s="42">
        <f>Hoja1!K21</f>
        <v>0</v>
      </c>
      <c r="F11" s="41"/>
      <c r="G11" s="43">
        <f>Hoja1!K8</f>
        <v>0</v>
      </c>
      <c r="H11" s="41"/>
      <c r="I11" s="43">
        <f>Hoja1!K22</f>
        <v>0</v>
      </c>
      <c r="J11" s="41"/>
      <c r="K11" s="43">
        <f>Hoja1!K36</f>
        <v>0</v>
      </c>
      <c r="L11" s="41"/>
      <c r="M11" s="43">
        <f>Hoja1!K50</f>
        <v>0</v>
      </c>
      <c r="N11" s="41"/>
      <c r="O11" s="43">
        <f>Hoja1!K64</f>
        <v>0</v>
      </c>
      <c r="P11" s="41"/>
      <c r="Q11" s="43">
        <f>Hoja1!K78</f>
        <v>0</v>
      </c>
      <c r="R11" s="41"/>
      <c r="S11" s="43">
        <f>Hoja1!K92</f>
        <v>0</v>
      </c>
      <c r="T11" s="41"/>
      <c r="U11" s="43">
        <f>Hoja1!K106</f>
        <v>0</v>
      </c>
      <c r="V11" s="41"/>
    </row>
    <row r="12" spans="2:22" x14ac:dyDescent="0.25">
      <c r="B12" s="39" t="s">
        <v>69</v>
      </c>
      <c r="C12" s="44">
        <f>+C11/$E$4</f>
        <v>3.5410259265922481</v>
      </c>
      <c r="D12" s="41"/>
      <c r="E12" s="45">
        <f>+E11/$E$4</f>
        <v>0</v>
      </c>
      <c r="F12" s="41"/>
      <c r="G12" s="44">
        <f>+G11/$E$4</f>
        <v>0</v>
      </c>
      <c r="H12" s="41"/>
      <c r="I12" s="44">
        <f>+I11/$E$4</f>
        <v>0</v>
      </c>
      <c r="J12" s="41"/>
      <c r="K12" s="44">
        <f>+K11/$E$4</f>
        <v>0</v>
      </c>
      <c r="L12" s="41"/>
      <c r="M12" s="44">
        <f>+M11/$E$4</f>
        <v>0</v>
      </c>
      <c r="N12" s="41"/>
      <c r="O12" s="44">
        <f>+O11/$E$4</f>
        <v>0</v>
      </c>
      <c r="P12" s="41"/>
      <c r="Q12" s="44">
        <f>+Q11/$E$4</f>
        <v>0</v>
      </c>
      <c r="R12" s="41"/>
      <c r="S12" s="44">
        <f>+S11/$E$4</f>
        <v>0</v>
      </c>
      <c r="T12" s="41"/>
      <c r="U12" s="44">
        <f>+U11/$E$4</f>
        <v>0</v>
      </c>
      <c r="V12" s="41"/>
    </row>
    <row r="13" spans="2:22" x14ac:dyDescent="0.25">
      <c r="B13" s="39" t="s">
        <v>70</v>
      </c>
      <c r="C13" s="46">
        <f>12*C11</f>
        <v>74400000</v>
      </c>
      <c r="D13" s="47">
        <v>1</v>
      </c>
      <c r="E13" s="48">
        <f>12*E11</f>
        <v>0</v>
      </c>
      <c r="F13" s="47">
        <v>1</v>
      </c>
      <c r="G13" s="46">
        <f>12*G11</f>
        <v>0</v>
      </c>
      <c r="H13" s="47">
        <v>1</v>
      </c>
      <c r="I13" s="46">
        <f>12*I11</f>
        <v>0</v>
      </c>
      <c r="J13" s="47">
        <v>1</v>
      </c>
      <c r="K13" s="46">
        <f>12*K11</f>
        <v>0</v>
      </c>
      <c r="L13" s="47">
        <v>1</v>
      </c>
      <c r="M13" s="46">
        <f>12*M11</f>
        <v>0</v>
      </c>
      <c r="N13" s="47">
        <v>1</v>
      </c>
      <c r="O13" s="46">
        <f>12*O11</f>
        <v>0</v>
      </c>
      <c r="P13" s="47">
        <v>1</v>
      </c>
      <c r="Q13" s="46">
        <f>12*Q11</f>
        <v>0</v>
      </c>
      <c r="R13" s="47">
        <v>1</v>
      </c>
      <c r="S13" s="46">
        <f>12*S11</f>
        <v>0</v>
      </c>
      <c r="T13" s="47">
        <v>1</v>
      </c>
      <c r="U13" s="46">
        <f>12*U11</f>
        <v>0</v>
      </c>
      <c r="V13" s="47">
        <v>1</v>
      </c>
    </row>
    <row r="14" spans="2:22" x14ac:dyDescent="0.25">
      <c r="B14" s="39"/>
      <c r="C14" s="36"/>
      <c r="D14" s="37"/>
      <c r="E14" s="38"/>
      <c r="F14" s="37"/>
      <c r="G14" s="36"/>
      <c r="H14" s="37"/>
      <c r="I14" s="36"/>
      <c r="J14" s="37"/>
      <c r="K14" s="36"/>
      <c r="L14" s="37"/>
      <c r="M14" s="36"/>
      <c r="N14" s="37"/>
      <c r="O14" s="36"/>
      <c r="P14" s="37"/>
      <c r="Q14" s="36"/>
      <c r="R14" s="37"/>
      <c r="S14" s="36"/>
      <c r="T14" s="37"/>
      <c r="U14" s="36"/>
      <c r="V14" s="37"/>
    </row>
    <row r="15" spans="2:22" x14ac:dyDescent="0.25">
      <c r="B15" s="39"/>
      <c r="C15" s="49" t="s">
        <v>71</v>
      </c>
      <c r="D15" s="50" t="s">
        <v>72</v>
      </c>
      <c r="E15" s="51" t="s">
        <v>71</v>
      </c>
      <c r="F15" s="50" t="s">
        <v>72</v>
      </c>
      <c r="G15" s="49" t="s">
        <v>71</v>
      </c>
      <c r="H15" s="50" t="s">
        <v>72</v>
      </c>
      <c r="I15" s="49" t="s">
        <v>71</v>
      </c>
      <c r="J15" s="50" t="s">
        <v>72</v>
      </c>
      <c r="K15" s="49" t="s">
        <v>71</v>
      </c>
      <c r="L15" s="50" t="s">
        <v>72</v>
      </c>
      <c r="M15" s="49" t="s">
        <v>71</v>
      </c>
      <c r="N15" s="50" t="s">
        <v>72</v>
      </c>
      <c r="O15" s="49" t="s">
        <v>71</v>
      </c>
      <c r="P15" s="50" t="s">
        <v>72</v>
      </c>
      <c r="Q15" s="49" t="s">
        <v>71</v>
      </c>
      <c r="R15" s="50" t="s">
        <v>72</v>
      </c>
      <c r="S15" s="49" t="s">
        <v>71</v>
      </c>
      <c r="T15" s="50" t="s">
        <v>72</v>
      </c>
      <c r="U15" s="49" t="s">
        <v>71</v>
      </c>
      <c r="V15" s="50" t="s">
        <v>72</v>
      </c>
    </row>
    <row r="16" spans="2:22" x14ac:dyDescent="0.25">
      <c r="B16" s="39" t="s">
        <v>73</v>
      </c>
      <c r="C16" s="40">
        <f>IF(C12&lt;=2,$E$5,0)</f>
        <v>0</v>
      </c>
      <c r="D16" s="52"/>
      <c r="E16" s="42">
        <f>IF(E12&lt;=2,$E$5,0)</f>
        <v>249095</v>
      </c>
      <c r="F16" s="52"/>
      <c r="G16" s="40">
        <f>IF(G12&lt;=2,$E$5,0)</f>
        <v>249095</v>
      </c>
      <c r="H16" s="52"/>
      <c r="I16" s="40">
        <f>IF(I12&lt;=2,$E$5,0)</f>
        <v>249095</v>
      </c>
      <c r="J16" s="52"/>
      <c r="K16" s="40">
        <f>IF(K12&lt;=2,$E$5,0)</f>
        <v>249095</v>
      </c>
      <c r="L16" s="52"/>
      <c r="M16" s="40">
        <f>IF(M12&lt;=2,$E$5,0)</f>
        <v>249095</v>
      </c>
      <c r="N16" s="52"/>
      <c r="O16" s="40">
        <f>IF(O12&lt;=2,$E$5,0)</f>
        <v>249095</v>
      </c>
      <c r="P16" s="52"/>
      <c r="Q16" s="40">
        <f>IF(Q12&lt;=2,$E$5,0)</f>
        <v>249095</v>
      </c>
      <c r="R16" s="52"/>
      <c r="S16" s="40">
        <f>IF(S12&lt;=2,$E$5,0)</f>
        <v>249095</v>
      </c>
      <c r="T16" s="52"/>
      <c r="U16" s="40">
        <f>IF(U12&lt;=2,$E$5,0)</f>
        <v>249095</v>
      </c>
      <c r="V16" s="52"/>
    </row>
    <row r="17" spans="2:22" x14ac:dyDescent="0.25">
      <c r="B17" s="39"/>
      <c r="C17" s="36"/>
      <c r="D17" s="37"/>
      <c r="E17" s="38"/>
      <c r="F17" s="37"/>
      <c r="G17" s="36"/>
      <c r="H17" s="37"/>
      <c r="I17" s="36"/>
      <c r="J17" s="37"/>
      <c r="K17" s="36"/>
      <c r="L17" s="37"/>
      <c r="M17" s="36"/>
      <c r="N17" s="37"/>
      <c r="O17" s="36"/>
      <c r="P17" s="37"/>
      <c r="Q17" s="36"/>
      <c r="R17" s="37"/>
      <c r="S17" s="36"/>
      <c r="T17" s="37"/>
      <c r="U17" s="36"/>
      <c r="V17" s="37"/>
    </row>
    <row r="18" spans="2:22" x14ac:dyDescent="0.25">
      <c r="B18" s="35" t="s">
        <v>53</v>
      </c>
      <c r="C18" s="36"/>
      <c r="D18" s="37"/>
      <c r="E18" s="38"/>
      <c r="F18" s="37"/>
      <c r="G18" s="36"/>
      <c r="H18" s="37"/>
      <c r="I18" s="36"/>
      <c r="J18" s="37"/>
      <c r="K18" s="36"/>
      <c r="L18" s="37"/>
      <c r="M18" s="36"/>
      <c r="N18" s="37"/>
      <c r="O18" s="36"/>
      <c r="P18" s="37"/>
      <c r="Q18" s="36"/>
      <c r="R18" s="37"/>
      <c r="S18" s="36"/>
      <c r="T18" s="37"/>
      <c r="U18" s="36"/>
      <c r="V18" s="37"/>
    </row>
    <row r="19" spans="2:22" x14ac:dyDescent="0.25">
      <c r="B19" s="39" t="s">
        <v>74</v>
      </c>
      <c r="C19" s="40">
        <f>12*C16</f>
        <v>0</v>
      </c>
      <c r="D19" s="47">
        <f>+C19/C13</f>
        <v>0</v>
      </c>
      <c r="E19" s="42">
        <f>12*E16</f>
        <v>2989140</v>
      </c>
      <c r="F19" s="47" t="e">
        <f>+E19/E13</f>
        <v>#DIV/0!</v>
      </c>
      <c r="G19" s="40">
        <f>12*G16</f>
        <v>2989140</v>
      </c>
      <c r="H19" s="47" t="e">
        <f>+G19/G13</f>
        <v>#DIV/0!</v>
      </c>
      <c r="I19" s="40">
        <f>12*I16</f>
        <v>2989140</v>
      </c>
      <c r="J19" s="47" t="e">
        <f>+I19/I13</f>
        <v>#DIV/0!</v>
      </c>
      <c r="K19" s="40">
        <f>12*K16</f>
        <v>2989140</v>
      </c>
      <c r="L19" s="47" t="e">
        <f>+K19/K13</f>
        <v>#DIV/0!</v>
      </c>
      <c r="M19" s="40">
        <f>12*M16</f>
        <v>2989140</v>
      </c>
      <c r="N19" s="47" t="e">
        <f>+M19/M13</f>
        <v>#DIV/0!</v>
      </c>
      <c r="O19" s="40">
        <f>12*O16</f>
        <v>2989140</v>
      </c>
      <c r="P19" s="47" t="e">
        <f>+O19/O13</f>
        <v>#DIV/0!</v>
      </c>
      <c r="Q19" s="40">
        <f>12*Q16</f>
        <v>2989140</v>
      </c>
      <c r="R19" s="47" t="e">
        <f>+Q19/Q13</f>
        <v>#DIV/0!</v>
      </c>
      <c r="S19" s="40">
        <f>12*S16</f>
        <v>2989140</v>
      </c>
      <c r="T19" s="47" t="e">
        <f>+S19/S13</f>
        <v>#DIV/0!</v>
      </c>
      <c r="U19" s="40">
        <f>12*U16</f>
        <v>2989140</v>
      </c>
      <c r="V19" s="47" t="e">
        <f>+U19/U13</f>
        <v>#DIV/0!</v>
      </c>
    </row>
    <row r="20" spans="2:22" x14ac:dyDescent="0.25">
      <c r="B20" s="39"/>
      <c r="C20" s="36"/>
      <c r="D20" s="37"/>
      <c r="E20" s="38"/>
      <c r="F20" s="37"/>
      <c r="G20" s="36"/>
      <c r="H20" s="37"/>
      <c r="I20" s="36"/>
      <c r="J20" s="37"/>
      <c r="K20" s="36"/>
      <c r="L20" s="37"/>
      <c r="M20" s="36"/>
      <c r="N20" s="37"/>
      <c r="O20" s="36"/>
      <c r="P20" s="37"/>
      <c r="Q20" s="36"/>
      <c r="R20" s="37"/>
      <c r="S20" s="36"/>
      <c r="T20" s="37"/>
      <c r="U20" s="36"/>
      <c r="V20" s="37"/>
    </row>
    <row r="21" spans="2:22" x14ac:dyDescent="0.25">
      <c r="B21" s="35" t="s">
        <v>75</v>
      </c>
      <c r="C21" s="36"/>
      <c r="D21" s="37"/>
      <c r="E21" s="38"/>
      <c r="F21" s="37"/>
      <c r="G21" s="36"/>
      <c r="H21" s="37"/>
      <c r="I21" s="36"/>
      <c r="J21" s="37"/>
      <c r="K21" s="36"/>
      <c r="L21" s="37"/>
      <c r="M21" s="36"/>
      <c r="N21" s="37"/>
      <c r="O21" s="36"/>
      <c r="P21" s="37"/>
      <c r="Q21" s="36"/>
      <c r="R21" s="37"/>
      <c r="S21" s="36"/>
      <c r="T21" s="37"/>
      <c r="U21" s="36"/>
      <c r="V21" s="37"/>
    </row>
    <row r="22" spans="2:22" x14ac:dyDescent="0.25">
      <c r="B22" s="39" t="s">
        <v>76</v>
      </c>
      <c r="C22" s="40">
        <f>+(C13+C19)*30/360</f>
        <v>6200000</v>
      </c>
      <c r="D22" s="47">
        <f>+C22/C13</f>
        <v>8.3333333333333329E-2</v>
      </c>
      <c r="E22" s="42">
        <f>+(E13+E19)*30/360</f>
        <v>249095</v>
      </c>
      <c r="F22" s="47" t="e">
        <f>+E22/E13</f>
        <v>#DIV/0!</v>
      </c>
      <c r="G22" s="40">
        <f>+(G13+G19)*30/360</f>
        <v>249095</v>
      </c>
      <c r="H22" s="47" t="e">
        <f>+G22/G13</f>
        <v>#DIV/0!</v>
      </c>
      <c r="I22" s="40">
        <f>+(I13+I19)*30/360</f>
        <v>249095</v>
      </c>
      <c r="J22" s="47" t="e">
        <f>+I22/I13</f>
        <v>#DIV/0!</v>
      </c>
      <c r="K22" s="40">
        <f>+(K13+K19)*30/360</f>
        <v>249095</v>
      </c>
      <c r="L22" s="47" t="e">
        <f>+K22/K13</f>
        <v>#DIV/0!</v>
      </c>
      <c r="M22" s="40">
        <f>+(M13+M19)*30/360</f>
        <v>249095</v>
      </c>
      <c r="N22" s="47" t="e">
        <f>+M22/M13</f>
        <v>#DIV/0!</v>
      </c>
      <c r="O22" s="40">
        <f>+(O13+O19)*30/360</f>
        <v>249095</v>
      </c>
      <c r="P22" s="47" t="e">
        <f>+O22/O13</f>
        <v>#DIV/0!</v>
      </c>
      <c r="Q22" s="40">
        <f>+(Q13+Q19)*30/360</f>
        <v>249095</v>
      </c>
      <c r="R22" s="47" t="e">
        <f>+Q22/Q13</f>
        <v>#DIV/0!</v>
      </c>
      <c r="S22" s="40">
        <f>+(S13+S19)*30/360</f>
        <v>249095</v>
      </c>
      <c r="T22" s="47" t="e">
        <f>+S22/S13</f>
        <v>#DIV/0!</v>
      </c>
      <c r="U22" s="40">
        <f>+(U13+U19)*30/360</f>
        <v>249095</v>
      </c>
      <c r="V22" s="47" t="e">
        <f>+U22/U13</f>
        <v>#DIV/0!</v>
      </c>
    </row>
    <row r="23" spans="2:22" x14ac:dyDescent="0.25">
      <c r="B23" s="39" t="s">
        <v>77</v>
      </c>
      <c r="C23" s="46">
        <f>0.12*C22</f>
        <v>744000</v>
      </c>
      <c r="D23" s="47">
        <f>+C23/C13</f>
        <v>0.01</v>
      </c>
      <c r="E23" s="48">
        <f>0.12*E22</f>
        <v>29891.399999999998</v>
      </c>
      <c r="F23" s="47" t="e">
        <f>+E23/E13</f>
        <v>#DIV/0!</v>
      </c>
      <c r="G23" s="46">
        <f>0.12*G22</f>
        <v>29891.399999999998</v>
      </c>
      <c r="H23" s="47" t="e">
        <f>+G23/G13</f>
        <v>#DIV/0!</v>
      </c>
      <c r="I23" s="46">
        <f>0.12*I22</f>
        <v>29891.399999999998</v>
      </c>
      <c r="J23" s="47" t="e">
        <f>+I23/I13</f>
        <v>#DIV/0!</v>
      </c>
      <c r="K23" s="46">
        <f>0.12*K22</f>
        <v>29891.399999999998</v>
      </c>
      <c r="L23" s="47" t="e">
        <f>+K23/K13</f>
        <v>#DIV/0!</v>
      </c>
      <c r="M23" s="46">
        <f>0.12*M22</f>
        <v>29891.399999999998</v>
      </c>
      <c r="N23" s="47" t="e">
        <f>+M23/M13</f>
        <v>#DIV/0!</v>
      </c>
      <c r="O23" s="46">
        <f>0.12*O22</f>
        <v>29891.399999999998</v>
      </c>
      <c r="P23" s="47" t="e">
        <f>+O23/O13</f>
        <v>#DIV/0!</v>
      </c>
      <c r="Q23" s="46">
        <f>0.12*Q22</f>
        <v>29891.399999999998</v>
      </c>
      <c r="R23" s="47" t="e">
        <f>+Q23/Q13</f>
        <v>#DIV/0!</v>
      </c>
      <c r="S23" s="46">
        <f>0.12*S22</f>
        <v>29891.399999999998</v>
      </c>
      <c r="T23" s="47" t="e">
        <f>+S23/S13</f>
        <v>#DIV/0!</v>
      </c>
      <c r="U23" s="46">
        <f>0.12*U22</f>
        <v>29891.399999999998</v>
      </c>
      <c r="V23" s="47" t="e">
        <f>+U23/U13</f>
        <v>#DIV/0!</v>
      </c>
    </row>
    <row r="24" spans="2:22" x14ac:dyDescent="0.25">
      <c r="B24" s="39" t="s">
        <v>78</v>
      </c>
      <c r="C24" s="46">
        <f>30*C13/360</f>
        <v>6200000</v>
      </c>
      <c r="D24" s="47">
        <f>C24/C13</f>
        <v>8.3333333333333329E-2</v>
      </c>
      <c r="E24" s="53">
        <f>30*(E13+E19)/360</f>
        <v>249095</v>
      </c>
      <c r="F24" s="54" t="e">
        <f>+E24/E13</f>
        <v>#DIV/0!</v>
      </c>
      <c r="G24" s="46">
        <f>30*(G13+G19)/360</f>
        <v>249095</v>
      </c>
      <c r="H24" s="47" t="e">
        <f>+G24/G13</f>
        <v>#DIV/0!</v>
      </c>
      <c r="I24" s="46">
        <f>30*(I13+I19)/360</f>
        <v>249095</v>
      </c>
      <c r="J24" s="47" t="e">
        <f>+I24/I13</f>
        <v>#DIV/0!</v>
      </c>
      <c r="K24" s="46">
        <f>30*(K13+K19)/360</f>
        <v>249095</v>
      </c>
      <c r="L24" s="47" t="e">
        <f>+K24/K13</f>
        <v>#DIV/0!</v>
      </c>
      <c r="M24" s="46">
        <f>30*(M13+M19)/360</f>
        <v>249095</v>
      </c>
      <c r="N24" s="47" t="e">
        <f>+M24/M13</f>
        <v>#DIV/0!</v>
      </c>
      <c r="O24" s="46">
        <f>30*(O13+O19)/360</f>
        <v>249095</v>
      </c>
      <c r="P24" s="47" t="e">
        <f>+O24/O13</f>
        <v>#DIV/0!</v>
      </c>
      <c r="Q24" s="46">
        <f>30*(Q13+Q19)/360</f>
        <v>249095</v>
      </c>
      <c r="R24" s="47" t="e">
        <f>+Q24/Q13</f>
        <v>#DIV/0!</v>
      </c>
      <c r="S24" s="46">
        <f>30*(S13+S19)/360</f>
        <v>249095</v>
      </c>
      <c r="T24" s="47" t="e">
        <f>+S24/S13</f>
        <v>#DIV/0!</v>
      </c>
      <c r="U24" s="46">
        <f>30*(U13+U19)/360</f>
        <v>249095</v>
      </c>
      <c r="V24" s="47" t="e">
        <f>+U24/U13</f>
        <v>#DIV/0!</v>
      </c>
    </row>
    <row r="25" spans="2:22" ht="25.5" x14ac:dyDescent="0.25">
      <c r="B25" s="39" t="s">
        <v>79</v>
      </c>
      <c r="C25" s="46">
        <f>15*C11/30</f>
        <v>3100000</v>
      </c>
      <c r="D25" s="47">
        <f>+C25/C13</f>
        <v>4.1666666666666664E-2</v>
      </c>
      <c r="E25" s="48">
        <f>15*E11/30</f>
        <v>0</v>
      </c>
      <c r="F25" s="47" t="e">
        <f>+E25/E13</f>
        <v>#DIV/0!</v>
      </c>
      <c r="G25" s="46">
        <f>15*G11/30</f>
        <v>0</v>
      </c>
      <c r="H25" s="47" t="e">
        <f>+G25/G13</f>
        <v>#DIV/0!</v>
      </c>
      <c r="I25" s="46">
        <f>15*I11/30</f>
        <v>0</v>
      </c>
      <c r="J25" s="47" t="e">
        <f>+I25/I13</f>
        <v>#DIV/0!</v>
      </c>
      <c r="K25" s="46">
        <f>15*K11/30</f>
        <v>0</v>
      </c>
      <c r="L25" s="47" t="e">
        <f>+K25/K13</f>
        <v>#DIV/0!</v>
      </c>
      <c r="M25" s="46">
        <f>15*M11/30</f>
        <v>0</v>
      </c>
      <c r="N25" s="47" t="e">
        <f>+M25/M13</f>
        <v>#DIV/0!</v>
      </c>
      <c r="O25" s="46">
        <f>15*O11/30</f>
        <v>0</v>
      </c>
      <c r="P25" s="47" t="e">
        <f>+O25/O13</f>
        <v>#DIV/0!</v>
      </c>
      <c r="Q25" s="46">
        <f>15*Q11/30</f>
        <v>0</v>
      </c>
      <c r="R25" s="47" t="e">
        <f>+Q25/Q13</f>
        <v>#DIV/0!</v>
      </c>
      <c r="S25" s="46">
        <f>15*S11/30</f>
        <v>0</v>
      </c>
      <c r="T25" s="47" t="e">
        <f>+S25/S13</f>
        <v>#DIV/0!</v>
      </c>
      <c r="U25" s="46">
        <f>15*U11/30</f>
        <v>0</v>
      </c>
      <c r="V25" s="47" t="e">
        <f>+U25/U13</f>
        <v>#DIV/0!</v>
      </c>
    </row>
    <row r="26" spans="2:22" x14ac:dyDescent="0.25">
      <c r="B26" s="39"/>
      <c r="C26" s="36"/>
      <c r="D26" s="37"/>
      <c r="E26" s="38"/>
      <c r="F26" s="37"/>
      <c r="G26" s="36"/>
      <c r="H26" s="37"/>
      <c r="I26" s="36"/>
      <c r="J26" s="37"/>
      <c r="K26" s="36"/>
      <c r="L26" s="37"/>
      <c r="M26" s="36"/>
      <c r="N26" s="37"/>
      <c r="O26" s="36"/>
      <c r="P26" s="37"/>
      <c r="Q26" s="36"/>
      <c r="R26" s="37"/>
      <c r="S26" s="36"/>
      <c r="T26" s="37"/>
      <c r="U26" s="36"/>
      <c r="V26" s="37"/>
    </row>
    <row r="27" spans="2:22" x14ac:dyDescent="0.25">
      <c r="B27" s="35" t="s">
        <v>80</v>
      </c>
      <c r="C27" s="36"/>
      <c r="D27" s="37"/>
      <c r="E27" s="38"/>
      <c r="F27" s="37"/>
      <c r="G27" s="36"/>
      <c r="H27" s="37"/>
      <c r="I27" s="36"/>
      <c r="J27" s="37"/>
      <c r="K27" s="36"/>
      <c r="L27" s="37"/>
      <c r="M27" s="36"/>
      <c r="N27" s="37"/>
      <c r="O27" s="36"/>
      <c r="P27" s="37"/>
      <c r="Q27" s="36"/>
      <c r="R27" s="37"/>
      <c r="S27" s="36"/>
      <c r="T27" s="37"/>
      <c r="U27" s="36"/>
      <c r="V27" s="37"/>
    </row>
    <row r="28" spans="2:22" ht="38.25" x14ac:dyDescent="0.25">
      <c r="B28" s="39" t="s">
        <v>81</v>
      </c>
      <c r="C28" s="40">
        <f>+D28*C13</f>
        <v>6324000</v>
      </c>
      <c r="D28" s="47">
        <v>8.5000000000000006E-2</v>
      </c>
      <c r="E28" s="42">
        <f>+F28*E13</f>
        <v>0</v>
      </c>
      <c r="F28" s="47">
        <v>8.5000000000000006E-2</v>
      </c>
      <c r="G28" s="40">
        <f>+H28*G13</f>
        <v>0</v>
      </c>
      <c r="H28" s="47">
        <v>8.5000000000000006E-2</v>
      </c>
      <c r="I28" s="40">
        <f>+J28*I13</f>
        <v>0</v>
      </c>
      <c r="J28" s="47">
        <v>8.5000000000000006E-2</v>
      </c>
      <c r="K28" s="40">
        <f>+L28*K13</f>
        <v>0</v>
      </c>
      <c r="L28" s="47">
        <v>8.5000000000000006E-2</v>
      </c>
      <c r="M28" s="40">
        <f>+N28*M13</f>
        <v>0</v>
      </c>
      <c r="N28" s="47">
        <v>8.5000000000000006E-2</v>
      </c>
      <c r="O28" s="40">
        <f>+P28*O13</f>
        <v>0</v>
      </c>
      <c r="P28" s="47">
        <v>8.5000000000000006E-2</v>
      </c>
      <c r="Q28" s="40">
        <f>+R28*Q13</f>
        <v>0</v>
      </c>
      <c r="R28" s="47">
        <v>8.5000000000000006E-2</v>
      </c>
      <c r="S28" s="40">
        <f>+T28*S13</f>
        <v>0</v>
      </c>
      <c r="T28" s="47">
        <v>8.5000000000000006E-2</v>
      </c>
      <c r="U28" s="40">
        <f>+V28*U13</f>
        <v>0</v>
      </c>
      <c r="V28" s="47">
        <v>8.5000000000000006E-2</v>
      </c>
    </row>
    <row r="29" spans="2:22" ht="25.5" x14ac:dyDescent="0.25">
      <c r="B29" s="39" t="s">
        <v>82</v>
      </c>
      <c r="C29" s="46">
        <f>+D29*C13</f>
        <v>8928000</v>
      </c>
      <c r="D29" s="47">
        <v>0.12</v>
      </c>
      <c r="E29" s="48">
        <f>+F29*E13</f>
        <v>0</v>
      </c>
      <c r="F29" s="47">
        <v>0.12</v>
      </c>
      <c r="G29" s="46">
        <f>+H29*G13</f>
        <v>0</v>
      </c>
      <c r="H29" s="47">
        <v>0.12</v>
      </c>
      <c r="I29" s="46">
        <f>+J29*I13</f>
        <v>0</v>
      </c>
      <c r="J29" s="47">
        <v>0.12</v>
      </c>
      <c r="K29" s="46">
        <f>+L29*K13</f>
        <v>0</v>
      </c>
      <c r="L29" s="47">
        <v>0.12</v>
      </c>
      <c r="M29" s="46">
        <f>+N29*M13</f>
        <v>0</v>
      </c>
      <c r="N29" s="47">
        <v>0.12</v>
      </c>
      <c r="O29" s="46">
        <f>+P29*O13</f>
        <v>0</v>
      </c>
      <c r="P29" s="47">
        <v>0.12</v>
      </c>
      <c r="Q29" s="46">
        <f>+R29*Q13</f>
        <v>0</v>
      </c>
      <c r="R29" s="47">
        <v>0.12</v>
      </c>
      <c r="S29" s="46">
        <f>+T29*S13</f>
        <v>0</v>
      </c>
      <c r="T29" s="47">
        <v>0.12</v>
      </c>
      <c r="U29" s="46">
        <f>+V29*U13</f>
        <v>0</v>
      </c>
      <c r="V29" s="47">
        <v>0.12</v>
      </c>
    </row>
    <row r="30" spans="2:22" ht="25.5" x14ac:dyDescent="0.25">
      <c r="B30" s="39" t="s">
        <v>83</v>
      </c>
      <c r="C30" s="46">
        <f>+D30*C13</f>
        <v>5178240</v>
      </c>
      <c r="D30" s="47">
        <v>6.9599999999999995E-2</v>
      </c>
      <c r="E30" s="48">
        <f>+F30*E13</f>
        <v>0</v>
      </c>
      <c r="F30" s="47">
        <v>6.9599999999999995E-2</v>
      </c>
      <c r="G30" s="46">
        <f>+H30*G13</f>
        <v>0</v>
      </c>
      <c r="H30" s="47">
        <v>6.9599999999999995E-2</v>
      </c>
      <c r="I30" s="46">
        <f>+J30*I13</f>
        <v>0</v>
      </c>
      <c r="J30" s="47">
        <v>6.9599999999999995E-2</v>
      </c>
      <c r="K30" s="46">
        <f>+L30*K13</f>
        <v>0</v>
      </c>
      <c r="L30" s="47">
        <v>6.9599999999999995E-2</v>
      </c>
      <c r="M30" s="46">
        <f>+N30*M13</f>
        <v>0</v>
      </c>
      <c r="N30" s="47">
        <v>6.9599999999999995E-2</v>
      </c>
      <c r="O30" s="46">
        <f>+P30*O13</f>
        <v>0</v>
      </c>
      <c r="P30" s="47">
        <v>6.9599999999999995E-2</v>
      </c>
      <c r="Q30" s="46">
        <f>+R30*Q13</f>
        <v>0</v>
      </c>
      <c r="R30" s="47">
        <v>6.9599999999999995E-2</v>
      </c>
      <c r="S30" s="46">
        <f>+T30*S13</f>
        <v>0</v>
      </c>
      <c r="T30" s="47">
        <v>6.9599999999999995E-2</v>
      </c>
      <c r="U30" s="46">
        <f>+V30*U13</f>
        <v>0</v>
      </c>
      <c r="V30" s="47">
        <v>6.9599999999999995E-2</v>
      </c>
    </row>
    <row r="31" spans="2:22" x14ac:dyDescent="0.25">
      <c r="B31" s="39"/>
      <c r="C31" s="36"/>
      <c r="D31" s="37"/>
      <c r="E31" s="38"/>
      <c r="F31" s="37"/>
      <c r="G31" s="36"/>
      <c r="H31" s="37"/>
      <c r="I31" s="36"/>
      <c r="J31" s="37"/>
      <c r="K31" s="36"/>
      <c r="L31" s="37"/>
      <c r="M31" s="36"/>
      <c r="N31" s="37"/>
      <c r="O31" s="36"/>
      <c r="P31" s="37"/>
      <c r="Q31" s="36"/>
      <c r="R31" s="37"/>
      <c r="S31" s="36"/>
      <c r="T31" s="37"/>
      <c r="U31" s="36"/>
      <c r="V31" s="37"/>
    </row>
    <row r="32" spans="2:22" x14ac:dyDescent="0.25">
      <c r="B32" s="39"/>
      <c r="C32" s="36"/>
      <c r="D32" s="37"/>
      <c r="E32" s="38"/>
      <c r="F32" s="37"/>
      <c r="G32" s="36"/>
      <c r="H32" s="37"/>
      <c r="I32" s="36"/>
      <c r="J32" s="37"/>
      <c r="K32" s="36"/>
      <c r="L32" s="37"/>
      <c r="M32" s="36"/>
      <c r="N32" s="37"/>
      <c r="O32" s="36"/>
      <c r="P32" s="37"/>
      <c r="Q32" s="36"/>
      <c r="R32" s="37"/>
      <c r="S32" s="36"/>
      <c r="T32" s="37"/>
      <c r="U32" s="36"/>
      <c r="V32" s="37"/>
    </row>
    <row r="33" spans="2:22" x14ac:dyDescent="0.25">
      <c r="B33" s="35" t="s">
        <v>84</v>
      </c>
      <c r="C33" s="36"/>
      <c r="D33" s="37"/>
      <c r="E33" s="38"/>
      <c r="F33" s="37"/>
      <c r="G33" s="36"/>
      <c r="H33" s="37"/>
      <c r="I33" s="36"/>
      <c r="J33" s="37"/>
      <c r="K33" s="36"/>
      <c r="L33" s="37"/>
      <c r="M33" s="36"/>
      <c r="N33" s="37"/>
      <c r="O33" s="36"/>
      <c r="P33" s="37"/>
      <c r="Q33" s="36"/>
      <c r="R33" s="37"/>
      <c r="S33" s="36"/>
      <c r="T33" s="37"/>
      <c r="U33" s="36"/>
      <c r="V33" s="37"/>
    </row>
    <row r="34" spans="2:22" x14ac:dyDescent="0.25">
      <c r="B34" s="39" t="s">
        <v>85</v>
      </c>
      <c r="C34" s="46">
        <f>+D34*C13</f>
        <v>0</v>
      </c>
      <c r="D34" s="47">
        <v>0</v>
      </c>
      <c r="E34" s="48">
        <f>+F34*E13</f>
        <v>0</v>
      </c>
      <c r="F34" s="47">
        <v>0</v>
      </c>
      <c r="G34" s="46">
        <f>+H34*G13</f>
        <v>0</v>
      </c>
      <c r="H34" s="47">
        <v>0</v>
      </c>
      <c r="I34" s="46">
        <f>+J34*I13</f>
        <v>0</v>
      </c>
      <c r="J34" s="47">
        <v>0</v>
      </c>
      <c r="K34" s="46">
        <f>+L34*K13</f>
        <v>0</v>
      </c>
      <c r="L34" s="47">
        <v>0</v>
      </c>
      <c r="M34" s="46">
        <f>+N34*M13</f>
        <v>0</v>
      </c>
      <c r="N34" s="47">
        <v>0</v>
      </c>
      <c r="O34" s="46">
        <f>+P34*O13</f>
        <v>0</v>
      </c>
      <c r="P34" s="47">
        <v>0</v>
      </c>
      <c r="Q34" s="46">
        <f>+R34*Q13</f>
        <v>0</v>
      </c>
      <c r="R34" s="47">
        <v>0</v>
      </c>
      <c r="S34" s="46">
        <f>+T34*S13</f>
        <v>0</v>
      </c>
      <c r="T34" s="47">
        <v>0</v>
      </c>
      <c r="U34" s="46">
        <f>+V34*U13</f>
        <v>0</v>
      </c>
      <c r="V34" s="47">
        <v>0</v>
      </c>
    </row>
    <row r="35" spans="2:22" x14ac:dyDescent="0.25">
      <c r="B35" s="39" t="s">
        <v>86</v>
      </c>
      <c r="C35" s="46">
        <f>+D35*C13</f>
        <v>0</v>
      </c>
      <c r="D35" s="47">
        <v>0</v>
      </c>
      <c r="E35" s="48">
        <f>+F35*E13</f>
        <v>0</v>
      </c>
      <c r="F35" s="47">
        <v>0</v>
      </c>
      <c r="G35" s="46">
        <f>+H35*G13</f>
        <v>0</v>
      </c>
      <c r="H35" s="47">
        <v>0</v>
      </c>
      <c r="I35" s="46">
        <f>+J35*I13</f>
        <v>0</v>
      </c>
      <c r="J35" s="47">
        <v>0</v>
      </c>
      <c r="K35" s="46">
        <f>+L35*K13</f>
        <v>0</v>
      </c>
      <c r="L35" s="47">
        <v>0</v>
      </c>
      <c r="M35" s="46">
        <f>+N35*M13</f>
        <v>0</v>
      </c>
      <c r="N35" s="47">
        <v>0</v>
      </c>
      <c r="O35" s="46">
        <f>+P35*O13</f>
        <v>0</v>
      </c>
      <c r="P35" s="47">
        <v>0</v>
      </c>
      <c r="Q35" s="46">
        <f>+R35*Q13</f>
        <v>0</v>
      </c>
      <c r="R35" s="47">
        <v>0</v>
      </c>
      <c r="S35" s="46">
        <f>+T35*S13</f>
        <v>0</v>
      </c>
      <c r="T35" s="47">
        <v>0</v>
      </c>
      <c r="U35" s="46">
        <f>+V35*U13</f>
        <v>0</v>
      </c>
      <c r="V35" s="47">
        <v>0</v>
      </c>
    </row>
    <row r="36" spans="2:22" x14ac:dyDescent="0.25">
      <c r="B36" s="39" t="s">
        <v>87</v>
      </c>
      <c r="C36" s="40">
        <f>IF(C12&lt;=10,0.04*C13,0)</f>
        <v>2976000</v>
      </c>
      <c r="D36" s="47">
        <f>+C36/C13</f>
        <v>0.04</v>
      </c>
      <c r="E36" s="42">
        <f>IF(E12&lt;=10,0.04*E13,0)</f>
        <v>0</v>
      </c>
      <c r="F36" s="47" t="e">
        <f>+E36/E13</f>
        <v>#DIV/0!</v>
      </c>
      <c r="G36" s="40">
        <f>IF(G12&lt;=10,0.04*G13,0)</f>
        <v>0</v>
      </c>
      <c r="H36" s="47" t="e">
        <f>+G36/G13</f>
        <v>#DIV/0!</v>
      </c>
      <c r="I36" s="40">
        <f>IF(I12&lt;=10,0.04*I13,0)</f>
        <v>0</v>
      </c>
      <c r="J36" s="47" t="e">
        <f>+I36/I13</f>
        <v>#DIV/0!</v>
      </c>
      <c r="K36" s="40">
        <f>IF(K12&lt;=10,0.04*K13,0)</f>
        <v>0</v>
      </c>
      <c r="L36" s="47" t="e">
        <f>+K36/K13</f>
        <v>#DIV/0!</v>
      </c>
      <c r="M36" s="40">
        <f>IF(M12&lt;=10,0.04*M13,0)</f>
        <v>0</v>
      </c>
      <c r="N36" s="47" t="e">
        <f>+M36/M13</f>
        <v>#DIV/0!</v>
      </c>
      <c r="O36" s="40">
        <f>IF(O12&lt;=10,0.04*O13,0)</f>
        <v>0</v>
      </c>
      <c r="P36" s="47" t="e">
        <f>+O36/O13</f>
        <v>#DIV/0!</v>
      </c>
      <c r="Q36" s="40">
        <f>IF(Q12&lt;=10,0.04*Q13,0)</f>
        <v>0</v>
      </c>
      <c r="R36" s="47" t="e">
        <f>+Q36/Q13</f>
        <v>#DIV/0!</v>
      </c>
      <c r="S36" s="40">
        <f>IF(S12&lt;=10,0.04*S13,0)</f>
        <v>0</v>
      </c>
      <c r="T36" s="47" t="e">
        <f>+S36/S13</f>
        <v>#DIV/0!</v>
      </c>
      <c r="U36" s="40">
        <f>IF(U12&lt;=10,0.04*U13,0)</f>
        <v>0</v>
      </c>
      <c r="V36" s="47" t="e">
        <f>+U36/U13</f>
        <v>#DIV/0!</v>
      </c>
    </row>
    <row r="37" spans="2:22" x14ac:dyDescent="0.25">
      <c r="B37" s="39"/>
      <c r="C37" s="36"/>
      <c r="D37" s="37"/>
      <c r="E37" s="38"/>
      <c r="F37" s="37"/>
      <c r="G37" s="36"/>
      <c r="H37" s="37"/>
      <c r="I37" s="36"/>
      <c r="J37" s="37"/>
      <c r="K37" s="36"/>
      <c r="L37" s="37"/>
      <c r="M37" s="36"/>
      <c r="N37" s="37"/>
      <c r="O37" s="36"/>
      <c r="P37" s="37"/>
      <c r="Q37" s="36"/>
      <c r="R37" s="37"/>
      <c r="S37" s="36"/>
      <c r="T37" s="37"/>
      <c r="U37" s="36"/>
      <c r="V37" s="37"/>
    </row>
    <row r="38" spans="2:22" x14ac:dyDescent="0.25">
      <c r="B38" s="39"/>
      <c r="C38" s="36"/>
      <c r="D38" s="37"/>
      <c r="E38" s="38"/>
      <c r="F38" s="37"/>
      <c r="G38" s="36"/>
      <c r="H38" s="37"/>
      <c r="I38" s="36"/>
      <c r="J38" s="37"/>
      <c r="K38" s="36"/>
      <c r="L38" s="37"/>
      <c r="M38" s="36"/>
      <c r="N38" s="37"/>
      <c r="O38" s="36"/>
      <c r="P38" s="37"/>
      <c r="Q38" s="36"/>
      <c r="R38" s="37"/>
      <c r="S38" s="36"/>
      <c r="T38" s="37"/>
      <c r="U38" s="36"/>
      <c r="V38" s="37"/>
    </row>
    <row r="39" spans="2:22" ht="25.5" x14ac:dyDescent="0.25">
      <c r="B39" s="35" t="s">
        <v>88</v>
      </c>
      <c r="C39" s="36"/>
      <c r="D39" s="37"/>
      <c r="E39" s="38"/>
      <c r="F39" s="37"/>
      <c r="G39" s="36"/>
      <c r="H39" s="37"/>
      <c r="I39" s="36"/>
      <c r="J39" s="37"/>
      <c r="K39" s="36"/>
      <c r="L39" s="37"/>
      <c r="M39" s="36"/>
      <c r="N39" s="37"/>
      <c r="O39" s="36"/>
      <c r="P39" s="37"/>
      <c r="Q39" s="36"/>
      <c r="R39" s="37"/>
      <c r="S39" s="36"/>
      <c r="T39" s="37"/>
      <c r="U39" s="36"/>
      <c r="V39" s="37"/>
    </row>
    <row r="40" spans="2:22" ht="40.5" customHeight="1" x14ac:dyDescent="0.25">
      <c r="B40" s="39" t="s">
        <v>89</v>
      </c>
      <c r="C40" s="46">
        <f>+D40*C13</f>
        <v>0</v>
      </c>
      <c r="D40" s="47">
        <v>0</v>
      </c>
      <c r="E40" s="48">
        <f>+F40*E13</f>
        <v>0</v>
      </c>
      <c r="F40" s="47">
        <v>0</v>
      </c>
      <c r="G40" s="46">
        <f>+H40*G13</f>
        <v>0</v>
      </c>
      <c r="H40" s="47">
        <v>0</v>
      </c>
      <c r="I40" s="46">
        <f>+J40*I13</f>
        <v>0</v>
      </c>
      <c r="J40" s="47">
        <v>0</v>
      </c>
      <c r="K40" s="46">
        <f>+L40*K13</f>
        <v>0</v>
      </c>
      <c r="L40" s="47">
        <v>0</v>
      </c>
      <c r="M40" s="46">
        <f>+N40*M13</f>
        <v>0</v>
      </c>
      <c r="N40" s="47">
        <v>0</v>
      </c>
      <c r="O40" s="46">
        <f>+P40*O13</f>
        <v>0</v>
      </c>
      <c r="P40" s="47">
        <v>0</v>
      </c>
      <c r="Q40" s="46">
        <f>+R40*Q13</f>
        <v>0</v>
      </c>
      <c r="R40" s="47">
        <v>0</v>
      </c>
      <c r="S40" s="46">
        <f>+T40*S13</f>
        <v>0</v>
      </c>
      <c r="T40" s="47">
        <v>0</v>
      </c>
      <c r="U40" s="46">
        <f>+V40*U13</f>
        <v>0</v>
      </c>
      <c r="V40" s="47">
        <v>0</v>
      </c>
    </row>
    <row r="41" spans="2:22" x14ac:dyDescent="0.25">
      <c r="B41" s="39" t="s">
        <v>90</v>
      </c>
      <c r="C41" s="40">
        <f>D41*C13</f>
        <v>0</v>
      </c>
      <c r="D41" s="47">
        <v>0</v>
      </c>
      <c r="E41" s="42">
        <f>F41*E13</f>
        <v>0</v>
      </c>
      <c r="F41" s="47">
        <v>0</v>
      </c>
      <c r="G41" s="40">
        <f>H41*G13</f>
        <v>0</v>
      </c>
      <c r="H41" s="47">
        <v>0</v>
      </c>
      <c r="I41" s="40">
        <f>J41*I13</f>
        <v>0</v>
      </c>
      <c r="J41" s="47">
        <v>0</v>
      </c>
      <c r="K41" s="40">
        <f>L41*K13</f>
        <v>0</v>
      </c>
      <c r="L41" s="47">
        <v>0</v>
      </c>
      <c r="M41" s="40">
        <f>N41*M13</f>
        <v>0</v>
      </c>
      <c r="N41" s="47">
        <v>0</v>
      </c>
      <c r="O41" s="40">
        <f>P41*O13</f>
        <v>0</v>
      </c>
      <c r="P41" s="47">
        <v>0</v>
      </c>
      <c r="Q41" s="40">
        <f>R41*Q13</f>
        <v>0</v>
      </c>
      <c r="R41" s="47">
        <v>0</v>
      </c>
      <c r="S41" s="40">
        <f>T41*S13</f>
        <v>0</v>
      </c>
      <c r="T41" s="47">
        <v>0</v>
      </c>
      <c r="U41" s="40">
        <f>V41*U13</f>
        <v>0</v>
      </c>
      <c r="V41" s="47">
        <v>0</v>
      </c>
    </row>
    <row r="42" spans="2:22" x14ac:dyDescent="0.25">
      <c r="B42" s="35" t="s">
        <v>91</v>
      </c>
      <c r="C42" s="55">
        <f>SUM(C18:C41)</f>
        <v>39650240</v>
      </c>
      <c r="D42" s="56">
        <f>ROUND(SUM(D19:D41),4)</f>
        <v>0.53290000000000004</v>
      </c>
      <c r="E42" s="57">
        <f>SUM(E18:E41)</f>
        <v>3517221.4</v>
      </c>
      <c r="F42" s="56" t="e">
        <f>ROUND(SUM(F19:F41),4)</f>
        <v>#DIV/0!</v>
      </c>
      <c r="G42" s="55">
        <f>SUM(G18:G41)</f>
        <v>3517221.4</v>
      </c>
      <c r="H42" s="56" t="e">
        <f>ROUND(SUM(H19:H41),4)</f>
        <v>#DIV/0!</v>
      </c>
      <c r="I42" s="55">
        <f>SUM(I18:I41)</f>
        <v>3517221.4</v>
      </c>
      <c r="J42" s="56" t="e">
        <f>ROUND(SUM(J19:J41),4)</f>
        <v>#DIV/0!</v>
      </c>
      <c r="K42" s="55">
        <f>SUM(K18:K41)</f>
        <v>3517221.4</v>
      </c>
      <c r="L42" s="56" t="e">
        <f>ROUND(SUM(L19:L41),4)</f>
        <v>#DIV/0!</v>
      </c>
      <c r="M42" s="55">
        <f>SUM(M18:M41)</f>
        <v>3517221.4</v>
      </c>
      <c r="N42" s="56" t="e">
        <f>ROUND(SUM(N19:N41),4)</f>
        <v>#DIV/0!</v>
      </c>
      <c r="O42" s="55">
        <f>SUM(O18:O41)</f>
        <v>3517221.4</v>
      </c>
      <c r="P42" s="56" t="e">
        <f>ROUND(SUM(P19:P41),4)</f>
        <v>#DIV/0!</v>
      </c>
      <c r="Q42" s="55">
        <f>SUM(Q18:Q41)</f>
        <v>3517221.4</v>
      </c>
      <c r="R42" s="56" t="e">
        <f>ROUND(SUM(R19:R41),4)</f>
        <v>#DIV/0!</v>
      </c>
      <c r="S42" s="55">
        <f>SUM(S18:S41)</f>
        <v>3517221.4</v>
      </c>
      <c r="T42" s="56" t="e">
        <f>ROUND(SUM(T19:T41),4)</f>
        <v>#DIV/0!</v>
      </c>
      <c r="U42" s="55">
        <f>SUM(U18:U41)</f>
        <v>3517221.4</v>
      </c>
      <c r="V42" s="56" t="e">
        <f>ROUND(SUM(V19:V41),4)</f>
        <v>#DIV/0!</v>
      </c>
    </row>
    <row r="43" spans="2:22" ht="13.5" thickBot="1" x14ac:dyDescent="0.25">
      <c r="B43" s="58" t="s">
        <v>92</v>
      </c>
      <c r="C43" s="59"/>
      <c r="D43" s="60">
        <f>1+D42</f>
        <v>1.5329000000000002</v>
      </c>
      <c r="E43" s="61"/>
      <c r="F43" s="62" t="e">
        <f>ROUND(1+F42,2)</f>
        <v>#DIV/0!</v>
      </c>
      <c r="G43" s="59"/>
      <c r="H43" s="62" t="e">
        <f>ROUND(1+H42,2)</f>
        <v>#DIV/0!</v>
      </c>
      <c r="I43" s="59"/>
      <c r="J43" s="63" t="e">
        <f>ROUND(1+J42,2)</f>
        <v>#DIV/0!</v>
      </c>
      <c r="K43" s="59"/>
      <c r="L43" s="63" t="e">
        <f>ROUND(1+L42,2)</f>
        <v>#DIV/0!</v>
      </c>
      <c r="M43" s="59"/>
      <c r="N43" s="63" t="e">
        <f>ROUND(1+N42,2)</f>
        <v>#DIV/0!</v>
      </c>
      <c r="O43" s="59"/>
      <c r="P43" s="63" t="e">
        <f>ROUND(1+P42,2)</f>
        <v>#DIV/0!</v>
      </c>
      <c r="Q43" s="59"/>
      <c r="R43" s="63" t="e">
        <f>ROUND(1+R42,2)</f>
        <v>#DIV/0!</v>
      </c>
      <c r="S43" s="59"/>
      <c r="T43" s="63" t="e">
        <f>ROUND(1+T42,2)</f>
        <v>#DIV/0!</v>
      </c>
      <c r="U43" s="59"/>
      <c r="V43" s="63" t="e">
        <f>ROUND(1+V42,2)</f>
        <v>#DIV/0!</v>
      </c>
    </row>
    <row r="44" spans="2:22" x14ac:dyDescent="0.25">
      <c r="B44" s="64"/>
      <c r="C44" s="65"/>
      <c r="D44" s="66"/>
      <c r="E44" s="36"/>
      <c r="F44" s="37"/>
      <c r="G44" s="65"/>
      <c r="H44" s="66"/>
      <c r="I44" s="65"/>
      <c r="J44" s="66"/>
      <c r="K44" s="65"/>
      <c r="L44" s="66"/>
      <c r="M44" s="65"/>
      <c r="N44" s="66"/>
      <c r="O44" s="65"/>
      <c r="P44" s="66"/>
      <c r="Q44" s="65"/>
      <c r="R44" s="66"/>
      <c r="S44" s="65"/>
      <c r="T44" s="66"/>
      <c r="U44" s="65"/>
      <c r="V44" s="66"/>
    </row>
    <row r="45" spans="2:22" x14ac:dyDescent="0.25">
      <c r="B45" s="39"/>
      <c r="C45" s="36"/>
      <c r="D45" s="37"/>
      <c r="E45" s="36"/>
      <c r="F45" s="37"/>
      <c r="G45" s="36"/>
      <c r="H45" s="37"/>
      <c r="I45" s="36"/>
      <c r="J45" s="37"/>
      <c r="K45" s="36"/>
      <c r="L45" s="37"/>
      <c r="M45" s="36"/>
      <c r="N45" s="37"/>
      <c r="O45" s="36"/>
      <c r="P45" s="37"/>
      <c r="Q45" s="36"/>
      <c r="R45" s="37"/>
      <c r="S45" s="36"/>
      <c r="T45" s="37"/>
      <c r="U45" s="36"/>
      <c r="V45" s="37"/>
    </row>
    <row r="46" spans="2:22" x14ac:dyDescent="0.25">
      <c r="B46" s="39" t="s">
        <v>93</v>
      </c>
      <c r="C46" s="40">
        <f>+C13/12</f>
        <v>6200000</v>
      </c>
      <c r="D46" s="67"/>
      <c r="E46" s="40">
        <f>+E13/12</f>
        <v>0</v>
      </c>
      <c r="F46" s="67"/>
      <c r="G46" s="40">
        <f>+G13/12</f>
        <v>0</v>
      </c>
      <c r="H46" s="67"/>
      <c r="I46" s="40">
        <f>+I13/12</f>
        <v>0</v>
      </c>
      <c r="J46" s="67"/>
      <c r="K46" s="40">
        <f>+K13/12</f>
        <v>0</v>
      </c>
      <c r="L46" s="67"/>
      <c r="M46" s="40">
        <f>+M13/12</f>
        <v>0</v>
      </c>
      <c r="N46" s="67"/>
      <c r="O46" s="40">
        <f>+O13/12</f>
        <v>0</v>
      </c>
      <c r="P46" s="67"/>
      <c r="Q46" s="40">
        <f>+Q13/12</f>
        <v>0</v>
      </c>
      <c r="R46" s="67"/>
      <c r="S46" s="40">
        <f>+S13/12</f>
        <v>0</v>
      </c>
      <c r="T46" s="67"/>
      <c r="U46" s="40">
        <f>+U13/12</f>
        <v>0</v>
      </c>
      <c r="V46" s="67"/>
    </row>
    <row r="47" spans="2:22" x14ac:dyDescent="0.25">
      <c r="B47" s="39" t="s">
        <v>94</v>
      </c>
      <c r="C47" s="40">
        <f>+C46/30</f>
        <v>206666.66666666666</v>
      </c>
      <c r="D47" s="67"/>
      <c r="E47" s="40">
        <f>+E46/30</f>
        <v>0</v>
      </c>
      <c r="F47" s="67"/>
      <c r="G47" s="40">
        <f>+G46/30</f>
        <v>0</v>
      </c>
      <c r="H47" s="67"/>
      <c r="I47" s="40">
        <f>+I46/30</f>
        <v>0</v>
      </c>
      <c r="J47" s="67"/>
      <c r="K47" s="40">
        <f>+K46/30</f>
        <v>0</v>
      </c>
      <c r="L47" s="67"/>
      <c r="M47" s="40">
        <f>+M46/30</f>
        <v>0</v>
      </c>
      <c r="N47" s="67"/>
      <c r="O47" s="40">
        <f>+O46/30</f>
        <v>0</v>
      </c>
      <c r="P47" s="67"/>
      <c r="Q47" s="40">
        <f>+Q46/30</f>
        <v>0</v>
      </c>
      <c r="R47" s="67"/>
      <c r="S47" s="40">
        <f>+S46/30</f>
        <v>0</v>
      </c>
      <c r="T47" s="67"/>
      <c r="U47" s="40">
        <f>+U46/30</f>
        <v>0</v>
      </c>
      <c r="V47" s="67"/>
    </row>
    <row r="48" spans="2:22" x14ac:dyDescent="0.25">
      <c r="B48" s="39" t="s">
        <v>95</v>
      </c>
      <c r="C48" s="40">
        <f>+C47/8</f>
        <v>25833.333333333332</v>
      </c>
      <c r="D48" s="67"/>
      <c r="E48" s="40">
        <f>+E47/8</f>
        <v>0</v>
      </c>
      <c r="F48" s="67"/>
      <c r="G48" s="40">
        <f>+G47/8</f>
        <v>0</v>
      </c>
      <c r="H48" s="67"/>
      <c r="I48" s="40">
        <f>+I47/8</f>
        <v>0</v>
      </c>
      <c r="J48" s="67"/>
      <c r="K48" s="40">
        <f>+K47/8</f>
        <v>0</v>
      </c>
      <c r="L48" s="67"/>
      <c r="M48" s="40">
        <f>+M47/8</f>
        <v>0</v>
      </c>
      <c r="N48" s="67"/>
      <c r="O48" s="40">
        <f>+O47/8</f>
        <v>0</v>
      </c>
      <c r="P48" s="67"/>
      <c r="Q48" s="40">
        <f>+Q47/8</f>
        <v>0</v>
      </c>
      <c r="R48" s="67"/>
      <c r="S48" s="40">
        <f>+S47/8</f>
        <v>0</v>
      </c>
      <c r="T48" s="67"/>
      <c r="U48" s="40">
        <f>+U47/8</f>
        <v>0</v>
      </c>
      <c r="V48" s="67"/>
    </row>
    <row r="49" spans="2:22" x14ac:dyDescent="0.25">
      <c r="B49" s="39" t="s">
        <v>96</v>
      </c>
      <c r="C49" s="68">
        <f>+(C42+C13)/12</f>
        <v>9504186.666666666</v>
      </c>
      <c r="D49" s="69"/>
      <c r="E49" s="68">
        <f>+(E42+E13)/12</f>
        <v>293101.78333333333</v>
      </c>
      <c r="F49" s="69"/>
      <c r="G49" s="68">
        <f>+(G42+G13)/12</f>
        <v>293101.78333333333</v>
      </c>
      <c r="H49" s="69"/>
      <c r="I49" s="68">
        <f>+(I42+I13)/12</f>
        <v>293101.78333333333</v>
      </c>
      <c r="J49" s="69"/>
      <c r="K49" s="68">
        <f>+(K42+K13)/12</f>
        <v>293101.78333333333</v>
      </c>
      <c r="L49" s="69"/>
      <c r="M49" s="68">
        <f>+(M42+M13)/12</f>
        <v>293101.78333333333</v>
      </c>
      <c r="N49" s="69"/>
      <c r="O49" s="68">
        <f>+(O42+O13)/12</f>
        <v>293101.78333333333</v>
      </c>
      <c r="P49" s="69"/>
      <c r="Q49" s="68">
        <f>+(Q42+Q13)/12</f>
        <v>293101.78333333333</v>
      </c>
      <c r="R49" s="69"/>
      <c r="S49" s="68">
        <f>+(S42+S13)/12</f>
        <v>293101.78333333333</v>
      </c>
      <c r="T49" s="69"/>
      <c r="U49" s="68">
        <f>+(U42+U13)/12</f>
        <v>293101.78333333333</v>
      </c>
      <c r="V49" s="69"/>
    </row>
    <row r="50" spans="2:22" x14ac:dyDescent="0.25">
      <c r="B50" s="39" t="s">
        <v>97</v>
      </c>
      <c r="C50" s="40">
        <f>+C49/30</f>
        <v>316806.22222222219</v>
      </c>
      <c r="D50" s="67"/>
      <c r="E50" s="40">
        <f>+E49/30</f>
        <v>9770.059444444445</v>
      </c>
      <c r="F50" s="67"/>
      <c r="G50" s="40">
        <f>+G49/30</f>
        <v>9770.059444444445</v>
      </c>
      <c r="H50" s="67"/>
      <c r="I50" s="40">
        <f>+I49/30</f>
        <v>9770.059444444445</v>
      </c>
      <c r="J50" s="67"/>
      <c r="K50" s="40">
        <f>+K49/30</f>
        <v>9770.059444444445</v>
      </c>
      <c r="L50" s="67"/>
      <c r="M50" s="40">
        <f>+M49/30</f>
        <v>9770.059444444445</v>
      </c>
      <c r="N50" s="67"/>
      <c r="O50" s="40">
        <f>+O49/30</f>
        <v>9770.059444444445</v>
      </c>
      <c r="P50" s="67"/>
      <c r="Q50" s="40">
        <f>+Q49/30</f>
        <v>9770.059444444445</v>
      </c>
      <c r="R50" s="67"/>
      <c r="S50" s="40">
        <f>+S49/30</f>
        <v>9770.059444444445</v>
      </c>
      <c r="T50" s="67"/>
      <c r="U50" s="40">
        <f>+U49/30</f>
        <v>9770.059444444445</v>
      </c>
      <c r="V50" s="67"/>
    </row>
    <row r="51" spans="2:22" ht="13.5" thickBot="1" x14ac:dyDescent="0.3">
      <c r="B51" s="70" t="s">
        <v>98</v>
      </c>
      <c r="C51" s="71">
        <f>+C50/8</f>
        <v>39600.777777777774</v>
      </c>
      <c r="D51" s="22"/>
      <c r="E51" s="71">
        <f>+E50/8</f>
        <v>1221.2574305555556</v>
      </c>
      <c r="F51" s="22"/>
      <c r="G51" s="71">
        <f>+G50/8</f>
        <v>1221.2574305555556</v>
      </c>
      <c r="H51" s="22"/>
      <c r="I51" s="71">
        <f>+I50/8</f>
        <v>1221.2574305555556</v>
      </c>
      <c r="J51" s="22"/>
      <c r="K51" s="71">
        <f>+K50/8</f>
        <v>1221.2574305555556</v>
      </c>
      <c r="L51" s="22"/>
      <c r="M51" s="71">
        <f>+M50/8</f>
        <v>1221.2574305555556</v>
      </c>
      <c r="N51" s="22"/>
      <c r="O51" s="71">
        <f>+O50/8</f>
        <v>1221.2574305555556</v>
      </c>
      <c r="P51" s="22"/>
      <c r="Q51" s="71">
        <f>+Q50/8</f>
        <v>1221.2574305555556</v>
      </c>
      <c r="R51" s="22"/>
      <c r="S51" s="71">
        <f>+S50/8</f>
        <v>1221.2574305555556</v>
      </c>
      <c r="T51" s="22"/>
      <c r="U51" s="71">
        <f>+U50/8</f>
        <v>1221.2574305555556</v>
      </c>
      <c r="V51" s="22"/>
    </row>
    <row r="52" spans="2:22" x14ac:dyDescent="0.25">
      <c r="B52" s="72"/>
      <c r="C52" s="73"/>
      <c r="D52" s="18"/>
      <c r="E52" s="18"/>
      <c r="F52" s="18"/>
      <c r="G52" s="73"/>
      <c r="H52" s="18"/>
    </row>
    <row r="53" spans="2:22" x14ac:dyDescent="0.25">
      <c r="B53" s="72"/>
      <c r="C53" s="73"/>
      <c r="D53" s="18"/>
      <c r="E53" s="18"/>
      <c r="F53" s="18"/>
      <c r="G53" s="73"/>
      <c r="H53" s="18"/>
    </row>
    <row r="57" spans="2:22" ht="15" x14ac:dyDescent="0.25">
      <c r="B57" s="74"/>
    </row>
    <row r="58" spans="2:22" x14ac:dyDescent="0.2">
      <c r="B58" s="75"/>
    </row>
    <row r="59" spans="2:22" x14ac:dyDescent="0.2">
      <c r="B59" s="76"/>
      <c r="I59" s="40">
        <v>3800000</v>
      </c>
      <c r="J59" s="41"/>
    </row>
    <row r="60" spans="2:22" x14ac:dyDescent="0.2">
      <c r="B60" s="77"/>
    </row>
  </sheetData>
  <sheetProtection algorithmName="SHA-512" hashValue="pwZRQFCBv41r5JCbtfVxVmG29VuEMXegvbyZuK3SVEZQxigoOSvgXRQLL3FUgi+kpftb/xJ6AsTzdcwkol5MrA==" saltValue="LQ1vveJ/0RzyaARWkS2djw==" spinCount="100000" sheet="1" formatCells="0" formatColumns="0" formatRows="0" insertColumns="0" insertRows="0" insertHyperlinks="0" deleteColumns="0" deleteRows="0" sort="0" autoFilter="0" pivotTables="0"/>
  <mergeCells count="171">
    <mergeCell ref="C45:D45"/>
    <mergeCell ref="E45:F45"/>
    <mergeCell ref="G45:H45"/>
    <mergeCell ref="I45:J45"/>
    <mergeCell ref="K45:L45"/>
    <mergeCell ref="S39:T39"/>
    <mergeCell ref="M45:N45"/>
    <mergeCell ref="O45:P45"/>
    <mergeCell ref="Q45:R45"/>
    <mergeCell ref="S45:T45"/>
    <mergeCell ref="E39:F39"/>
    <mergeCell ref="G39:H39"/>
    <mergeCell ref="I39:J39"/>
    <mergeCell ref="K39:L39"/>
    <mergeCell ref="M39:N39"/>
    <mergeCell ref="O39:P39"/>
    <mergeCell ref="Q39:R39"/>
    <mergeCell ref="U37:V37"/>
    <mergeCell ref="U45:V45"/>
    <mergeCell ref="M44:N44"/>
    <mergeCell ref="O44:P44"/>
    <mergeCell ref="Q44:R44"/>
    <mergeCell ref="S44:T44"/>
    <mergeCell ref="U44:V44"/>
    <mergeCell ref="C38:D38"/>
    <mergeCell ref="E38:F38"/>
    <mergeCell ref="G38:H38"/>
    <mergeCell ref="I38:J38"/>
    <mergeCell ref="K38:L38"/>
    <mergeCell ref="U39:V39"/>
    <mergeCell ref="C44:D44"/>
    <mergeCell ref="E44:F44"/>
    <mergeCell ref="G44:H44"/>
    <mergeCell ref="I44:J44"/>
    <mergeCell ref="K44:L44"/>
    <mergeCell ref="M38:N38"/>
    <mergeCell ref="O38:P38"/>
    <mergeCell ref="Q38:R38"/>
    <mergeCell ref="S38:T38"/>
    <mergeCell ref="U38:V38"/>
    <mergeCell ref="C39:D39"/>
    <mergeCell ref="C37:D37"/>
    <mergeCell ref="E37:F37"/>
    <mergeCell ref="G37:H37"/>
    <mergeCell ref="I37:J37"/>
    <mergeCell ref="K37:L37"/>
    <mergeCell ref="M37:N37"/>
    <mergeCell ref="O37:P37"/>
    <mergeCell ref="Q37:R37"/>
    <mergeCell ref="S37:T37"/>
    <mergeCell ref="U32:V32"/>
    <mergeCell ref="C33:D33"/>
    <mergeCell ref="E33:F33"/>
    <mergeCell ref="G33:H33"/>
    <mergeCell ref="I33:J33"/>
    <mergeCell ref="K33:L33"/>
    <mergeCell ref="M33:N33"/>
    <mergeCell ref="O33:P33"/>
    <mergeCell ref="Q33:R33"/>
    <mergeCell ref="S33:T33"/>
    <mergeCell ref="U33:V33"/>
    <mergeCell ref="C32:D32"/>
    <mergeCell ref="E32:F32"/>
    <mergeCell ref="G32:H32"/>
    <mergeCell ref="I32:J32"/>
    <mergeCell ref="K32:L32"/>
    <mergeCell ref="M32:N32"/>
    <mergeCell ref="O32:P32"/>
    <mergeCell ref="Q32:R32"/>
    <mergeCell ref="S32:T32"/>
    <mergeCell ref="U27:V27"/>
    <mergeCell ref="C31:D31"/>
    <mergeCell ref="E31:F31"/>
    <mergeCell ref="G31:H31"/>
    <mergeCell ref="I31:J31"/>
    <mergeCell ref="K31:L31"/>
    <mergeCell ref="M31:N31"/>
    <mergeCell ref="O31:P31"/>
    <mergeCell ref="Q31:R31"/>
    <mergeCell ref="S31:T31"/>
    <mergeCell ref="U31:V31"/>
    <mergeCell ref="C27:D27"/>
    <mergeCell ref="E27:F27"/>
    <mergeCell ref="G27:H27"/>
    <mergeCell ref="I27:J27"/>
    <mergeCell ref="K27:L27"/>
    <mergeCell ref="M27:N27"/>
    <mergeCell ref="O27:P27"/>
    <mergeCell ref="Q27:R27"/>
    <mergeCell ref="S27:T27"/>
    <mergeCell ref="U21:V21"/>
    <mergeCell ref="C26:D26"/>
    <mergeCell ref="E26:F26"/>
    <mergeCell ref="G26:H26"/>
    <mergeCell ref="I26:J26"/>
    <mergeCell ref="K26:L26"/>
    <mergeCell ref="M26:N26"/>
    <mergeCell ref="O26:P26"/>
    <mergeCell ref="Q26:R26"/>
    <mergeCell ref="S26:T26"/>
    <mergeCell ref="U26:V26"/>
    <mergeCell ref="C21:D21"/>
    <mergeCell ref="E21:F21"/>
    <mergeCell ref="G21:H21"/>
    <mergeCell ref="I21:J21"/>
    <mergeCell ref="K21:L21"/>
    <mergeCell ref="M21:N21"/>
    <mergeCell ref="O21:P21"/>
    <mergeCell ref="Q21:R21"/>
    <mergeCell ref="S21:T21"/>
    <mergeCell ref="U18:V18"/>
    <mergeCell ref="C20:D20"/>
    <mergeCell ref="E20:F20"/>
    <mergeCell ref="G20:H20"/>
    <mergeCell ref="I20:J20"/>
    <mergeCell ref="K20:L20"/>
    <mergeCell ref="M20:N20"/>
    <mergeCell ref="O20:P20"/>
    <mergeCell ref="Q20:R20"/>
    <mergeCell ref="S20:T20"/>
    <mergeCell ref="U20:V20"/>
    <mergeCell ref="C18:D18"/>
    <mergeCell ref="E18:F18"/>
    <mergeCell ref="G18:H18"/>
    <mergeCell ref="I18:J18"/>
    <mergeCell ref="K18:L18"/>
    <mergeCell ref="M18:N18"/>
    <mergeCell ref="O18:P18"/>
    <mergeCell ref="Q18:R18"/>
    <mergeCell ref="S18:T18"/>
    <mergeCell ref="U14:V14"/>
    <mergeCell ref="C17:D17"/>
    <mergeCell ref="E17:F17"/>
    <mergeCell ref="G17:H17"/>
    <mergeCell ref="I17:J17"/>
    <mergeCell ref="K17:L17"/>
    <mergeCell ref="M17:N17"/>
    <mergeCell ref="O17:P17"/>
    <mergeCell ref="Q17:R17"/>
    <mergeCell ref="S17:T17"/>
    <mergeCell ref="U17:V17"/>
    <mergeCell ref="C14:D14"/>
    <mergeCell ref="E14:F14"/>
    <mergeCell ref="G14:H14"/>
    <mergeCell ref="I14:J14"/>
    <mergeCell ref="K14:L14"/>
    <mergeCell ref="M14:N14"/>
    <mergeCell ref="O14:P14"/>
    <mergeCell ref="Q14:R14"/>
    <mergeCell ref="S14:T14"/>
    <mergeCell ref="S8:T8"/>
    <mergeCell ref="U8:V8"/>
    <mergeCell ref="C10:D10"/>
    <mergeCell ref="E10:F10"/>
    <mergeCell ref="G10:H10"/>
    <mergeCell ref="I10:J10"/>
    <mergeCell ref="K10:L10"/>
    <mergeCell ref="M10:N10"/>
    <mergeCell ref="O10:P10"/>
    <mergeCell ref="Q10:R10"/>
    <mergeCell ref="S10:T10"/>
    <mergeCell ref="U10:V10"/>
    <mergeCell ref="B1:H2"/>
    <mergeCell ref="C8:D8"/>
    <mergeCell ref="E8:F8"/>
    <mergeCell ref="G8:H8"/>
    <mergeCell ref="I8:J8"/>
    <mergeCell ref="K8:L8"/>
    <mergeCell ref="M8:N8"/>
    <mergeCell ref="O8:P8"/>
    <mergeCell ref="Q8:R8"/>
  </mergeCells>
  <conditionalFormatting sqref="D43:F43 H43">
    <cfRule type="cellIs" dxfId="7" priority="8" operator="between">
      <formula>1.6</formula>
      <formula>1.85</formula>
    </cfRule>
  </conditionalFormatting>
  <conditionalFormatting sqref="J43">
    <cfRule type="cellIs" dxfId="6" priority="7" operator="between">
      <formula>1.6</formula>
      <formula>1.85</formula>
    </cfRule>
  </conditionalFormatting>
  <conditionalFormatting sqref="L43">
    <cfRule type="cellIs" dxfId="5" priority="6" operator="between">
      <formula>1.6</formula>
      <formula>1.85</formula>
    </cfRule>
  </conditionalFormatting>
  <conditionalFormatting sqref="N43">
    <cfRule type="cellIs" dxfId="4" priority="5" operator="between">
      <formula>1.6</formula>
      <formula>1.85</formula>
    </cfRule>
  </conditionalFormatting>
  <conditionalFormatting sqref="P43">
    <cfRule type="cellIs" dxfId="3" priority="4" operator="between">
      <formula>1.6</formula>
      <formula>1.85</formula>
    </cfRule>
  </conditionalFormatting>
  <conditionalFormatting sqref="R43">
    <cfRule type="cellIs" dxfId="2" priority="3" operator="between">
      <formula>1.6</formula>
      <formula>1.85</formula>
    </cfRule>
  </conditionalFormatting>
  <conditionalFormatting sqref="T43">
    <cfRule type="cellIs" dxfId="1" priority="2" operator="between">
      <formula>1.6</formula>
      <formula>1.85</formula>
    </cfRule>
  </conditionalFormatting>
  <conditionalFormatting sqref="V43">
    <cfRule type="cellIs" dxfId="0" priority="1" operator="between">
      <formula>1.6</formula>
      <formula>1.85</formula>
    </cfRule>
  </conditionalFormatting>
  <pageMargins left="0.70866141732283472" right="0.70866141732283472" top="0.74803149606299213" bottom="0.74803149606299213" header="0.31496062992125984" footer="0.31496062992125984"/>
  <pageSetup paperSize="9" scale="47" orientation="landscape" horizontalDpi="4294967292"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8020ebd-ab32-47fa-8ceb-969687debf76">
      <Terms xmlns="http://schemas.microsoft.com/office/infopath/2007/PartnerControls"/>
    </lcf76f155ced4ddcb4097134ff3c332f>
    <TaxCatchAll xmlns="afb6680c-5126-4293-8efc-f0ef4683a57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863B650E9255644A1B24DBA1F101A74" ma:contentTypeVersion="16" ma:contentTypeDescription="Crear nuevo documento." ma:contentTypeScope="" ma:versionID="c6dafbe14cb5bbaf492e33edf68f83fe">
  <xsd:schema xmlns:xsd="http://www.w3.org/2001/XMLSchema" xmlns:xs="http://www.w3.org/2001/XMLSchema" xmlns:p="http://schemas.microsoft.com/office/2006/metadata/properties" xmlns:ns2="afb6680c-5126-4293-8efc-f0ef4683a575" xmlns:ns3="58020ebd-ab32-47fa-8ceb-969687debf76" targetNamespace="http://schemas.microsoft.com/office/2006/metadata/properties" ma:root="true" ma:fieldsID="ac43a6d21560a9d6392cd70a715f9c56" ns2:_="" ns3:_="">
    <xsd:import namespace="afb6680c-5126-4293-8efc-f0ef4683a575"/>
    <xsd:import namespace="58020ebd-ab32-47fa-8ceb-969687debf76"/>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b6680c-5126-4293-8efc-f0ef4683a575"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7" nillable="true" ma:displayName="Taxonomy Catch All Column" ma:hidden="true" ma:list="{7a899628-b649-471c-a1d1-a6e379788d5b}" ma:internalName="TaxCatchAll" ma:showField="CatchAllData" ma:web="afb6680c-5126-4293-8efc-f0ef4683a57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8020ebd-ab32-47fa-8ceb-969687debf7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381b4561-0995-4194-8a43-67cdfbc958b4"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file>

<file path=customXml/itemProps1.xml><?xml version="1.0" encoding="utf-8"?>
<ds:datastoreItem xmlns:ds="http://schemas.openxmlformats.org/officeDocument/2006/customXml" ds:itemID="{85FA1796-AC06-4531-93A4-C021632390CC}">
  <ds:schemaRefs>
    <ds:schemaRef ds:uri="http://schemas.openxmlformats.org/package/2006/metadata/core-properties"/>
    <ds:schemaRef ds:uri="58020ebd-ab32-47fa-8ceb-969687debf76"/>
    <ds:schemaRef ds:uri="http://www.w3.org/XML/1998/namespace"/>
    <ds:schemaRef ds:uri="http://purl.org/dc/elements/1.1/"/>
    <ds:schemaRef ds:uri="http://schemas.microsoft.com/office/2006/documentManagement/types"/>
    <ds:schemaRef ds:uri="http://schemas.microsoft.com/office/infopath/2007/PartnerControls"/>
    <ds:schemaRef ds:uri="http://purl.org/dc/terms/"/>
    <ds:schemaRef ds:uri="afb6680c-5126-4293-8efc-f0ef4683a575"/>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BAA91434-27CB-4684-8CEF-6DCB7AA34CC3}">
  <ds:schemaRefs>
    <ds:schemaRef ds:uri="http://schemas.microsoft.com/sharepoint/v3/contenttype/forms"/>
  </ds:schemaRefs>
</ds:datastoreItem>
</file>

<file path=customXml/itemProps3.xml><?xml version="1.0" encoding="utf-8"?>
<ds:datastoreItem xmlns:ds="http://schemas.openxmlformats.org/officeDocument/2006/customXml" ds:itemID="{0944551E-4C94-42FD-B17B-CFFC42D72B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b6680c-5126-4293-8efc-f0ef4683a575"/>
    <ds:schemaRef ds:uri="58020ebd-ab32-47fa-8ceb-969687debf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C5C3DC41-F7D0-4467-9A70-5AED9AAA832F}">
  <ds:schemaRefs>
    <ds:schemaRef ds:uri="http://schemas.microsoft.com/sharepoint/events"/>
  </ds:schemaRefs>
</ds:datastoreItem>
</file>

<file path=docMetadata/LabelInfo.xml><?xml version="1.0" encoding="utf-8"?>
<clbl:labelList xmlns:clbl="http://schemas.microsoft.com/office/2020/mipLabelMetadata">
  <clbl:label id="{e85898d3-def4-4865-9ca5-9af5c03da9f9}" enabled="0" method="" siteId="{e85898d3-def4-4865-9ca5-9af5c03da9f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FP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Daniela Alexandra Latorre Espinosa</dc:creator>
  <cp:keywords/>
  <dc:description/>
  <cp:lastModifiedBy>Andres Felipe Marin Devia</cp:lastModifiedBy>
  <cp:revision/>
  <dcterms:created xsi:type="dcterms:W3CDTF">2026-04-17T18:33:39Z</dcterms:created>
  <dcterms:modified xsi:type="dcterms:W3CDTF">2026-05-21T23:21:03Z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vdocid">
    <vt:lpwstr>363eba1f-a5e4-4cf2-bcb1-c2674e39bd36</vt:lpwstr>
  </property>
  <property fmtid="{D5CDD505-2E9C-101B-9397-08002B2CF9AE}" pid="3" name="ClassificationTagSetId">
    <vt:lpwstr>e16409a7-1700-4153-9090-3955bc2f0ae8</vt:lpwstr>
  </property>
  <property fmtid="{D5CDD505-2E9C-101B-9397-08002B2CF9AE}" pid="4" name="ComplianceTagSetId">
    <vt:lpwstr>f14fc1f1-8950-40d5-8a29-45909da947d6</vt:lpwstr>
  </property>
  <property fmtid="{D5CDD505-2E9C-101B-9397-08002B2CF9AE}" pid="5" name="FileId">
    <vt:lpwstr>363eba1f-a5e4-4cf2-bcb1-c2674e39bd36</vt:lpwstr>
  </property>
  <property fmtid="{D5CDD505-2E9C-101B-9397-08002B2CF9AE}" pid="6" name="UserId">
    <vt:lpwstr>Simon Guiot Pinto</vt:lpwstr>
  </property>
  <property fmtid="{D5CDD505-2E9C-101B-9397-08002B2CF9AE}" pid="7" name="TagDateTime">
    <vt:lpwstr>2026-04-17T23:53:44Z</vt:lpwstr>
  </property>
  <property fmtid="{D5CDD505-2E9C-101B-9397-08002B2CF9AE}" pid="8" name="GVData">
    <vt:lpwstr>eyJPUyI6IldpbmRvd3MiLCJkb2NJRCI6IjM2M2ViYTFmLWE1ZTQtNGNmMi1iY2IxLWMyNjc0ZTM5YmQzNiIsImRvY1N0YXRlIjoie30iLCJwYXJlbnRMaW5lSWRzIjoiW1wiNTU2NjhhZGYtZWFiYS00MzQwLTk0NzQtOTBlNmNlODAxNWRkXCIsXCJlNGExNzI5Ny05</vt:lpwstr>
  </property>
  <property fmtid="{D5CDD505-2E9C-101B-9397-08002B2CF9AE}" pid="9" name="GVData0">
    <vt:lpwstr>YjJiLTRlMzItODk1Ny00NWNjMTMxMjNkMTdcIl0iLCJ3cml0dGVuS2V5cyI6IltcImd2ZG9jaWRcIixcIkNsYXNzaWZpY2F0aW9uVGFnU2V0SWRcIixcIkNvbXBsaWFuY2VUYWdTZXRJZFwiLFwiRmlsZUlkXCIsXCJVc2VySWRcIixcIlRhZ0RhdGVUaW1lXCJdIiwi</vt:lpwstr>
  </property>
  <property fmtid="{D5CDD505-2E9C-101B-9397-08002B2CF9AE}" pid="10" name="GVData1">
    <vt:lpwstr>bm9PZkd2RGF0YUVudHJpZXMiOiI1IiwibGluZUlkIjoiNzNiOWJiM2QtZDQzYy00OTY3LWIxMjMtOGRhMzdkNjBhZDgzIn0=</vt:lpwstr>
  </property>
  <property fmtid="{D5CDD505-2E9C-101B-9397-08002B2CF9AE}" pid="11" name="GVData2">
    <vt:lpwstr>(end)</vt:lpwstr>
  </property>
  <property fmtid="{D5CDD505-2E9C-101B-9397-08002B2CF9AE}" pid="12" name="ContentTypeId">
    <vt:lpwstr>0x0101005863B650E9255644A1B24DBA1F101A74</vt:lpwstr>
  </property>
  <property fmtid="{D5CDD505-2E9C-101B-9397-08002B2CF9AE}" pid="13" name="MediaServiceImageTags">
    <vt:lpwstr/>
  </property>
</Properties>
</file>