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C:\Users\dell1\OneDrive\Desktop\contrato san fransisco\PLANEACION 2026\PROCESOS 2026\PH TROPEZON, ALIPIO Y SOLANO\"/>
    </mc:Choice>
  </mc:AlternateContent>
  <xr:revisionPtr revIDLastSave="0" documentId="13_ncr:1_{EEE05C70-7F16-4892-80A7-9E139C26862C}" xr6:coauthVersionLast="47" xr6:coauthVersionMax="47" xr10:uidLastSave="{00000000-0000-0000-0000-000000000000}"/>
  <bookViews>
    <workbookView xWindow="-108" yWindow="-108" windowWidth="23256" windowHeight="12456" tabRatio="906" xr2:uid="{00000000-000D-0000-FFFF-FFFF00000000}"/>
  </bookViews>
  <sheets>
    <sheet name="PRESUPUESTO OFICIAL TOTAL" sheetId="272" r:id="rId1"/>
    <sheet name="SAN MIGUEL-TROPEZON" sheetId="271" r:id="rId2"/>
    <sheet name="PEÑON-ALIPIO" sheetId="274" r:id="rId3"/>
    <sheet name="MUÑA-SOLANO" sheetId="275" r:id="rId4"/>
    <sheet name="PROPUESTA ECONOMICA(Proponente)" sheetId="269" r:id="rId5"/>
    <sheet name="INDICAR CÓDIGO DEL ITEM DE PAGO" sheetId="26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 localSheetId="5">#REF!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5">#REF!</definedName>
    <definedName name="\s">#REF!</definedName>
    <definedName name="\V">#REF!</definedName>
    <definedName name="\X" localSheetId="5">'INDICAR CÓDIGO DEL ITEM DE PAGO'!ERR</definedName>
    <definedName name="\X">[0]!ERR</definedName>
    <definedName name="\Z" localSheetId="5">'INDICAR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5">#REF!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5">#REF!</definedName>
    <definedName name="________MA2">#REF!</definedName>
    <definedName name="________PJ50" localSheetId="5">#REF!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5">#REF!</definedName>
    <definedName name="_______MA2">#REF!</definedName>
    <definedName name="_______PJ50" localSheetId="5">#REF!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5">#REF!</definedName>
    <definedName name="______MA2">#REF!</definedName>
    <definedName name="______PJ50" localSheetId="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0">[9]!_xlbgnm.ane7</definedName>
    <definedName name="_____ane7" localSheetId="4">[9]!_xlbgnm.ane7</definedName>
    <definedName name="_____ane7" localSheetId="1">[9]!_xlbgnm.ane7</definedName>
    <definedName name="_____ane7">[9]!_xlbgnm.ane7</definedName>
    <definedName name="_____ane8" localSheetId="2">[9]!_xlbgnm.ane8</definedName>
    <definedName name="_____ane8" localSheetId="0">[9]!_xlbgnm.ane8</definedName>
    <definedName name="_____ane8" localSheetId="4">[9]!_xlbgnm.ane8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5">#REF!</definedName>
    <definedName name="_____MA2">#REF!</definedName>
    <definedName name="_____OCD1">[11]Tablas!#REF!</definedName>
    <definedName name="_____OCI1">[11]Tablas!#REF!</definedName>
    <definedName name="_____PJ50" localSheetId="5">#REF!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0">[13]!_xlbgnm.ane7</definedName>
    <definedName name="____ane7" localSheetId="4">[13]!_xlbgnm.ane7</definedName>
    <definedName name="____ane7" localSheetId="1">[13]!_xlbgnm.ane7</definedName>
    <definedName name="____ane7">[13]!_xlbgnm.ane7</definedName>
    <definedName name="____ane8" localSheetId="2">[13]!_xlbgnm.ane8</definedName>
    <definedName name="____ane8" localSheetId="0">[13]!_xlbgnm.ane8</definedName>
    <definedName name="____ane8" localSheetId="4">[13]!_xlbgnm.ane8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5">#REF!</definedName>
    <definedName name="____MA2">#REF!</definedName>
    <definedName name="____OCD1">[11]Tablas!#REF!</definedName>
    <definedName name="____OCI1">[11]Tablas!#REF!</definedName>
    <definedName name="____PJ50" localSheetId="5">#REF!</definedName>
    <definedName name="____PJ50">#REF!</definedName>
    <definedName name="____pj51" localSheetId="5">#REF!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0">[15]!_xlbgnm.ane7</definedName>
    <definedName name="___ane7" localSheetId="4">[15]!_xlbgnm.ane7</definedName>
    <definedName name="___ane7" localSheetId="1">[15]!_xlbgnm.ane7</definedName>
    <definedName name="___ane7">[15]!_xlbgnm.ane7</definedName>
    <definedName name="___ane8" localSheetId="2">[15]!_xlbgnm.ane8</definedName>
    <definedName name="___ane8" localSheetId="0">[15]!_xlbgnm.ane8</definedName>
    <definedName name="___ane8" localSheetId="4">[15]!_xlbgnm.ane8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5">#REF!</definedName>
    <definedName name="___MA2">#REF!</definedName>
    <definedName name="___OCD1">[11]Tablas!#REF!</definedName>
    <definedName name="___OCI1">[11]Tablas!#REF!</definedName>
    <definedName name="___PJ50" localSheetId="5">#REF!</definedName>
    <definedName name="___PJ50">#REF!</definedName>
    <definedName name="___pj51" localSheetId="5">#REF!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0">[13]!_xlbgnm.ane7</definedName>
    <definedName name="__ane7" localSheetId="4">[13]!_xlbgnm.ane7</definedName>
    <definedName name="__ane7" localSheetId="1">[13]!_xlbgnm.ane7</definedName>
    <definedName name="__ane7">[13]!_xlbgnm.ane7</definedName>
    <definedName name="__ane8" localSheetId="2">[13]!_xlbgnm.ane8</definedName>
    <definedName name="__ane8" localSheetId="0">[13]!_xlbgnm.ane8</definedName>
    <definedName name="__ane8" localSheetId="4">[13]!_xlbgnm.ane8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5">'INDICAR CÓDIGO DEL ITEM DE PAGO'!ERR</definedName>
    <definedName name="__F">[0]!ERR</definedName>
    <definedName name="__FS01" localSheetId="5">'INDICAR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5">#REF!</definedName>
    <definedName name="__MA2">#REF!</definedName>
    <definedName name="__mun2" localSheetId="5">[19]PESOS!#REF!</definedName>
    <definedName name="__mun2">[19]PESOS!#REF!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5">#REF!</definedName>
    <definedName name="__PJ50">#REF!</definedName>
    <definedName name="__pj51" localSheetId="5">#REF!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5">#REF!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 localSheetId="0">[13]!_xlbgnm.ane7</definedName>
    <definedName name="_ane7" localSheetId="4">[13]!_xlbgnm.ane7</definedName>
    <definedName name="_ane7" localSheetId="1">[13]!_xlbgnm.ane7</definedName>
    <definedName name="_ane7">[13]!_xlbgnm.ane7</definedName>
    <definedName name="_ane8" localSheetId="2">[13]!_xlbgnm.ane8</definedName>
    <definedName name="_ane8" localSheetId="0">[13]!_xlbgnm.ane8</definedName>
    <definedName name="_ane8" localSheetId="4">[13]!_xlbgnm.ane8</definedName>
    <definedName name="_ane8" localSheetId="1">[13]!_xlbgnm.ane8</definedName>
    <definedName name="_ane8">[13]!_xlbgnm.ane8</definedName>
    <definedName name="_APU221" localSheetId="5">#REF!</definedName>
    <definedName name="_APU221">#REF!</definedName>
    <definedName name="_APU465" localSheetId="2">[21]!absc</definedName>
    <definedName name="_APU465" localSheetId="0">[21]!absc</definedName>
    <definedName name="_APU465" localSheetId="4">[21]!absc</definedName>
    <definedName name="_APU465" localSheetId="1">[21]!absc</definedName>
    <definedName name="_APU465">[21]!absc</definedName>
    <definedName name="_Atp2">[17]EMPRESA!$F$22</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 localSheetId="5">'INDICAR CÓDIGO DEL ITEM DE PAGO'!ERR</definedName>
    <definedName name="_F">[0]!ERR</definedName>
    <definedName name="_F10">#REF!</definedName>
    <definedName name="_FC">#REF!</definedName>
    <definedName name="_Fill" localSheetId="5" hidden="1">#REF!</definedName>
    <definedName name="_Fill" hidden="1">#REF!</definedName>
    <definedName name="_xlnm._FilterDatabase" localSheetId="2" hidden="1">'PEÑON-ALIPIO'!$I$12:$I$21</definedName>
    <definedName name="_xlnm._FilterDatabase" localSheetId="0" hidden="1">'PRESUPUESTO OFICIAL TOTAL'!$I$12:$I$21</definedName>
    <definedName name="_xlnm._FilterDatabase" localSheetId="4" hidden="1">'PROPUESTA ECONOMICA(Proponente)'!$I$12:$I$41</definedName>
    <definedName name="_xlnm._FilterDatabase" localSheetId="1" hidden="1">'SAN MIGUEL-TROPEZON'!$I$12:$I$21</definedName>
    <definedName name="_FS01" localSheetId="5">'INDICAR CÓDIGO DEL ITEM DE PAGO'!ERR</definedName>
    <definedName name="_FS01">[0]!ERR</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hidden="1">{#N/A,#N/A,TRUE,"1842CWN0"}</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5">#REF!</definedName>
    <definedName name="_IPC2002">#REF!</definedName>
    <definedName name="_IVA1">#REF!</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LEY80">#REF!</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[19]PESOS!#REF!</definedName>
    <definedName name="_mun2">[19]PESOS!#REF!</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5">#REF!</definedName>
    <definedName name="_PJ50">#REF!</definedName>
    <definedName name="_pj51" localSheetId="5">#REF!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5">#REF!</definedName>
    <definedName name="_PRE1">#REF!</definedName>
    <definedName name="_PTO97">#REF!</definedName>
    <definedName name="_PW2">#REF!</definedName>
    <definedName name="_QTY1">#REF!</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hidden="1">{"via1",#N/A,TRUE,"general";"via2",#N/A,TRUE,"general";"via3",#N/A,TRUE,"general"}</definedName>
    <definedName name="_REC1">"Rectángulo 31"</definedName>
    <definedName name="_ref4" localSheetId="5">#REF!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5" hidden="1">#REF!</definedName>
    <definedName name="_Sort" hidden="1">#REF!</definedName>
    <definedName name="_srn001" localSheetId="5">#REF!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5"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5">'[23]DUB-823'!#REF!</definedName>
    <definedName name="a">'[23]DUB-823'!#REF!</definedName>
    <definedName name="A_1">#REF!</definedName>
    <definedName name="A_impresión_IM" localSheetId="5">#REF!</definedName>
    <definedName name="A_impresión_IM">#REF!</definedName>
    <definedName name="A18A200">[24]ESPEC!#REF!</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5">'INDICAR CÓDIGO DEL ITEM DE PAGO'!ERR</definedName>
    <definedName name="aa">[0]!ERR</definedName>
    <definedName name="AAA" localSheetId="5">'INDICAR CÓDIGO DEL ITEM DE PAGO'!ERR</definedName>
    <definedName name="AAA">[0]!ERR</definedName>
    <definedName name="aaaaaa">[25]otros!$C$5</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5">#REF!</definedName>
    <definedName name="abc">#REF!</definedName>
    <definedName name="ABCD" hidden="1">#REF!</definedName>
    <definedName name="ABCDE" hidden="1">#REF!</definedName>
    <definedName name="ABG">[6]AASHTO!$A$2:$F$5</definedName>
    <definedName name="absc1" localSheetId="2">[26]!absc</definedName>
    <definedName name="absc1" localSheetId="0">[26]!absc</definedName>
    <definedName name="absc1" localSheetId="4">[26]!absc</definedName>
    <definedName name="absc1" localSheetId="1">[26]!absc</definedName>
    <definedName name="absc1">[26]!absc</definedName>
    <definedName name="ac">#REF!</definedName>
    <definedName name="AccessDatabase" hidden="1">"C:\C-314\VOLUMENES\volfin4.mdb"</definedName>
    <definedName name="acero">[27]Memorias!$J$122</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5">#REF!</definedName>
    <definedName name="ad">#REF!</definedName>
    <definedName name="adasd">#REF!</definedName>
    <definedName name="ADFGSDB" localSheetId="5"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2">[26]!absc</definedName>
    <definedName name="adoc1" localSheetId="0">[26]!absc</definedName>
    <definedName name="adoc1" localSheetId="4">[26]!absc</definedName>
    <definedName name="adoc1" localSheetId="1">[26]!absc</definedName>
    <definedName name="adoc1">[26]!absc</definedName>
    <definedName name="ADOC125" localSheetId="2">[30]!absc</definedName>
    <definedName name="ADOC125" localSheetId="0">[30]!absc</definedName>
    <definedName name="ADOC125" localSheetId="4">[30]!absc</definedName>
    <definedName name="ADOC125" localSheetId="1">[30]!absc</definedName>
    <definedName name="ADOC125">[30]!absc</definedName>
    <definedName name="adoq" localSheetId="2">[31]!absc</definedName>
    <definedName name="adoq" localSheetId="0">[31]!absc</definedName>
    <definedName name="adoq" localSheetId="4">[31]!absc</definedName>
    <definedName name="adoq" localSheetId="1">[31]!absc</definedName>
    <definedName name="adoq">[31]!absc</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hidden="1">{"via1",#N/A,TRUE,"general";"via2",#N/A,TRUE,"general";"via3",#N/A,TRUE,"general"}</definedName>
    <definedName name="aida">#REF!</definedName>
    <definedName name="aida1">#REF!</definedName>
    <definedName name="AIU" localSheetId="5">#REF!</definedName>
    <definedName name="AIU">#REF!</definedName>
    <definedName name="AIU_01">#REF!</definedName>
    <definedName name="AIU_1">#REF!</definedName>
    <definedName name="AIU_2">#REF!</definedName>
    <definedName name="AjustDelAIU" localSheetId="5">#REF!</definedName>
    <definedName name="AjustDelAIU">#REF!</definedName>
    <definedName name="alam">#REF!</definedName>
    <definedName name="alc" localSheetId="2">[32]!absc</definedName>
    <definedName name="alc" localSheetId="0">[32]!absc</definedName>
    <definedName name="alc" localSheetId="4">[32]!absc</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5">'[34]MC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2">[39]!absc</definedName>
    <definedName name="APU" localSheetId="0">[39]!absc</definedName>
    <definedName name="APU" localSheetId="4">[39]!absc</definedName>
    <definedName name="APU" localSheetId="1">[39]!absc</definedName>
    <definedName name="APU">[39]!absc</definedName>
    <definedName name="APU_directos" localSheetId="5">#REF!</definedName>
    <definedName name="APU_directos">#REF!</definedName>
    <definedName name="APU221.1" localSheetId="5">#REF!</definedName>
    <definedName name="APU221.1">#REF!</definedName>
    <definedName name="APU221.2" localSheetId="5">#REF!</definedName>
    <definedName name="APU221.2">#REF!</definedName>
    <definedName name="aq" localSheetId="5">'INDICAR CÓDIGO DEL ITEM DE PAGO'!ERR</definedName>
    <definedName name="aq">[0]!ERR</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5">'INDICAR CÓDIGO DEL ITEM DE PAGO'!$A$1:$Q$94</definedName>
    <definedName name="_xlnm.Print_Area" localSheetId="3">'MUÑA-SOLANO'!$A$1:$L$34</definedName>
    <definedName name="_xlnm.Print_Area" localSheetId="2">'PEÑON-ALIPIO'!$A$1:$M$35</definedName>
    <definedName name="_xlnm.Print_Area" localSheetId="0">'PRESUPUESTO OFICIAL TOTAL'!$A$1:$M$41</definedName>
    <definedName name="_xlnm.Print_Area" localSheetId="4">'PROPUESTA ECONOMICA(Proponente)'!$A$1:$M$62</definedName>
    <definedName name="_xlnm.Print_Area" localSheetId="1">'SAN MIGUEL-TROPEZON'!$A$1:$M$35</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5">'INDICAR CÓDIGO DEL ITEM DE PAGO'!ERR</definedName>
    <definedName name="armuve">[0]!ERR</definedName>
    <definedName name="ARP">#REF!</definedName>
    <definedName name="ARS">#REF!</definedName>
    <definedName name="as" localSheetId="5">'INDICAR CÓDIGO DEL ITEM DE PAGO'!ERR</definedName>
    <definedName name="as">[0]!ERR</definedName>
    <definedName name="ASB">[6]AASHTO!$A$8:$F$11</definedName>
    <definedName name="ASD" localSheetId="5"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 localSheetId="5">'INDICAR CÓDIGO DEL ITEM DE PAGO'!ERR</definedName>
    <definedName name="ASDFGHJKLÑ">[0]!ERR</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0">MODULO10.auto_abrir</definedName>
    <definedName name="_xlnm.Auto_Open" localSheetId="4">MODULO10.auto_abrir</definedName>
    <definedName name="_xlnm.Auto_Open" localSheetId="1">MODULO10.auto_abrir</definedName>
    <definedName name="_xlnm.Auto_Open">MODULO10.auto_abrir</definedName>
    <definedName name="auto1" localSheetId="5">#REF!</definedName>
    <definedName name="auto1">#REF!</definedName>
    <definedName name="auto123" localSheetId="5">#REF!</definedName>
    <definedName name="auto123">#REF!</definedName>
    <definedName name="auto2" localSheetId="5">#REF!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5">#REF!</definedName>
    <definedName name="AW">#REF!</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hidden="1">{"via1",#N/A,TRUE,"general";"via2",#N/A,TRUE,"general";"via3",#N/A,TRUE,"general"}</definedName>
    <definedName name="Bajo_L">[33]Tabla!$A$1:$A$5</definedName>
    <definedName name="bASE" localSheetId="5">#REF!</definedName>
    <definedName name="Base">#REF!</definedName>
    <definedName name="Base_datos_IM">#REF!</definedName>
    <definedName name="base1">#REF!</definedName>
    <definedName name="base2">#REF!</definedName>
    <definedName name="basedatos">[43]Hoja1!$A$4:$BZ$55</definedName>
    <definedName name="_xlnm.Database" localSheetId="5">#REF!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5">'INDICAR CÓDIGO DEL ITEM DE PAGO'!ERR</definedName>
    <definedName name="BB">[0]!ERR</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T">#REF!</definedName>
    <definedName name="bgvfcdx" localSheetId="5"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5">#REF!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#REF!</definedName>
    <definedName name="C_" localSheetId="5">#REF!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5">#REF!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5">#REF!</definedName>
    <definedName name="CAP">#REF!</definedName>
    <definedName name="CAPAC._HSE">#REF!</definedName>
    <definedName name="CARGA">#REF!</definedName>
    <definedName name="CARGOS">#REF!</definedName>
    <definedName name="carlos" localSheetId="2">MODULO10.auto_abrir</definedName>
    <definedName name="carlos" localSheetId="0">MODULO10.auto_abrir</definedName>
    <definedName name="carlos" localSheetId="4">MODULO10.auto_abrir</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5">'[52]A. P. U.'!#REF!</definedName>
    <definedName name="CCCCCC">'[52]A. P. U.'!#REF!</definedName>
    <definedName name="CCT">#REF!</definedName>
    <definedName name="ccto210" localSheetId="5">#REF!</definedName>
    <definedName name="ccto210">#REF!</definedName>
    <definedName name="cd">[53]Hoja1!$C$81</definedName>
    <definedName name="cdcdc" localSheetId="5"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 localSheetId="5">[54]Insum!$A$3:$H$63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eo">[27]Memorias!$J$87</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cretod">[27]Memorias!$J$83</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5">'INDICAR CÓDIGO DEL ITEM DE PAGO'!ERR</definedName>
    <definedName name="COPIA">[0]!ERR</definedName>
    <definedName name="COPIA1">#REF!</definedName>
    <definedName name="COPIA2">#REF!</definedName>
    <definedName name="copiao4" localSheetId="5">'INDICAR CÓDIGO DEL ITEM DE PAGO'!ERR</definedName>
    <definedName name="copiao4">[0]!ERR</definedName>
    <definedName name="corri" localSheetId="5">'INDICAR CÓDIGO DEL ITEM DE PAGO'!ERR</definedName>
    <definedName name="corri">[0]!ERR</definedName>
    <definedName name="COSTO_FRENTE">[58]BITACORA!$E$1:$E$65536</definedName>
    <definedName name="costo2" hidden="1">#REF!</definedName>
    <definedName name="COSTODIRECTO" localSheetId="5">#REF!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5">#REF!</definedName>
    <definedName name="CTA">#REF!</definedName>
    <definedName name="CTE">#REF!</definedName>
    <definedName name="CTR">'[3]7422CW00'!#REF!</definedName>
    <definedName name="CTRPAG">'[3]7422CW00'!#REF!</definedName>
    <definedName name="CUAL" localSheetId="5">'INDICAR CÓDIGO DEL ITEM DE PAGO'!ERR</definedName>
    <definedName name="CUAL">[0]!ERR</definedName>
    <definedName name="CUBS" localSheetId="5">#REF!</definedName>
    <definedName name="CUBS">#REF!</definedName>
    <definedName name="CUNET" localSheetId="5" hidden="1">{"via1",#N/A,TRUE,"general";"via2",#N/A,TRUE,"general";"via3",#N/A,TRUE,"general"}</definedName>
    <definedName name="CUNET" hidden="1">{"via1",#N/A,TRUE,"general";"via2",#N/A,TRUE,"general";"via3",#N/A,TRUE,"general"}</definedName>
    <definedName name="Customize" localSheetId="2">[51]!Customize</definedName>
    <definedName name="Customize" localSheetId="0">[51]!Customize</definedName>
    <definedName name="Customize" localSheetId="4">[51]!Customize</definedName>
    <definedName name="Customize" localSheetId="1">[51]!Customize</definedName>
    <definedName name="Customize">[51]!Customize</definedName>
    <definedName name="cv" localSheetId="5">#REF!</definedName>
    <definedName name="cv">#REF!</definedName>
    <definedName name="CVa">'[20]Cambio de Valv.'!$E$1:$E$65536</definedName>
    <definedName name="cvbcvbf" hidden="1">{#N/A,#N/A,TRUE,"INGENIERIA";#N/A,#N/A,TRUE,"COMPRAS";#N/A,#N/A,TRUE,"DIRECCION";#N/A,#N/A,TRUE,"RESUMEN"}</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5">'[23]GPI 526'!#REF!</definedName>
    <definedName name="dario">'[23]GPI 526'!#REF!</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5">#REF!</definedName>
    <definedName name="datos">#REF!</definedName>
    <definedName name="DBASE1">#REF!</definedName>
    <definedName name="DBASE2">#REF!</definedName>
    <definedName name="DBASE3">#REF!</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 localSheetId="5">#REF!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5" hidden="1">{"via1",#N/A,TRUE,"general";"via2",#N/A,TRUE,"general";"via3",#N/A,TRUE,"general"}</definedName>
    <definedName name="DCSDCTV" hidden="1">{"via1",#N/A,TRUE,"general";"via2",#N/A,TRUE,"general";"via3",#N/A,TRUE,"general"}</definedName>
    <definedName name="dd" localSheetId="5">#REF!</definedName>
    <definedName name="dd">#REF!</definedName>
    <definedName name="ddd" localSheetId="5"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manto" localSheetId="5">#REF!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5">#REF!</definedName>
    <definedName name="DEX">#REF!</definedName>
    <definedName name="DF">[65]Cronograma!#REF!</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5"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5" hidden="1">{"via1",#N/A,TRUE,"general";"via2",#N/A,TRUE,"general";"via3",#N/A,TRUE,"general"}</definedName>
    <definedName name="dry" hidden="1">{"via1",#N/A,TRUE,"general";"via2",#N/A,TRUE,"general";"via3",#N/A,TRUE,"general"}</definedName>
    <definedName name="DS">[65]Cronograma!#REF!</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[68]EMPRESA!$I$25</definedName>
    <definedName name="DsctoPension">[68]EMPRESA!$I$23</definedName>
    <definedName name="DsctoSalud">[68]EMPRESA!$I$24</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5"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E" localSheetId="5">'INDICAR CÓDIGO DEL ITEM DE PAGO'!ERR</definedName>
    <definedName name="EE">[0]!ERR</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F">#REF!</definedName>
    <definedName name="EFA">#REF!</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5">#REF!</definedName>
    <definedName name="emanto">#REF!</definedName>
    <definedName name="eme" localSheetId="5">'INDICAR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5">#REF!</definedName>
    <definedName name="ENTRADASP">#REF!</definedName>
    <definedName name="EPECIALIDAD_SIDOE">[12]Tablas!#REF!</definedName>
    <definedName name="equipo">[70]Equipo!$A$7:$A$65536</definedName>
    <definedName name="EQUIPO1">#REF!</definedName>
    <definedName name="EQUIPOS" localSheetId="5">'[71]TABLA EQUIPOS'!$A$3:$D$70</definedName>
    <definedName name="Equipos">#REF!</definedName>
    <definedName name="EQUIPOS1">#REF!</definedName>
    <definedName name="eqw" localSheetId="5"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5">'INDICAR CÓDIGO DEL ITEM DE PAGO'!ERR</definedName>
    <definedName name="ES">[0]!ERR</definedName>
    <definedName name="ESA">#REF!</definedName>
    <definedName name="ESE">#REF!</definedName>
    <definedName name="ESPE">#REF!</definedName>
    <definedName name="ESPECIFICACION" localSheetId="5">#REF!</definedName>
    <definedName name="ESPECIFICACION">#REF!</definedName>
    <definedName name="Especificación" localSheetId="5">#REF!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5" hidden="1">{"via1",#N/A,TRUE,"general";"via2",#N/A,TRUE,"general";"via3",#N/A,TRUE,"general"}</definedName>
    <definedName name="etertgg" hidden="1">{"via1",#N/A,TRUE,"general";"via2",#N/A,TRUE,"general";"via3",#N/A,TRUE,"general"}</definedName>
    <definedName name="etertt" hidden="1">{#N/A,#N/A,TRUE,"1842CWN0"}</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5">#REF!</definedName>
    <definedName name="EXC">#REF!</definedName>
    <definedName name="EXCAV_1">#REF!</definedName>
    <definedName name="EXCAV_2">#REF!</definedName>
    <definedName name="excavaciones">[27]Memorias!$J$78</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[23]SKJ452!#REF!</definedName>
    <definedName name="Excel_BuiltIn_Print_Titles_10">[23]SKJ452!#REF!</definedName>
    <definedName name="Excel_BuiltIn_Print_Titles_11" localSheetId="5">[23]ITA878!#REF!</definedName>
    <definedName name="Excel_BuiltIn_Print_Titles_11">[23]ITA878!#REF!</definedName>
    <definedName name="Excel_BuiltIn_Print_Titles_12" localSheetId="5">'[23]AEA-944'!#REF!</definedName>
    <definedName name="Excel_BuiltIn_Print_Titles_12">'[23]AEA-944'!#REF!</definedName>
    <definedName name="Excel_BuiltIn_Print_Titles_13" localSheetId="5">'[23]DUB-823'!#REF!</definedName>
    <definedName name="Excel_BuiltIn_Print_Titles_13">'[23]DUB-823'!#REF!</definedName>
    <definedName name="Excel_BuiltIn_Print_Titles_14" localSheetId="5">'[23]GPI 526'!#REF!</definedName>
    <definedName name="Excel_BuiltIn_Print_Titles_14">'[23]GPI 526'!#REF!</definedName>
    <definedName name="Excel_BuiltIn_Print_Titles_15" localSheetId="5">#REF!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[23]XXJ617!#REF!</definedName>
    <definedName name="Excel_BuiltIn_Print_Titles_19">[23]XXJ617!#REF!</definedName>
    <definedName name="Excel_BuiltIn_Print_Titles_20" localSheetId="5">#REF!</definedName>
    <definedName name="Excel_BuiltIn_Print_Titles_20">#REF!</definedName>
    <definedName name="Excel_BuiltIn_Print_Titles_21" localSheetId="5">[23]SNG_855!#REF!</definedName>
    <definedName name="Excel_BuiltIn_Print_Titles_21">[23]SNG_855!#REF!</definedName>
    <definedName name="Excel_BuiltIn_Print_Titles_23" localSheetId="5">#REF!</definedName>
    <definedName name="Excel_BuiltIn_Print_Titles_23">#REF!</definedName>
    <definedName name="Excel_BuiltIn_Print_Titles_3" localSheetId="5">#REF!</definedName>
    <definedName name="Excel_BuiltIn_Print_Titles_3">#REF!</definedName>
    <definedName name="Excel_BuiltIn_Print_Titles_5" localSheetId="5">'[23]VEA 374'!#REF!</definedName>
    <definedName name="Excel_BuiltIn_Print_Titles_5">'[23]VEA 374'!#REF!</definedName>
    <definedName name="Excel_BuiltIn_Print_Titles_5_XX" localSheetId="5">'[23]VEA 374'!#REF!</definedName>
    <definedName name="Excel_BuiltIn_Print_Titles_5_XX">'[23]VEA 374'!#REF!</definedName>
    <definedName name="Excel_BuiltIn_Print_Titles_6" localSheetId="5">#REF!</definedName>
    <definedName name="Excel_BuiltIn_Print_Titles_6">#REF!</definedName>
    <definedName name="Excel_BuiltIn_Print_Titles_7" localSheetId="5">[23]HFB024!#REF!</definedName>
    <definedName name="Excel_BuiltIn_Print_Titles_7">[23]HFB024!#REF!</definedName>
    <definedName name="Excel_BuiltIn_Print_Titles_8" localSheetId="5">#REF!</definedName>
    <definedName name="Excel_BuiltIn_Print_Titles_8">#REF!</definedName>
    <definedName name="Excel_BuiltIn_Print_Titles_9" localSheetId="5">[23]PAJ825!#REF!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2">[51]!FareWellStmnt</definedName>
    <definedName name="FareWellStmnt" localSheetId="0">[51]!FareWellStmnt</definedName>
    <definedName name="FareWellStmnt" localSheetId="4">[51]!FareWellStmnt</definedName>
    <definedName name="FareWellStmnt" localSheetId="1">[51]!FareWellStmnt</definedName>
    <definedName name="FareWellStmnt">[51]!FareWellStmnt</definedName>
    <definedName name="FaseProyecto">#REF!</definedName>
    <definedName name="FD" localSheetId="5">'INDICAR CÓDIGO DEL ITEM DE PAGO'!ERR</definedName>
    <definedName name="FD">[0]!ERR</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5">'[38]Res-Accide-10'!#REF!</definedName>
    <definedName name="fer">'[38]Res-Accide-10'!#REF!</definedName>
    <definedName name="ferfer" localSheetId="5" hidden="1">{"via1",#N/A,TRUE,"general";"via2",#N/A,TRUE,"general";"via3",#N/A,TRUE,"general"}</definedName>
    <definedName name="ferfer" hidden="1">{"via1",#N/A,TRUE,"general";"via2",#N/A,TRUE,"general";"via3",#N/A,TRUE,"general"}</definedName>
    <definedName name="ff" localSheetId="5">'INDICAR CÓDIGO DEL ITEM DE PAGO'!ERR</definedName>
    <definedName name="ff">[0]!ERR</definedName>
    <definedName name="fff" localSheetId="5"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5">'INDICAR CÓDIGO DEL ITEM DE PAGO'!ERR</definedName>
    <definedName name="fg">[0]!ERR</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'[77]7422CW00'!#REF!</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 hidden="1">{#N/A,#N/A,TRUE,"1842CWN0"}</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5">'INDICAR CÓDIGO DEL ITEM DE PAGO'!ERR</definedName>
    <definedName name="FINANCIACION">[0]!ERR</definedName>
    <definedName name="FinePrint" localSheetId="2">[51]!FinePrint</definedName>
    <definedName name="FinePrint" localSheetId="0">[51]!FinePrint</definedName>
    <definedName name="FinePrint" localSheetId="4">[51]!FinePrint</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5">'INDICAR CÓDIGO DEL ITEM DE PAGO'!ERR</definedName>
    <definedName name="fu">[0]!ERR</definedName>
    <definedName name="Full_Print">#REF!</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5">#REF!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5" hidden="1">{"via1",#N/A,TRUE,"general";"via2",#N/A,TRUE,"general";"via3",#N/A,TRUE,"general"}</definedName>
    <definedName name="geg" hidden="1">{"via1",#N/A,TRUE,"general";"via2",#N/A,TRUE,"general";"via3",#N/A,TRUE,"general"}</definedName>
    <definedName name="GENERAL">#REF!</definedName>
    <definedName name="GENERAL1">#REF!</definedName>
    <definedName name="Geotex" localSheetId="5">#REF!</definedName>
    <definedName name="Geotex">#REF!</definedName>
    <definedName name="GERENCIA">#REF!</definedName>
    <definedName name="GERENCIA1">#REF!</definedName>
    <definedName name="GERENCIA2">#REF!</definedName>
    <definedName name="Gerente">[41]EMPRESA!$F$12</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N">[12]Tablas!#REF!</definedName>
    <definedName name="gfutyj6" localSheetId="5"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5">'INDICAR CÓDIGO DEL ITEM DE PAGO'!ERR</definedName>
    <definedName name="GGG">[0]!ERR</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jgjkg" hidden="1">{#N/A,#N/A,TRUE,"1842CWN0"}</definedName>
    <definedName name="ggtgt" localSheetId="5"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'[77]7422CW00'!#REF!</definedName>
    <definedName name="ghfg" localSheetId="5"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C">[12]Tablas!#REF!</definedName>
    <definedName name="GRC_ON_ASO">[12]Tablas!#REF!</definedName>
    <definedName name="GRC_ON_DAPIAY">#REF!</definedName>
    <definedName name="GRC_ON_GER">#REF!</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5">#REF!</definedName>
    <definedName name="GTRE">#REF!</definedName>
    <definedName name="h">#REF!</definedName>
    <definedName name="H_pump">#REF!</definedName>
    <definedName name="h9h" localSheetId="5" hidden="1">{"via1",#N/A,TRUE,"general";"via2",#N/A,TRUE,"general";"via3",#N/A,TRUE,"general"}</definedName>
    <definedName name="h9h" hidden="1">{"via1",#N/A,TRUE,"general";"via2",#N/A,TRUE,"general";"via3",#N/A,TRUE,"general"}</definedName>
    <definedName name="Hazards">#REF!</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 localSheetId="5">'INDICAR CÓDIGO DEL ITEM DE PAGO'!ERR</definedName>
    <definedName name="hh">[0]!ERR</definedName>
    <definedName name="hhg" hidden="1">{#N/A,#N/A,TRUE,"1842CWN0"}</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5">'INDICAR CÓDIGO DEL ITEM DE PAGO'!ERR</definedName>
    <definedName name="HK">[0]!ERR</definedName>
    <definedName name="HM">#REF!</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orat">'[20]Itemes Renovación'!#REF!</definedName>
    <definedName name="Hornos">#REF!</definedName>
    <definedName name="HP_stg_Hz">#REF!</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hidden="1">{"via1",#N/A,TRUE,"general";"via2",#N/A,TRUE,"general";"via3",#N/A,TRUE,"general"}</definedName>
    <definedName name="HTAS">#REF!</definedName>
    <definedName name="HTAS1">#REF!</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hidden="1">{"via1",#N/A,TRUE,"general";"via2",#N/A,TRUE,"general";"via3",#N/A,TRUE,"general"}</definedName>
    <definedName name="I" localSheetId="5">#REF!</definedName>
    <definedName name="I">#REF!</definedName>
    <definedName name="i0">#REF!</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5">'INDICAR CÓDIGO DEL ITEM DE PAGO'!ERR</definedName>
    <definedName name="ID">[0]!ERR</definedName>
    <definedName name="IF" localSheetId="5">'[52]A. P. U.'!#REF!</definedName>
    <definedName name="IF">'[52]A. P. U.'!#REF!</definedName>
    <definedName name="Ig">#REF!</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5">#REF!</definedName>
    <definedName name="INDICE">#REF!</definedName>
    <definedName name="inf" localSheetId="5">#REF!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5">[83]Insumos!#REF!</definedName>
    <definedName name="Insumos_auxiliares">[83]Insumos!#REF!</definedName>
    <definedName name="Insumos_basicos" localSheetId="5">#REF!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2">[51]!INV_Payments</definedName>
    <definedName name="INV_Payments" localSheetId="0">[51]!INV_Payments</definedName>
    <definedName name="INV_Payments" localSheetId="4">[51]!INV_Payments</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5">'INDICAR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5">#REF!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temCodos">#REF!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wjer">#REF!</definedName>
    <definedName name="iyuiuyi" localSheetId="5"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5">'INDICAR CÓDIGO DEL ITEM DE PAGO'!ERR</definedName>
    <definedName name="jj">[0]!ERR</definedName>
    <definedName name="jjfq" localSheetId="5" hidden="1">{"via1",#N/A,TRUE,"general";"via2",#N/A,TRUE,"general";"via3",#N/A,TRUE,"general"}</definedName>
    <definedName name="jjfq" hidden="1">{"via1",#N/A,TRUE,"general";"via2",#N/A,TRUE,"general";"via3",#N/A,TRUE,"general"}</definedName>
    <definedName name="JJJ" hidden="1">{#N/A,#N/A,FALSE,"Hoja1";#N/A,#N/A,FALSE,"Hoja2"}</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5">#REF!</definedName>
    <definedName name="jkl">#REF!</definedName>
    <definedName name="JOHNNY" localSheetId="5">'INDICAR CÓDIGO DEL ITEM DE PAGO'!ERR</definedName>
    <definedName name="JOHNNY">[0]!ERR</definedName>
    <definedName name="JRYJ" localSheetId="5"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dmfm" hidden="1">#REF!</definedName>
    <definedName name="kf">#REF!</definedName>
    <definedName name="kh">#REF!</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j">#REF!</definedName>
    <definedName name="kjhkd" localSheetId="5"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#REF!</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5">'INDICAR CÓDIGO DEL ITEM DE PAGO'!ERR</definedName>
    <definedName name="kl">[0]!ERR</definedName>
    <definedName name="klklk" localSheetId="5">#REF!</definedName>
    <definedName name="klklk">#REF!</definedName>
    <definedName name="km">#REF!</definedName>
    <definedName name="krtrk" localSheetId="5"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5">#REF!</definedName>
    <definedName name="LICITACION">#REF!</definedName>
    <definedName name="LINEA" localSheetId="5">[86]CONT_ADI!#REF!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 localSheetId="0">[26]!absc</definedName>
    <definedName name="LOCA" localSheetId="4">[26]!absc</definedName>
    <definedName name="LOCA" localSheetId="1">[26]!absc</definedName>
    <definedName name="LOCA">[26]!absc</definedName>
    <definedName name="LOCA1" localSheetId="2">[39]!absc</definedName>
    <definedName name="LOCA1" localSheetId="0">[39]!absc</definedName>
    <definedName name="LOCA1" localSheetId="4">[39]!absc</definedName>
    <definedName name="LOCA1" localSheetId="1">[39]!absc</definedName>
    <definedName name="LOCA1">[39]!absc</definedName>
    <definedName name="LOCALIZACION_Y_REPLANTEO" localSheetId="5">#REF!</definedName>
    <definedName name="LOCALIZACION_Y_REPLANTEO">#REF!</definedName>
    <definedName name="LOGO" localSheetId="5">'INDICAR CÓDIGO DEL ITEM DE PAGO'!ERR</definedName>
    <definedName name="LOGO">[0]!ERR</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5" hidden="1">{"via1",#N/A,TRUE,"general";"via2",#N/A,TRUE,"general";"via3",#N/A,TRUE,"general"}</definedName>
    <definedName name="lplpl" hidden="1">{"via1",#N/A,TRUE,"general";"via2",#N/A,TRUE,"general";"via3",#N/A,TRUE,"general"}</definedName>
    <definedName name="lt">#REF!</definedName>
    <definedName name="lun" localSheetId="5">'[38]Res-Accide-10'!#REF!</definedName>
    <definedName name="lun">'[38]Res-Accide-10'!#REF!</definedName>
    <definedName name="lv">#REF!</definedName>
    <definedName name="m">#REF!</definedName>
    <definedName name="MA" localSheetId="5">'[38]Res-Accide-10'!#REF!</definedName>
    <definedName name="MA">'[38]Res-Accide-10'!#REF!</definedName>
    <definedName name="MACR">#REF!</definedName>
    <definedName name="MACRDEL">'[3]7422CW00'!#REF!</definedName>
    <definedName name="Macroactividad">#REF!</definedName>
    <definedName name="mafdsf" localSheetId="5" hidden="1">{"via1",#N/A,TRUE,"general";"via2",#N/A,TRUE,"general";"via3",#N/A,TRUE,"general"}</definedName>
    <definedName name="mafdsf" hidden="1">{"via1",#N/A,TRUE,"general";"via2",#N/A,TRUE,"general";"via3",#N/A,TRUE,"general"}</definedName>
    <definedName name="MANUAL">#REF!</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QUINAR" localSheetId="5">[54]Insum!$A$68:$H$98</definedName>
    <definedName name="MAQUINAR">[55]Insum!$A$68:$H$98</definedName>
    <definedName name="mar" localSheetId="5">'[38]Res-Accide-10'!#REF!</definedName>
    <definedName name="mar">'[38]Res-Accide-10'!#REF!</definedName>
    <definedName name="MARCO_H">#REF!</definedName>
    <definedName name="marina">'[89]Informe Semanal 1'!#REF!</definedName>
    <definedName name="masor" localSheetId="5" hidden="1">{"via1",#N/A,TRUE,"general";"via2",#N/A,TRUE,"general";"via3",#N/A,TRUE,"general"}</definedName>
    <definedName name="masor" hidden="1">{"via1",#N/A,TRUE,"general";"via2",#N/A,TRUE,"general";"via3",#N/A,TRUE,"general"}</definedName>
    <definedName name="MAT" localSheetId="5">#REF!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5" hidden="1">{"via1",#N/A,TRUE,"general";"via2",#N/A,TRUE,"general";"via3",#N/A,TRUE,"general"}</definedName>
    <definedName name="mdd" hidden="1">{"via1",#N/A,TRUE,"general";"via2",#N/A,TRUE,"general";"via3",#N/A,TRUE,"general"}</definedName>
    <definedName name="mediah_reposo_comida">'[90]CCP,LEYES, Y DEC.'!#REF!</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5">#REF!</definedName>
    <definedName name="MESES">#REF!</definedName>
    <definedName name="MesesMora">'[10]LIQ-NOM'!$I$3</definedName>
    <definedName name="Meta1">#REF!</definedName>
    <definedName name="Meta2">#REF!</definedName>
    <definedName name="Meta3">#REF!</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 localSheetId="0">[9]!Módulo3.anexo1</definedName>
    <definedName name="Módulo3.anexo1" localSheetId="4">[9]!Módulo3.anexo1</definedName>
    <definedName name="Módulo3.anexo1" localSheetId="1">[9]!Módulo3.anexo1</definedName>
    <definedName name="Módulo3.anexo1">[9]!Módulo3.anexo1</definedName>
    <definedName name="Módulo3.anexo10" localSheetId="2">[9]!Módulo3.anexo10</definedName>
    <definedName name="Módulo3.anexo10" localSheetId="0">[9]!Módulo3.anexo10</definedName>
    <definedName name="Módulo3.anexo10" localSheetId="4">[9]!Módulo3.anexo10</definedName>
    <definedName name="Módulo3.anexo10" localSheetId="1">[9]!Módulo3.anexo10</definedName>
    <definedName name="Módulo3.anexo10">[9]!Módulo3.anexo10</definedName>
    <definedName name="Módulo3.anexo11" localSheetId="2">[9]!Módulo3.anexo11</definedName>
    <definedName name="Módulo3.anexo11" localSheetId="0">[9]!Módulo3.anexo11</definedName>
    <definedName name="Módulo3.anexo11" localSheetId="4">[9]!Módulo3.anexo11</definedName>
    <definedName name="Módulo3.anexo11" localSheetId="1">[9]!Módulo3.anexo11</definedName>
    <definedName name="Módulo3.anexo11">[9]!Módulo3.anexo11</definedName>
    <definedName name="Módulo3.anexo12" localSheetId="2">[9]!Módulo3.anexo12</definedName>
    <definedName name="Módulo3.anexo12" localSheetId="0">[9]!Módulo3.anexo12</definedName>
    <definedName name="Módulo3.anexo12" localSheetId="4">[9]!Módulo3.anexo12</definedName>
    <definedName name="Módulo3.anexo12" localSheetId="1">[9]!Módulo3.anexo12</definedName>
    <definedName name="Módulo3.anexo12">[9]!Módulo3.anexo12</definedName>
    <definedName name="Módulo3.anexo3" localSheetId="2">[9]!Módulo3.anexo3</definedName>
    <definedName name="Módulo3.anexo3" localSheetId="0">[9]!Módulo3.anexo3</definedName>
    <definedName name="Módulo3.anexo3" localSheetId="4">[9]!Módulo3.anexo3</definedName>
    <definedName name="Módulo3.anexo3" localSheetId="1">[9]!Módulo3.anexo3</definedName>
    <definedName name="Módulo3.anexo3">[9]!Módulo3.anexo3</definedName>
    <definedName name="Módulo3.anexo4" localSheetId="2">[9]!Módulo3.anexo4</definedName>
    <definedName name="Módulo3.anexo4" localSheetId="0">[9]!Módulo3.anexo4</definedName>
    <definedName name="Módulo3.anexo4" localSheetId="4">[9]!Módulo3.anexo4</definedName>
    <definedName name="Módulo3.anexo4" localSheetId="1">[9]!Módulo3.anexo4</definedName>
    <definedName name="Módulo3.anexo4">[9]!Módulo3.anexo4</definedName>
    <definedName name="Módulo3.anexo5" localSheetId="2">[9]!Módulo3.anexo5</definedName>
    <definedName name="Módulo3.anexo5" localSheetId="0">[9]!Módulo3.anexo5</definedName>
    <definedName name="Módulo3.anexo5" localSheetId="4">[9]!Módulo3.anexo5</definedName>
    <definedName name="Módulo3.anexo5" localSheetId="1">[9]!Módulo3.anexo5</definedName>
    <definedName name="Módulo3.anexo5">[9]!Módulo3.anexo5</definedName>
    <definedName name="Módulo3.anexo6" localSheetId="2">[9]!Módulo3.anexo6</definedName>
    <definedName name="Módulo3.anexo6" localSheetId="0">[9]!Módulo3.anexo6</definedName>
    <definedName name="Módulo3.anexo6" localSheetId="4">[9]!Módulo3.anexo6</definedName>
    <definedName name="Módulo3.anexo6" localSheetId="1">[9]!Módulo3.anexo6</definedName>
    <definedName name="Módulo3.anexo6">[9]!Módulo3.anexo6</definedName>
    <definedName name="Módulo8.anexo16" localSheetId="2">[9]!Módulo8.anexo16</definedName>
    <definedName name="Módulo8.anexo16" localSheetId="0">[9]!Módulo8.anexo16</definedName>
    <definedName name="Módulo8.anexo16" localSheetId="4">[9]!Módulo8.anexo16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5" hidden="1">{"via1",#N/A,TRUE,"general";"via2",#N/A,TRUE,"general";"via3",#N/A,TRUE,"general"}</definedName>
    <definedName name="n" hidden="1">{"via1",#N/A,TRUE,"general";"via2",#N/A,TRUE,"general";"via3",#N/A,TRUE,"general"}</definedName>
    <definedName name="Nada" localSheetId="2">[51]!Nada</definedName>
    <definedName name="Nada" localSheetId="0">[51]!Nada</definedName>
    <definedName name="Nada" localSheetId="4">[51]!Nada</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5"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 localSheetId="5">'INDICAR CÓDIGO DEL ITEM DE PAGO'!ERR</definedName>
    <definedName name="NO">[0]!ERR</definedName>
    <definedName name="No_desarrolladas">'[28]Reservas de Petróleo'!$A$2,'[28]Reservas de Petróleo'!$A$1,'[28]Reservas de Petróleo'!$D$4,'[28]Reservas de Petróleo'!$G$1:$G$65536</definedName>
    <definedName name="NOMBRE" localSheetId="5">#REF!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5">#REF!</definedName>
    <definedName name="NUEVO">#REF!</definedName>
    <definedName name="Num_Pmt_Per_Year">#REF!</definedName>
    <definedName name="Number_of_Payments">MATCH(0.01,End_Bal,-1)+1</definedName>
    <definedName name="nxn" localSheetId="5"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5"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5">#REF!</definedName>
    <definedName name="Obra">#REF!</definedName>
    <definedName name="obras" hidden="1">#REF!</definedName>
    <definedName name="obras1" localSheetId="2">DATE(YEAR([93]!Loan_Start),MONTH([93]!Loan_Start)+Payment_Number,DAY([93]!Loan_Start))</definedName>
    <definedName name="obras1" localSheetId="0">DATE(YEAR([93]!Loan_Start),MONTH([93]!Loan_Start)+Payment_Number,DAY([93]!Loan_Start))</definedName>
    <definedName name="obras1" localSheetId="4">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2">DATE(YEAR([94]!Loan_Start),MONTH([94]!Loan_Start)+Payment_Number,DAY([94]!Loan_Start))</definedName>
    <definedName name="obras111" localSheetId="0">DATE(YEAR([94]!Loan_Start),MONTH([94]!Loan_Start)+Payment_Number,DAY([94]!Loan_Start))</definedName>
    <definedName name="obras111" localSheetId="4">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nceThru">0</definedName>
    <definedName name="OÑ">#REF!</definedName>
    <definedName name="ooo" localSheetId="5"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5"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2">DATE(YEAR([0]!Loan_Start),MONTH([0]!Loan_Start)+Payment_Number,DAY([0]!Loan_Start))</definedName>
    <definedName name="Payment_Date" localSheetId="0">DATE(YEAR([0]!Loan_Start),MONTH([0]!Loan_Start)+Payment_Number,DAY([0]!Loan_Start))</definedName>
    <definedName name="Payment_Date" localSheetId="4">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DATE(YEAR([94]!Loan_Start),MONTH([94]!Loan_Start)+Payment_Number,DAY([94]!Loan_Start))</definedName>
    <definedName name="Payment_Date1" localSheetId="0">DATE(YEAR([94]!Loan_Start),MONTH([94]!Loan_Start)+Payment_Number,DAY([94]!Loan_Start))</definedName>
    <definedName name="Payment_Date1" localSheetId="4">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5">'INDICAR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5">#REF!</definedName>
    <definedName name="PlazoAIU">#REF!</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5">#REF!</definedName>
    <definedName name="POCETAS">#REF!</definedName>
    <definedName name="POIUP" localSheetId="5"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5"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hidden="1">{"via1",#N/A,TRUE,"general";"via2",#N/A,TRUE,"general";"via3",#N/A,TRUE,"general"}</definedName>
    <definedName name="Pr">[47]medelo!$D$46</definedName>
    <definedName name="PRE" localSheetId="5">#REF!</definedName>
    <definedName name="PRE">#REF!</definedName>
    <definedName name="Precio">#REF!</definedName>
    <definedName name="precio2">#REF!</definedName>
    <definedName name="PrecioS">#REF!</definedName>
    <definedName name="PREST" localSheetId="5">#REF!</definedName>
    <definedName name="PREST">#REF!</definedName>
    <definedName name="PRIMER" localSheetId="5" hidden="1">{"via1",#N/A,TRUE,"general";"via2",#N/A,TRUE,"general";"via3",#N/A,TRUE,"general"}</definedName>
    <definedName name="PRIMER" hidden="1">{"via1",#N/A,TRUE,"general";"via2",#N/A,TRUE,"general";"via3",#N/A,TRUE,"general"}</definedName>
    <definedName name="PRIMERO">'[89]Informe Semanal 1'!$V$43:$W$43</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5">'INDICAR CÓDIGO DEL ITEM DE PAGO'!ERR</definedName>
    <definedName name="programainv">[0]!ERR</definedName>
    <definedName name="Proponente" localSheetId="5">#REF!</definedName>
    <definedName name="Proponente">#REF!</definedName>
    <definedName name="PRUEBA" localSheetId="2">[97]!absc</definedName>
    <definedName name="PRUEBA" localSheetId="0">[97]!absc</definedName>
    <definedName name="PRUEBA" localSheetId="4">[97]!absc</definedName>
    <definedName name="PRUEBA" localSheetId="1">[97]!absc</definedName>
    <definedName name="PRUEBA">[97]!absc</definedName>
    <definedName name="prueba1" localSheetId="2">[97]!absc</definedName>
    <definedName name="prueba1" localSheetId="0">[97]!absc</definedName>
    <definedName name="prueba1" localSheetId="4">[97]!absc</definedName>
    <definedName name="prueba1" localSheetId="1">[97]!absc</definedName>
    <definedName name="prueba1">[97]!absc</definedName>
    <definedName name="PRUEBA2" localSheetId="5">#REF!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5">#REF!</definedName>
    <definedName name="Q">#REF!</definedName>
    <definedName name="Q_actual">'[98]ORITO 02 '!$E$7</definedName>
    <definedName name="Q_BRUTO">#REF!</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max">[47]medelo!$B$63</definedName>
    <definedName name="qqqqqw" localSheetId="5"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5"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5">'INDICAR CÓDIGO DEL ITEM DE PAGO'!ERR</definedName>
    <definedName name="QWERTY">[0]!ERR</definedName>
    <definedName name="qwewertet" hidden="1">{#N/A,#N/A,TRUE,"1842CWN0"}</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 localSheetId="5">'INDICAR CÓDIGO DEL ITEM DE PAGO'!ERR</definedName>
    <definedName name="REICIO">[0]!ERR</definedName>
    <definedName name="Reimbursement">"Reembolso"</definedName>
    <definedName name="reinicio" localSheetId="5">'INDICAR CÓDIGO DEL ITEM DE PAGO'!ERR</definedName>
    <definedName name="reinicio">[0]!ERR</definedName>
    <definedName name="REJHE" localSheetId="5" hidden="1">{"via1",#N/A,TRUE,"general";"via2",#N/A,TRUE,"general";"via3",#N/A,TRUE,"general"}</definedName>
    <definedName name="REJHE" hidden="1">{"via1",#N/A,TRUE,"general";"via2",#N/A,TRUE,"general";"via3",#N/A,TRUE,"general"}</definedName>
    <definedName name="rell" localSheetId="5">#REF!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5">[100]original_sist!$B$1:$L$167</definedName>
    <definedName name="RESU">#REF!</definedName>
    <definedName name="resu8" localSheetId="2">[9]!resu8</definedName>
    <definedName name="resu8" localSheetId="0">[9]!resu8</definedName>
    <definedName name="resu8" localSheetId="4">[9]!resu8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5">'INDICAR CÓDIGO DEL ITEM DE PAGO'!ERR</definedName>
    <definedName name="rr">[0]!ERR</definedName>
    <definedName name="rrr" localSheetId="5" hidden="1">{"via1",#N/A,TRUE,"general";"via2",#N/A,TRUE,"general";"via3",#N/A,TRUE,"general"}</definedName>
    <definedName name="rrr" hidden="1">{"via1",#N/A,TRUE,"general";"via2",#N/A,TRUE,"general";"via3",#N/A,TRUE,"general"}</definedName>
    <definedName name="rrrr">'[102]Form5 _Pág_ 1'!#REF!</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s" localSheetId="5">'INDICAR CÓDIGO DEL ITEM DE PAGO'!ERR</definedName>
    <definedName name="s">[0]!ERR</definedName>
    <definedName name="saa" localSheetId="5"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5">'INDICAR CÓDIGO DEL ITEM DE PAGO'!ERR</definedName>
    <definedName name="salarios">[0]!ERR</definedName>
    <definedName name="SalConv">'[10]DATOS CONTRATO'!$G$14</definedName>
    <definedName name="SALID1">#REF!</definedName>
    <definedName name="SalMinimo">[36]BASES!$E$41</definedName>
    <definedName name="sbgfbgdr" localSheetId="5"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G" hidden="1">{#N/A,#N/A,TRUE,"1842CWN0"}</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hidden="1">{"via1",#N/A,TRUE,"general";"via2",#N/A,TRUE,"general";"via3",#N/A,TRUE,"general"}</definedName>
    <definedName name="sdsdfsdff" hidden="1">{#N/A,#N/A,TRUE,"1842CWN0"}</definedName>
    <definedName name="SECTOR" localSheetId="5">#REF!</definedName>
    <definedName name="SECTOR">#REF!</definedName>
    <definedName name="SEMANA_C3">#REF!</definedName>
    <definedName name="sena">[56]Hoja1!$C$14</definedName>
    <definedName name="SERO" localSheetId="5">'INDICAR CÓDIGO DEL ITEM DE PAGO'!ERR</definedName>
    <definedName name="SERO">[0]!ERR</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[56]Hoja1!$C$12</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'INDICAR CÓDIGO DEL ITEM DE PAGO'!ERR</definedName>
    <definedName name="SI">[0]!ERR</definedName>
    <definedName name="SINGOLO">'[3]7422CW00'!#REF!</definedName>
    <definedName name="SISISIS" localSheetId="5">'INDICAR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5" hidden="1">'INDICAR CÓDIGO DEL ITEM DE PAGO'!#REF!</definedName>
    <definedName name="solver_adj" localSheetId="2" hidden="1">'PEÑON-ALIPIO'!#REF!</definedName>
    <definedName name="solver_adj" localSheetId="0" hidden="1">'PRESUPUESTO OFICIAL TOTAL'!#REF!</definedName>
    <definedName name="solver_adj" localSheetId="4" hidden="1">'PROPUESTA ECONOMICA(Proponente)'!$K$43</definedName>
    <definedName name="solver_adj" localSheetId="1" hidden="1">'SAN MIGUEL-TROPEZON'!#REF!</definedName>
    <definedName name="solver_cvg" localSheetId="5" hidden="1">0.0001</definedName>
    <definedName name="solver_cvg" localSheetId="2" hidden="1">0.0001</definedName>
    <definedName name="solver_cvg" localSheetId="0" hidden="1">0.0001</definedName>
    <definedName name="solver_cvg" localSheetId="4" hidden="1">0.0001</definedName>
    <definedName name="solver_cvg" localSheetId="1" hidden="1">0.0001</definedName>
    <definedName name="solver_drv" localSheetId="5" hidden="1">1</definedName>
    <definedName name="solver_drv" localSheetId="2" hidden="1">1</definedName>
    <definedName name="solver_drv" localSheetId="0" hidden="1">1</definedName>
    <definedName name="solver_drv" localSheetId="4" hidden="1">1</definedName>
    <definedName name="solver_drv" localSheetId="1" hidden="1">1</definedName>
    <definedName name="solver_est" localSheetId="5" hidden="1">1</definedName>
    <definedName name="solver_est" localSheetId="2" hidden="1">1</definedName>
    <definedName name="solver_est" localSheetId="0" hidden="1">1</definedName>
    <definedName name="solver_est" localSheetId="4" hidden="1">1</definedName>
    <definedName name="solver_est" localSheetId="1" hidden="1">1</definedName>
    <definedName name="solver_itr" localSheetId="5" hidden="1">100</definedName>
    <definedName name="solver_itr" localSheetId="2" hidden="1">100</definedName>
    <definedName name="solver_itr" localSheetId="0" hidden="1">100</definedName>
    <definedName name="solver_itr" localSheetId="4" hidden="1">100</definedName>
    <definedName name="solver_itr" localSheetId="1" hidden="1">100</definedName>
    <definedName name="solver_lhs1" localSheetId="5" hidden="1">'INDICAR CÓDIGO DEL ITEM DE PAGO'!#REF!</definedName>
    <definedName name="solver_lhs1" localSheetId="2" hidden="1">'PEÑON-ALIPIO'!$K$30</definedName>
    <definedName name="solver_lhs1" localSheetId="0" hidden="1">'PRESUPUESTO OFICIAL TOTAL'!$K$36</definedName>
    <definedName name="solver_lhs1" localSheetId="4" hidden="1">'PROPUESTA ECONOMICA(Proponente)'!$K$55</definedName>
    <definedName name="solver_lhs1" localSheetId="1" hidden="1">'SAN MIGUEL-TROPEZON'!$K$30</definedName>
    <definedName name="solver_lin" localSheetId="5" hidden="1">2</definedName>
    <definedName name="solver_lin" localSheetId="2" hidden="1">2</definedName>
    <definedName name="solver_lin" localSheetId="0" hidden="1">2</definedName>
    <definedName name="solver_lin" localSheetId="4" hidden="1">2</definedName>
    <definedName name="solver_lin" localSheetId="1" hidden="1">2</definedName>
    <definedName name="solver_neg" localSheetId="5" hidden="1">2</definedName>
    <definedName name="solver_neg" localSheetId="2" hidden="1">2</definedName>
    <definedName name="solver_neg" localSheetId="0" hidden="1">2</definedName>
    <definedName name="solver_neg" localSheetId="4" hidden="1">2</definedName>
    <definedName name="solver_neg" localSheetId="1" hidden="1">2</definedName>
    <definedName name="solver_num" localSheetId="5" hidden="1">1</definedName>
    <definedName name="solver_num" localSheetId="2" hidden="1">1</definedName>
    <definedName name="solver_num" localSheetId="0" hidden="1">1</definedName>
    <definedName name="solver_num" localSheetId="4" hidden="1">1</definedName>
    <definedName name="solver_num" localSheetId="1" hidden="1">1</definedName>
    <definedName name="solver_nwt" localSheetId="5" hidden="1">1</definedName>
    <definedName name="solver_nwt" localSheetId="2" hidden="1">1</definedName>
    <definedName name="solver_nwt" localSheetId="0" hidden="1">1</definedName>
    <definedName name="solver_nwt" localSheetId="4" hidden="1">1</definedName>
    <definedName name="solver_nwt" localSheetId="1" hidden="1">1</definedName>
    <definedName name="solver_opt" localSheetId="5" hidden="1">'INDICAR CÓDIGO DEL ITEM DE PAGO'!#REF!</definedName>
    <definedName name="solver_opt" localSheetId="2" hidden="1">'PEÑON-ALIPIO'!$K$30</definedName>
    <definedName name="solver_opt" localSheetId="0" hidden="1">'PRESUPUESTO OFICIAL TOTAL'!$K$36</definedName>
    <definedName name="solver_opt" localSheetId="4" hidden="1">'PROPUESTA ECONOMICA(Proponente)'!$K$55</definedName>
    <definedName name="solver_opt" localSheetId="1" hidden="1">'SAN MIGUEL-TROPEZON'!$K$30</definedName>
    <definedName name="solver_pre" localSheetId="5" hidden="1">0.000001</definedName>
    <definedName name="solver_pre" localSheetId="2" hidden="1">0.000001</definedName>
    <definedName name="solver_pre" localSheetId="0" hidden="1">0.000001</definedName>
    <definedName name="solver_pre" localSheetId="4" hidden="1">0.000001</definedName>
    <definedName name="solver_pre" localSheetId="1" hidden="1">0.000001</definedName>
    <definedName name="solver_rel1" localSheetId="5" hidden="1">2</definedName>
    <definedName name="solver_rel1" localSheetId="2" hidden="1">2</definedName>
    <definedName name="solver_rel1" localSheetId="0" hidden="1">2</definedName>
    <definedName name="solver_rel1" localSheetId="4" hidden="1">2</definedName>
    <definedName name="solver_rel1" localSheetId="1" hidden="1">2</definedName>
    <definedName name="solver_rhs1" localSheetId="5" hidden="1">'INDICAR CÓDIGO DEL ITEM DE PAGO'!#REF!</definedName>
    <definedName name="solver_rhs1" localSheetId="2" hidden="1">'PEÑON-ALIPIO'!$K$31</definedName>
    <definedName name="solver_rhs1" localSheetId="0" hidden="1">'PRESUPUESTO OFICIAL TOTAL'!$K$37</definedName>
    <definedName name="solver_rhs1" localSheetId="4" hidden="1">'PROPUESTA ECONOMICA(Proponente)'!$K$56</definedName>
    <definedName name="solver_rhs1" localSheetId="1" hidden="1">'SAN MIGUEL-TROPEZON'!$K$31</definedName>
    <definedName name="solver_scl" localSheetId="5" hidden="1">2</definedName>
    <definedName name="solver_scl" localSheetId="2" hidden="1">2</definedName>
    <definedName name="solver_scl" localSheetId="0" hidden="1">2</definedName>
    <definedName name="solver_scl" localSheetId="4" hidden="1">2</definedName>
    <definedName name="solver_scl" localSheetId="1" hidden="1">2</definedName>
    <definedName name="solver_sho" localSheetId="5" hidden="1">2</definedName>
    <definedName name="solver_sho" localSheetId="2" hidden="1">2</definedName>
    <definedName name="solver_sho" localSheetId="0" hidden="1">2</definedName>
    <definedName name="solver_sho" localSheetId="4" hidden="1">2</definedName>
    <definedName name="solver_sho" localSheetId="1" hidden="1">2</definedName>
    <definedName name="solver_tim" localSheetId="5" hidden="1">100</definedName>
    <definedName name="solver_tim" localSheetId="2" hidden="1">100</definedName>
    <definedName name="solver_tim" localSheetId="0" hidden="1">100</definedName>
    <definedName name="solver_tim" localSheetId="4" hidden="1">100</definedName>
    <definedName name="solver_tim" localSheetId="1" hidden="1">100</definedName>
    <definedName name="solver_tol" localSheetId="5" hidden="1">0.05</definedName>
    <definedName name="solver_tol" localSheetId="2" hidden="1">0.05</definedName>
    <definedName name="solver_tol" localSheetId="0" hidden="1">0.05</definedName>
    <definedName name="solver_tol" localSheetId="4" hidden="1">0.05</definedName>
    <definedName name="solver_tol" localSheetId="1" hidden="1">0.05</definedName>
    <definedName name="solver_typ" localSheetId="5" hidden="1">3</definedName>
    <definedName name="solver_typ" localSheetId="2" hidden="1">3</definedName>
    <definedName name="solver_typ" localSheetId="0" hidden="1">3</definedName>
    <definedName name="solver_typ" localSheetId="4" hidden="1">3</definedName>
    <definedName name="solver_typ" localSheetId="1" hidden="1">3</definedName>
    <definedName name="solver_val" localSheetId="5" hidden="1">490454</definedName>
    <definedName name="solver_val" localSheetId="2" hidden="1">63899000000</definedName>
    <definedName name="solver_val" localSheetId="0" hidden="1">63899000000</definedName>
    <definedName name="solver_val" localSheetId="4" hidden="1">63899000000</definedName>
    <definedName name="solver_val" localSheetId="1" hidden="1">63899000000</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AVG_SIZE">#REF!</definedName>
    <definedName name="SS_WELDING">#REF!</definedName>
    <definedName name="ssa">[56]Hoja1!$C$25</definedName>
    <definedName name="ssh">[56]Hoja1!$C$24</definedName>
    <definedName name="sss" localSheetId="2">MODULO10.auto_abrir</definedName>
    <definedName name="sss" localSheetId="0">MODULO10.auto_abrir</definedName>
    <definedName name="sss" localSheetId="4">MODULO10.auto_abrir</definedName>
    <definedName name="sss" localSheetId="1">MODULO10.auto_abrir</definedName>
    <definedName name="sss">MODULO10.auto_abrir</definedName>
    <definedName name="SSSS" localSheetId="5">'INDICAR CÓDIGO DEL ITEM DE PAGO'!ERR</definedName>
    <definedName name="SSSS">[0]!ERR</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5"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5">#REF!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5">'INDICAR CÓDIGO DEL ITEM DE PAGO'!ERR</definedName>
    <definedName name="sw">[0]!ERR</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 localSheetId="0">[21]!absc</definedName>
    <definedName name="t" localSheetId="4">[21]!absc</definedName>
    <definedName name="t" localSheetId="1">[21]!absc</definedName>
    <definedName name="t">[21]!absc</definedName>
    <definedName name="t_1" localSheetId="2">Scheduled_Payment+Extra_Payment</definedName>
    <definedName name="t_1" localSheetId="0">Scheduled_Payment+Extra_Payment</definedName>
    <definedName name="t_1" localSheetId="4">Scheduled_Payment+Extra_Payment</definedName>
    <definedName name="t_1" localSheetId="1">Scheduled_Payment+Extra_Payment</definedName>
    <definedName name="t_1">Scheduled_Payment+Extra_Payment</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5">#REF!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5">'INDICAR CÓDIGO DEL ITEM DE PAGO'!ERR</definedName>
    <definedName name="TER">[0]!ERR</definedName>
    <definedName name="TERM" localSheetId="5">'INDICAR CÓDIGO DEL ITEM DE PAGO'!ERR</definedName>
    <definedName name="TERM">[0]!ERR</definedName>
    <definedName name="TÉRMINOS" localSheetId="5">'INDICAR CÓDIGO DEL ITEM DE PAGO'!ERR</definedName>
    <definedName name="TÉRMINOS">[0]!ERR</definedName>
    <definedName name="TERR">[25]PRESUPUESTO!$I$7</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AL" localSheetId="5">#REF!</definedName>
    <definedName name="TOTAL">#REF!</definedName>
    <definedName name="Total_Interest">#REF!</definedName>
    <definedName name="Total_Pay">#REF!</definedName>
    <definedName name="Total_Payment" localSheetId="2">Scheduled_Payment+Extra_Payment</definedName>
    <definedName name="Total_Payment" localSheetId="0">Scheduled_Payment+Extra_Payment</definedName>
    <definedName name="Total_Payment" localSheetId="4">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4">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cunetas">[27]Memorias!$J$97</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5">[107]desmonte!$E$48</definedName>
    <definedName name="TRAT">[108]desmonte!$E$48</definedName>
    <definedName name="TREM">#REF!</definedName>
    <definedName name="Trenes">#REF!</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hidden="1">{"via1",#N/A,TRUE,"general";"via2",#N/A,TRUE,"general";"via3",#N/A,TRUE,"general"}</definedName>
    <definedName name="TRM">[109]Tablas!$B$2</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5">#REF!</definedName>
    <definedName name="U">#REF!</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Frm2InUse">1</definedName>
    <definedName name="UI" localSheetId="5" hidden="1">{"via1",#N/A,TRUE,"general";"via2",#N/A,TRUE,"general";"via3",#N/A,TRUE,"general"}</definedName>
    <definedName name="UI" hidden="1">{"via1",#N/A,TRUE,"general";"via2",#N/A,TRUE,"general";"via3",#N/A,TRUE,"general"}</definedName>
    <definedName name="UIC">[12]Tablas!#REF!</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5">#REF!</definedName>
    <definedName name="Unitarios">#REF!</definedName>
    <definedName name="unj" hidden="1">[18]INST!#REF!</definedName>
    <definedName name="uno" localSheetId="5">'INDICAR CÓDIGO DEL ITEM DE PAGO'!ERR</definedName>
    <definedName name="uno">[0]!ERR</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5">'INDICAR CÓDIGO DEL ITEM DE PAGO'!ERR</definedName>
    <definedName name="uriel">[0]!ERR</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 localSheetId="5">#REF!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5" hidden="1">{"via1",#N/A,TRUE,"general";"via2",#N/A,TRUE,"general";"via3",#N/A,TRUE,"general"}</definedName>
    <definedName name="vfbgnhyt" hidden="1">{"via1",#N/A,TRUE,"general";"via2",#N/A,TRUE,"general";"via3",#N/A,TRUE,"general"}</definedName>
    <definedName name="vfh">'[77]7422CW00'!#REF!</definedName>
    <definedName name="VFR">#REF!</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5"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5"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5" hidden="1">{"via1",#N/A,TRUE,"general";"via2",#N/A,TRUE,"general";"via3",#N/A,TRUE,"general"}</definedName>
    <definedName name="vt" hidden="1">{"via1",#N/A,TRUE,"general";"via2",#N/A,TRUE,"general";"via3",#N/A,TRUE,"general"}</definedName>
    <definedName name="vutil">#REF!</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5">#REF!</definedName>
    <definedName name="VVV">#REF!</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5">'[38]Res-Accide-10'!#REF!</definedName>
    <definedName name="WDFSDF">'[38]Res-Accide-10'!#REF!</definedName>
    <definedName name="wedw">#REF!</definedName>
    <definedName name="WEFWE" localSheetId="5">'[38]Res-Accide-10'!#REF!</definedName>
    <definedName name="WEFWE">'[38]Res-Accide-10'!#REF!</definedName>
    <definedName name="WER">'[38]Res-Accide-10'!$S$2:$S$7</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5">'[38]Res-Accide-10'!#REF!</definedName>
    <definedName name="WILSON">'[38]Res-Accide-10'!#REF!</definedName>
    <definedName name="WQ">#REF!</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5"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#REF!</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5" hidden="1">{"via1",#N/A,TRUE,"general";"via2",#N/A,TRUE,"general";"via3",#N/A,TRUE,"general"}</definedName>
    <definedName name="xxfg" hidden="1">{"via1",#N/A,TRUE,"general";"via2",#N/A,TRUE,"general";"via3",#N/A,TRUE,"general"}</definedName>
    <definedName name="XXXX" hidden="1">#REF!</definedName>
    <definedName name="xxxxx" localSheetId="2">[114]!absc</definedName>
    <definedName name="xxxxx" localSheetId="0">[114]!absc</definedName>
    <definedName name="xxxxx" localSheetId="4">[114]!absc</definedName>
    <definedName name="xxxxx" localSheetId="1">[114]!absc</definedName>
    <definedName name="xxxxx">[114]!absc</definedName>
    <definedName name="xxxxxds" localSheetId="5"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5">#REF!</definedName>
    <definedName name="XXXXXXXXXX">#REF!</definedName>
    <definedName name="xxxxxxxxxx29" localSheetId="5"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S" hidden="1">#REF!</definedName>
    <definedName name="XZXZV" localSheetId="5" hidden="1">{"via1",#N/A,TRUE,"general";"via2",#N/A,TRUE,"general";"via3",#N/A,TRUE,"general"}</definedName>
    <definedName name="XZXZV" hidden="1">{"via1",#N/A,TRUE,"general";"via2",#N/A,TRUE,"general";"via3",#N/A,TRUE,"general"}</definedName>
    <definedName name="Y" localSheetId="2">[26]!absc</definedName>
    <definedName name="Y" localSheetId="0">[26]!absc</definedName>
    <definedName name="Y" localSheetId="4">[26]!absc</definedName>
    <definedName name="Y" localSheetId="1">[26]!absc</definedName>
    <definedName name="Y">[26]!absc</definedName>
    <definedName name="y6y6" localSheetId="5"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5"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x" localSheetId="5">'INDICAR CÓDIGO DEL ITEM DE PAGO'!ERR</definedName>
    <definedName name="zx">[0]!ERR</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 localSheetId="5">'[52]A.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9" i="274" l="1"/>
  <c r="K16" i="274"/>
  <c r="K15" i="274"/>
  <c r="O19" i="274"/>
  <c r="O18" i="274"/>
  <c r="O17" i="274"/>
  <c r="O16" i="274"/>
  <c r="O15" i="274"/>
  <c r="I15" i="272"/>
  <c r="K15" i="272" s="1"/>
  <c r="I16" i="272"/>
  <c r="K16" i="272" s="1"/>
  <c r="I17" i="272"/>
  <c r="K17" i="272" s="1"/>
  <c r="I18" i="272"/>
  <c r="K18" i="272" s="1"/>
  <c r="I19" i="272"/>
  <c r="K19" i="272" s="1"/>
  <c r="I23" i="272"/>
  <c r="K23" i="272" s="1"/>
  <c r="I24" i="272"/>
  <c r="K24" i="272" s="1"/>
  <c r="I25" i="272"/>
  <c r="K25" i="272" s="1"/>
  <c r="I26" i="272"/>
  <c r="K26" i="272" s="1"/>
  <c r="I22" i="272"/>
  <c r="K22" i="272" s="1"/>
  <c r="K19" i="275"/>
  <c r="K18" i="275"/>
  <c r="K17" i="275"/>
  <c r="K16" i="275"/>
  <c r="K15" i="275"/>
  <c r="K17" i="274"/>
  <c r="K18" i="274"/>
  <c r="K27" i="272" l="1"/>
  <c r="K20" i="275"/>
  <c r="K21" i="275" s="1"/>
  <c r="K23" i="275" s="1"/>
  <c r="K25" i="275" s="1"/>
  <c r="K20" i="274"/>
  <c r="K21" i="274" s="1"/>
  <c r="K24" i="274" s="1"/>
  <c r="K26" i="274" s="1"/>
  <c r="K15" i="271"/>
  <c r="K16" i="271"/>
  <c r="K17" i="271"/>
  <c r="K18" i="271"/>
  <c r="K19" i="271"/>
  <c r="O15" i="272"/>
  <c r="O16" i="272"/>
  <c r="O17" i="272"/>
  <c r="O18" i="272"/>
  <c r="O19" i="272"/>
  <c r="K20" i="272" l="1"/>
  <c r="K29" i="272" s="1"/>
  <c r="K20" i="271"/>
  <c r="K21" i="271" l="1"/>
  <c r="K23" i="271" s="1"/>
  <c r="K25" i="271" s="1"/>
  <c r="K31" i="272"/>
</calcChain>
</file>

<file path=xl/sharedStrings.xml><?xml version="1.0" encoding="utf-8"?>
<sst xmlns="http://schemas.openxmlformats.org/spreadsheetml/2006/main" count="365" uniqueCount="117">
  <si>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</si>
  <si>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</si>
  <si>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</si>
  <si>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</si>
  <si>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</si>
  <si>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</si>
  <si>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</si>
  <si>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</si>
  <si>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</si>
  <si>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</si>
  <si>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</si>
  <si>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</si>
  <si>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</si>
  <si>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</si>
  <si>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</si>
  <si>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</si>
  <si>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</si>
  <si>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</si>
  <si>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</si>
  <si>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</si>
  <si>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</si>
  <si>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</si>
  <si>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</si>
  <si>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</si>
  <si>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</si>
  <si>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</si>
  <si>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</si>
  <si>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</si>
  <si>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</si>
  <si>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</si>
  <si>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</si>
  <si>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</si>
  <si>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</si>
  <si>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</si>
  <si>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</si>
  <si>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</si>
  <si>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</si>
  <si>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</si>
  <si>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</si>
  <si>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</si>
  <si>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</si>
  <si>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</si>
  <si>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</si>
  <si>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</si>
  <si>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</si>
  <si>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</si>
  <si>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</si>
  <si>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</si>
  <si>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</si>
  <si>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</si>
  <si>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</si>
  <si>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</si>
  <si>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</si>
  <si>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</si>
  <si>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</si>
  <si>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</si>
  <si>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</si>
  <si>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</si>
  <si>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</si>
  <si>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</si>
  <si>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</si>
  <si>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</si>
  <si>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</si>
  <si>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</si>
  <si>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</si>
  <si>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</si>
  <si>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</si>
  <si>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</si>
  <si>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</si>
  <si>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</si>
  <si>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</si>
  <si>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</si>
  <si>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</si>
  <si>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</si>
  <si>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</si>
  <si>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</si>
  <si>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</si>
  <si>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</si>
  <si>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</si>
  <si>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</si>
  <si>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</si>
  <si>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</si>
  <si>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</si>
  <si>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</si>
  <si>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</si>
  <si>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</si>
  <si>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</si>
  <si>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</si>
  <si>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</si>
  <si>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</si>
  <si>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</si>
  <si>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</si>
  <si>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</si>
  <si>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</si>
  <si>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</si>
  <si>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</si>
  <si>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</si>
  <si>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</si>
  <si>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</si>
  <si>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</si>
  <si>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</si>
  <si>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</si>
  <si>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 xml:space="preserve">NOTA 2: Cuando la fracción decimal del peso sea  igual o superior a 5 se aproximara por exceso al número entero siguiente del peso y cuando la fracción decimal del peso sea inferior a 5 se aproximará por defecto al número entero del peso. </t>
  </si>
  <si>
    <t>600.4 P</t>
  </si>
  <si>
    <t>630.4</t>
  </si>
  <si>
    <t>630.7</t>
  </si>
  <si>
    <t>640.1</t>
  </si>
  <si>
    <t>600
INVIAS</t>
  </si>
  <si>
    <t>630
INVIAS</t>
  </si>
  <si>
    <t>671
INVIAS</t>
  </si>
  <si>
    <t>640
INVIAS</t>
  </si>
  <si>
    <t>AJUSTE</t>
  </si>
  <si>
    <t xml:space="preserve">MEJORAMIENTO DE LA VÍA QUE CONDUCE DEL CASCO URBANO A LA VEREDA EL  PEÑON SECTOR ALIPIO DEL MUNICIPIO DE SAN FRANCISCO, CUNDINAMARCA </t>
  </si>
  <si>
    <t>MEJORAMIENTO DE LA VÍA QUE CONDUCE DEL CASCO URBANO A LA VEREDA MUÑA  SECTOR SOLANO DEL MUNICIPIO DE SAN FRANCISCO DEL DEPARTAMENTO DE  CUNDINAMARCA</t>
  </si>
  <si>
    <t>CONTRATAR A PRECIOS UNITARIOS EL MEJORAMIENTO DE LAS VÍAS RURALES QUE CONDUCEN DESDE EL CASCO URBANO DEL MUNICIPIO DE SAN FRANCISCO, CUNDINAMARCA, HACIA: (I) LA VEREDA SAN MIGUEL, SECTOR TROPEZÓN ALDEA FELIZ, EN CUMPLIMIENTO DEL CONVENIO INTERADMINISTRATIVO ICCU No. 1519; (II) LA VEREDA EL PEÑÓN, SECTOR ALIPIO; Y (III) LA VEREDA MUÑA, SECTOR SOLANO.</t>
  </si>
  <si>
    <t>MEJORAMIENTO DE LAS VÍAS RURALES QUE CONDUCEN DESDE EL CASCO URBANO DEL MUNICIPIO DE SAN FRANCISCO, CUNDINAMARCA, HACIA: (I) LA VEREDA SAN MIGUEL, SECTOR TROPEZÓN ALDEA FELIZ, EN CUMPLIMIENTO DEL CONVENIO INTERADMINISTRATIVO ICCU No. 1519</t>
  </si>
  <si>
    <t>MEJORAMIENTO DE LAS VÍAS RURALES QUE CONDUCEN DESDE EL CASCO URBANO DEL MUNICIPIO DE SAN FRANCISCO, CUNDINAMARCA, HACIA (II) LA VEREDA EL PEÑÓN, SECTOR ALIPIO; Y (III) LA VEREDA MUÑA, SECTOR SOLANO.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</si>
</sst>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0.000000000"/>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Gotham Narrow"/>
      <family val="3"/>
    </font>
    <font>
      <sz val="14"/>
      <name val="Gotham Narrow "/>
    </font>
    <font>
      <sz val="12"/>
      <color theme="1"/>
      <name val="Gotham Narrow "/>
    </font>
    <font>
      <sz val="10"/>
      <name val="Arial"/>
      <family val="2"/>
    </font>
    <font>
      <sz val="12"/>
      <name val="Gotham Narrow "/>
    </font>
    <font>
      <sz val="12"/>
      <name val="Gotham Narrow"/>
      <family val="3"/>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4" fillId="0" borderId="0" applyFont="0" applyFill="0" applyBorder="0" applyAlignment="0" applyProtection="0"/>
  </cellStyleXfs>
  <cellXfs count="46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204" fontId="61" fillId="25" borderId="18" xfId="34" applyNumberFormat="1" applyFont="1" applyFill="1" applyBorder="1" applyAlignment="1" applyProtection="1">
      <alignment horizontal="justify" vertical="center" wrapText="1"/>
    </xf>
    <xf numFmtId="204" fontId="61" fillId="25" borderId="18" xfId="34" applyNumberFormat="1" applyFont="1" applyFill="1" applyBorder="1" applyAlignment="1" applyProtection="1">
      <alignment vertical="center" wrapText="1"/>
    </xf>
    <xf numFmtId="0" fontId="62" fillId="25" borderId="18" xfId="0" applyFont="1" applyFill="1" applyBorder="1" applyAlignment="1">
      <alignment horizontal="center" vertical="center" wrapText="1"/>
    </xf>
    <xf numFmtId="0" fontId="62" fillId="25" borderId="23" xfId="0" applyFont="1" applyFill="1" applyBorder="1" applyAlignment="1">
      <alignment horizontal="center" vertical="center" wrapText="1"/>
    </xf>
    <xf numFmtId="0" fontId="63" fillId="0" borderId="18" xfId="0" applyFont="1" applyBorder="1" applyAlignment="1">
      <alignment horizontal="center" vertical="center" wrapText="1"/>
    </xf>
    <xf numFmtId="0" fontId="63" fillId="0" borderId="23" xfId="0" applyFont="1" applyBorder="1" applyAlignment="1">
      <alignment horizontal="center" vertical="center" wrapText="1"/>
    </xf>
    <xf numFmtId="44" fontId="29" fillId="0" borderId="0" xfId="257" applyFont="1"/>
    <xf numFmtId="44" fontId="33" fillId="0" borderId="0" xfId="257" applyFont="1"/>
    <xf numFmtId="205" fontId="29" fillId="0" borderId="0" xfId="89" applyNumberFormat="1" applyFont="1"/>
    <xf numFmtId="44" fontId="32" fillId="0" borderId="0" xfId="90" applyNumberFormat="1" applyFont="1"/>
    <xf numFmtId="44" fontId="33" fillId="0" borderId="30" xfId="257" applyFont="1" applyBorder="1" applyAlignment="1">
      <alignment horizontal="right" vertical="center" wrapText="1"/>
    </xf>
    <xf numFmtId="44" fontId="33" fillId="0" borderId="18" xfId="257" applyFont="1" applyBorder="1" applyAlignment="1">
      <alignment horizontal="right" vertical="center" wrapText="1"/>
    </xf>
    <xf numFmtId="0" fontId="30" fillId="24" borderId="39" xfId="135" applyFont="1" applyFill="1" applyBorder="1" applyAlignment="1">
      <alignment vertical="center"/>
    </xf>
    <xf numFmtId="0" fontId="30" fillId="24" borderId="41" xfId="135" applyFont="1" applyFill="1" applyBorder="1" applyAlignment="1">
      <alignment vertical="center"/>
    </xf>
    <xf numFmtId="0" fontId="30" fillId="24" borderId="42" xfId="135" applyFont="1" applyFill="1" applyBorder="1" applyAlignment="1">
      <alignment vertical="center"/>
    </xf>
    <xf numFmtId="0" fontId="33" fillId="0" borderId="49" xfId="135" applyFont="1" applyBorder="1" applyAlignment="1">
      <alignment horizontal="left" vertical="center"/>
    </xf>
    <xf numFmtId="0" fontId="33" fillId="0" borderId="0" xfId="135" applyFont="1" applyAlignment="1">
      <alignment horizontal="center" vertical="center"/>
    </xf>
    <xf numFmtId="0" fontId="33" fillId="0" borderId="0" xfId="135" applyFont="1" applyAlignment="1">
      <alignment horizontal="left" vertical="center" wrapText="1"/>
    </xf>
    <xf numFmtId="0" fontId="33" fillId="0" borderId="36" xfId="128" applyFont="1" applyBorder="1"/>
    <xf numFmtId="187" fontId="30" fillId="24" borderId="42" xfId="135" applyNumberFormat="1" applyFont="1" applyFill="1" applyBorder="1" applyAlignment="1">
      <alignment vertical="center"/>
    </xf>
    <xf numFmtId="0" fontId="33" fillId="0" borderId="37" xfId="128" applyFont="1" applyBorder="1"/>
    <xf numFmtId="0" fontId="32" fillId="0" borderId="0" xfId="128" applyFont="1"/>
    <xf numFmtId="0" fontId="30" fillId="0" borderId="34" xfId="228" applyFont="1" applyBorder="1" applyAlignment="1">
      <alignment vertical="center"/>
    </xf>
    <xf numFmtId="182" fontId="33" fillId="0" borderId="37" xfId="128" applyNumberFormat="1" applyFont="1" applyBorder="1"/>
    <xf numFmtId="184" fontId="33" fillId="0" borderId="37" xfId="128" applyNumberFormat="1" applyFont="1" applyBorder="1"/>
    <xf numFmtId="0" fontId="31" fillId="0" borderId="0" xfId="128" applyFont="1"/>
    <xf numFmtId="0" fontId="33" fillId="0" borderId="81" xfId="128" applyFont="1" applyBorder="1"/>
    <xf numFmtId="181" fontId="30" fillId="0" borderId="12" xfId="129" applyNumberFormat="1" applyFont="1" applyBorder="1" applyAlignment="1">
      <alignment vertical="center"/>
    </xf>
    <xf numFmtId="44" fontId="33" fillId="0" borderId="30" xfId="257" applyFont="1" applyBorder="1" applyAlignment="1">
      <alignment vertical="center" wrapText="1"/>
    </xf>
    <xf numFmtId="44" fontId="29" fillId="0" borderId="18" xfId="257" applyFont="1" applyBorder="1" applyAlignment="1">
      <alignment vertical="center"/>
    </xf>
    <xf numFmtId="2" fontId="62" fillId="25" borderId="23" xfId="0" applyNumberFormat="1" applyFont="1" applyFill="1" applyBorder="1" applyAlignment="1">
      <alignment horizontal="center" vertical="center" wrapText="1"/>
    </xf>
    <xf numFmtId="187" fontId="30" fillId="24" borderId="56" xfId="73" applyNumberFormat="1" applyFont="1" applyFill="1" applyBorder="1" applyAlignment="1">
      <alignment vertical="center"/>
    </xf>
    <xf numFmtId="4" fontId="33" fillId="25" borderId="18" xfId="73" applyNumberFormat="1" applyFont="1" applyFill="1" applyBorder="1" applyAlignment="1">
      <alignment horizontal="right" vertical="center"/>
    </xf>
    <xf numFmtId="0" fontId="62" fillId="25" borderId="25" xfId="0" applyFont="1" applyFill="1" applyBorder="1" applyAlignment="1">
      <alignment horizontal="center" vertical="center" wrapText="1"/>
    </xf>
    <xf numFmtId="0" fontId="63" fillId="0" borderId="25" xfId="0" applyFont="1" applyBorder="1" applyAlignment="1">
      <alignment horizontal="center" vertical="center" wrapText="1"/>
    </xf>
    <xf numFmtId="204" fontId="61" fillId="25" borderId="25" xfId="34" applyNumberFormat="1" applyFont="1" applyFill="1" applyBorder="1" applyAlignment="1" applyProtection="1">
      <alignment horizontal="justify" vertical="center" wrapText="1"/>
    </xf>
    <xf numFmtId="0" fontId="33" fillId="0" borderId="25" xfId="73" applyFont="1" applyBorder="1" applyAlignment="1">
      <alignment horizontal="center" vertical="center"/>
    </xf>
    <xf numFmtId="4" fontId="33" fillId="0" borderId="25" xfId="39" applyNumberFormat="1" applyFont="1" applyBorder="1" applyAlignment="1">
      <alignment vertical="center" wrapText="1"/>
    </xf>
    <xf numFmtId="44" fontId="29" fillId="0" borderId="25" xfId="257" applyFont="1" applyBorder="1" applyAlignment="1">
      <alignment vertical="center"/>
    </xf>
    <xf numFmtId="0" fontId="57" fillId="0" borderId="0" xfId="0" applyFont="1" applyAlignment="1">
      <alignment horizontal="left"/>
    </xf>
    <xf numFmtId="0" fontId="58" fillId="0" borderId="0" xfId="0" applyFont="1" applyAlignment="1">
      <alignment horizontal="left"/>
    </xf>
    <xf numFmtId="0" fontId="57" fillId="0" borderId="87" xfId="0" applyFont="1" applyBorder="1" applyAlignment="1">
      <alignment horizontal="left"/>
    </xf>
    <xf numFmtId="0" fontId="65" fillId="0" borderId="18" xfId="0" applyFont="1" applyBorder="1" applyAlignment="1">
      <alignment horizontal="center" vertical="center" wrapText="1"/>
    </xf>
    <xf numFmtId="204" fontId="66" fillId="25" borderId="18" xfId="34" applyNumberFormat="1" applyFont="1" applyFill="1" applyBorder="1" applyAlignment="1" applyProtection="1">
      <alignment horizontal="justify" vertical="center" wrapText="1"/>
    </xf>
    <xf numFmtId="0" fontId="65" fillId="0" borderId="23" xfId="0" applyFont="1" applyBorder="1" applyAlignment="1">
      <alignment horizontal="center" vertical="center" wrapText="1"/>
    </xf>
    <xf numFmtId="204" fontId="66" fillId="25" borderId="18" xfId="34" applyNumberFormat="1" applyFont="1" applyFill="1" applyBorder="1" applyAlignment="1" applyProtection="1">
      <alignmen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13" xfId="73" applyFont="1" applyFill="1" applyBorder="1" applyAlignment="1">
      <alignment horizontal="center" vertical="center" wrapText="1"/>
    </xf>
    <xf numFmtId="0" fontId="30" fillId="24" borderId="14" xfId="73" applyFont="1" applyFill="1" applyBorder="1" applyAlignment="1">
      <alignment horizontal="center" vertical="center" wrapText="1"/>
    </xf>
    <xf numFmtId="0" fontId="30" fillId="24" borderId="15" xfId="73"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7" xfId="73" applyFont="1" applyFill="1" applyBorder="1" applyAlignment="1">
      <alignment horizontal="right" vertical="center"/>
    </xf>
    <xf numFmtId="0" fontId="30" fillId="24" borderId="43" xfId="73" applyFont="1" applyFill="1" applyBorder="1" applyAlignment="1">
      <alignment horizontal="right" vertical="center"/>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0" fillId="0" borderId="21" xfId="128" applyFont="1" applyBorder="1" applyAlignment="1">
      <alignment horizontal="right" vertical="center"/>
    </xf>
    <xf numFmtId="0" fontId="30" fillId="0" borderId="22" xfId="128" applyFont="1" applyBorder="1" applyAlignment="1">
      <alignment horizontal="right" vertical="center"/>
    </xf>
    <xf numFmtId="0" fontId="30" fillId="0" borderId="23" xfId="128" applyFont="1" applyBorder="1" applyAlignment="1">
      <alignment horizontal="right" vertical="center"/>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30" fillId="24" borderId="58" xfId="73" applyFont="1" applyFill="1" applyBorder="1" applyAlignment="1">
      <alignment horizontal="center" vertical="center" wrapText="1"/>
    </xf>
    <xf numFmtId="0" fontId="30" fillId="24" borderId="57" xfId="73" applyFont="1" applyFill="1" applyBorder="1" applyAlignment="1">
      <alignment horizontal="center" vertical="center" wrapText="1"/>
    </xf>
    <xf numFmtId="0" fontId="30" fillId="24" borderId="56" xfId="73" applyFont="1" applyFill="1" applyBorder="1" applyAlignment="1">
      <alignment horizontal="center" vertical="center" wrapText="1"/>
    </xf>
    <xf numFmtId="0" fontId="30" fillId="24" borderId="14" xfId="73" applyFont="1" applyFill="1" applyBorder="1" applyAlignment="1">
      <alignment horizontal="center" vertical="center"/>
    </xf>
    <xf numFmtId="0" fontId="30" fillId="24" borderId="15" xfId="73" applyFont="1" applyFill="1" applyBorder="1" applyAlignment="1">
      <alignment horizontal="center" vertical="center"/>
    </xf>
    <xf numFmtId="0" fontId="30" fillId="24" borderId="51" xfId="73" applyFont="1" applyFill="1" applyBorder="1" applyAlignment="1">
      <alignment horizontal="right" vertical="center"/>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0" fontId="30" fillId="24" borderId="13" xfId="135" applyFont="1" applyFill="1" applyBorder="1" applyAlignment="1">
      <alignment horizontal="center" vertical="center"/>
    </xf>
    <xf numFmtId="0" fontId="30" fillId="24" borderId="14" xfId="135" applyFont="1" applyFill="1" applyBorder="1" applyAlignment="1">
      <alignment horizontal="center" vertical="center"/>
    </xf>
    <xf numFmtId="0" fontId="30" fillId="24" borderId="15" xfId="135" applyFont="1" applyFill="1" applyBorder="1" applyAlignment="1">
      <alignment horizontal="center" vertical="center"/>
    </xf>
    <xf numFmtId="0" fontId="30" fillId="25" borderId="32" xfId="135" applyFont="1" applyFill="1" applyBorder="1" applyAlignment="1">
      <alignment horizontal="center" vertical="center" wrapText="1"/>
    </xf>
    <xf numFmtId="0" fontId="30" fillId="25" borderId="46" xfId="135" applyFont="1" applyFill="1" applyBorder="1" applyAlignment="1">
      <alignment horizontal="center" vertical="center" wrapText="1"/>
    </xf>
    <xf numFmtId="0" fontId="30" fillId="25" borderId="29" xfId="135" applyFont="1" applyFill="1" applyBorder="1" applyAlignment="1">
      <alignment horizontal="center" vertical="center" wrapText="1"/>
    </xf>
    <xf numFmtId="0" fontId="30" fillId="25" borderId="20" xfId="135" applyFont="1" applyFill="1" applyBorder="1" applyAlignment="1">
      <alignment horizontal="center" vertical="center" wrapText="1"/>
    </xf>
    <xf numFmtId="4" fontId="30" fillId="25" borderId="29" xfId="135" applyNumberFormat="1" applyFont="1" applyFill="1" applyBorder="1" applyAlignment="1">
      <alignment horizontal="center" vertical="center" wrapText="1"/>
    </xf>
    <xf numFmtId="4" fontId="30" fillId="25" borderId="20" xfId="135" applyNumberFormat="1" applyFont="1" applyFill="1" applyBorder="1" applyAlignment="1">
      <alignment horizontal="center" vertical="center" wrapText="1"/>
    </xf>
    <xf numFmtId="4" fontId="30" fillId="25" borderId="35" xfId="135" applyNumberFormat="1" applyFont="1" applyFill="1" applyBorder="1" applyAlignment="1">
      <alignment horizontal="center" vertical="center" wrapText="1"/>
    </xf>
    <xf numFmtId="4" fontId="30" fillId="25" borderId="40" xfId="135" applyNumberFormat="1" applyFont="1" applyFill="1" applyBorder="1" applyAlignment="1">
      <alignment horizontal="center"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3" fillId="0" borderId="16" xfId="228" applyFont="1" applyBorder="1" applyAlignment="1">
      <alignment horizontal="center" vertical="center"/>
    </xf>
    <xf numFmtId="0" fontId="33" fillId="0" borderId="26" xfId="228" applyFont="1" applyBorder="1" applyAlignment="1">
      <alignment horizontal="center" vertical="center"/>
    </xf>
    <xf numFmtId="0" fontId="57" fillId="0" borderId="89" xfId="0" applyFont="1" applyBorder="1" applyAlignment="1">
      <alignment horizontal="center" wrapText="1"/>
    </xf>
    <xf numFmtId="0" fontId="57" fillId="0" borderId="90" xfId="0" applyFont="1" applyBorder="1" applyAlignment="1">
      <alignment horizontal="center" wrapText="1"/>
    </xf>
    <xf numFmtId="0" fontId="57" fillId="0" borderId="91" xfId="0" applyFont="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sharedStrings" Target="sharedStrings.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calcChain" Target="calcChain.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customXml" Target="../customXml/item1.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customXml" Target="../customXml/item2.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f5e99600baf3c1a9/ALBAN/2025/proyectos%202025/proyectos%20propios/PRESUPUESTO%20DEL%20PROYECTO%20ALTO%20DE%20GASCAS%204%5eJ9.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to Planeacion"/>
      <sheetName val="Presupuesto ICCU"/>
      <sheetName val="precios"/>
      <sheetName val="Hoja1"/>
    </sheetNames>
    <sheetDataSet>
      <sheetData sheetId="0">
        <row r="78">
          <cell r="J78">
            <v>4.71</v>
          </cell>
        </row>
        <row r="83">
          <cell r="J83">
            <v>15.639999999999999</v>
          </cell>
        </row>
        <row r="87">
          <cell r="J87">
            <v>13.469999999999999</v>
          </cell>
        </row>
        <row r="97">
          <cell r="J97">
            <v>8.67</v>
          </cell>
        </row>
        <row r="122">
          <cell r="J122">
            <v>1418.19</v>
          </cell>
        </row>
      </sheetData>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LANCE"/>
      <sheetName val="ITEMS NO REVISTOS"/>
      <sheetName val="APU ELECTRICO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 Liquidacion de Obra por Tramos"/>
      <sheetName val="A.P.U"/>
      <sheetName val="FORMULA"/>
      <sheetName val="CLASIFICACION"/>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CODCONST"/>
      <sheetName val="PREACTA Y CONTRATISTAS"/>
      <sheetName val="5. ELECTRICO"/>
      <sheetName val="LISTA DE PRECIOS"/>
      <sheetName val="062"/>
      <sheetName val="Listado"/>
      <sheetName val="REC-COD,"/>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8">
          <cell r="E48">
            <v>0</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sheetData sheetId="120"/>
      <sheetData sheetId="12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8F854-7D48-464D-BDA3-65456BA2F76C}">
  <dimension ref="A1:O41"/>
  <sheetViews>
    <sheetView showGridLines="0" tabSelected="1" view="pageBreakPreview" topLeftCell="A16" zoomScale="70" zoomScaleNormal="55" zoomScaleSheetLayoutView="70" zoomScalePageLayoutView="70" workbookViewId="0">
      <selection activeCell="C11" sqref="C11:K1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5.33203125" style="1" customWidth="1"/>
    <col min="15" max="15" width="25" style="1" customWidth="1"/>
    <col min="16" max="16384" width="11.44140625" style="1"/>
  </cols>
  <sheetData>
    <row r="1" spans="1:15" ht="16.2" thickBot="1">
      <c r="A1" s="5"/>
      <c r="B1" s="172"/>
      <c r="C1" s="173"/>
      <c r="D1" s="172"/>
      <c r="E1" s="173"/>
      <c r="F1" s="5"/>
      <c r="G1" s="5"/>
      <c r="H1" s="5"/>
      <c r="I1" s="5"/>
      <c r="J1" s="5"/>
      <c r="K1" s="5"/>
      <c r="L1" s="5"/>
      <c r="M1" s="5"/>
    </row>
    <row r="2" spans="1:15" ht="16.2" thickTop="1">
      <c r="A2" s="5"/>
      <c r="B2" s="287"/>
      <c r="C2" s="288"/>
      <c r="D2" s="288"/>
      <c r="E2" s="288"/>
      <c r="F2" s="288"/>
      <c r="G2" s="288"/>
      <c r="H2" s="288"/>
      <c r="I2" s="288"/>
      <c r="J2" s="288"/>
      <c r="K2" s="288"/>
      <c r="L2" s="289"/>
      <c r="M2" s="5"/>
    </row>
    <row r="3" spans="1:15" ht="30.75" customHeight="1">
      <c r="A3" s="5"/>
      <c r="B3" s="7"/>
      <c r="C3" s="290" t="s">
        <v>91</v>
      </c>
      <c r="D3" s="291"/>
      <c r="E3" s="291"/>
      <c r="F3" s="292"/>
      <c r="G3" s="5"/>
      <c r="H3" s="5"/>
      <c r="I3" s="5"/>
      <c r="J3" s="5"/>
      <c r="K3" s="5"/>
      <c r="L3" s="8"/>
      <c r="M3" s="5"/>
    </row>
    <row r="4" spans="1:15" ht="15.6">
      <c r="A4" s="5"/>
      <c r="B4" s="7"/>
      <c r="C4" s="190" t="s">
        <v>0</v>
      </c>
      <c r="D4" s="199" t="s">
        <v>1</v>
      </c>
      <c r="E4" s="190" t="s">
        <v>2</v>
      </c>
      <c r="F4" s="199">
        <v>2</v>
      </c>
      <c r="G4" s="5"/>
      <c r="H4" s="5"/>
      <c r="I4" s="5"/>
      <c r="J4" s="5"/>
      <c r="K4" s="5"/>
      <c r="L4" s="8"/>
      <c r="M4" s="5"/>
    </row>
    <row r="5" spans="1:15" ht="16.2" thickBot="1">
      <c r="A5" s="5"/>
      <c r="B5" s="7"/>
      <c r="C5" s="172"/>
      <c r="D5" s="173"/>
      <c r="E5" s="172"/>
      <c r="F5" s="173"/>
      <c r="G5" s="5"/>
      <c r="H5" s="5"/>
      <c r="I5" s="5"/>
      <c r="J5" s="5"/>
      <c r="K5" s="5"/>
      <c r="L5" s="8"/>
      <c r="M5" s="5"/>
    </row>
    <row r="6" spans="1:15" ht="31.5" customHeight="1" thickTop="1">
      <c r="A6" s="5"/>
      <c r="B6" s="7"/>
      <c r="C6" s="293" t="s">
        <v>3</v>
      </c>
      <c r="D6" s="294"/>
      <c r="E6" s="294"/>
      <c r="F6" s="294"/>
      <c r="G6" s="294"/>
      <c r="H6" s="294"/>
      <c r="I6" s="294"/>
      <c r="J6" s="294"/>
      <c r="K6" s="295"/>
      <c r="L6" s="8"/>
      <c r="M6" s="5"/>
    </row>
    <row r="7" spans="1:15" ht="15.6">
      <c r="A7" s="5"/>
      <c r="B7" s="197"/>
      <c r="C7" s="296" t="s">
        <v>4</v>
      </c>
      <c r="D7" s="296"/>
      <c r="E7" s="296"/>
      <c r="F7" s="296"/>
      <c r="G7" s="296"/>
      <c r="H7" s="296"/>
      <c r="I7" s="296"/>
      <c r="J7" s="296"/>
      <c r="K7" s="297"/>
      <c r="L7" s="8"/>
      <c r="M7" s="5"/>
    </row>
    <row r="8" spans="1:15" s="147" customFormat="1" ht="15.6">
      <c r="A8" s="145"/>
      <c r="B8" s="198"/>
      <c r="C8" s="298" t="s">
        <v>92</v>
      </c>
      <c r="D8" s="299"/>
      <c r="E8" s="299"/>
      <c r="F8" s="299"/>
      <c r="G8" s="299"/>
      <c r="H8" s="299"/>
      <c r="I8" s="299"/>
      <c r="J8" s="299"/>
      <c r="K8" s="300"/>
      <c r="L8" s="148"/>
      <c r="M8" s="145"/>
    </row>
    <row r="9" spans="1:15" ht="15.6">
      <c r="A9" s="5"/>
      <c r="B9" s="197"/>
      <c r="C9" s="298"/>
      <c r="D9" s="299"/>
      <c r="E9" s="299"/>
      <c r="F9" s="299"/>
      <c r="G9" s="299"/>
      <c r="H9" s="299"/>
      <c r="I9" s="299"/>
      <c r="J9" s="299"/>
      <c r="K9" s="300"/>
      <c r="L9" s="8"/>
      <c r="M9" s="5"/>
    </row>
    <row r="10" spans="1:15" ht="34.5" customHeight="1">
      <c r="A10" s="5"/>
      <c r="B10" s="197"/>
      <c r="C10" s="284" t="s">
        <v>5</v>
      </c>
      <c r="D10" s="285"/>
      <c r="E10" s="285"/>
      <c r="F10" s="285"/>
      <c r="G10" s="285"/>
      <c r="H10" s="285"/>
      <c r="I10" s="285"/>
      <c r="J10" s="285"/>
      <c r="K10" s="286"/>
      <c r="L10" s="8"/>
      <c r="M10" s="5"/>
    </row>
    <row r="11" spans="1:15" ht="102" customHeight="1" thickBot="1">
      <c r="A11" s="5"/>
      <c r="B11" s="7"/>
      <c r="C11" s="265" t="s">
        <v>114</v>
      </c>
      <c r="D11" s="266"/>
      <c r="E11" s="266"/>
      <c r="F11" s="266"/>
      <c r="G11" s="266"/>
      <c r="H11" s="266"/>
      <c r="I11" s="266"/>
      <c r="J11" s="266"/>
      <c r="K11" s="267"/>
      <c r="L11" s="8"/>
      <c r="M11" s="5"/>
    </row>
    <row r="12" spans="1:15" ht="30" customHeight="1">
      <c r="A12" s="5"/>
      <c r="B12" s="7"/>
      <c r="C12" s="268" t="s">
        <v>6</v>
      </c>
      <c r="D12" s="270" t="s">
        <v>7</v>
      </c>
      <c r="E12" s="272" t="s">
        <v>8</v>
      </c>
      <c r="F12" s="272"/>
      <c r="G12" s="268" t="s">
        <v>9</v>
      </c>
      <c r="H12" s="270" t="s">
        <v>10</v>
      </c>
      <c r="I12" s="270" t="s">
        <v>11</v>
      </c>
      <c r="J12" s="273" t="s">
        <v>12</v>
      </c>
      <c r="K12" s="275" t="s">
        <v>13</v>
      </c>
      <c r="L12" s="8"/>
      <c r="M12" s="5"/>
    </row>
    <row r="13" spans="1:15" ht="30" customHeight="1" thickBot="1">
      <c r="A13" s="5"/>
      <c r="B13" s="7"/>
      <c r="C13" s="269"/>
      <c r="D13" s="271"/>
      <c r="E13" s="9" t="s">
        <v>14</v>
      </c>
      <c r="F13" s="9" t="s">
        <v>15</v>
      </c>
      <c r="G13" s="269"/>
      <c r="H13" s="271"/>
      <c r="I13" s="271"/>
      <c r="J13" s="274"/>
      <c r="K13" s="276"/>
      <c r="L13" s="8"/>
      <c r="M13" s="5"/>
    </row>
    <row r="14" spans="1:15" ht="52.8" customHeight="1">
      <c r="A14" s="5"/>
      <c r="B14" s="7"/>
      <c r="C14" s="307" t="s">
        <v>115</v>
      </c>
      <c r="D14" s="308"/>
      <c r="E14" s="308"/>
      <c r="F14" s="308"/>
      <c r="G14" s="308"/>
      <c r="H14" s="308"/>
      <c r="I14" s="308"/>
      <c r="J14" s="308"/>
      <c r="K14" s="309"/>
      <c r="L14" s="8"/>
      <c r="M14" s="5"/>
    </row>
    <row r="15" spans="1:15" ht="51" customHeight="1">
      <c r="A15" s="5"/>
      <c r="B15" s="7"/>
      <c r="C15" s="25">
        <v>1</v>
      </c>
      <c r="D15" s="204">
        <v>2.13</v>
      </c>
      <c r="E15" s="206" t="s">
        <v>107</v>
      </c>
      <c r="F15" s="204" t="s">
        <v>103</v>
      </c>
      <c r="G15" s="202" t="s">
        <v>96</v>
      </c>
      <c r="H15" s="14" t="s">
        <v>95</v>
      </c>
      <c r="I15" s="234">
        <f>'SAN MIGUEL-TROPEZON'!I15</f>
        <v>16.940000000000001</v>
      </c>
      <c r="J15" s="231">
        <v>86910.18</v>
      </c>
      <c r="K15" s="230">
        <f>ROUND(I15*J15,0)</f>
        <v>1472258</v>
      </c>
      <c r="L15" s="8"/>
      <c r="M15" s="5"/>
      <c r="N15" s="208">
        <v>65346</v>
      </c>
      <c r="O15" s="210">
        <f>+N15*1.33</f>
        <v>86910.180000000008</v>
      </c>
    </row>
    <row r="16" spans="1:15" ht="30" customHeight="1">
      <c r="A16" s="5"/>
      <c r="B16" s="7"/>
      <c r="C16" s="25">
        <v>2</v>
      </c>
      <c r="D16" s="205">
        <v>4.5999999999999996</v>
      </c>
      <c r="E16" s="207" t="s">
        <v>108</v>
      </c>
      <c r="F16" s="205" t="s">
        <v>104</v>
      </c>
      <c r="G16" s="203" t="s">
        <v>97</v>
      </c>
      <c r="H16" s="14" t="s">
        <v>95</v>
      </c>
      <c r="I16" s="234">
        <f>'SAN MIGUEL-TROPEZON'!I16</f>
        <v>64.88</v>
      </c>
      <c r="J16" s="231">
        <v>1082856.74</v>
      </c>
      <c r="K16" s="230">
        <f t="shared" ref="K16:K19" si="0">ROUND(I16*J16,0)</f>
        <v>70255745</v>
      </c>
      <c r="L16" s="8"/>
      <c r="M16" s="5"/>
      <c r="N16" s="208">
        <v>814178</v>
      </c>
      <c r="O16" s="210">
        <f t="shared" ref="O16:O19" si="1">+N16*1.33</f>
        <v>1082856.74</v>
      </c>
    </row>
    <row r="17" spans="1:15" ht="30" customHeight="1">
      <c r="A17" s="5"/>
      <c r="B17" s="7"/>
      <c r="C17" s="25">
        <v>3</v>
      </c>
      <c r="D17" s="205">
        <v>4.25</v>
      </c>
      <c r="E17" s="207" t="s">
        <v>108</v>
      </c>
      <c r="F17" s="205" t="s">
        <v>105</v>
      </c>
      <c r="G17" s="202" t="s">
        <v>98</v>
      </c>
      <c r="H17" s="14" t="s">
        <v>95</v>
      </c>
      <c r="I17" s="234">
        <f>'SAN MIGUEL-TROPEZON'!I17</f>
        <v>28.09</v>
      </c>
      <c r="J17" s="231">
        <v>743068.34000000008</v>
      </c>
      <c r="K17" s="230">
        <f t="shared" si="0"/>
        <v>20872790</v>
      </c>
      <c r="L17" s="8"/>
      <c r="M17" s="5"/>
      <c r="N17" s="208">
        <v>558698</v>
      </c>
      <c r="O17" s="210">
        <f t="shared" si="1"/>
        <v>743068.34000000008</v>
      </c>
    </row>
    <row r="18" spans="1:15" s="5" customFormat="1" ht="30" customHeight="1">
      <c r="B18" s="7"/>
      <c r="C18" s="25">
        <v>4</v>
      </c>
      <c r="D18" s="205">
        <v>4.21</v>
      </c>
      <c r="E18" s="207" t="s">
        <v>109</v>
      </c>
      <c r="F18" s="205">
        <v>671.1</v>
      </c>
      <c r="G18" s="202" t="s">
        <v>99</v>
      </c>
      <c r="H18" s="32" t="s">
        <v>95</v>
      </c>
      <c r="I18" s="234">
        <f>'SAN MIGUEL-TROPEZON'!I18</f>
        <v>41.32</v>
      </c>
      <c r="J18" s="231">
        <v>892592.26</v>
      </c>
      <c r="K18" s="230">
        <f t="shared" si="0"/>
        <v>36881912</v>
      </c>
      <c r="L18" s="8"/>
      <c r="N18" s="209">
        <v>671122</v>
      </c>
      <c r="O18" s="210">
        <f t="shared" si="1"/>
        <v>892592.26</v>
      </c>
    </row>
    <row r="19" spans="1:15" ht="30" customHeight="1" thickBot="1">
      <c r="A19" s="5"/>
      <c r="B19" s="7"/>
      <c r="C19" s="25">
        <v>5</v>
      </c>
      <c r="D19" s="232">
        <v>4.5199999999999996</v>
      </c>
      <c r="E19" s="207" t="s">
        <v>110</v>
      </c>
      <c r="F19" s="205" t="s">
        <v>106</v>
      </c>
      <c r="G19" s="202" t="s">
        <v>100</v>
      </c>
      <c r="H19" s="14" t="s">
        <v>101</v>
      </c>
      <c r="I19" s="234">
        <f>'SAN MIGUEL-TROPEZON'!I19</f>
        <v>6486.49</v>
      </c>
      <c r="J19" s="231">
        <v>10871.42</v>
      </c>
      <c r="K19" s="230">
        <f t="shared" si="0"/>
        <v>70517357</v>
      </c>
      <c r="L19" s="8"/>
      <c r="M19" s="5"/>
      <c r="N19" s="208">
        <v>8174</v>
      </c>
      <c r="O19" s="210">
        <f t="shared" si="1"/>
        <v>10871.42</v>
      </c>
    </row>
    <row r="20" spans="1:15" ht="30" customHeight="1" thickBot="1">
      <c r="A20" s="5"/>
      <c r="B20" s="7"/>
      <c r="C20" s="280" t="s">
        <v>16</v>
      </c>
      <c r="D20" s="281"/>
      <c r="E20" s="281"/>
      <c r="F20" s="282"/>
      <c r="G20" s="282"/>
      <c r="H20" s="282"/>
      <c r="I20" s="282"/>
      <c r="J20" s="283"/>
      <c r="K20" s="233">
        <f>K15+K16+K17+K18+K19</f>
        <v>200000062</v>
      </c>
      <c r="L20" s="8"/>
      <c r="M20" s="5"/>
      <c r="O20" s="210"/>
    </row>
    <row r="21" spans="1:15" ht="60.6" customHeight="1">
      <c r="A21" s="5"/>
      <c r="B21" s="7"/>
      <c r="C21" s="307" t="s">
        <v>116</v>
      </c>
      <c r="D21" s="308"/>
      <c r="E21" s="308"/>
      <c r="F21" s="308"/>
      <c r="G21" s="308"/>
      <c r="H21" s="308"/>
      <c r="I21" s="308"/>
      <c r="J21" s="308"/>
      <c r="K21" s="309"/>
      <c r="L21" s="8"/>
      <c r="M21" s="5"/>
      <c r="O21" s="210"/>
    </row>
    <row r="22" spans="1:15" s="3" customFormat="1" ht="30" customHeight="1">
      <c r="A22" s="42"/>
      <c r="B22" s="43"/>
      <c r="C22" s="25">
        <v>1</v>
      </c>
      <c r="D22" s="235">
        <v>2.13</v>
      </c>
      <c r="E22" s="236" t="s">
        <v>107</v>
      </c>
      <c r="F22" s="235" t="s">
        <v>103</v>
      </c>
      <c r="G22" s="237" t="s">
        <v>96</v>
      </c>
      <c r="H22" s="238" t="s">
        <v>95</v>
      </c>
      <c r="I22" s="239">
        <f>'PEÑON-ALIPIO'!I15+'MUÑA-SOLANO'!I15</f>
        <v>12.31</v>
      </c>
      <c r="J22" s="240">
        <v>95507.3</v>
      </c>
      <c r="K22" s="230">
        <f>ROUND(I22*J22,0)</f>
        <v>1175695</v>
      </c>
      <c r="L22" s="45"/>
      <c r="M22" s="42"/>
      <c r="O22" s="211"/>
    </row>
    <row r="23" spans="1:15" s="3" customFormat="1" ht="30" customHeight="1">
      <c r="A23" s="42"/>
      <c r="B23" s="43"/>
      <c r="C23" s="25">
        <v>2</v>
      </c>
      <c r="D23" s="205">
        <v>4.5999999999999996</v>
      </c>
      <c r="E23" s="207" t="s">
        <v>108</v>
      </c>
      <c r="F23" s="205" t="s">
        <v>104</v>
      </c>
      <c r="G23" s="203" t="s">
        <v>97</v>
      </c>
      <c r="H23" s="14" t="s">
        <v>95</v>
      </c>
      <c r="I23" s="17">
        <f>'PEÑON-ALIPIO'!I16+'MUÑA-SOLANO'!I16</f>
        <v>44.129999999999995</v>
      </c>
      <c r="J23" s="231">
        <v>1184033.83</v>
      </c>
      <c r="K23" s="230">
        <f t="shared" ref="K23:K26" si="2">ROUND(I23*J23,0)</f>
        <v>52251413</v>
      </c>
      <c r="L23" s="45"/>
      <c r="M23" s="42"/>
    </row>
    <row r="24" spans="1:15" s="3" customFormat="1" ht="30" customHeight="1">
      <c r="A24" s="42"/>
      <c r="B24" s="43"/>
      <c r="C24" s="25">
        <v>3</v>
      </c>
      <c r="D24" s="205">
        <v>4.25</v>
      </c>
      <c r="E24" s="207" t="s">
        <v>108</v>
      </c>
      <c r="F24" s="205" t="s">
        <v>105</v>
      </c>
      <c r="G24" s="202" t="s">
        <v>98</v>
      </c>
      <c r="H24" s="14" t="s">
        <v>95</v>
      </c>
      <c r="I24" s="17">
        <f>'PEÑON-ALIPIO'!I17+'MUÑA-SOLANO'!I17</f>
        <v>33.21</v>
      </c>
      <c r="J24" s="231">
        <v>817064.22000000009</v>
      </c>
      <c r="K24" s="230">
        <f t="shared" si="2"/>
        <v>27134703</v>
      </c>
      <c r="L24" s="45"/>
      <c r="M24" s="42"/>
    </row>
    <row r="25" spans="1:15" s="3" customFormat="1" ht="30" customHeight="1">
      <c r="A25" s="42"/>
      <c r="B25" s="43"/>
      <c r="C25" s="25">
        <v>4</v>
      </c>
      <c r="D25" s="205">
        <v>4.21</v>
      </c>
      <c r="E25" s="207" t="s">
        <v>109</v>
      </c>
      <c r="F25" s="205">
        <v>671.1</v>
      </c>
      <c r="G25" s="202" t="s">
        <v>99</v>
      </c>
      <c r="H25" s="32" t="s">
        <v>95</v>
      </c>
      <c r="I25" s="17">
        <f>'PEÑON-ALIPIO'!I18+'MUÑA-SOLANO'!I18</f>
        <v>26.67</v>
      </c>
      <c r="J25" s="231">
        <v>980393.54</v>
      </c>
      <c r="K25" s="230">
        <f t="shared" si="2"/>
        <v>26147096</v>
      </c>
      <c r="L25" s="45"/>
      <c r="M25" s="42"/>
    </row>
    <row r="26" spans="1:15" s="3" customFormat="1" ht="30" customHeight="1" thickBot="1">
      <c r="A26" s="42"/>
      <c r="B26" s="43"/>
      <c r="C26" s="25">
        <v>5</v>
      </c>
      <c r="D26" s="232">
        <v>4.5199999999999996</v>
      </c>
      <c r="E26" s="207" t="s">
        <v>110</v>
      </c>
      <c r="F26" s="205" t="s">
        <v>106</v>
      </c>
      <c r="G26" s="202" t="s">
        <v>100</v>
      </c>
      <c r="H26" s="14" t="s">
        <v>101</v>
      </c>
      <c r="I26" s="17">
        <f>'PEÑON-ALIPIO'!I19+'MUÑA-SOLANO'!I19</f>
        <v>4623.6499999999996</v>
      </c>
      <c r="J26" s="231">
        <v>11525.78</v>
      </c>
      <c r="K26" s="230">
        <f t="shared" si="2"/>
        <v>53291173</v>
      </c>
      <c r="L26" s="45"/>
      <c r="M26" s="42"/>
    </row>
    <row r="27" spans="1:15" s="3" customFormat="1" ht="30" customHeight="1" thickBot="1">
      <c r="A27" s="42"/>
      <c r="B27" s="43"/>
      <c r="C27" s="280" t="s">
        <v>16</v>
      </c>
      <c r="D27" s="281"/>
      <c r="E27" s="281"/>
      <c r="F27" s="282"/>
      <c r="G27" s="282"/>
      <c r="H27" s="282"/>
      <c r="I27" s="282"/>
      <c r="J27" s="283"/>
      <c r="K27" s="233">
        <f>SUM(K22:K26)</f>
        <v>160000080</v>
      </c>
      <c r="L27" s="45"/>
      <c r="M27" s="42"/>
    </row>
    <row r="28" spans="1:15" s="3" customFormat="1" ht="15.6">
      <c r="A28" s="42"/>
      <c r="B28" s="43"/>
      <c r="C28" s="176"/>
      <c r="D28" s="176"/>
      <c r="E28" s="176"/>
      <c r="F28" s="176"/>
      <c r="G28" s="176"/>
      <c r="H28" s="176"/>
      <c r="I28" s="176"/>
      <c r="J28" s="176"/>
      <c r="K28" s="177"/>
      <c r="L28" s="45"/>
      <c r="M28" s="42"/>
    </row>
    <row r="29" spans="1:15" s="3" customFormat="1" ht="30" customHeight="1">
      <c r="A29" s="42"/>
      <c r="B29" s="43"/>
      <c r="C29" s="178"/>
      <c r="D29" s="180"/>
      <c r="E29" s="180"/>
      <c r="F29" s="180"/>
      <c r="G29" s="301" t="s">
        <v>18</v>
      </c>
      <c r="H29" s="302"/>
      <c r="I29" s="302"/>
      <c r="J29" s="303"/>
      <c r="K29" s="62">
        <f>+K20+K27</f>
        <v>360000142</v>
      </c>
      <c r="L29" s="45"/>
      <c r="M29" s="42"/>
    </row>
    <row r="30" spans="1:15" s="3" customFormat="1" ht="30" customHeight="1" thickBot="1">
      <c r="A30" s="42"/>
      <c r="B30" s="43"/>
      <c r="C30" s="178"/>
      <c r="D30" s="180"/>
      <c r="E30" s="180"/>
      <c r="F30" s="180"/>
      <c r="G30" s="301" t="s">
        <v>111</v>
      </c>
      <c r="H30" s="302"/>
      <c r="I30" s="302"/>
      <c r="J30" s="303"/>
      <c r="K30" s="229">
        <v>-142</v>
      </c>
      <c r="L30" s="45"/>
      <c r="M30" s="42"/>
    </row>
    <row r="31" spans="1:15" s="3" customFormat="1" ht="30" customHeight="1" thickBot="1">
      <c r="A31" s="42"/>
      <c r="B31" s="43"/>
      <c r="C31" s="178"/>
      <c r="D31" s="179"/>
      <c r="E31" s="178"/>
      <c r="F31" s="178"/>
      <c r="G31" s="301" t="s">
        <v>19</v>
      </c>
      <c r="H31" s="302"/>
      <c r="I31" s="302"/>
      <c r="J31" s="303"/>
      <c r="K31" s="44">
        <f>+K29+K30</f>
        <v>360000000</v>
      </c>
      <c r="L31" s="45"/>
      <c r="M31" s="42"/>
    </row>
    <row r="32" spans="1:15" s="3" customFormat="1" ht="16.2" thickBot="1">
      <c r="A32" s="42"/>
      <c r="B32" s="43"/>
      <c r="C32" s="178"/>
      <c r="D32" s="179"/>
      <c r="E32" s="179"/>
      <c r="F32" s="179"/>
      <c r="G32" s="304"/>
      <c r="H32" s="305"/>
      <c r="I32" s="305"/>
      <c r="J32" s="306"/>
      <c r="K32" s="183"/>
      <c r="L32" s="45"/>
      <c r="M32" s="42"/>
    </row>
    <row r="33" spans="1:13" s="3" customFormat="1" ht="15.6">
      <c r="A33" s="42"/>
      <c r="B33" s="43"/>
      <c r="C33" s="48"/>
      <c r="D33" s="277"/>
      <c r="E33" s="277"/>
      <c r="F33" s="277"/>
      <c r="G33" s="277"/>
      <c r="H33" s="277"/>
      <c r="I33" s="277"/>
      <c r="J33" s="277"/>
      <c r="K33" s="278"/>
      <c r="L33" s="49"/>
      <c r="M33" s="42"/>
    </row>
    <row r="34" spans="1:13" s="3" customFormat="1" ht="46.5" customHeight="1">
      <c r="A34" s="42"/>
      <c r="B34" s="43"/>
      <c r="C34" s="248" t="s">
        <v>20</v>
      </c>
      <c r="D34" s="249"/>
      <c r="E34" s="249"/>
      <c r="F34" s="249"/>
      <c r="G34" s="249"/>
      <c r="H34" s="279" t="s">
        <v>9</v>
      </c>
      <c r="I34" s="279"/>
      <c r="J34" s="279"/>
      <c r="K34" s="150" t="s">
        <v>21</v>
      </c>
      <c r="L34" s="50"/>
      <c r="M34" s="42"/>
    </row>
    <row r="35" spans="1:13" s="3" customFormat="1" ht="32.25" customHeight="1">
      <c r="A35" s="42"/>
      <c r="B35" s="43"/>
      <c r="C35" s="248" t="s">
        <v>22</v>
      </c>
      <c r="D35" s="249"/>
      <c r="E35" s="249"/>
      <c r="F35" s="249"/>
      <c r="G35" s="249"/>
      <c r="H35" s="262" t="s">
        <v>23</v>
      </c>
      <c r="I35" s="262"/>
      <c r="J35" s="151" t="s">
        <v>24</v>
      </c>
      <c r="K35" s="149">
        <v>0.25</v>
      </c>
      <c r="L35" s="50"/>
      <c r="M35" s="42"/>
    </row>
    <row r="36" spans="1:13" s="3" customFormat="1" ht="30" customHeight="1">
      <c r="A36" s="42"/>
      <c r="B36" s="43"/>
      <c r="C36" s="248" t="s">
        <v>25</v>
      </c>
      <c r="D36" s="249"/>
      <c r="E36" s="249"/>
      <c r="F36" s="249"/>
      <c r="G36" s="249"/>
      <c r="H36" s="250" t="s">
        <v>26</v>
      </c>
      <c r="I36" s="251"/>
      <c r="J36" s="151" t="s">
        <v>27</v>
      </c>
      <c r="K36" s="149">
        <v>0.03</v>
      </c>
      <c r="L36" s="50"/>
      <c r="M36" s="42"/>
    </row>
    <row r="37" spans="1:13" s="4" customFormat="1" ht="58.5" customHeight="1">
      <c r="A37" s="42"/>
      <c r="B37" s="43"/>
      <c r="C37" s="252"/>
      <c r="D37" s="253"/>
      <c r="E37" s="253"/>
      <c r="F37" s="253"/>
      <c r="G37" s="254"/>
      <c r="H37" s="261" t="s">
        <v>28</v>
      </c>
      <c r="I37" s="262"/>
      <c r="J37" s="151" t="s">
        <v>29</v>
      </c>
      <c r="K37" s="149">
        <v>0.05</v>
      </c>
      <c r="L37" s="45"/>
      <c r="M37" s="42"/>
    </row>
    <row r="38" spans="1:13" ht="39" customHeight="1">
      <c r="A38" s="5"/>
      <c r="B38" s="7"/>
      <c r="C38" s="255"/>
      <c r="D38" s="256"/>
      <c r="E38" s="256"/>
      <c r="F38" s="256"/>
      <c r="G38" s="257"/>
      <c r="H38" s="262" t="s">
        <v>30</v>
      </c>
      <c r="I38" s="262"/>
      <c r="J38" s="151" t="s">
        <v>31</v>
      </c>
      <c r="K38" s="149">
        <v>0.33</v>
      </c>
      <c r="L38" s="8"/>
      <c r="M38" s="5"/>
    </row>
    <row r="39" spans="1:13" ht="47.25" customHeight="1" thickBot="1">
      <c r="A39" s="5"/>
      <c r="B39" s="7"/>
      <c r="C39" s="258"/>
      <c r="D39" s="259"/>
      <c r="E39" s="259"/>
      <c r="F39" s="259"/>
      <c r="G39" s="260"/>
      <c r="H39" s="263"/>
      <c r="I39" s="263"/>
      <c r="J39" s="263"/>
      <c r="K39" s="264"/>
      <c r="L39" s="8"/>
      <c r="M39" s="5"/>
    </row>
    <row r="40" spans="1:13" ht="16.2" thickBot="1">
      <c r="A40" s="5"/>
      <c r="B40" s="184"/>
      <c r="C40" s="185"/>
      <c r="D40" s="185"/>
      <c r="E40" s="186"/>
      <c r="F40" s="185"/>
      <c r="G40" s="187"/>
      <c r="H40" s="185"/>
      <c r="I40" s="185"/>
      <c r="J40" s="185"/>
      <c r="K40" s="185"/>
      <c r="L40" s="188"/>
      <c r="M40" s="5"/>
    </row>
    <row r="41" spans="1:13" ht="16.2" thickTop="1">
      <c r="A41" s="5"/>
      <c r="B41" s="5"/>
      <c r="C41" s="5"/>
      <c r="D41" s="5"/>
      <c r="E41" s="6"/>
      <c r="F41" s="5"/>
      <c r="G41" s="5"/>
      <c r="H41" s="5"/>
      <c r="I41" s="5"/>
      <c r="J41" s="5"/>
      <c r="K41" s="5"/>
      <c r="L41" s="5"/>
      <c r="M41" s="5"/>
    </row>
  </sheetData>
  <mergeCells count="34">
    <mergeCell ref="G32:J32"/>
    <mergeCell ref="C14:K14"/>
    <mergeCell ref="C21:K21"/>
    <mergeCell ref="C20:J20"/>
    <mergeCell ref="G29:J29"/>
    <mergeCell ref="G30:J30"/>
    <mergeCell ref="C10:K10"/>
    <mergeCell ref="B2:L2"/>
    <mergeCell ref="C3:F3"/>
    <mergeCell ref="C6:K6"/>
    <mergeCell ref="C7:K7"/>
    <mergeCell ref="C8:K9"/>
    <mergeCell ref="C35:G35"/>
    <mergeCell ref="H35:I35"/>
    <mergeCell ref="C11:K11"/>
    <mergeCell ref="C12:C13"/>
    <mergeCell ref="D12:D13"/>
    <mergeCell ref="E12:F12"/>
    <mergeCell ref="G12:G13"/>
    <mergeCell ref="H12:H13"/>
    <mergeCell ref="I12:I13"/>
    <mergeCell ref="J12:J13"/>
    <mergeCell ref="K12:K13"/>
    <mergeCell ref="D33:K33"/>
    <mergeCell ref="C34:G34"/>
    <mergeCell ref="H34:J34"/>
    <mergeCell ref="C27:J27"/>
    <mergeCell ref="G31:J31"/>
    <mergeCell ref="C36:G36"/>
    <mergeCell ref="H36:I36"/>
    <mergeCell ref="C37:G39"/>
    <mergeCell ref="H37:I37"/>
    <mergeCell ref="H38:I38"/>
    <mergeCell ref="H39:K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08893-A2AF-473D-BA6C-E5E0F36CCAB6}">
  <dimension ref="A1:M35"/>
  <sheetViews>
    <sheetView showGridLines="0" view="pageBreakPreview" topLeftCell="A11" zoomScale="85" zoomScaleNormal="55" zoomScaleSheetLayoutView="85" zoomScalePageLayoutView="70" workbookViewId="0">
      <selection activeCell="I15" sqref="I15:I19"/>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87"/>
      <c r="C2" s="288"/>
      <c r="D2" s="288"/>
      <c r="E2" s="288"/>
      <c r="F2" s="288"/>
      <c r="G2" s="288"/>
      <c r="H2" s="288"/>
      <c r="I2" s="288"/>
      <c r="J2" s="288"/>
      <c r="K2" s="288"/>
      <c r="L2" s="289"/>
      <c r="M2" s="5"/>
    </row>
    <row r="3" spans="1:13" ht="30.75" customHeight="1">
      <c r="A3" s="5"/>
      <c r="B3" s="7"/>
      <c r="C3" s="290" t="s">
        <v>91</v>
      </c>
      <c r="D3" s="291"/>
      <c r="E3" s="291"/>
      <c r="F3" s="292"/>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93" t="s">
        <v>3</v>
      </c>
      <c r="D6" s="294"/>
      <c r="E6" s="294"/>
      <c r="F6" s="294"/>
      <c r="G6" s="294"/>
      <c r="H6" s="294"/>
      <c r="I6" s="294"/>
      <c r="J6" s="294"/>
      <c r="K6" s="295"/>
      <c r="L6" s="8"/>
      <c r="M6" s="5"/>
    </row>
    <row r="7" spans="1:13" ht="15.6">
      <c r="A7" s="5"/>
      <c r="B7" s="197"/>
      <c r="C7" s="296" t="s">
        <v>4</v>
      </c>
      <c r="D7" s="296"/>
      <c r="E7" s="296"/>
      <c r="F7" s="296"/>
      <c r="G7" s="296"/>
      <c r="H7" s="296"/>
      <c r="I7" s="296"/>
      <c r="J7" s="296"/>
      <c r="K7" s="297"/>
      <c r="L7" s="8"/>
      <c r="M7" s="5"/>
    </row>
    <row r="8" spans="1:13" s="147" customFormat="1" ht="15.6">
      <c r="A8" s="145"/>
      <c r="B8" s="198"/>
      <c r="C8" s="298" t="s">
        <v>92</v>
      </c>
      <c r="D8" s="299"/>
      <c r="E8" s="299"/>
      <c r="F8" s="299"/>
      <c r="G8" s="299"/>
      <c r="H8" s="299"/>
      <c r="I8" s="299"/>
      <c r="J8" s="299"/>
      <c r="K8" s="300"/>
      <c r="L8" s="148"/>
      <c r="M8" s="145"/>
    </row>
    <row r="9" spans="1:13" ht="15.6">
      <c r="A9" s="5"/>
      <c r="B9" s="197"/>
      <c r="C9" s="298"/>
      <c r="D9" s="299"/>
      <c r="E9" s="299"/>
      <c r="F9" s="299"/>
      <c r="G9" s="299"/>
      <c r="H9" s="299"/>
      <c r="I9" s="299"/>
      <c r="J9" s="299"/>
      <c r="K9" s="300"/>
      <c r="L9" s="8"/>
      <c r="M9" s="5"/>
    </row>
    <row r="10" spans="1:13" ht="34.5" customHeight="1">
      <c r="A10" s="5"/>
      <c r="B10" s="197"/>
      <c r="C10" s="284" t="s">
        <v>5</v>
      </c>
      <c r="D10" s="285"/>
      <c r="E10" s="285"/>
      <c r="F10" s="285"/>
      <c r="G10" s="285"/>
      <c r="H10" s="285"/>
      <c r="I10" s="285"/>
      <c r="J10" s="285"/>
      <c r="K10" s="286"/>
      <c r="L10" s="8"/>
      <c r="M10" s="5"/>
    </row>
    <row r="11" spans="1:13" ht="38.4" customHeight="1" thickBot="1">
      <c r="A11" s="5"/>
      <c r="B11" s="7"/>
      <c r="C11" s="265" t="s">
        <v>115</v>
      </c>
      <c r="D11" s="310"/>
      <c r="E11" s="310"/>
      <c r="F11" s="310"/>
      <c r="G11" s="310"/>
      <c r="H11" s="310"/>
      <c r="I11" s="310"/>
      <c r="J11" s="310"/>
      <c r="K11" s="311"/>
      <c r="L11" s="8"/>
      <c r="M11" s="5"/>
    </row>
    <row r="12" spans="1:13" ht="30" customHeight="1">
      <c r="A12" s="5"/>
      <c r="B12" s="7"/>
      <c r="C12" s="268" t="s">
        <v>6</v>
      </c>
      <c r="D12" s="270" t="s">
        <v>7</v>
      </c>
      <c r="E12" s="272" t="s">
        <v>8</v>
      </c>
      <c r="F12" s="272"/>
      <c r="G12" s="268" t="s">
        <v>9</v>
      </c>
      <c r="H12" s="270" t="s">
        <v>10</v>
      </c>
      <c r="I12" s="270" t="s">
        <v>11</v>
      </c>
      <c r="J12" s="273" t="s">
        <v>12</v>
      </c>
      <c r="K12" s="275" t="s">
        <v>13</v>
      </c>
      <c r="L12" s="8"/>
      <c r="M12" s="5"/>
    </row>
    <row r="13" spans="1:13" ht="30" customHeight="1" thickBot="1">
      <c r="A13" s="5"/>
      <c r="B13" s="7"/>
      <c r="C13" s="269"/>
      <c r="D13" s="271"/>
      <c r="E13" s="9" t="s">
        <v>14</v>
      </c>
      <c r="F13" s="9" t="s">
        <v>15</v>
      </c>
      <c r="G13" s="269"/>
      <c r="H13" s="271"/>
      <c r="I13" s="271"/>
      <c r="J13" s="274"/>
      <c r="K13" s="27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2.13</v>
      </c>
      <c r="E15" s="206" t="s">
        <v>107</v>
      </c>
      <c r="F15" s="204" t="s">
        <v>103</v>
      </c>
      <c r="G15" s="202" t="s">
        <v>96</v>
      </c>
      <c r="H15" s="14" t="s">
        <v>95</v>
      </c>
      <c r="I15" s="17">
        <v>16.940000000000001</v>
      </c>
      <c r="J15" s="213">
        <v>86910.18</v>
      </c>
      <c r="K15" s="212">
        <f>+I15*J15</f>
        <v>1472258.4491999999</v>
      </c>
      <c r="L15" s="8"/>
      <c r="M15" s="5"/>
    </row>
    <row r="16" spans="1:13" ht="30" customHeight="1">
      <c r="A16" s="5"/>
      <c r="B16" s="7"/>
      <c r="C16" s="25">
        <v>2</v>
      </c>
      <c r="D16" s="205">
        <v>4.5999999999999996</v>
      </c>
      <c r="E16" s="207" t="s">
        <v>108</v>
      </c>
      <c r="F16" s="205" t="s">
        <v>104</v>
      </c>
      <c r="G16" s="203" t="s">
        <v>97</v>
      </c>
      <c r="H16" s="14" t="s">
        <v>95</v>
      </c>
      <c r="I16" s="17">
        <v>64.88</v>
      </c>
      <c r="J16" s="213">
        <v>1082856.74</v>
      </c>
      <c r="K16" s="212">
        <f t="shared" ref="K16:K19" si="0">+I16*J16</f>
        <v>70255745.291199997</v>
      </c>
      <c r="L16" s="8"/>
      <c r="M16" s="5"/>
    </row>
    <row r="17" spans="1:13" ht="30" customHeight="1">
      <c r="A17" s="5"/>
      <c r="B17" s="7"/>
      <c r="C17" s="25">
        <v>3</v>
      </c>
      <c r="D17" s="205">
        <v>4.25</v>
      </c>
      <c r="E17" s="207" t="s">
        <v>108</v>
      </c>
      <c r="F17" s="205" t="s">
        <v>105</v>
      </c>
      <c r="G17" s="202" t="s">
        <v>98</v>
      </c>
      <c r="H17" s="14" t="s">
        <v>95</v>
      </c>
      <c r="I17" s="17">
        <v>28.09</v>
      </c>
      <c r="J17" s="213">
        <v>743068.34000000008</v>
      </c>
      <c r="K17" s="212">
        <f t="shared" si="0"/>
        <v>20872789.670600001</v>
      </c>
      <c r="L17" s="8"/>
      <c r="M17" s="5"/>
    </row>
    <row r="18" spans="1:13" s="5" customFormat="1" ht="30" customHeight="1">
      <c r="B18" s="7"/>
      <c r="C18" s="25">
        <v>4</v>
      </c>
      <c r="D18" s="205">
        <v>4.21</v>
      </c>
      <c r="E18" s="207" t="s">
        <v>109</v>
      </c>
      <c r="F18" s="205">
        <v>671.1</v>
      </c>
      <c r="G18" s="202" t="s">
        <v>99</v>
      </c>
      <c r="H18" s="32" t="s">
        <v>95</v>
      </c>
      <c r="I18" s="17">
        <v>41.32</v>
      </c>
      <c r="J18" s="213">
        <v>892592.26</v>
      </c>
      <c r="K18" s="212">
        <f t="shared" si="0"/>
        <v>36881912.183200002</v>
      </c>
      <c r="L18" s="8"/>
    </row>
    <row r="19" spans="1:13" ht="30" customHeight="1">
      <c r="A19" s="5"/>
      <c r="B19" s="7"/>
      <c r="C19" s="25">
        <v>5</v>
      </c>
      <c r="D19" s="232">
        <v>4.5199999999999996</v>
      </c>
      <c r="E19" s="207" t="s">
        <v>110</v>
      </c>
      <c r="F19" s="205" t="s">
        <v>106</v>
      </c>
      <c r="G19" s="202" t="s">
        <v>100</v>
      </c>
      <c r="H19" s="14" t="s">
        <v>101</v>
      </c>
      <c r="I19" s="17">
        <v>6486.49</v>
      </c>
      <c r="J19" s="213">
        <v>10871.42</v>
      </c>
      <c r="K19" s="212">
        <f t="shared" si="0"/>
        <v>70517357.115799993</v>
      </c>
      <c r="L19" s="8"/>
      <c r="M19" s="5"/>
    </row>
    <row r="20" spans="1:13" ht="30" customHeight="1" thickBot="1">
      <c r="A20" s="5"/>
      <c r="B20" s="7"/>
      <c r="C20" s="37" t="s">
        <v>16</v>
      </c>
      <c r="D20" s="174"/>
      <c r="E20" s="174"/>
      <c r="F20" s="174"/>
      <c r="G20" s="175"/>
      <c r="H20" s="174"/>
      <c r="I20" s="17"/>
      <c r="J20" s="38"/>
      <c r="K20" s="39">
        <f>K15+K16+K17+K18+K19</f>
        <v>200000062.70999998</v>
      </c>
      <c r="L20" s="8"/>
      <c r="M20" s="5"/>
    </row>
    <row r="21" spans="1:13" s="3" customFormat="1" ht="30" customHeight="1" thickBot="1">
      <c r="A21" s="42"/>
      <c r="B21" s="43"/>
      <c r="C21" s="280" t="s">
        <v>17</v>
      </c>
      <c r="D21" s="281"/>
      <c r="E21" s="281"/>
      <c r="F21" s="281"/>
      <c r="G21" s="281"/>
      <c r="H21" s="281"/>
      <c r="I21" s="281"/>
      <c r="J21" s="312"/>
      <c r="K21" s="44">
        <f>K20</f>
        <v>200000062.70999998</v>
      </c>
      <c r="L21" s="45"/>
      <c r="M21" s="42"/>
    </row>
    <row r="22" spans="1:13" s="3" customFormat="1" ht="15.6">
      <c r="A22" s="42"/>
      <c r="B22" s="43"/>
      <c r="C22" s="176"/>
      <c r="D22" s="176"/>
      <c r="E22" s="176"/>
      <c r="F22" s="176"/>
      <c r="G22" s="176"/>
      <c r="H22" s="176"/>
      <c r="I22" s="176"/>
      <c r="J22" s="176"/>
      <c r="K22" s="177"/>
      <c r="L22" s="45"/>
      <c r="M22" s="42"/>
    </row>
    <row r="23" spans="1:13" s="3" customFormat="1" ht="30" customHeight="1">
      <c r="A23" s="42"/>
      <c r="B23" s="43"/>
      <c r="C23" s="178"/>
      <c r="D23" s="180"/>
      <c r="E23" s="180"/>
      <c r="F23" s="180"/>
      <c r="G23" s="301" t="s">
        <v>18</v>
      </c>
      <c r="H23" s="302"/>
      <c r="I23" s="302"/>
      <c r="J23" s="303"/>
      <c r="K23" s="62">
        <f>K21</f>
        <v>200000062.70999998</v>
      </c>
      <c r="L23" s="45"/>
      <c r="M23" s="42"/>
    </row>
    <row r="24" spans="1:13" s="3" customFormat="1" ht="30" customHeight="1" thickBot="1">
      <c r="A24" s="42"/>
      <c r="B24" s="43"/>
      <c r="C24" s="178"/>
      <c r="D24" s="179"/>
      <c r="E24" s="178"/>
      <c r="F24" s="178"/>
      <c r="G24" s="301" t="s">
        <v>111</v>
      </c>
      <c r="H24" s="302"/>
      <c r="I24" s="302"/>
      <c r="J24" s="303"/>
      <c r="K24" s="57">
        <v>-62.71</v>
      </c>
      <c r="L24" s="45"/>
      <c r="M24" s="42"/>
    </row>
    <row r="25" spans="1:13" s="3" customFormat="1" ht="30" customHeight="1" thickBot="1">
      <c r="A25" s="42"/>
      <c r="B25" s="43"/>
      <c r="C25" s="178"/>
      <c r="D25" s="179"/>
      <c r="E25" s="178"/>
      <c r="F25" s="178"/>
      <c r="G25" s="301" t="s">
        <v>19</v>
      </c>
      <c r="H25" s="302"/>
      <c r="I25" s="302"/>
      <c r="J25" s="303"/>
      <c r="K25" s="44">
        <f>+K23+K24</f>
        <v>199999999.99999997</v>
      </c>
      <c r="L25" s="45"/>
      <c r="M25" s="42"/>
    </row>
    <row r="26" spans="1:13" s="3" customFormat="1" ht="16.2" thickBot="1">
      <c r="A26" s="42"/>
      <c r="B26" s="43"/>
      <c r="C26" s="178"/>
      <c r="D26" s="179"/>
      <c r="E26" s="179"/>
      <c r="F26" s="179"/>
      <c r="G26" s="178"/>
      <c r="H26" s="178"/>
      <c r="I26" s="181"/>
      <c r="J26" s="182"/>
      <c r="K26" s="183"/>
      <c r="L26" s="45"/>
      <c r="M26" s="42"/>
    </row>
    <row r="27" spans="1:13" s="3" customFormat="1" ht="15.6">
      <c r="A27" s="42"/>
      <c r="B27" s="43"/>
      <c r="C27" s="48"/>
      <c r="D27" s="277"/>
      <c r="E27" s="277"/>
      <c r="F27" s="277"/>
      <c r="G27" s="277"/>
      <c r="H27" s="277"/>
      <c r="I27" s="277"/>
      <c r="J27" s="277"/>
      <c r="K27" s="278"/>
      <c r="L27" s="49"/>
      <c r="M27" s="42"/>
    </row>
    <row r="28" spans="1:13" s="3" customFormat="1" ht="46.5" customHeight="1">
      <c r="A28" s="42"/>
      <c r="B28" s="43"/>
      <c r="C28" s="248" t="s">
        <v>20</v>
      </c>
      <c r="D28" s="249"/>
      <c r="E28" s="249"/>
      <c r="F28" s="249"/>
      <c r="G28" s="249"/>
      <c r="H28" s="279" t="s">
        <v>9</v>
      </c>
      <c r="I28" s="279"/>
      <c r="J28" s="279"/>
      <c r="K28" s="150" t="s">
        <v>21</v>
      </c>
      <c r="L28" s="50"/>
      <c r="M28" s="42"/>
    </row>
    <row r="29" spans="1:13" s="3" customFormat="1" ht="32.25" customHeight="1">
      <c r="A29" s="42"/>
      <c r="B29" s="43"/>
      <c r="C29" s="248" t="s">
        <v>22</v>
      </c>
      <c r="D29" s="249"/>
      <c r="E29" s="249"/>
      <c r="F29" s="249"/>
      <c r="G29" s="249"/>
      <c r="H29" s="262" t="s">
        <v>23</v>
      </c>
      <c r="I29" s="262"/>
      <c r="J29" s="151" t="s">
        <v>24</v>
      </c>
      <c r="K29" s="149">
        <v>0.25</v>
      </c>
      <c r="L29" s="50"/>
      <c r="M29" s="42"/>
    </row>
    <row r="30" spans="1:13" s="3" customFormat="1" ht="30" customHeight="1">
      <c r="A30" s="42"/>
      <c r="B30" s="43"/>
      <c r="C30" s="248" t="s">
        <v>25</v>
      </c>
      <c r="D30" s="249"/>
      <c r="E30" s="249"/>
      <c r="F30" s="249"/>
      <c r="G30" s="249"/>
      <c r="H30" s="250" t="s">
        <v>26</v>
      </c>
      <c r="I30" s="251"/>
      <c r="J30" s="151" t="s">
        <v>27</v>
      </c>
      <c r="K30" s="149">
        <v>0.03</v>
      </c>
      <c r="L30" s="50"/>
      <c r="M30" s="42"/>
    </row>
    <row r="31" spans="1:13" s="4" customFormat="1" ht="58.5" customHeight="1">
      <c r="A31" s="42"/>
      <c r="B31" s="43"/>
      <c r="C31" s="252"/>
      <c r="D31" s="253"/>
      <c r="E31" s="253"/>
      <c r="F31" s="253"/>
      <c r="G31" s="254"/>
      <c r="H31" s="261" t="s">
        <v>28</v>
      </c>
      <c r="I31" s="262"/>
      <c r="J31" s="151" t="s">
        <v>29</v>
      </c>
      <c r="K31" s="149">
        <v>0.05</v>
      </c>
      <c r="L31" s="45"/>
      <c r="M31" s="42"/>
    </row>
    <row r="32" spans="1:13" ht="39" customHeight="1">
      <c r="A32" s="5"/>
      <c r="B32" s="7"/>
      <c r="C32" s="255"/>
      <c r="D32" s="256"/>
      <c r="E32" s="256"/>
      <c r="F32" s="256"/>
      <c r="G32" s="257"/>
      <c r="H32" s="262" t="s">
        <v>30</v>
      </c>
      <c r="I32" s="262"/>
      <c r="J32" s="151" t="s">
        <v>31</v>
      </c>
      <c r="K32" s="149">
        <v>0.33</v>
      </c>
      <c r="L32" s="8"/>
      <c r="M32" s="5"/>
    </row>
    <row r="33" spans="1:13" ht="47.25" customHeight="1" thickBot="1">
      <c r="A33" s="5"/>
      <c r="B33" s="7"/>
      <c r="C33" s="258"/>
      <c r="D33" s="259"/>
      <c r="E33" s="259"/>
      <c r="F33" s="259"/>
      <c r="G33" s="260"/>
      <c r="H33" s="263"/>
      <c r="I33" s="263"/>
      <c r="J33" s="263"/>
      <c r="K33" s="264"/>
      <c r="L33" s="8"/>
      <c r="M33" s="5"/>
    </row>
    <row r="34" spans="1:13" ht="16.2" thickBot="1">
      <c r="A34" s="5"/>
      <c r="B34" s="184"/>
      <c r="C34" s="185"/>
      <c r="D34" s="185"/>
      <c r="E34" s="186"/>
      <c r="F34" s="185"/>
      <c r="G34" s="187"/>
      <c r="H34" s="185"/>
      <c r="I34" s="185"/>
      <c r="J34" s="185"/>
      <c r="K34" s="185"/>
      <c r="L34" s="188"/>
      <c r="M34" s="5"/>
    </row>
    <row r="35" spans="1:13" ht="16.2" thickTop="1">
      <c r="A35" s="5"/>
      <c r="B35" s="5"/>
      <c r="C35" s="5"/>
      <c r="D35" s="5"/>
      <c r="E35" s="6"/>
      <c r="F35" s="5"/>
      <c r="G35" s="5"/>
      <c r="H35" s="5"/>
      <c r="I35" s="5"/>
      <c r="J35" s="5"/>
      <c r="K35" s="5"/>
      <c r="L35" s="5"/>
      <c r="M35" s="5"/>
    </row>
  </sheetData>
  <mergeCells count="30">
    <mergeCell ref="G24:J24"/>
    <mergeCell ref="G25:J25"/>
    <mergeCell ref="C10:K10"/>
    <mergeCell ref="B2:L2"/>
    <mergeCell ref="C3:F3"/>
    <mergeCell ref="C6:K6"/>
    <mergeCell ref="C7:K7"/>
    <mergeCell ref="C8:K9"/>
    <mergeCell ref="C29:G29"/>
    <mergeCell ref="H29:I29"/>
    <mergeCell ref="C11:K11"/>
    <mergeCell ref="C12:C13"/>
    <mergeCell ref="D12:D13"/>
    <mergeCell ref="E12:F12"/>
    <mergeCell ref="G12:G13"/>
    <mergeCell ref="H12:H13"/>
    <mergeCell ref="I12:I13"/>
    <mergeCell ref="J12:J13"/>
    <mergeCell ref="K12:K13"/>
    <mergeCell ref="C21:J21"/>
    <mergeCell ref="D27:K27"/>
    <mergeCell ref="C28:G28"/>
    <mergeCell ref="H28:J28"/>
    <mergeCell ref="G23:J23"/>
    <mergeCell ref="C30:G30"/>
    <mergeCell ref="H30:I30"/>
    <mergeCell ref="C31:G33"/>
    <mergeCell ref="H31:I31"/>
    <mergeCell ref="H32:I32"/>
    <mergeCell ref="H33:K3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0EA27-8419-408C-A008-7791DFDA780E}">
  <dimension ref="A1:O35"/>
  <sheetViews>
    <sheetView showGridLines="0" view="pageBreakPreview" topLeftCell="E11" zoomScale="85" zoomScaleNormal="55" zoomScaleSheetLayoutView="85" zoomScalePageLayoutView="70" workbookViewId="0">
      <selection activeCell="I15" sqref="I15:I1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1.88671875" style="1" customWidth="1"/>
    <col min="15" max="15" width="13.21875" style="1" bestFit="1" customWidth="1"/>
    <col min="16" max="16384" width="11.44140625" style="1"/>
  </cols>
  <sheetData>
    <row r="1" spans="1:15" ht="16.2" thickBot="1">
      <c r="A1" s="5"/>
      <c r="B1" s="241"/>
      <c r="C1" s="242"/>
      <c r="D1" s="241"/>
      <c r="E1" s="242"/>
      <c r="F1" s="5"/>
      <c r="G1" s="5"/>
      <c r="H1" s="5"/>
      <c r="I1" s="5"/>
      <c r="J1" s="5"/>
      <c r="K1" s="5"/>
      <c r="L1" s="5"/>
      <c r="M1" s="5"/>
    </row>
    <row r="2" spans="1:15" ht="16.2" thickTop="1">
      <c r="A2" s="5"/>
      <c r="B2" s="287"/>
      <c r="C2" s="288"/>
      <c r="D2" s="288"/>
      <c r="E2" s="288"/>
      <c r="F2" s="288"/>
      <c r="G2" s="288"/>
      <c r="H2" s="288"/>
      <c r="I2" s="288"/>
      <c r="J2" s="288"/>
      <c r="K2" s="288"/>
      <c r="L2" s="289"/>
      <c r="M2" s="5"/>
    </row>
    <row r="3" spans="1:15" ht="30.75" customHeight="1">
      <c r="A3" s="5"/>
      <c r="B3" s="7"/>
      <c r="C3" s="331" t="s">
        <v>91</v>
      </c>
      <c r="D3" s="332"/>
      <c r="E3" s="332"/>
      <c r="F3" s="333"/>
      <c r="G3" s="5"/>
      <c r="H3" s="5"/>
      <c r="I3" s="5"/>
      <c r="J3" s="5"/>
      <c r="K3" s="5"/>
      <c r="L3" s="8"/>
      <c r="M3" s="5"/>
    </row>
    <row r="4" spans="1:15" ht="15.6">
      <c r="A4" s="5"/>
      <c r="B4" s="7"/>
      <c r="C4" s="243" t="s">
        <v>0</v>
      </c>
      <c r="D4" s="199" t="s">
        <v>1</v>
      </c>
      <c r="E4" s="243" t="s">
        <v>2</v>
      </c>
      <c r="F4" s="199">
        <v>2</v>
      </c>
      <c r="G4" s="5"/>
      <c r="H4" s="5"/>
      <c r="I4" s="5"/>
      <c r="J4" s="5"/>
      <c r="K4" s="5"/>
      <c r="L4" s="8"/>
      <c r="M4" s="5"/>
    </row>
    <row r="5" spans="1:15" ht="16.2" thickBot="1">
      <c r="A5" s="5"/>
      <c r="B5" s="7"/>
      <c r="C5" s="241"/>
      <c r="D5" s="242"/>
      <c r="E5" s="241"/>
      <c r="F5" s="242"/>
      <c r="G5" s="5"/>
      <c r="H5" s="5"/>
      <c r="I5" s="5"/>
      <c r="J5" s="5"/>
      <c r="K5" s="5"/>
      <c r="L5" s="8"/>
      <c r="M5" s="5"/>
    </row>
    <row r="6" spans="1:15" ht="31.5" customHeight="1" thickTop="1">
      <c r="A6" s="5"/>
      <c r="B6" s="7"/>
      <c r="C6" s="293" t="s">
        <v>3</v>
      </c>
      <c r="D6" s="294"/>
      <c r="E6" s="294"/>
      <c r="F6" s="294"/>
      <c r="G6" s="294"/>
      <c r="H6" s="294"/>
      <c r="I6" s="294"/>
      <c r="J6" s="294"/>
      <c r="K6" s="295"/>
      <c r="L6" s="8"/>
      <c r="M6" s="5"/>
    </row>
    <row r="7" spans="1:15" ht="15.6">
      <c r="A7" s="5"/>
      <c r="B7" s="197"/>
      <c r="C7" s="296" t="s">
        <v>4</v>
      </c>
      <c r="D7" s="296"/>
      <c r="E7" s="296"/>
      <c r="F7" s="296"/>
      <c r="G7" s="296"/>
      <c r="H7" s="296"/>
      <c r="I7" s="296"/>
      <c r="J7" s="296"/>
      <c r="K7" s="297"/>
      <c r="L7" s="8"/>
      <c r="M7" s="5"/>
    </row>
    <row r="8" spans="1:15" s="147" customFormat="1" ht="15.6">
      <c r="A8" s="145"/>
      <c r="B8" s="198"/>
      <c r="C8" s="298" t="s">
        <v>92</v>
      </c>
      <c r="D8" s="299"/>
      <c r="E8" s="299"/>
      <c r="F8" s="299"/>
      <c r="G8" s="299"/>
      <c r="H8" s="299"/>
      <c r="I8" s="299"/>
      <c r="J8" s="299"/>
      <c r="K8" s="300"/>
      <c r="L8" s="148"/>
      <c r="M8" s="145"/>
    </row>
    <row r="9" spans="1:15" ht="15.6">
      <c r="A9" s="5"/>
      <c r="B9" s="197"/>
      <c r="C9" s="298"/>
      <c r="D9" s="299"/>
      <c r="E9" s="299"/>
      <c r="F9" s="299"/>
      <c r="G9" s="299"/>
      <c r="H9" s="299"/>
      <c r="I9" s="299"/>
      <c r="J9" s="299"/>
      <c r="K9" s="300"/>
      <c r="L9" s="8"/>
      <c r="M9" s="5"/>
    </row>
    <row r="10" spans="1:15" ht="34.5" customHeight="1">
      <c r="A10" s="5"/>
      <c r="B10" s="197"/>
      <c r="C10" s="284" t="s">
        <v>5</v>
      </c>
      <c r="D10" s="285"/>
      <c r="E10" s="285"/>
      <c r="F10" s="285"/>
      <c r="G10" s="285"/>
      <c r="H10" s="285"/>
      <c r="I10" s="285"/>
      <c r="J10" s="285"/>
      <c r="K10" s="286"/>
      <c r="L10" s="8"/>
      <c r="M10" s="5"/>
    </row>
    <row r="11" spans="1:15" ht="30" customHeight="1" thickBot="1">
      <c r="A11" s="5"/>
      <c r="B11" s="7"/>
      <c r="C11" s="315" t="s">
        <v>112</v>
      </c>
      <c r="D11" s="316"/>
      <c r="E11" s="316"/>
      <c r="F11" s="316"/>
      <c r="G11" s="316"/>
      <c r="H11" s="316"/>
      <c r="I11" s="316"/>
      <c r="J11" s="316"/>
      <c r="K11" s="317"/>
      <c r="L11" s="8"/>
      <c r="M11" s="5"/>
    </row>
    <row r="12" spans="1:15" ht="30" customHeight="1">
      <c r="A12" s="5"/>
      <c r="B12" s="7"/>
      <c r="C12" s="318" t="s">
        <v>6</v>
      </c>
      <c r="D12" s="320" t="s">
        <v>7</v>
      </c>
      <c r="E12" s="272" t="s">
        <v>8</v>
      </c>
      <c r="F12" s="272"/>
      <c r="G12" s="318" t="s">
        <v>9</v>
      </c>
      <c r="H12" s="320" t="s">
        <v>10</v>
      </c>
      <c r="I12" s="320" t="s">
        <v>11</v>
      </c>
      <c r="J12" s="322" t="s">
        <v>12</v>
      </c>
      <c r="K12" s="324" t="s">
        <v>13</v>
      </c>
      <c r="L12" s="8"/>
      <c r="M12" s="5"/>
    </row>
    <row r="13" spans="1:15" ht="30" customHeight="1" thickBot="1">
      <c r="A13" s="5"/>
      <c r="B13" s="7"/>
      <c r="C13" s="319"/>
      <c r="D13" s="321"/>
      <c r="E13" s="9" t="s">
        <v>14</v>
      </c>
      <c r="F13" s="9" t="s">
        <v>15</v>
      </c>
      <c r="G13" s="319"/>
      <c r="H13" s="321"/>
      <c r="I13" s="321"/>
      <c r="J13" s="323"/>
      <c r="K13" s="325"/>
      <c r="L13" s="8"/>
      <c r="M13" s="5"/>
    </row>
    <row r="14" spans="1:15" ht="30" customHeight="1" thickBot="1">
      <c r="A14" s="5"/>
      <c r="B14" s="7"/>
      <c r="C14" s="214"/>
      <c r="D14" s="215"/>
      <c r="E14" s="215"/>
      <c r="F14" s="215"/>
      <c r="G14" s="215"/>
      <c r="H14" s="215"/>
      <c r="I14" s="215"/>
      <c r="J14" s="215"/>
      <c r="K14" s="216"/>
      <c r="L14" s="8"/>
      <c r="M14" s="5"/>
    </row>
    <row r="15" spans="1:15" ht="30" customHeight="1">
      <c r="A15" s="5"/>
      <c r="B15" s="7"/>
      <c r="C15" s="71">
        <v>1</v>
      </c>
      <c r="D15" s="204">
        <v>2.13</v>
      </c>
      <c r="E15" s="244" t="s">
        <v>107</v>
      </c>
      <c r="F15" s="204" t="s">
        <v>103</v>
      </c>
      <c r="G15" s="245" t="s">
        <v>96</v>
      </c>
      <c r="H15" s="32" t="s">
        <v>95</v>
      </c>
      <c r="I15" s="17">
        <v>7.7</v>
      </c>
      <c r="J15" s="18">
        <v>95507.3</v>
      </c>
      <c r="K15" s="19">
        <f>+I15*J15</f>
        <v>735406.21000000008</v>
      </c>
      <c r="L15" s="8"/>
      <c r="M15" s="5"/>
      <c r="N15" s="208">
        <v>71810</v>
      </c>
      <c r="O15" s="208">
        <f>+N15*1.33</f>
        <v>95507.3</v>
      </c>
    </row>
    <row r="16" spans="1:15" ht="30" customHeight="1">
      <c r="A16" s="5"/>
      <c r="B16" s="7"/>
      <c r="C16" s="71">
        <v>2</v>
      </c>
      <c r="D16" s="205">
        <v>4.5999999999999996</v>
      </c>
      <c r="E16" s="246" t="s">
        <v>108</v>
      </c>
      <c r="F16" s="205" t="s">
        <v>104</v>
      </c>
      <c r="G16" s="247" t="s">
        <v>97</v>
      </c>
      <c r="H16" s="32" t="s">
        <v>95</v>
      </c>
      <c r="I16" s="17">
        <v>27.95</v>
      </c>
      <c r="J16" s="18">
        <v>1184033.83</v>
      </c>
      <c r="K16" s="19">
        <f t="shared" ref="K16:K19" si="0">+I16*J16</f>
        <v>33093745.548500001</v>
      </c>
      <c r="L16" s="8"/>
      <c r="M16" s="5"/>
      <c r="N16" s="208">
        <v>890251</v>
      </c>
      <c r="O16" s="208">
        <f>+N16*1.33</f>
        <v>1184033.83</v>
      </c>
    </row>
    <row r="17" spans="1:15" ht="30" customHeight="1">
      <c r="A17" s="5"/>
      <c r="B17" s="7"/>
      <c r="C17" s="71">
        <v>3</v>
      </c>
      <c r="D17" s="205">
        <v>4.25</v>
      </c>
      <c r="E17" s="246" t="s">
        <v>108</v>
      </c>
      <c r="F17" s="205" t="s">
        <v>105</v>
      </c>
      <c r="G17" s="245" t="s">
        <v>98</v>
      </c>
      <c r="H17" s="32" t="s">
        <v>95</v>
      </c>
      <c r="I17" s="17">
        <v>19</v>
      </c>
      <c r="J17" s="18">
        <v>817064.22000000009</v>
      </c>
      <c r="K17" s="19">
        <f t="shared" si="0"/>
        <v>15524220.180000002</v>
      </c>
      <c r="L17" s="8"/>
      <c r="M17" s="5"/>
      <c r="N17" s="208">
        <v>614334</v>
      </c>
      <c r="O17" s="208">
        <f>+N17*1.33</f>
        <v>817064.22000000009</v>
      </c>
    </row>
    <row r="18" spans="1:15" s="5" customFormat="1" ht="30" customHeight="1">
      <c r="B18" s="7"/>
      <c r="C18" s="71">
        <v>4</v>
      </c>
      <c r="D18" s="205">
        <v>4.21</v>
      </c>
      <c r="E18" s="246" t="s">
        <v>109</v>
      </c>
      <c r="F18" s="205">
        <v>671.1</v>
      </c>
      <c r="G18" s="245" t="s">
        <v>99</v>
      </c>
      <c r="H18" s="32" t="s">
        <v>95</v>
      </c>
      <c r="I18" s="17">
        <v>17.07</v>
      </c>
      <c r="J18" s="18">
        <v>980393.54</v>
      </c>
      <c r="K18" s="19">
        <f t="shared" si="0"/>
        <v>16735317.7278</v>
      </c>
      <c r="L18" s="8"/>
      <c r="N18" s="209">
        <v>737138</v>
      </c>
      <c r="O18" s="208">
        <f>+N18*1.33</f>
        <v>980393.54</v>
      </c>
    </row>
    <row r="19" spans="1:15" ht="30" customHeight="1">
      <c r="A19" s="5"/>
      <c r="B19" s="7"/>
      <c r="C19" s="71">
        <v>5</v>
      </c>
      <c r="D19" s="232">
        <v>4.5199999999999996</v>
      </c>
      <c r="E19" s="246" t="s">
        <v>110</v>
      </c>
      <c r="F19" s="205" t="s">
        <v>106</v>
      </c>
      <c r="G19" s="245" t="s">
        <v>100</v>
      </c>
      <c r="H19" s="32" t="s">
        <v>101</v>
      </c>
      <c r="I19" s="17">
        <v>2942.22</v>
      </c>
      <c r="J19" s="18">
        <v>11525.78</v>
      </c>
      <c r="K19" s="19">
        <f t="shared" si="0"/>
        <v>33911380.431599997</v>
      </c>
      <c r="L19" s="8"/>
      <c r="M19" s="5"/>
      <c r="N19" s="208">
        <v>8666</v>
      </c>
      <c r="O19" s="208">
        <f>+N19*1.33</f>
        <v>11525.78</v>
      </c>
    </row>
    <row r="20" spans="1:15" ht="30" customHeight="1" thickBot="1">
      <c r="A20" s="5"/>
      <c r="B20" s="7"/>
      <c r="C20" s="217" t="s">
        <v>16</v>
      </c>
      <c r="D20" s="218"/>
      <c r="E20" s="218"/>
      <c r="F20" s="218"/>
      <c r="G20" s="219"/>
      <c r="H20" s="218"/>
      <c r="I20" s="17"/>
      <c r="J20" s="38"/>
      <c r="K20" s="39">
        <f>K15+K16+K17+K18+K19</f>
        <v>100000070.0979</v>
      </c>
      <c r="L20" s="8"/>
      <c r="M20" s="5"/>
    </row>
    <row r="21" spans="1:15" s="223" customFormat="1" ht="30" customHeight="1" thickBot="1">
      <c r="A21" s="178"/>
      <c r="B21" s="220"/>
      <c r="C21" s="326" t="s">
        <v>17</v>
      </c>
      <c r="D21" s="327"/>
      <c r="E21" s="327"/>
      <c r="F21" s="327"/>
      <c r="G21" s="327"/>
      <c r="H21" s="327"/>
      <c r="I21" s="327"/>
      <c r="J21" s="328"/>
      <c r="K21" s="221">
        <f>K20</f>
        <v>100000070.0979</v>
      </c>
      <c r="L21" s="222"/>
      <c r="M21" s="178"/>
    </row>
    <row r="22" spans="1:15" s="223" customFormat="1" ht="15.6">
      <c r="A22" s="178"/>
      <c r="B22" s="220"/>
      <c r="C22" s="176"/>
      <c r="D22" s="176"/>
      <c r="E22" s="176"/>
      <c r="F22" s="176"/>
      <c r="G22" s="176"/>
      <c r="H22" s="176"/>
      <c r="I22" s="176"/>
      <c r="J22" s="176"/>
      <c r="K22" s="177"/>
      <c r="L22" s="222"/>
      <c r="M22" s="178"/>
    </row>
    <row r="24" spans="1:15" s="223" customFormat="1" ht="30" customHeight="1">
      <c r="A24" s="178"/>
      <c r="B24" s="220"/>
      <c r="C24" s="178"/>
      <c r="D24" s="180"/>
      <c r="E24" s="180"/>
      <c r="F24" s="180"/>
      <c r="G24" s="301" t="s">
        <v>18</v>
      </c>
      <c r="H24" s="302"/>
      <c r="I24" s="302"/>
      <c r="J24" s="303"/>
      <c r="K24" s="62">
        <f>K21</f>
        <v>100000070.0979</v>
      </c>
      <c r="L24" s="222"/>
      <c r="M24" s="178"/>
    </row>
    <row r="25" spans="1:15" s="223" customFormat="1" ht="30" customHeight="1" thickBot="1">
      <c r="A25" s="178"/>
      <c r="B25" s="220"/>
      <c r="C25" s="178"/>
      <c r="D25" s="179"/>
      <c r="E25" s="178"/>
      <c r="F25" s="178"/>
      <c r="G25" s="301" t="s">
        <v>111</v>
      </c>
      <c r="H25" s="302"/>
      <c r="I25" s="302"/>
      <c r="J25" s="303"/>
      <c r="K25" s="57">
        <v>-70.099999999999994</v>
      </c>
      <c r="L25" s="222"/>
      <c r="M25" s="178"/>
    </row>
    <row r="26" spans="1:15" s="223" customFormat="1" ht="30" customHeight="1" thickBot="1">
      <c r="A26" s="178"/>
      <c r="B26" s="220"/>
      <c r="C26" s="178"/>
      <c r="D26" s="179"/>
      <c r="E26" s="178"/>
      <c r="F26" s="178"/>
      <c r="G26" s="301" t="s">
        <v>19</v>
      </c>
      <c r="H26" s="302"/>
      <c r="I26" s="302"/>
      <c r="J26" s="303"/>
      <c r="K26" s="221">
        <f>+K24+K25</f>
        <v>99999999.997900009</v>
      </c>
      <c r="L26" s="222"/>
      <c r="M26" s="178"/>
    </row>
    <row r="27" spans="1:15" s="223" customFormat="1" ht="15.6">
      <c r="A27" s="178"/>
      <c r="B27" s="220"/>
      <c r="C27" s="224"/>
      <c r="D27" s="329"/>
      <c r="E27" s="329"/>
      <c r="F27" s="329"/>
      <c r="G27" s="329"/>
      <c r="H27" s="329"/>
      <c r="I27" s="329"/>
      <c r="J27" s="329"/>
      <c r="K27" s="330"/>
      <c r="L27" s="225"/>
      <c r="M27" s="178"/>
    </row>
    <row r="28" spans="1:15" s="223" customFormat="1" ht="46.5" customHeight="1">
      <c r="A28" s="178"/>
      <c r="B28" s="220"/>
      <c r="C28" s="248" t="s">
        <v>20</v>
      </c>
      <c r="D28" s="249"/>
      <c r="E28" s="249"/>
      <c r="F28" s="249"/>
      <c r="G28" s="249"/>
      <c r="H28" s="279" t="s">
        <v>9</v>
      </c>
      <c r="I28" s="279"/>
      <c r="J28" s="279"/>
      <c r="K28" s="150" t="s">
        <v>21</v>
      </c>
      <c r="L28" s="226"/>
      <c r="M28" s="178"/>
    </row>
    <row r="29" spans="1:15" s="223" customFormat="1" ht="32.25" customHeight="1">
      <c r="A29" s="178"/>
      <c r="B29" s="220"/>
      <c r="C29" s="313" t="s">
        <v>102</v>
      </c>
      <c r="D29" s="314"/>
      <c r="E29" s="314"/>
      <c r="F29" s="314"/>
      <c r="G29" s="314"/>
      <c r="H29" s="262" t="s">
        <v>23</v>
      </c>
      <c r="I29" s="262"/>
      <c r="J29" s="151" t="s">
        <v>24</v>
      </c>
      <c r="K29" s="149">
        <v>0.25</v>
      </c>
      <c r="L29" s="226"/>
      <c r="M29" s="178"/>
    </row>
    <row r="30" spans="1:15" s="223" customFormat="1" ht="30" customHeight="1">
      <c r="A30" s="178"/>
      <c r="B30" s="220"/>
      <c r="C30" s="248" t="s">
        <v>25</v>
      </c>
      <c r="D30" s="249"/>
      <c r="E30" s="249"/>
      <c r="F30" s="249"/>
      <c r="G30" s="249"/>
      <c r="H30" s="250" t="s">
        <v>26</v>
      </c>
      <c r="I30" s="251"/>
      <c r="J30" s="151" t="s">
        <v>27</v>
      </c>
      <c r="K30" s="149">
        <v>0.03</v>
      </c>
      <c r="L30" s="226"/>
      <c r="M30" s="178"/>
    </row>
    <row r="31" spans="1:15" s="227" customFormat="1" ht="58.5" customHeight="1">
      <c r="A31" s="178"/>
      <c r="B31" s="220"/>
      <c r="C31" s="252"/>
      <c r="D31" s="253"/>
      <c r="E31" s="253"/>
      <c r="F31" s="253"/>
      <c r="G31" s="254"/>
      <c r="H31" s="261" t="s">
        <v>28</v>
      </c>
      <c r="I31" s="262"/>
      <c r="J31" s="151" t="s">
        <v>29</v>
      </c>
      <c r="K31" s="149">
        <v>0.05</v>
      </c>
      <c r="L31" s="222"/>
      <c r="M31" s="178"/>
    </row>
    <row r="32" spans="1:15" ht="39" customHeight="1">
      <c r="A32" s="5"/>
      <c r="B32" s="7"/>
      <c r="C32" s="255"/>
      <c r="D32" s="256"/>
      <c r="E32" s="256"/>
      <c r="F32" s="256"/>
      <c r="G32" s="257"/>
      <c r="H32" s="262" t="s">
        <v>30</v>
      </c>
      <c r="I32" s="262"/>
      <c r="J32" s="151" t="s">
        <v>31</v>
      </c>
      <c r="K32" s="149">
        <v>0.33</v>
      </c>
      <c r="L32" s="8"/>
      <c r="M32" s="5"/>
    </row>
    <row r="33" spans="1:13" ht="47.25" customHeight="1" thickBot="1">
      <c r="A33" s="5"/>
      <c r="B33" s="7"/>
      <c r="C33" s="258"/>
      <c r="D33" s="259"/>
      <c r="E33" s="259"/>
      <c r="F33" s="259"/>
      <c r="G33" s="260"/>
      <c r="H33" s="263"/>
      <c r="I33" s="263"/>
      <c r="J33" s="263"/>
      <c r="K33" s="264"/>
      <c r="L33" s="8"/>
      <c r="M33" s="5"/>
    </row>
    <row r="34" spans="1:13" ht="16.2" thickBot="1">
      <c r="A34" s="5"/>
      <c r="B34" s="228"/>
      <c r="C34" s="185"/>
      <c r="D34" s="185"/>
      <c r="E34" s="186"/>
      <c r="F34" s="185"/>
      <c r="G34" s="187"/>
      <c r="H34" s="185"/>
      <c r="I34" s="185"/>
      <c r="J34" s="185"/>
      <c r="K34" s="185"/>
      <c r="L34" s="188"/>
      <c r="M34" s="5"/>
    </row>
    <row r="35" spans="1:13" ht="16.2" thickTop="1">
      <c r="A35" s="5"/>
      <c r="B35" s="5"/>
      <c r="C35" s="5"/>
      <c r="D35" s="5"/>
      <c r="E35" s="6"/>
      <c r="F35" s="5"/>
      <c r="G35" s="5"/>
      <c r="H35" s="5"/>
      <c r="I35" s="5"/>
      <c r="J35" s="5"/>
      <c r="K35" s="5"/>
      <c r="L35" s="5"/>
      <c r="M35" s="5"/>
    </row>
  </sheetData>
  <mergeCells count="30">
    <mergeCell ref="G25:J25"/>
    <mergeCell ref="G26:J26"/>
    <mergeCell ref="C10:K10"/>
    <mergeCell ref="B2:L2"/>
    <mergeCell ref="C3:F3"/>
    <mergeCell ref="C6:K6"/>
    <mergeCell ref="C7:K7"/>
    <mergeCell ref="C8:K9"/>
    <mergeCell ref="C29:G29"/>
    <mergeCell ref="H29:I29"/>
    <mergeCell ref="C11:K11"/>
    <mergeCell ref="C12:C13"/>
    <mergeCell ref="D12:D13"/>
    <mergeCell ref="E12:F12"/>
    <mergeCell ref="G12:G13"/>
    <mergeCell ref="H12:H13"/>
    <mergeCell ref="I12:I13"/>
    <mergeCell ref="J12:J13"/>
    <mergeCell ref="K12:K13"/>
    <mergeCell ref="C21:J21"/>
    <mergeCell ref="D27:K27"/>
    <mergeCell ref="C28:G28"/>
    <mergeCell ref="H28:J28"/>
    <mergeCell ref="G24:J24"/>
    <mergeCell ref="C30:G30"/>
    <mergeCell ref="H30:I30"/>
    <mergeCell ref="C31:G33"/>
    <mergeCell ref="H31:I31"/>
    <mergeCell ref="H32:I32"/>
    <mergeCell ref="H33:K3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ACB45-ABA4-41C4-BFA9-63A4CF907D40}">
  <sheetPr>
    <pageSetUpPr fitToPage="1"/>
  </sheetPr>
  <dimension ref="A1:M35"/>
  <sheetViews>
    <sheetView view="pageBreakPreview" zoomScale="40" zoomScaleNormal="70" zoomScaleSheetLayoutView="40" workbookViewId="0">
      <selection activeCell="I15" sqref="I15:I1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31.88671875" style="1" customWidth="1"/>
    <col min="15" max="16384" width="11.44140625" style="1"/>
  </cols>
  <sheetData>
    <row r="1" spans="1:13" ht="16.2" thickBot="1">
      <c r="A1" s="5"/>
      <c r="B1" s="241"/>
      <c r="C1" s="242"/>
      <c r="D1" s="241"/>
      <c r="E1" s="242"/>
      <c r="F1" s="5"/>
      <c r="G1" s="5"/>
      <c r="H1" s="5"/>
      <c r="I1" s="5"/>
      <c r="J1" s="5"/>
      <c r="K1" s="5"/>
      <c r="L1" s="5"/>
      <c r="M1" s="5"/>
    </row>
    <row r="2" spans="1:13" ht="16.2" thickTop="1">
      <c r="A2" s="5"/>
      <c r="B2" s="287"/>
      <c r="C2" s="288"/>
      <c r="D2" s="288"/>
      <c r="E2" s="288"/>
      <c r="F2" s="288"/>
      <c r="G2" s="288"/>
      <c r="H2" s="288"/>
      <c r="I2" s="288"/>
      <c r="J2" s="288"/>
      <c r="K2" s="288"/>
      <c r="L2" s="289"/>
      <c r="M2" s="5"/>
    </row>
    <row r="3" spans="1:13" ht="30.75" customHeight="1">
      <c r="A3" s="5"/>
      <c r="B3" s="7"/>
      <c r="C3" s="331" t="s">
        <v>91</v>
      </c>
      <c r="D3" s="332"/>
      <c r="E3" s="332"/>
      <c r="F3" s="333"/>
      <c r="G3" s="5"/>
      <c r="H3" s="5"/>
      <c r="I3" s="5"/>
      <c r="J3" s="5"/>
      <c r="K3" s="5"/>
      <c r="L3" s="8"/>
      <c r="M3" s="5"/>
    </row>
    <row r="4" spans="1:13" ht="15.6">
      <c r="A4" s="5"/>
      <c r="B4" s="7"/>
      <c r="C4" s="243" t="s">
        <v>0</v>
      </c>
      <c r="D4" s="199" t="s">
        <v>1</v>
      </c>
      <c r="E4" s="243" t="s">
        <v>2</v>
      </c>
      <c r="F4" s="199">
        <v>2</v>
      </c>
      <c r="G4" s="5"/>
      <c r="H4" s="5"/>
      <c r="I4" s="5"/>
      <c r="J4" s="5"/>
      <c r="K4" s="5"/>
      <c r="L4" s="8"/>
      <c r="M4" s="5"/>
    </row>
    <row r="5" spans="1:13" ht="16.2" thickBot="1">
      <c r="A5" s="5"/>
      <c r="B5" s="7"/>
      <c r="C5" s="241"/>
      <c r="D5" s="242"/>
      <c r="E5" s="241"/>
      <c r="F5" s="242"/>
      <c r="G5" s="5"/>
      <c r="H5" s="5"/>
      <c r="I5" s="5"/>
      <c r="J5" s="5"/>
      <c r="K5" s="5"/>
      <c r="L5" s="8"/>
      <c r="M5" s="5"/>
    </row>
    <row r="6" spans="1:13" ht="31.5" customHeight="1" thickTop="1">
      <c r="A6" s="5"/>
      <c r="B6" s="7"/>
      <c r="C6" s="293" t="s">
        <v>3</v>
      </c>
      <c r="D6" s="294"/>
      <c r="E6" s="294"/>
      <c r="F6" s="294"/>
      <c r="G6" s="294"/>
      <c r="H6" s="294"/>
      <c r="I6" s="294"/>
      <c r="J6" s="294"/>
      <c r="K6" s="295"/>
      <c r="L6" s="8"/>
      <c r="M6" s="5"/>
    </row>
    <row r="7" spans="1:13" ht="15.6">
      <c r="A7" s="5"/>
      <c r="B7" s="197"/>
      <c r="C7" s="296" t="s">
        <v>4</v>
      </c>
      <c r="D7" s="296"/>
      <c r="E7" s="296"/>
      <c r="F7" s="296"/>
      <c r="G7" s="296"/>
      <c r="H7" s="296"/>
      <c r="I7" s="296"/>
      <c r="J7" s="296"/>
      <c r="K7" s="297"/>
      <c r="L7" s="8"/>
      <c r="M7" s="5"/>
    </row>
    <row r="8" spans="1:13" s="147" customFormat="1" ht="15.6">
      <c r="A8" s="145"/>
      <c r="B8" s="198"/>
      <c r="C8" s="298" t="s">
        <v>92</v>
      </c>
      <c r="D8" s="299"/>
      <c r="E8" s="299"/>
      <c r="F8" s="299"/>
      <c r="G8" s="299"/>
      <c r="H8" s="299"/>
      <c r="I8" s="299"/>
      <c r="J8" s="299"/>
      <c r="K8" s="300"/>
      <c r="L8" s="148"/>
      <c r="M8" s="145"/>
    </row>
    <row r="9" spans="1:13" ht="15.6">
      <c r="A9" s="5"/>
      <c r="B9" s="197"/>
      <c r="C9" s="298"/>
      <c r="D9" s="299"/>
      <c r="E9" s="299"/>
      <c r="F9" s="299"/>
      <c r="G9" s="299"/>
      <c r="H9" s="299"/>
      <c r="I9" s="299"/>
      <c r="J9" s="299"/>
      <c r="K9" s="300"/>
      <c r="L9" s="8"/>
      <c r="M9" s="5"/>
    </row>
    <row r="10" spans="1:13" ht="34.5" customHeight="1">
      <c r="A10" s="5"/>
      <c r="B10" s="197"/>
      <c r="C10" s="284" t="s">
        <v>5</v>
      </c>
      <c r="D10" s="285"/>
      <c r="E10" s="285"/>
      <c r="F10" s="285"/>
      <c r="G10" s="285"/>
      <c r="H10" s="285"/>
      <c r="I10" s="285"/>
      <c r="J10" s="285"/>
      <c r="K10" s="286"/>
      <c r="L10" s="8"/>
      <c r="M10" s="5"/>
    </row>
    <row r="11" spans="1:13" ht="30" customHeight="1" thickBot="1">
      <c r="A11" s="5"/>
      <c r="B11" s="7"/>
      <c r="C11" s="315" t="s">
        <v>113</v>
      </c>
      <c r="D11" s="316"/>
      <c r="E11" s="316"/>
      <c r="F11" s="316"/>
      <c r="G11" s="316"/>
      <c r="H11" s="316"/>
      <c r="I11" s="316"/>
      <c r="J11" s="316"/>
      <c r="K11" s="317"/>
      <c r="L11" s="8"/>
      <c r="M11" s="5"/>
    </row>
    <row r="12" spans="1:13" ht="30" customHeight="1">
      <c r="A12" s="5"/>
      <c r="B12" s="7"/>
      <c r="C12" s="318" t="s">
        <v>6</v>
      </c>
      <c r="D12" s="320" t="s">
        <v>7</v>
      </c>
      <c r="E12" s="272" t="s">
        <v>8</v>
      </c>
      <c r="F12" s="272"/>
      <c r="G12" s="318" t="s">
        <v>9</v>
      </c>
      <c r="H12" s="320" t="s">
        <v>10</v>
      </c>
      <c r="I12" s="320" t="s">
        <v>11</v>
      </c>
      <c r="J12" s="322" t="s">
        <v>12</v>
      </c>
      <c r="K12" s="324" t="s">
        <v>13</v>
      </c>
      <c r="L12" s="8"/>
      <c r="M12" s="5"/>
    </row>
    <row r="13" spans="1:13" ht="30" customHeight="1" thickBot="1">
      <c r="A13" s="5"/>
      <c r="B13" s="7"/>
      <c r="C13" s="319"/>
      <c r="D13" s="321"/>
      <c r="E13" s="9" t="s">
        <v>14</v>
      </c>
      <c r="F13" s="9" t="s">
        <v>15</v>
      </c>
      <c r="G13" s="319"/>
      <c r="H13" s="321"/>
      <c r="I13" s="321"/>
      <c r="J13" s="323"/>
      <c r="K13" s="325"/>
      <c r="L13" s="8"/>
      <c r="M13" s="5"/>
    </row>
    <row r="14" spans="1:13" ht="30" customHeight="1" thickBot="1">
      <c r="A14" s="5"/>
      <c r="B14" s="7"/>
      <c r="C14" s="214"/>
      <c r="D14" s="215"/>
      <c r="E14" s="215"/>
      <c r="F14" s="215"/>
      <c r="G14" s="215"/>
      <c r="H14" s="215"/>
      <c r="I14" s="215"/>
      <c r="J14" s="215"/>
      <c r="K14" s="216"/>
      <c r="L14" s="8"/>
      <c r="M14" s="5"/>
    </row>
    <row r="15" spans="1:13" ht="30" customHeight="1">
      <c r="A15" s="5"/>
      <c r="B15" s="7"/>
      <c r="C15" s="71">
        <v>1</v>
      </c>
      <c r="D15" s="204">
        <v>2.13</v>
      </c>
      <c r="E15" s="244" t="s">
        <v>107</v>
      </c>
      <c r="F15" s="204" t="s">
        <v>103</v>
      </c>
      <c r="G15" s="245" t="s">
        <v>96</v>
      </c>
      <c r="H15" s="32" t="s">
        <v>95</v>
      </c>
      <c r="I15" s="17">
        <v>4.6100000000000003</v>
      </c>
      <c r="J15" s="18">
        <v>95507.3</v>
      </c>
      <c r="K15" s="19">
        <f>+I15*J15</f>
        <v>440288.65300000005</v>
      </c>
      <c r="L15" s="8"/>
      <c r="M15" s="5"/>
    </row>
    <row r="16" spans="1:13" ht="30" customHeight="1">
      <c r="A16" s="5"/>
      <c r="B16" s="7"/>
      <c r="C16" s="71">
        <v>2</v>
      </c>
      <c r="D16" s="205">
        <v>4.5999999999999996</v>
      </c>
      <c r="E16" s="246" t="s">
        <v>108</v>
      </c>
      <c r="F16" s="205" t="s">
        <v>104</v>
      </c>
      <c r="G16" s="247" t="s">
        <v>97</v>
      </c>
      <c r="H16" s="32" t="s">
        <v>95</v>
      </c>
      <c r="I16" s="17">
        <v>16.18</v>
      </c>
      <c r="J16" s="18">
        <v>1184033.83</v>
      </c>
      <c r="K16" s="19">
        <f t="shared" ref="K16:K19" si="0">+I16*J16</f>
        <v>19157667.369400002</v>
      </c>
      <c r="L16" s="8"/>
      <c r="M16" s="5"/>
    </row>
    <row r="17" spans="1:13" ht="30" customHeight="1">
      <c r="A17" s="5"/>
      <c r="B17" s="7"/>
      <c r="C17" s="71">
        <v>3</v>
      </c>
      <c r="D17" s="205">
        <v>4.25</v>
      </c>
      <c r="E17" s="246" t="s">
        <v>108</v>
      </c>
      <c r="F17" s="205" t="s">
        <v>105</v>
      </c>
      <c r="G17" s="245" t="s">
        <v>98</v>
      </c>
      <c r="H17" s="32" t="s">
        <v>95</v>
      </c>
      <c r="I17" s="17">
        <v>14.21</v>
      </c>
      <c r="J17" s="18">
        <v>817064.22000000009</v>
      </c>
      <c r="K17" s="19">
        <f t="shared" si="0"/>
        <v>11610482.566200001</v>
      </c>
      <c r="L17" s="8"/>
      <c r="M17" s="5"/>
    </row>
    <row r="18" spans="1:13" s="5" customFormat="1" ht="30" customHeight="1">
      <c r="B18" s="7"/>
      <c r="C18" s="71">
        <v>4</v>
      </c>
      <c r="D18" s="205">
        <v>4.21</v>
      </c>
      <c r="E18" s="246" t="s">
        <v>109</v>
      </c>
      <c r="F18" s="205">
        <v>671.1</v>
      </c>
      <c r="G18" s="245" t="s">
        <v>99</v>
      </c>
      <c r="H18" s="32" t="s">
        <v>95</v>
      </c>
      <c r="I18" s="17">
        <v>9.6</v>
      </c>
      <c r="J18" s="18">
        <v>980393.54</v>
      </c>
      <c r="K18" s="19">
        <f t="shared" si="0"/>
        <v>9411777.9839999992</v>
      </c>
      <c r="L18" s="8"/>
    </row>
    <row r="19" spans="1:13" ht="30" customHeight="1">
      <c r="A19" s="5"/>
      <c r="B19" s="7"/>
      <c r="C19" s="71">
        <v>5</v>
      </c>
      <c r="D19" s="232">
        <v>4.5199999999999996</v>
      </c>
      <c r="E19" s="246" t="s">
        <v>110</v>
      </c>
      <c r="F19" s="205" t="s">
        <v>106</v>
      </c>
      <c r="G19" s="245" t="s">
        <v>100</v>
      </c>
      <c r="H19" s="32" t="s">
        <v>101</v>
      </c>
      <c r="I19" s="17">
        <v>1681.43</v>
      </c>
      <c r="J19" s="18">
        <v>11525.78</v>
      </c>
      <c r="K19" s="19">
        <f t="shared" si="0"/>
        <v>19379792.265400004</v>
      </c>
      <c r="L19" s="8"/>
      <c r="M19" s="5"/>
    </row>
    <row r="20" spans="1:13" ht="30" customHeight="1" thickBot="1">
      <c r="A20" s="5"/>
      <c r="B20" s="7"/>
      <c r="C20" s="217" t="s">
        <v>16</v>
      </c>
      <c r="D20" s="218"/>
      <c r="E20" s="218"/>
      <c r="F20" s="218"/>
      <c r="G20" s="219"/>
      <c r="H20" s="218"/>
      <c r="I20" s="17"/>
      <c r="J20" s="38"/>
      <c r="K20" s="39">
        <f>K15+K16+K17+K18+K19</f>
        <v>60000008.838</v>
      </c>
      <c r="L20" s="8"/>
      <c r="M20" s="5"/>
    </row>
    <row r="21" spans="1:13" s="223" customFormat="1" ht="30" customHeight="1" thickBot="1">
      <c r="A21" s="178"/>
      <c r="B21" s="220"/>
      <c r="C21" s="326" t="s">
        <v>17</v>
      </c>
      <c r="D21" s="327"/>
      <c r="E21" s="327"/>
      <c r="F21" s="327"/>
      <c r="G21" s="327"/>
      <c r="H21" s="327"/>
      <c r="I21" s="327"/>
      <c r="J21" s="328"/>
      <c r="K21" s="221">
        <f>K20</f>
        <v>60000008.838</v>
      </c>
      <c r="L21" s="222"/>
      <c r="M21" s="178"/>
    </row>
    <row r="22" spans="1:13" s="223" customFormat="1" ht="15.6">
      <c r="A22" s="178"/>
      <c r="B22" s="220"/>
      <c r="C22" s="176"/>
      <c r="D22" s="176"/>
      <c r="E22" s="176"/>
      <c r="F22" s="176"/>
      <c r="G22" s="176"/>
      <c r="H22" s="176"/>
      <c r="I22" s="176"/>
      <c r="J22" s="176"/>
      <c r="K22" s="177"/>
      <c r="L22" s="222"/>
      <c r="M22" s="178"/>
    </row>
    <row r="23" spans="1:13" s="223" customFormat="1" ht="30" customHeight="1">
      <c r="A23" s="178"/>
      <c r="B23" s="220"/>
      <c r="C23" s="178"/>
      <c r="D23" s="180"/>
      <c r="E23" s="180"/>
      <c r="F23" s="180"/>
      <c r="G23" s="301" t="s">
        <v>18</v>
      </c>
      <c r="H23" s="302"/>
      <c r="I23" s="302"/>
      <c r="J23" s="303"/>
      <c r="K23" s="62">
        <f>K21</f>
        <v>60000008.838</v>
      </c>
      <c r="L23" s="222"/>
      <c r="M23" s="178"/>
    </row>
    <row r="24" spans="1:13" s="223" customFormat="1" ht="30" customHeight="1" thickBot="1">
      <c r="A24" s="178"/>
      <c r="B24" s="220"/>
      <c r="C24" s="178"/>
      <c r="D24" s="179"/>
      <c r="E24" s="178"/>
      <c r="F24" s="178"/>
      <c r="G24" s="301" t="s">
        <v>111</v>
      </c>
      <c r="H24" s="302"/>
      <c r="I24" s="302"/>
      <c r="J24" s="303"/>
      <c r="K24" s="57">
        <v>-8.84</v>
      </c>
      <c r="L24" s="222"/>
      <c r="M24" s="178"/>
    </row>
    <row r="25" spans="1:13" s="223" customFormat="1" ht="30" customHeight="1" thickBot="1">
      <c r="A25" s="178"/>
      <c r="B25" s="220"/>
      <c r="C25" s="178"/>
      <c r="D25" s="179"/>
      <c r="E25" s="178"/>
      <c r="F25" s="178"/>
      <c r="G25" s="301" t="s">
        <v>19</v>
      </c>
      <c r="H25" s="302"/>
      <c r="I25" s="302"/>
      <c r="J25" s="303"/>
      <c r="K25" s="221">
        <f>+K23+K24</f>
        <v>59999999.997999996</v>
      </c>
      <c r="L25" s="222"/>
      <c r="M25" s="178"/>
    </row>
    <row r="26" spans="1:13" s="223" customFormat="1" ht="16.2" thickBot="1">
      <c r="A26" s="178"/>
      <c r="B26" s="220"/>
      <c r="C26" s="178"/>
      <c r="D26" s="179"/>
      <c r="E26" s="179"/>
      <c r="F26" s="179"/>
      <c r="G26" s="178"/>
      <c r="H26" s="178"/>
      <c r="I26" s="181"/>
      <c r="J26" s="182"/>
      <c r="K26" s="183"/>
      <c r="L26" s="222"/>
      <c r="M26" s="178"/>
    </row>
    <row r="27" spans="1:13" s="223" customFormat="1" ht="15.6">
      <c r="A27" s="178"/>
      <c r="B27" s="220"/>
      <c r="C27" s="224"/>
      <c r="D27" s="329"/>
      <c r="E27" s="329"/>
      <c r="F27" s="329"/>
      <c r="G27" s="329"/>
      <c r="H27" s="329"/>
      <c r="I27" s="329"/>
      <c r="J27" s="329"/>
      <c r="K27" s="330"/>
      <c r="L27" s="225"/>
      <c r="M27" s="178"/>
    </row>
    <row r="28" spans="1:13" s="223" customFormat="1" ht="46.5" customHeight="1">
      <c r="A28" s="178"/>
      <c r="B28" s="220"/>
      <c r="C28" s="248" t="s">
        <v>20</v>
      </c>
      <c r="D28" s="249"/>
      <c r="E28" s="249"/>
      <c r="F28" s="249"/>
      <c r="G28" s="249"/>
      <c r="H28" s="279" t="s">
        <v>9</v>
      </c>
      <c r="I28" s="279"/>
      <c r="J28" s="279"/>
      <c r="K28" s="150" t="s">
        <v>21</v>
      </c>
      <c r="L28" s="226"/>
      <c r="M28" s="178"/>
    </row>
    <row r="29" spans="1:13" s="223" customFormat="1" ht="32.25" customHeight="1">
      <c r="A29" s="178"/>
      <c r="B29" s="220"/>
      <c r="C29" s="313" t="s">
        <v>102</v>
      </c>
      <c r="D29" s="314"/>
      <c r="E29" s="314"/>
      <c r="F29" s="314"/>
      <c r="G29" s="314"/>
      <c r="H29" s="262" t="s">
        <v>23</v>
      </c>
      <c r="I29" s="262"/>
      <c r="J29" s="151" t="s">
        <v>24</v>
      </c>
      <c r="K29" s="149">
        <v>0.25</v>
      </c>
      <c r="L29" s="226"/>
      <c r="M29" s="178"/>
    </row>
    <row r="30" spans="1:13" s="223" customFormat="1" ht="30" customHeight="1">
      <c r="A30" s="178"/>
      <c r="B30" s="220"/>
      <c r="C30" s="248" t="s">
        <v>25</v>
      </c>
      <c r="D30" s="249"/>
      <c r="E30" s="249"/>
      <c r="F30" s="249"/>
      <c r="G30" s="249"/>
      <c r="H30" s="250" t="s">
        <v>26</v>
      </c>
      <c r="I30" s="251"/>
      <c r="J30" s="151" t="s">
        <v>27</v>
      </c>
      <c r="K30" s="149">
        <v>0.03</v>
      </c>
      <c r="L30" s="226"/>
      <c r="M30" s="178"/>
    </row>
    <row r="31" spans="1:13" s="227" customFormat="1" ht="58.5" customHeight="1">
      <c r="A31" s="178"/>
      <c r="B31" s="220"/>
      <c r="C31" s="252"/>
      <c r="D31" s="253"/>
      <c r="E31" s="253"/>
      <c r="F31" s="253"/>
      <c r="G31" s="254"/>
      <c r="H31" s="261" t="s">
        <v>28</v>
      </c>
      <c r="I31" s="262"/>
      <c r="J31" s="151" t="s">
        <v>29</v>
      </c>
      <c r="K31" s="149">
        <v>0.05</v>
      </c>
      <c r="L31" s="222"/>
      <c r="M31" s="178"/>
    </row>
    <row r="32" spans="1:13" ht="39" customHeight="1">
      <c r="A32" s="5"/>
      <c r="B32" s="7"/>
      <c r="C32" s="255"/>
      <c r="D32" s="256"/>
      <c r="E32" s="256"/>
      <c r="F32" s="256"/>
      <c r="G32" s="257"/>
      <c r="H32" s="262" t="s">
        <v>30</v>
      </c>
      <c r="I32" s="262"/>
      <c r="J32" s="151" t="s">
        <v>31</v>
      </c>
      <c r="K32" s="149">
        <v>0.33</v>
      </c>
      <c r="L32" s="8"/>
      <c r="M32" s="5"/>
    </row>
    <row r="33" spans="1:13" ht="47.25" customHeight="1" thickBot="1">
      <c r="A33" s="5"/>
      <c r="B33" s="7"/>
      <c r="C33" s="258"/>
      <c r="D33" s="259"/>
      <c r="E33" s="259"/>
      <c r="F33" s="259"/>
      <c r="G33" s="260"/>
      <c r="H33" s="263"/>
      <c r="I33" s="263"/>
      <c r="J33" s="263"/>
      <c r="K33" s="264"/>
      <c r="L33" s="8"/>
      <c r="M33" s="5"/>
    </row>
    <row r="34" spans="1:13" ht="16.2" thickBot="1">
      <c r="A34" s="5"/>
      <c r="B34" s="228"/>
      <c r="C34" s="185"/>
      <c r="D34" s="185"/>
      <c r="E34" s="186"/>
      <c r="F34" s="185"/>
      <c r="G34" s="187"/>
      <c r="H34" s="185"/>
      <c r="I34" s="185"/>
      <c r="J34" s="185"/>
      <c r="K34" s="185"/>
      <c r="L34" s="188"/>
      <c r="M34" s="5"/>
    </row>
    <row r="35" spans="1:13" ht="16.2" thickTop="1">
      <c r="A35" s="5"/>
      <c r="B35" s="5"/>
      <c r="C35" s="5"/>
      <c r="D35" s="5"/>
      <c r="E35" s="6"/>
      <c r="F35" s="5"/>
      <c r="G35" s="5"/>
      <c r="H35" s="5"/>
      <c r="I35" s="5"/>
      <c r="J35" s="5"/>
      <c r="K35" s="5"/>
      <c r="L35" s="5"/>
      <c r="M35" s="5"/>
    </row>
  </sheetData>
  <mergeCells count="30">
    <mergeCell ref="G25:J25"/>
    <mergeCell ref="C30:G30"/>
    <mergeCell ref="H30:I30"/>
    <mergeCell ref="C31:G33"/>
    <mergeCell ref="H31:I31"/>
    <mergeCell ref="H32:I32"/>
    <mergeCell ref="H33:K33"/>
    <mergeCell ref="C29:G29"/>
    <mergeCell ref="H29:I29"/>
    <mergeCell ref="C21:J21"/>
    <mergeCell ref="D27:K27"/>
    <mergeCell ref="C28:G28"/>
    <mergeCell ref="H28:J28"/>
    <mergeCell ref="C10:K10"/>
    <mergeCell ref="C11:K11"/>
    <mergeCell ref="C12:C13"/>
    <mergeCell ref="D12:D13"/>
    <mergeCell ref="E12:F12"/>
    <mergeCell ref="G12:G13"/>
    <mergeCell ref="H12:H13"/>
    <mergeCell ref="I12:I13"/>
    <mergeCell ref="J12:J13"/>
    <mergeCell ref="K12:K13"/>
    <mergeCell ref="G23:J23"/>
    <mergeCell ref="G24:J24"/>
    <mergeCell ref="B2:L2"/>
    <mergeCell ref="C3:F3"/>
    <mergeCell ref="C6:K6"/>
    <mergeCell ref="C7:K7"/>
    <mergeCell ref="C8:K9"/>
  </mergeCells>
  <pageMargins left="0.7" right="0.7" top="0.75" bottom="0.75" header="0.3" footer="0.3"/>
  <pageSetup paperSize="9" scale="3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19" zoomScale="55" zoomScaleNormal="100" zoomScaleSheetLayoutView="55" zoomScalePageLayoutView="145" workbookViewId="0">
      <selection activeCell="V13" sqref="V13"/>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87"/>
      <c r="C2" s="288"/>
      <c r="D2" s="288"/>
      <c r="E2" s="288"/>
      <c r="F2" s="288"/>
      <c r="G2" s="288"/>
      <c r="H2" s="288"/>
      <c r="I2" s="288"/>
      <c r="J2" s="288"/>
      <c r="K2" s="288"/>
      <c r="L2" s="289"/>
      <c r="M2" s="5"/>
    </row>
    <row r="3" spans="1:13" ht="33" customHeight="1">
      <c r="A3" s="5"/>
      <c r="B3" s="7"/>
      <c r="C3" s="337" t="s">
        <v>91</v>
      </c>
      <c r="D3" s="338"/>
      <c r="E3" s="338"/>
      <c r="F3" s="339"/>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334" t="s">
        <v>3</v>
      </c>
      <c r="D6" s="335"/>
      <c r="E6" s="335"/>
      <c r="F6" s="335"/>
      <c r="G6" s="335"/>
      <c r="H6" s="335"/>
      <c r="I6" s="335"/>
      <c r="J6" s="335"/>
      <c r="K6" s="336"/>
      <c r="L6" s="8"/>
      <c r="M6" s="5"/>
    </row>
    <row r="7" spans="1:13" ht="15.6">
      <c r="A7" s="5"/>
      <c r="B7" s="7"/>
      <c r="C7" s="340" t="s">
        <v>32</v>
      </c>
      <c r="D7" s="341"/>
      <c r="E7" s="341"/>
      <c r="F7" s="341"/>
      <c r="G7" s="341"/>
      <c r="H7" s="341"/>
      <c r="I7" s="341"/>
      <c r="J7" s="341"/>
      <c r="K7" s="342"/>
      <c r="L7" s="8"/>
      <c r="M7" s="5"/>
    </row>
    <row r="8" spans="1:13" s="147" customFormat="1" ht="15.6">
      <c r="A8" s="145"/>
      <c r="B8" s="146"/>
      <c r="C8" s="343" t="s">
        <v>93</v>
      </c>
      <c r="D8" s="343"/>
      <c r="E8" s="343"/>
      <c r="F8" s="343"/>
      <c r="G8" s="343"/>
      <c r="H8" s="343"/>
      <c r="I8" s="343"/>
      <c r="J8" s="343"/>
      <c r="K8" s="343"/>
      <c r="L8" s="148"/>
      <c r="M8" s="145"/>
    </row>
    <row r="9" spans="1:13" ht="55.5" customHeight="1">
      <c r="A9" s="5"/>
      <c r="B9" s="7"/>
      <c r="C9" s="343"/>
      <c r="D9" s="343"/>
      <c r="E9" s="343"/>
      <c r="F9" s="343"/>
      <c r="G9" s="343"/>
      <c r="H9" s="343"/>
      <c r="I9" s="343"/>
      <c r="J9" s="343"/>
      <c r="K9" s="343"/>
      <c r="L9" s="8"/>
      <c r="M9" s="5"/>
    </row>
    <row r="10" spans="1:13" ht="34.5" customHeight="1">
      <c r="A10" s="5"/>
      <c r="B10" s="7"/>
      <c r="C10" s="344" t="s">
        <v>33</v>
      </c>
      <c r="D10" s="345"/>
      <c r="E10" s="345"/>
      <c r="F10" s="345"/>
      <c r="G10" s="345"/>
      <c r="H10" s="345"/>
      <c r="I10" s="345"/>
      <c r="J10" s="345"/>
      <c r="K10" s="346"/>
      <c r="L10" s="8"/>
      <c r="M10" s="5"/>
    </row>
    <row r="11" spans="1:13" ht="30" customHeight="1" thickBot="1">
      <c r="A11" s="5"/>
      <c r="B11" s="7"/>
      <c r="C11" s="347"/>
      <c r="D11" s="348"/>
      <c r="E11" s="348"/>
      <c r="F11" s="348"/>
      <c r="G11" s="348"/>
      <c r="H11" s="348"/>
      <c r="I11" s="348"/>
      <c r="J11" s="348"/>
      <c r="K11" s="349"/>
      <c r="L11" s="8"/>
      <c r="M11" s="5"/>
    </row>
    <row r="12" spans="1:13" ht="30" customHeight="1">
      <c r="A12" s="5"/>
      <c r="B12" s="7"/>
      <c r="C12" s="268" t="s">
        <v>6</v>
      </c>
      <c r="D12" s="270" t="s">
        <v>7</v>
      </c>
      <c r="E12" s="272" t="s">
        <v>8</v>
      </c>
      <c r="F12" s="272"/>
      <c r="G12" s="268" t="s">
        <v>9</v>
      </c>
      <c r="H12" s="270" t="s">
        <v>10</v>
      </c>
      <c r="I12" s="270" t="s">
        <v>11</v>
      </c>
      <c r="J12" s="273" t="s">
        <v>12</v>
      </c>
      <c r="K12" s="275" t="s">
        <v>13</v>
      </c>
      <c r="L12" s="8"/>
      <c r="M12" s="5"/>
    </row>
    <row r="13" spans="1:13" ht="30" customHeight="1" thickBot="1">
      <c r="A13" s="5"/>
      <c r="B13" s="7"/>
      <c r="C13" s="269"/>
      <c r="D13" s="271"/>
      <c r="E13" s="9" t="s">
        <v>14</v>
      </c>
      <c r="F13" s="9" t="s">
        <v>15</v>
      </c>
      <c r="G13" s="269"/>
      <c r="H13" s="271"/>
      <c r="I13" s="271"/>
      <c r="J13" s="274"/>
      <c r="K13" s="27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80" t="s">
        <v>17</v>
      </c>
      <c r="D41" s="281"/>
      <c r="E41" s="281"/>
      <c r="F41" s="281"/>
      <c r="G41" s="281"/>
      <c r="H41" s="281"/>
      <c r="I41" s="281"/>
      <c r="J41" s="312"/>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50"/>
      <c r="H43" s="351"/>
      <c r="I43" s="352"/>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77"/>
      <c r="E52" s="277"/>
      <c r="F52" s="277"/>
      <c r="G52" s="277"/>
      <c r="H52" s="277"/>
      <c r="I52" s="277"/>
      <c r="J52" s="277"/>
      <c r="K52" s="278"/>
      <c r="L52" s="49"/>
      <c r="M52" s="42"/>
    </row>
    <row r="53" spans="1:13" s="3" customFormat="1" ht="46.5" customHeight="1">
      <c r="A53" s="42"/>
      <c r="B53" s="43"/>
      <c r="C53" s="248" t="s">
        <v>20</v>
      </c>
      <c r="D53" s="249"/>
      <c r="E53" s="249"/>
      <c r="F53" s="249"/>
      <c r="G53" s="249"/>
      <c r="H53" s="279" t="s">
        <v>9</v>
      </c>
      <c r="I53" s="279"/>
      <c r="J53" s="279"/>
      <c r="K53" s="150" t="s">
        <v>21</v>
      </c>
      <c r="L53" s="50"/>
      <c r="M53" s="42"/>
    </row>
    <row r="54" spans="1:13" s="3" customFormat="1" ht="32.25" customHeight="1">
      <c r="A54" s="42"/>
      <c r="B54" s="43"/>
      <c r="C54" s="248" t="s">
        <v>22</v>
      </c>
      <c r="D54" s="249"/>
      <c r="E54" s="249"/>
      <c r="F54" s="249"/>
      <c r="G54" s="249"/>
      <c r="H54" s="262" t="s">
        <v>23</v>
      </c>
      <c r="I54" s="262"/>
      <c r="J54" s="151" t="s">
        <v>24</v>
      </c>
      <c r="K54" s="149" t="s">
        <v>34</v>
      </c>
      <c r="L54" s="50"/>
      <c r="M54" s="42"/>
    </row>
    <row r="55" spans="1:13" s="3" customFormat="1" ht="30" customHeight="1">
      <c r="A55" s="42"/>
      <c r="B55" s="43"/>
      <c r="C55" s="248" t="s">
        <v>25</v>
      </c>
      <c r="D55" s="249"/>
      <c r="E55" s="249"/>
      <c r="F55" s="249"/>
      <c r="G55" s="249"/>
      <c r="H55" s="250" t="s">
        <v>26</v>
      </c>
      <c r="I55" s="251"/>
      <c r="J55" s="151" t="s">
        <v>27</v>
      </c>
      <c r="K55" s="149" t="s">
        <v>34</v>
      </c>
      <c r="L55" s="50"/>
      <c r="M55" s="42"/>
    </row>
    <row r="56" spans="1:13" s="4" customFormat="1" ht="58.5" customHeight="1">
      <c r="A56" s="42"/>
      <c r="B56" s="43"/>
      <c r="C56" s="252"/>
      <c r="D56" s="253"/>
      <c r="E56" s="253"/>
      <c r="F56" s="253"/>
      <c r="G56" s="254"/>
      <c r="H56" s="261" t="s">
        <v>28</v>
      </c>
      <c r="I56" s="262"/>
      <c r="J56" s="151" t="s">
        <v>29</v>
      </c>
      <c r="K56" s="149" t="s">
        <v>34</v>
      </c>
      <c r="L56" s="45"/>
      <c r="M56" s="42"/>
    </row>
    <row r="57" spans="1:13" ht="39" customHeight="1">
      <c r="A57" s="5"/>
      <c r="B57" s="7"/>
      <c r="C57" s="255"/>
      <c r="D57" s="256"/>
      <c r="E57" s="256"/>
      <c r="F57" s="256"/>
      <c r="G57" s="257"/>
      <c r="H57" s="262" t="s">
        <v>30</v>
      </c>
      <c r="I57" s="262"/>
      <c r="J57" s="151" t="s">
        <v>31</v>
      </c>
      <c r="K57" s="149" t="s">
        <v>34</v>
      </c>
      <c r="L57" s="8"/>
      <c r="M57" s="5"/>
    </row>
    <row r="58" spans="1:13" ht="47.25" customHeight="1" thickBot="1">
      <c r="A58" s="5"/>
      <c r="B58" s="7"/>
      <c r="C58" s="258"/>
      <c r="D58" s="259"/>
      <c r="E58" s="259"/>
      <c r="F58" s="259"/>
      <c r="G58" s="260"/>
      <c r="H58" s="263"/>
      <c r="I58" s="263"/>
      <c r="J58" s="263"/>
      <c r="K58" s="264"/>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63" zoomScale="80" zoomScaleNormal="80" zoomScaleSheetLayoutView="80" zoomScalePageLayoutView="85" workbookViewId="0">
      <selection activeCell="L31" sqref="L31"/>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56"/>
      <c r="C2" s="357"/>
      <c r="D2" s="357"/>
      <c r="E2" s="357"/>
      <c r="F2" s="357"/>
      <c r="G2" s="357"/>
      <c r="H2" s="357"/>
      <c r="I2" s="357"/>
      <c r="J2" s="357"/>
      <c r="K2" s="357"/>
      <c r="L2" s="357"/>
      <c r="M2" s="357"/>
      <c r="N2" s="357"/>
      <c r="O2" s="357"/>
      <c r="P2" s="358"/>
    </row>
    <row r="3" spans="2:16" ht="25.5" customHeight="1">
      <c r="B3" s="194"/>
      <c r="C3" s="353" t="s">
        <v>94</v>
      </c>
      <c r="D3" s="354"/>
      <c r="E3" s="354"/>
      <c r="F3" s="355"/>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455" t="s">
        <v>36</v>
      </c>
      <c r="D6" s="455"/>
      <c r="E6" s="455"/>
      <c r="F6" s="455"/>
      <c r="G6" s="455"/>
      <c r="H6" s="455"/>
      <c r="I6" s="455"/>
      <c r="J6" s="455"/>
      <c r="K6" s="455"/>
      <c r="L6" s="455"/>
      <c r="M6" s="455"/>
      <c r="N6" s="455"/>
      <c r="O6" s="455"/>
      <c r="P6" s="162"/>
    </row>
    <row r="7" spans="2:16" ht="14.4" thickBot="1">
      <c r="B7" s="161"/>
      <c r="P7" s="162"/>
    </row>
    <row r="8" spans="2:16">
      <c r="B8" s="161"/>
      <c r="C8" s="420"/>
      <c r="D8" s="422"/>
      <c r="E8" s="423"/>
      <c r="F8" s="423"/>
      <c r="G8" s="423"/>
      <c r="H8" s="423"/>
      <c r="I8" s="423"/>
      <c r="J8" s="423"/>
      <c r="K8" s="424"/>
      <c r="L8" s="438"/>
      <c r="M8" s="439"/>
      <c r="N8" s="439"/>
      <c r="O8" s="440"/>
      <c r="P8" s="162"/>
    </row>
    <row r="9" spans="2:16">
      <c r="B9" s="161"/>
      <c r="C9" s="421"/>
      <c r="D9" s="425" t="s">
        <v>37</v>
      </c>
      <c r="E9" s="426"/>
      <c r="F9" s="426"/>
      <c r="G9" s="426"/>
      <c r="H9" s="426"/>
      <c r="I9" s="426"/>
      <c r="J9" s="426"/>
      <c r="K9" s="427"/>
      <c r="L9" s="441"/>
      <c r="M9" s="442"/>
      <c r="N9" s="442"/>
      <c r="O9" s="443"/>
      <c r="P9" s="162"/>
    </row>
    <row r="10" spans="2:16">
      <c r="B10" s="161"/>
      <c r="C10" s="421"/>
      <c r="D10" s="428"/>
      <c r="E10" s="429"/>
      <c r="F10" s="429"/>
      <c r="G10" s="429"/>
      <c r="H10" s="429"/>
      <c r="I10" s="429"/>
      <c r="J10" s="429"/>
      <c r="K10" s="430"/>
      <c r="L10" s="431" t="s">
        <v>38</v>
      </c>
      <c r="M10" s="444"/>
      <c r="N10" s="445"/>
      <c r="O10" s="446"/>
      <c r="P10" s="162"/>
    </row>
    <row r="11" spans="2:16">
      <c r="B11" s="161"/>
      <c r="C11" s="421"/>
      <c r="D11" s="425" t="s">
        <v>39</v>
      </c>
      <c r="E11" s="426"/>
      <c r="F11" s="426"/>
      <c r="G11" s="426"/>
      <c r="H11" s="426"/>
      <c r="I11" s="426"/>
      <c r="J11" s="426"/>
      <c r="K11" s="427"/>
      <c r="L11" s="432"/>
      <c r="M11" s="447"/>
      <c r="N11" s="448"/>
      <c r="O11" s="449"/>
      <c r="P11" s="162"/>
    </row>
    <row r="12" spans="2:16" ht="12.75" customHeight="1">
      <c r="B12" s="161"/>
      <c r="C12" s="421"/>
      <c r="D12" s="456"/>
      <c r="E12" s="457"/>
      <c r="F12" s="457"/>
      <c r="G12" s="457"/>
      <c r="H12" s="457"/>
      <c r="I12" s="457"/>
      <c r="J12" s="457"/>
      <c r="K12" s="458"/>
      <c r="L12" s="431" t="s">
        <v>40</v>
      </c>
      <c r="M12" s="431">
        <v>1</v>
      </c>
      <c r="N12" s="431" t="s">
        <v>41</v>
      </c>
      <c r="O12" s="436">
        <v>1</v>
      </c>
      <c r="P12" s="162"/>
    </row>
    <row r="13" spans="2:16">
      <c r="B13" s="161"/>
      <c r="C13" s="421"/>
      <c r="D13" s="456"/>
      <c r="E13" s="457"/>
      <c r="F13" s="457"/>
      <c r="G13" s="457"/>
      <c r="H13" s="457"/>
      <c r="I13" s="457"/>
      <c r="J13" s="457"/>
      <c r="K13" s="458"/>
      <c r="L13" s="450"/>
      <c r="M13" s="450"/>
      <c r="N13" s="450"/>
      <c r="O13" s="437"/>
      <c r="P13" s="162"/>
    </row>
    <row r="14" spans="2:16">
      <c r="B14" s="161"/>
      <c r="C14" s="421"/>
      <c r="D14" s="425" t="s">
        <v>42</v>
      </c>
      <c r="E14" s="426"/>
      <c r="F14" s="426"/>
      <c r="G14" s="426"/>
      <c r="H14" s="426"/>
      <c r="I14" s="426"/>
      <c r="J14" s="426"/>
      <c r="K14" s="427"/>
      <c r="L14" s="450"/>
      <c r="M14" s="450"/>
      <c r="N14" s="450"/>
      <c r="O14" s="437"/>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65" t="s">
        <v>47</v>
      </c>
      <c r="D18" s="366"/>
      <c r="E18" s="366"/>
      <c r="F18" s="366"/>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461" t="s">
        <v>49</v>
      </c>
      <c r="D22" s="462"/>
      <c r="E22" s="462"/>
      <c r="F22" s="462"/>
      <c r="G22" s="462"/>
      <c r="H22" s="462"/>
      <c r="I22" s="462"/>
      <c r="J22" s="462"/>
      <c r="K22" s="462"/>
      <c r="L22" s="462"/>
      <c r="M22" s="462"/>
      <c r="N22" s="462"/>
      <c r="O22" s="463"/>
      <c r="P22" s="162"/>
    </row>
    <row r="23" spans="2:16" ht="14.4" thickBot="1">
      <c r="B23" s="161"/>
      <c r="C23" s="79"/>
      <c r="O23" s="78"/>
      <c r="P23" s="162"/>
    </row>
    <row r="24" spans="2:16">
      <c r="B24" s="161"/>
      <c r="C24" s="189" t="s">
        <v>50</v>
      </c>
      <c r="D24" s="433" t="s">
        <v>51</v>
      </c>
      <c r="E24" s="434"/>
      <c r="F24" s="434"/>
      <c r="G24" s="434"/>
      <c r="H24" s="434"/>
      <c r="I24" s="434"/>
      <c r="J24" s="434"/>
      <c r="K24" s="434"/>
      <c r="L24" s="435"/>
      <c r="M24" s="459" t="s">
        <v>52</v>
      </c>
      <c r="N24" s="460"/>
      <c r="O24" s="189" t="s">
        <v>11</v>
      </c>
      <c r="P24" s="162"/>
    </row>
    <row r="25" spans="2:16" ht="14.4" thickBot="1">
      <c r="B25" s="161"/>
      <c r="C25" s="128"/>
      <c r="D25" s="401"/>
      <c r="E25" s="402"/>
      <c r="F25" s="402"/>
      <c r="G25" s="402"/>
      <c r="H25" s="402"/>
      <c r="I25" s="402"/>
      <c r="J25" s="402"/>
      <c r="K25" s="402"/>
      <c r="L25" s="403"/>
      <c r="M25" s="401"/>
      <c r="N25" s="403"/>
      <c r="O25" s="127"/>
      <c r="P25" s="162"/>
    </row>
    <row r="26" spans="2:16">
      <c r="B26" s="161"/>
      <c r="C26" s="404" t="s">
        <v>53</v>
      </c>
      <c r="D26" s="405"/>
      <c r="E26" s="405"/>
      <c r="F26" s="405"/>
      <c r="G26" s="405"/>
      <c r="H26" s="405"/>
      <c r="I26" s="405"/>
      <c r="J26" s="405"/>
      <c r="K26" s="405"/>
      <c r="L26" s="405"/>
      <c r="M26" s="405"/>
      <c r="N26" s="405"/>
      <c r="O26" s="406"/>
      <c r="P26" s="162"/>
    </row>
    <row r="27" spans="2:16">
      <c r="B27" s="161"/>
      <c r="C27" s="407"/>
      <c r="D27" s="408"/>
      <c r="E27" s="408"/>
      <c r="F27" s="408"/>
      <c r="G27" s="408"/>
      <c r="H27" s="408"/>
      <c r="I27" s="408"/>
      <c r="J27" s="408"/>
      <c r="K27" s="408"/>
      <c r="L27" s="408"/>
      <c r="M27" s="408"/>
      <c r="N27" s="408"/>
      <c r="O27" s="409"/>
      <c r="P27" s="162"/>
    </row>
    <row r="28" spans="2:16" ht="14.4" thickBot="1">
      <c r="B28" s="161"/>
      <c r="C28" s="410"/>
      <c r="D28" s="411"/>
      <c r="E28" s="411"/>
      <c r="F28" s="411"/>
      <c r="G28" s="411"/>
      <c r="H28" s="411"/>
      <c r="I28" s="411"/>
      <c r="J28" s="411"/>
      <c r="K28" s="411"/>
      <c r="L28" s="411"/>
      <c r="M28" s="411"/>
      <c r="N28" s="411"/>
      <c r="O28" s="412"/>
      <c r="P28" s="162"/>
    </row>
    <row r="29" spans="2:16">
      <c r="B29" s="161"/>
      <c r="C29" s="389" t="s">
        <v>51</v>
      </c>
      <c r="D29" s="453"/>
      <c r="E29" s="453"/>
      <c r="F29" s="453"/>
      <c r="G29" s="454"/>
      <c r="H29" s="395" t="s">
        <v>54</v>
      </c>
      <c r="I29" s="453"/>
      <c r="J29" s="399" t="s">
        <v>55</v>
      </c>
      <c r="K29" s="400"/>
      <c r="L29" s="113" t="s">
        <v>56</v>
      </c>
      <c r="M29" s="395" t="s">
        <v>57</v>
      </c>
      <c r="N29" s="396"/>
      <c r="O29" s="118" t="s">
        <v>58</v>
      </c>
      <c r="P29" s="162"/>
    </row>
    <row r="30" spans="2:16">
      <c r="B30" s="161"/>
      <c r="C30" s="373"/>
      <c r="D30" s="374"/>
      <c r="E30" s="374"/>
      <c r="F30" s="374"/>
      <c r="G30" s="419"/>
      <c r="H30" s="464"/>
      <c r="I30" s="419"/>
      <c r="J30" s="464"/>
      <c r="K30" s="419"/>
      <c r="L30" s="124"/>
      <c r="M30" s="417"/>
      <c r="N30" s="418"/>
      <c r="O30" s="115"/>
      <c r="P30" s="162"/>
    </row>
    <row r="31" spans="2:16">
      <c r="B31" s="161"/>
      <c r="C31" s="99"/>
      <c r="D31" s="80"/>
      <c r="E31" s="80"/>
      <c r="F31" s="80"/>
      <c r="G31" s="125"/>
      <c r="H31" s="126"/>
      <c r="I31" s="125"/>
      <c r="J31" s="126"/>
      <c r="K31" s="125"/>
      <c r="L31" s="124"/>
      <c r="M31" s="417"/>
      <c r="N31" s="418"/>
      <c r="O31" s="115"/>
      <c r="P31" s="162"/>
    </row>
    <row r="32" spans="2:16" ht="14.4" thickBot="1">
      <c r="B32" s="161"/>
      <c r="C32" s="385"/>
      <c r="D32" s="386"/>
      <c r="E32" s="386"/>
      <c r="F32" s="386"/>
      <c r="G32" s="413"/>
      <c r="H32" s="414"/>
      <c r="I32" s="413"/>
      <c r="J32" s="414"/>
      <c r="K32" s="413"/>
      <c r="L32" s="123"/>
      <c r="M32" s="415"/>
      <c r="N32" s="416"/>
      <c r="O32" s="115"/>
      <c r="P32" s="162"/>
    </row>
    <row r="33" spans="2:16" ht="14.4" thickBot="1">
      <c r="B33" s="161"/>
      <c r="C33" s="379" t="s">
        <v>59</v>
      </c>
      <c r="D33" s="380"/>
      <c r="E33" s="380"/>
      <c r="F33" s="380"/>
      <c r="G33" s="380"/>
      <c r="H33" s="380"/>
      <c r="I33" s="380"/>
      <c r="J33" s="380"/>
      <c r="K33" s="380"/>
      <c r="L33" s="380"/>
      <c r="M33" s="380"/>
      <c r="N33" s="381"/>
      <c r="O33" s="114"/>
      <c r="P33" s="162"/>
    </row>
    <row r="34" spans="2:16" ht="13.5" customHeight="1">
      <c r="B34" s="161"/>
      <c r="C34" s="404" t="s">
        <v>60</v>
      </c>
      <c r="D34" s="405"/>
      <c r="E34" s="405"/>
      <c r="F34" s="405"/>
      <c r="G34" s="405"/>
      <c r="H34" s="405"/>
      <c r="I34" s="405"/>
      <c r="J34" s="405"/>
      <c r="K34" s="405"/>
      <c r="L34" s="405"/>
      <c r="M34" s="405"/>
      <c r="N34" s="405"/>
      <c r="O34" s="406"/>
      <c r="P34" s="162"/>
    </row>
    <row r="35" spans="2:16">
      <c r="B35" s="161"/>
      <c r="C35" s="407"/>
      <c r="D35" s="408"/>
      <c r="E35" s="408"/>
      <c r="F35" s="408"/>
      <c r="G35" s="408"/>
      <c r="H35" s="408"/>
      <c r="I35" s="408"/>
      <c r="J35" s="408"/>
      <c r="K35" s="408"/>
      <c r="L35" s="408"/>
      <c r="M35" s="408"/>
      <c r="N35" s="408"/>
      <c r="O35" s="409"/>
      <c r="P35" s="162"/>
    </row>
    <row r="36" spans="2:16" ht="14.4" thickBot="1">
      <c r="B36" s="161"/>
      <c r="C36" s="410"/>
      <c r="D36" s="411"/>
      <c r="E36" s="411"/>
      <c r="F36" s="411"/>
      <c r="G36" s="411"/>
      <c r="H36" s="411"/>
      <c r="I36" s="411"/>
      <c r="J36" s="411"/>
      <c r="K36" s="411"/>
      <c r="L36" s="411"/>
      <c r="M36" s="411"/>
      <c r="N36" s="411"/>
      <c r="O36" s="412"/>
      <c r="P36" s="162"/>
    </row>
    <row r="37" spans="2:16">
      <c r="B37" s="161"/>
      <c r="C37" s="389" t="s">
        <v>51</v>
      </c>
      <c r="D37" s="390"/>
      <c r="E37" s="390"/>
      <c r="F37" s="390"/>
      <c r="G37" s="390"/>
      <c r="H37" s="390"/>
      <c r="I37" s="390"/>
      <c r="J37" s="396"/>
      <c r="K37" s="160" t="s">
        <v>52</v>
      </c>
      <c r="L37" s="113" t="s">
        <v>11</v>
      </c>
      <c r="M37" s="395" t="s">
        <v>61</v>
      </c>
      <c r="N37" s="396"/>
      <c r="O37" s="118" t="s">
        <v>58</v>
      </c>
      <c r="P37" s="162"/>
    </row>
    <row r="38" spans="2:16">
      <c r="B38" s="161"/>
      <c r="C38" s="373"/>
      <c r="D38" s="374"/>
      <c r="E38" s="374"/>
      <c r="F38" s="374"/>
      <c r="G38" s="374"/>
      <c r="H38" s="374"/>
      <c r="I38" s="374"/>
      <c r="J38" s="419"/>
      <c r="K38" s="157"/>
      <c r="L38" s="122"/>
      <c r="M38" s="451"/>
      <c r="N38" s="452"/>
      <c r="O38" s="115"/>
      <c r="P38" s="162"/>
    </row>
    <row r="39" spans="2:16" ht="14.4" thickBot="1">
      <c r="B39" s="161"/>
      <c r="C39" s="385"/>
      <c r="D39" s="386"/>
      <c r="E39" s="386"/>
      <c r="F39" s="386"/>
      <c r="G39" s="386"/>
      <c r="H39" s="386"/>
      <c r="I39" s="386"/>
      <c r="J39" s="413"/>
      <c r="K39" s="80"/>
      <c r="L39" s="121"/>
      <c r="M39" s="387"/>
      <c r="N39" s="388"/>
      <c r="O39" s="120"/>
      <c r="P39" s="162"/>
    </row>
    <row r="40" spans="2:16" ht="14.4" thickBot="1">
      <c r="B40" s="161"/>
      <c r="C40" s="379" t="s">
        <v>59</v>
      </c>
      <c r="D40" s="380"/>
      <c r="E40" s="380"/>
      <c r="F40" s="380"/>
      <c r="G40" s="380"/>
      <c r="H40" s="380"/>
      <c r="I40" s="380"/>
      <c r="J40" s="380"/>
      <c r="K40" s="380"/>
      <c r="L40" s="380"/>
      <c r="M40" s="380"/>
      <c r="N40" s="381"/>
      <c r="O40" s="103">
        <v>0</v>
      </c>
      <c r="P40" s="162"/>
    </row>
    <row r="41" spans="2:16">
      <c r="B41" s="161"/>
      <c r="C41" s="404" t="s">
        <v>62</v>
      </c>
      <c r="D41" s="405"/>
      <c r="E41" s="405"/>
      <c r="F41" s="405"/>
      <c r="G41" s="405"/>
      <c r="H41" s="405"/>
      <c r="I41" s="405"/>
      <c r="J41" s="405"/>
      <c r="K41" s="405"/>
      <c r="L41" s="405"/>
      <c r="M41" s="405"/>
      <c r="N41" s="405"/>
      <c r="O41" s="406"/>
      <c r="P41" s="162"/>
    </row>
    <row r="42" spans="2:16">
      <c r="B42" s="161"/>
      <c r="C42" s="407"/>
      <c r="D42" s="408"/>
      <c r="E42" s="408"/>
      <c r="F42" s="408"/>
      <c r="G42" s="408"/>
      <c r="H42" s="408"/>
      <c r="I42" s="408"/>
      <c r="J42" s="408"/>
      <c r="K42" s="408"/>
      <c r="L42" s="408"/>
      <c r="M42" s="408"/>
      <c r="N42" s="408"/>
      <c r="O42" s="409"/>
      <c r="P42" s="162"/>
    </row>
    <row r="43" spans="2:16" ht="14.4" thickBot="1">
      <c r="B43" s="161"/>
      <c r="C43" s="410"/>
      <c r="D43" s="411"/>
      <c r="E43" s="411"/>
      <c r="F43" s="411"/>
      <c r="G43" s="411"/>
      <c r="H43" s="411"/>
      <c r="I43" s="411"/>
      <c r="J43" s="411"/>
      <c r="K43" s="411"/>
      <c r="L43" s="411"/>
      <c r="M43" s="411"/>
      <c r="N43" s="411"/>
      <c r="O43" s="412"/>
      <c r="P43" s="162"/>
    </row>
    <row r="44" spans="2:16">
      <c r="B44" s="161"/>
      <c r="C44" s="389" t="s">
        <v>63</v>
      </c>
      <c r="D44" s="390"/>
      <c r="E44" s="390"/>
      <c r="F44" s="390"/>
      <c r="G44" s="390"/>
      <c r="H44" s="390"/>
      <c r="I44" s="390"/>
      <c r="J44" s="113" t="s">
        <v>64</v>
      </c>
      <c r="K44" s="158" t="s">
        <v>65</v>
      </c>
      <c r="L44" s="119" t="s">
        <v>66</v>
      </c>
      <c r="M44" s="395" t="s">
        <v>67</v>
      </c>
      <c r="N44" s="396"/>
      <c r="O44" s="118" t="s">
        <v>58</v>
      </c>
      <c r="P44" s="162"/>
    </row>
    <row r="45" spans="2:16">
      <c r="B45" s="161"/>
      <c r="C45" s="373"/>
      <c r="D45" s="374"/>
      <c r="E45" s="374"/>
      <c r="F45" s="374"/>
      <c r="G45" s="374"/>
      <c r="H45" s="374"/>
      <c r="I45" s="374"/>
      <c r="J45" s="116"/>
      <c r="K45" s="117"/>
      <c r="L45" s="116"/>
      <c r="M45" s="393"/>
      <c r="N45" s="394"/>
      <c r="O45" s="115"/>
      <c r="P45" s="162"/>
    </row>
    <row r="46" spans="2:16" ht="14.4" thickBot="1">
      <c r="B46" s="161"/>
      <c r="C46" s="385"/>
      <c r="D46" s="386"/>
      <c r="E46" s="386"/>
      <c r="F46" s="386"/>
      <c r="G46" s="386"/>
      <c r="H46" s="386"/>
      <c r="I46" s="386"/>
      <c r="J46" s="105"/>
      <c r="K46" s="74"/>
      <c r="L46" s="105"/>
      <c r="M46" s="387"/>
      <c r="N46" s="388"/>
      <c r="O46" s="104"/>
      <c r="P46" s="162"/>
    </row>
    <row r="47" spans="2:16" ht="14.4" thickBot="1">
      <c r="B47" s="161"/>
      <c r="C47" s="379" t="s">
        <v>59</v>
      </c>
      <c r="D47" s="380"/>
      <c r="E47" s="380"/>
      <c r="F47" s="380"/>
      <c r="G47" s="380"/>
      <c r="H47" s="380"/>
      <c r="I47" s="380"/>
      <c r="J47" s="380"/>
      <c r="K47" s="380"/>
      <c r="L47" s="380"/>
      <c r="M47" s="380"/>
      <c r="N47" s="381"/>
      <c r="O47" s="114"/>
      <c r="P47" s="162"/>
    </row>
    <row r="48" spans="2:16">
      <c r="B48" s="161"/>
      <c r="C48" s="404" t="s">
        <v>68</v>
      </c>
      <c r="D48" s="405"/>
      <c r="E48" s="405"/>
      <c r="F48" s="405"/>
      <c r="G48" s="405"/>
      <c r="H48" s="405"/>
      <c r="I48" s="405"/>
      <c r="J48" s="405"/>
      <c r="K48" s="405"/>
      <c r="L48" s="405"/>
      <c r="M48" s="405"/>
      <c r="N48" s="405"/>
      <c r="O48" s="406"/>
      <c r="P48" s="162"/>
    </row>
    <row r="49" spans="2:16">
      <c r="B49" s="161"/>
      <c r="C49" s="407"/>
      <c r="D49" s="408"/>
      <c r="E49" s="408"/>
      <c r="F49" s="408"/>
      <c r="G49" s="408"/>
      <c r="H49" s="408"/>
      <c r="I49" s="408"/>
      <c r="J49" s="408"/>
      <c r="K49" s="408"/>
      <c r="L49" s="408"/>
      <c r="M49" s="408"/>
      <c r="N49" s="408"/>
      <c r="O49" s="409"/>
      <c r="P49" s="162"/>
    </row>
    <row r="50" spans="2:16" ht="14.4" thickBot="1">
      <c r="B50" s="161"/>
      <c r="C50" s="410"/>
      <c r="D50" s="411"/>
      <c r="E50" s="411"/>
      <c r="F50" s="411"/>
      <c r="G50" s="411"/>
      <c r="H50" s="411"/>
      <c r="I50" s="411"/>
      <c r="J50" s="411"/>
      <c r="K50" s="411"/>
      <c r="L50" s="411"/>
      <c r="M50" s="411"/>
      <c r="N50" s="411"/>
      <c r="O50" s="412"/>
      <c r="P50" s="162"/>
    </row>
    <row r="51" spans="2:16">
      <c r="B51" s="161"/>
      <c r="C51" s="389" t="s">
        <v>69</v>
      </c>
      <c r="D51" s="390"/>
      <c r="E51" s="390"/>
      <c r="F51" s="390"/>
      <c r="G51" s="390"/>
      <c r="H51" s="390"/>
      <c r="I51" s="390"/>
      <c r="J51" s="113" t="s">
        <v>70</v>
      </c>
      <c r="K51" s="112" t="s">
        <v>71</v>
      </c>
      <c r="L51" s="101" t="s">
        <v>72</v>
      </c>
      <c r="M51" s="391" t="s">
        <v>57</v>
      </c>
      <c r="N51" s="392"/>
      <c r="O51" s="100" t="s">
        <v>58</v>
      </c>
      <c r="P51" s="162"/>
    </row>
    <row r="52" spans="2:16">
      <c r="B52" s="161"/>
      <c r="C52" s="111"/>
      <c r="D52" s="110"/>
      <c r="E52" s="110"/>
      <c r="F52" s="110"/>
      <c r="G52" s="110"/>
      <c r="H52" s="110"/>
      <c r="I52" s="110"/>
      <c r="J52" s="109"/>
      <c r="K52" s="108"/>
      <c r="L52" s="107"/>
      <c r="M52" s="397"/>
      <c r="N52" s="398"/>
      <c r="O52" s="106"/>
      <c r="P52" s="162"/>
    </row>
    <row r="53" spans="2:16">
      <c r="B53" s="161"/>
      <c r="C53" s="111"/>
      <c r="D53" s="110"/>
      <c r="E53" s="110"/>
      <c r="F53" s="110"/>
      <c r="G53" s="110"/>
      <c r="H53" s="110"/>
      <c r="I53" s="110"/>
      <c r="J53" s="109"/>
      <c r="K53" s="108"/>
      <c r="L53" s="107"/>
      <c r="M53" s="397"/>
      <c r="N53" s="398"/>
      <c r="O53" s="106"/>
      <c r="P53" s="162"/>
    </row>
    <row r="54" spans="2:16">
      <c r="B54" s="161"/>
      <c r="C54" s="111"/>
      <c r="D54" s="110"/>
      <c r="E54" s="110"/>
      <c r="F54" s="110"/>
      <c r="G54" s="110"/>
      <c r="H54" s="110"/>
      <c r="I54" s="110"/>
      <c r="J54" s="109"/>
      <c r="K54" s="108"/>
      <c r="L54" s="107"/>
      <c r="M54" s="393"/>
      <c r="N54" s="394"/>
      <c r="O54" s="106"/>
      <c r="P54" s="162"/>
    </row>
    <row r="55" spans="2:16" ht="14.4" thickBot="1">
      <c r="B55" s="161"/>
      <c r="C55" s="385"/>
      <c r="D55" s="386"/>
      <c r="E55" s="386"/>
      <c r="F55" s="386"/>
      <c r="G55" s="386"/>
      <c r="H55" s="386"/>
      <c r="I55" s="386"/>
      <c r="J55" s="105"/>
      <c r="K55" s="74"/>
      <c r="L55" s="105"/>
      <c r="M55" s="387"/>
      <c r="N55" s="388"/>
      <c r="O55" s="104"/>
      <c r="P55" s="162"/>
    </row>
    <row r="56" spans="2:16" ht="14.4" thickBot="1">
      <c r="B56" s="161"/>
      <c r="C56" s="379" t="s">
        <v>59</v>
      </c>
      <c r="D56" s="380"/>
      <c r="E56" s="380"/>
      <c r="F56" s="380"/>
      <c r="G56" s="380"/>
      <c r="H56" s="380"/>
      <c r="I56" s="380"/>
      <c r="J56" s="380"/>
      <c r="K56" s="380"/>
      <c r="L56" s="380"/>
      <c r="M56" s="380"/>
      <c r="N56" s="381"/>
      <c r="O56" s="103"/>
      <c r="P56" s="162"/>
    </row>
    <row r="57" spans="2:16" ht="14.4" thickBot="1">
      <c r="B57" s="161"/>
      <c r="C57" s="79"/>
      <c r="O57" s="78"/>
      <c r="P57" s="162"/>
    </row>
    <row r="58" spans="2:16" ht="14.4" thickBot="1">
      <c r="B58" s="161"/>
      <c r="C58" s="382" t="s">
        <v>73</v>
      </c>
      <c r="D58" s="383"/>
      <c r="E58" s="383"/>
      <c r="F58" s="383"/>
      <c r="G58" s="383"/>
      <c r="H58" s="383"/>
      <c r="I58" s="383"/>
      <c r="J58" s="383"/>
      <c r="K58" s="383"/>
      <c r="L58" s="383"/>
      <c r="M58" s="383"/>
      <c r="N58" s="384"/>
      <c r="O58" s="102"/>
      <c r="P58" s="162"/>
    </row>
    <row r="59" spans="2:16">
      <c r="B59" s="161"/>
      <c r="C59" s="404" t="s">
        <v>74</v>
      </c>
      <c r="D59" s="405"/>
      <c r="E59" s="405"/>
      <c r="F59" s="405"/>
      <c r="G59" s="405"/>
      <c r="H59" s="405"/>
      <c r="I59" s="405"/>
      <c r="J59" s="405"/>
      <c r="K59" s="405"/>
      <c r="L59" s="405"/>
      <c r="M59" s="405"/>
      <c r="N59" s="405"/>
      <c r="O59" s="406"/>
      <c r="P59" s="162"/>
    </row>
    <row r="60" spans="2:16">
      <c r="B60" s="161"/>
      <c r="C60" s="407"/>
      <c r="D60" s="408"/>
      <c r="E60" s="408"/>
      <c r="F60" s="408"/>
      <c r="G60" s="408"/>
      <c r="H60" s="408"/>
      <c r="I60" s="408"/>
      <c r="J60" s="408"/>
      <c r="K60" s="408"/>
      <c r="L60" s="408"/>
      <c r="M60" s="408"/>
      <c r="N60" s="408"/>
      <c r="O60" s="409"/>
      <c r="P60" s="162"/>
    </row>
    <row r="61" spans="2:16" ht="14.4" thickBot="1">
      <c r="B61" s="161"/>
      <c r="C61" s="410"/>
      <c r="D61" s="411"/>
      <c r="E61" s="411"/>
      <c r="F61" s="411"/>
      <c r="G61" s="411"/>
      <c r="H61" s="411"/>
      <c r="I61" s="411"/>
      <c r="J61" s="411"/>
      <c r="K61" s="411"/>
      <c r="L61" s="411"/>
      <c r="M61" s="411"/>
      <c r="N61" s="411"/>
      <c r="O61" s="412"/>
      <c r="P61" s="162"/>
    </row>
    <row r="62" spans="2:16">
      <c r="B62" s="161"/>
      <c r="C62" s="389" t="s">
        <v>75</v>
      </c>
      <c r="D62" s="390"/>
      <c r="E62" s="390"/>
      <c r="F62" s="390"/>
      <c r="G62" s="390"/>
      <c r="H62" s="390"/>
      <c r="I62" s="390"/>
      <c r="J62" s="158"/>
      <c r="K62" s="159"/>
      <c r="L62" s="101" t="s">
        <v>76</v>
      </c>
      <c r="M62" s="391" t="s">
        <v>77</v>
      </c>
      <c r="N62" s="392"/>
      <c r="O62" s="100"/>
      <c r="P62" s="162"/>
    </row>
    <row r="63" spans="2:16">
      <c r="B63" s="161"/>
      <c r="C63" s="373" t="s">
        <v>23</v>
      </c>
      <c r="D63" s="374"/>
      <c r="E63" s="374"/>
      <c r="F63" s="374"/>
      <c r="G63" s="374"/>
      <c r="H63" s="374"/>
      <c r="I63" s="374"/>
      <c r="J63" s="98"/>
      <c r="K63" s="97"/>
      <c r="L63" s="94"/>
      <c r="M63" s="375"/>
      <c r="N63" s="376"/>
      <c r="O63" s="93"/>
      <c r="P63" s="162"/>
    </row>
    <row r="64" spans="2:16">
      <c r="B64" s="161"/>
      <c r="C64" s="99" t="s">
        <v>78</v>
      </c>
      <c r="D64" s="80"/>
      <c r="E64" s="80"/>
      <c r="F64" s="80"/>
      <c r="G64" s="80"/>
      <c r="H64" s="80"/>
      <c r="I64" s="80"/>
      <c r="J64" s="98"/>
      <c r="K64" s="97"/>
      <c r="L64" s="94"/>
      <c r="M64" s="375"/>
      <c r="N64" s="376"/>
      <c r="O64" s="93"/>
      <c r="P64" s="162"/>
    </row>
    <row r="65" spans="2:16" ht="14.4" thickBot="1">
      <c r="B65" s="161"/>
      <c r="C65" s="155" t="s">
        <v>79</v>
      </c>
      <c r="D65" s="156"/>
      <c r="E65" s="156"/>
      <c r="F65" s="156"/>
      <c r="G65" s="156"/>
      <c r="H65" s="156"/>
      <c r="I65" s="156"/>
      <c r="J65" s="96"/>
      <c r="K65" s="95"/>
      <c r="L65" s="94"/>
      <c r="M65" s="377"/>
      <c r="N65" s="378"/>
      <c r="O65" s="93"/>
      <c r="P65" s="162"/>
    </row>
    <row r="66" spans="2:16" ht="14.4" thickBot="1">
      <c r="B66" s="161"/>
      <c r="C66" s="379" t="s">
        <v>59</v>
      </c>
      <c r="D66" s="380"/>
      <c r="E66" s="380"/>
      <c r="F66" s="380"/>
      <c r="G66" s="380"/>
      <c r="H66" s="380"/>
      <c r="I66" s="380"/>
      <c r="J66" s="380"/>
      <c r="K66" s="380"/>
      <c r="L66" s="380"/>
      <c r="M66" s="380"/>
      <c r="N66" s="381"/>
      <c r="O66" s="92"/>
      <c r="P66" s="162"/>
    </row>
    <row r="67" spans="2:16" ht="14.4" thickBot="1">
      <c r="B67" s="161"/>
      <c r="C67" s="79"/>
      <c r="O67" s="78"/>
      <c r="P67" s="162"/>
    </row>
    <row r="68" spans="2:16" ht="14.4" thickBot="1">
      <c r="B68" s="161"/>
      <c r="C68" s="382" t="s">
        <v>80</v>
      </c>
      <c r="D68" s="383"/>
      <c r="E68" s="383"/>
      <c r="F68" s="383"/>
      <c r="G68" s="383"/>
      <c r="H68" s="383"/>
      <c r="I68" s="383"/>
      <c r="J68" s="383"/>
      <c r="K68" s="383"/>
      <c r="L68" s="383"/>
      <c r="M68" s="383"/>
      <c r="N68" s="384"/>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70"/>
      <c r="D78" s="371"/>
      <c r="E78" s="371"/>
      <c r="F78" s="371"/>
      <c r="G78" s="371"/>
      <c r="H78" s="371"/>
      <c r="I78" s="371"/>
      <c r="J78" s="371"/>
      <c r="K78" s="371"/>
      <c r="L78" s="371"/>
      <c r="M78" s="371"/>
      <c r="N78" s="371"/>
      <c r="O78" s="372"/>
      <c r="P78" s="162"/>
    </row>
    <row r="79" spans="2:16">
      <c r="B79" s="161"/>
      <c r="C79" s="370"/>
      <c r="D79" s="371"/>
      <c r="E79" s="371"/>
      <c r="F79" s="371"/>
      <c r="G79" s="371"/>
      <c r="H79" s="371"/>
      <c r="I79" s="371"/>
      <c r="J79" s="371"/>
      <c r="K79" s="371"/>
      <c r="L79" s="371"/>
      <c r="M79" s="371"/>
      <c r="N79" s="371"/>
      <c r="O79" s="372"/>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67" t="s">
        <v>88</v>
      </c>
      <c r="D82" s="368"/>
      <c r="E82" s="368"/>
      <c r="F82" s="368"/>
      <c r="G82" s="368"/>
      <c r="H82" s="368"/>
      <c r="I82" s="368"/>
      <c r="J82" s="368"/>
      <c r="K82" s="368"/>
      <c r="L82" s="368"/>
      <c r="M82" s="368"/>
      <c r="N82" s="368"/>
      <c r="O82" s="369"/>
      <c r="P82" s="162"/>
    </row>
    <row r="83" spans="2:16">
      <c r="B83" s="161"/>
      <c r="C83" s="367"/>
      <c r="D83" s="368"/>
      <c r="E83" s="368"/>
      <c r="F83" s="368"/>
      <c r="G83" s="368"/>
      <c r="H83" s="368"/>
      <c r="I83" s="368"/>
      <c r="J83" s="368"/>
      <c r="K83" s="368"/>
      <c r="L83" s="368"/>
      <c r="M83" s="368"/>
      <c r="N83" s="368"/>
      <c r="O83" s="369"/>
      <c r="P83" s="162"/>
    </row>
    <row r="84" spans="2:16" ht="12.9" customHeight="1">
      <c r="B84" s="161"/>
      <c r="C84" s="367" t="s">
        <v>89</v>
      </c>
      <c r="D84" s="368"/>
      <c r="E84" s="368"/>
      <c r="F84" s="368"/>
      <c r="G84" s="368"/>
      <c r="H84" s="368"/>
      <c r="I84" s="368"/>
      <c r="J84" s="368"/>
      <c r="K84" s="368"/>
      <c r="L84" s="368"/>
      <c r="M84" s="368"/>
      <c r="N84" s="368"/>
      <c r="O84" s="369"/>
      <c r="P84" s="162"/>
    </row>
    <row r="85" spans="2:16">
      <c r="B85" s="161"/>
      <c r="C85" s="367"/>
      <c r="D85" s="368"/>
      <c r="E85" s="368"/>
      <c r="F85" s="368"/>
      <c r="G85" s="368"/>
      <c r="H85" s="368"/>
      <c r="I85" s="368"/>
      <c r="J85" s="368"/>
      <c r="K85" s="368"/>
      <c r="L85" s="368"/>
      <c r="M85" s="368"/>
      <c r="N85" s="368"/>
      <c r="O85" s="369"/>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59"/>
      <c r="L91" s="359"/>
      <c r="M91" s="359"/>
      <c r="N91" s="359"/>
      <c r="O91" s="360"/>
      <c r="P91" s="162"/>
    </row>
    <row r="92" spans="2:16" ht="18.75" customHeight="1" thickBot="1">
      <c r="B92" s="161"/>
      <c r="C92" s="363"/>
      <c r="D92" s="364"/>
      <c r="E92" s="364"/>
      <c r="F92" s="74"/>
      <c r="G92" s="74"/>
      <c r="H92" s="74"/>
      <c r="I92" s="74"/>
      <c r="J92" s="74"/>
      <c r="K92" s="361"/>
      <c r="L92" s="361"/>
      <c r="M92" s="361"/>
      <c r="N92" s="361"/>
      <c r="O92" s="362"/>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www.w3.org/XML/1998/namespace"/>
    <ds:schemaRef ds:uri="http://schemas.microsoft.com/office/infopath/2007/PartnerControls"/>
    <ds:schemaRef ds:uri="http://purl.org/dc/dcmitype/"/>
    <ds:schemaRef ds:uri="http://schemas.microsoft.com/office/2006/metadata/properties"/>
    <ds:schemaRef ds:uri="a6cb9e4b-f1d1-4245-83ec-6cad768d538a"/>
    <ds:schemaRef ds:uri="http://schemas.openxmlformats.org/package/2006/metadata/core-properties"/>
    <ds:schemaRef ds:uri="http://purl.org/dc/elements/1.1/"/>
    <ds:schemaRef ds:uri="http://schemas.microsoft.com/office/2006/documentManagement/typ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PRESUPUESTO OFICIAL TOTAL</vt:lpstr>
      <vt:lpstr>SAN MIGUEL-TROPEZON</vt:lpstr>
      <vt:lpstr>PEÑON-ALIPIO</vt:lpstr>
      <vt:lpstr>MUÑA-SOLANO</vt:lpstr>
      <vt:lpstr>PROPUESTA ECONOMICA(Proponente)</vt:lpstr>
      <vt:lpstr>INDICAR CÓDIGO DEL ITEM DE PAGO</vt:lpstr>
      <vt:lpstr>_GoBack</vt:lpstr>
      <vt:lpstr>'INDICAR CÓDIGO DEL ITEM DE PAGO'!Área_de_impresión</vt:lpstr>
      <vt:lpstr>'MUÑA-SOLANO'!Área_de_impresión</vt:lpstr>
      <vt:lpstr>'PEÑON-ALIPIO'!Área_de_impresión</vt:lpstr>
      <vt:lpstr>'PRESUPUESTO OFICIAL TOTAL'!Área_de_impresión</vt:lpstr>
      <vt:lpstr>'PROPUESTA ECONOMICA(Proponente)'!Área_de_impresión</vt:lpstr>
      <vt:lpstr>'SAN MIGUEL-TROPEZON'!Área_de_impresión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Morris Miguel Chuquino Capa</cp:lastModifiedBy>
  <cp:revision/>
  <cp:lastPrinted>2020-02-14T22:15:33Z</cp:lastPrinted>
  <dcterms:created xsi:type="dcterms:W3CDTF">2006-06-27T16:47:25Z</dcterms:created>
  <dcterms:modified xsi:type="dcterms:W3CDTF">2026-03-18T17:09:12Z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