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G:\BACKUP CARMEN PEREZ\ESCRITORIO\MINISTERIO DEL TRABAJO\MINT 2026\DIRECCIONES TERRITORIALES 2026\DT BOGOTA\2026\ESTUDIOS PROCESO BOGTA\2026\Doc enviados a la DT\"/>
    </mc:Choice>
  </mc:AlternateContent>
  <xr:revisionPtr revIDLastSave="0" documentId="13_ncr:1_{5A446B3B-ECE6-4C83-A1DB-1698A9D4A202}" xr6:coauthVersionLast="47" xr6:coauthVersionMax="47" xr10:uidLastSave="{00000000-0000-0000-0000-000000000000}"/>
  <bookViews>
    <workbookView xWindow="-120" yWindow="-120" windowWidth="20730" windowHeight="11160" xr2:uid="{524461D1-C067-4ED9-A94B-345F261829B3}"/>
  </bookViews>
  <sheets>
    <sheet name="Hoja2" sheetId="2" r:id="rId1"/>
    <sheet name="COTIZACIONES" sheetId="3" r:id="rId2"/>
  </sheets>
  <definedNames>
    <definedName name="_xlnm.Print_Area" localSheetId="1">COTIZACIONES!$A$1:$AH$60</definedName>
    <definedName name="_xlnm.Print_Area" localSheetId="0">Hoja2!$B$1:$AR$102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13" i="3" l="1"/>
  <c r="AB14" i="3"/>
  <c r="AB15" i="3"/>
  <c r="AB16" i="3"/>
  <c r="AB18" i="3"/>
  <c r="AB19" i="3"/>
  <c r="AB20" i="3"/>
  <c r="AB21" i="3"/>
  <c r="AB22" i="3"/>
  <c r="AB23" i="3"/>
  <c r="AB25" i="3"/>
  <c r="AB26" i="3"/>
  <c r="AB27" i="3"/>
  <c r="AB28" i="3"/>
  <c r="AB29" i="3"/>
  <c r="AB31" i="3"/>
  <c r="AB32" i="3"/>
  <c r="AB33" i="3"/>
  <c r="AB35" i="3"/>
  <c r="AB36" i="3"/>
  <c r="AB37" i="3"/>
  <c r="AB39" i="3"/>
  <c r="AB40" i="3"/>
  <c r="AB41" i="3"/>
  <c r="AB42" i="3"/>
  <c r="M13" i="3" l="1"/>
  <c r="M14" i="3"/>
  <c r="M15" i="3"/>
  <c r="M16" i="3"/>
  <c r="M18" i="3"/>
  <c r="M19" i="3"/>
  <c r="M20" i="3"/>
  <c r="M21" i="3"/>
  <c r="M22" i="3"/>
  <c r="M23" i="3"/>
  <c r="M25" i="3"/>
  <c r="M26" i="3"/>
  <c r="M27" i="3"/>
  <c r="M28" i="3"/>
  <c r="M29" i="3"/>
  <c r="M31" i="3"/>
  <c r="M32" i="3"/>
  <c r="M33" i="3"/>
  <c r="M35" i="3"/>
  <c r="M36" i="3"/>
  <c r="M37" i="3"/>
  <c r="M39" i="3"/>
  <c r="M40" i="3"/>
  <c r="M41" i="3"/>
  <c r="M42" i="3"/>
  <c r="W29" i="3"/>
  <c r="W43" i="3" s="1"/>
  <c r="Q48" i="3"/>
  <c r="W42" i="3"/>
  <c r="W41" i="3"/>
  <c r="W40" i="3"/>
  <c r="W39" i="3"/>
  <c r="W37" i="3"/>
  <c r="W36" i="3"/>
  <c r="W35" i="3"/>
  <c r="W33" i="3"/>
  <c r="W32" i="3"/>
  <c r="W31" i="3"/>
  <c r="W28" i="3"/>
  <c r="W27" i="3"/>
  <c r="W26" i="3"/>
  <c r="W25" i="3"/>
  <c r="W23" i="3"/>
  <c r="W22" i="3"/>
  <c r="W21" i="3"/>
  <c r="W20" i="3"/>
  <c r="W19" i="3"/>
  <c r="W18" i="3"/>
  <c r="W16" i="3"/>
  <c r="W15" i="3"/>
  <c r="W14" i="3"/>
  <c r="W13" i="3"/>
  <c r="AB12" i="3"/>
  <c r="W12" i="3"/>
  <c r="M12" i="3"/>
  <c r="AL56" i="2"/>
  <c r="AL57" i="2"/>
  <c r="AL58" i="2"/>
  <c r="AL59" i="2"/>
  <c r="AL61" i="2"/>
  <c r="AL62" i="2"/>
  <c r="AL63" i="2"/>
  <c r="AL64" i="2"/>
  <c r="AL65" i="2"/>
  <c r="AL66" i="2"/>
  <c r="AL68" i="2"/>
  <c r="AL69" i="2"/>
  <c r="AL70" i="2"/>
  <c r="AL71" i="2"/>
  <c r="AL73" i="2"/>
  <c r="AL74" i="2"/>
  <c r="AL75" i="2"/>
  <c r="AL77" i="2"/>
  <c r="AL78" i="2"/>
  <c r="AL79" i="2"/>
  <c r="AL81" i="2"/>
  <c r="AL82" i="2"/>
  <c r="AL83" i="2"/>
  <c r="AL84" i="2"/>
  <c r="AL55" i="2"/>
  <c r="W61" i="2"/>
  <c r="AO61" i="2" s="1"/>
  <c r="W55" i="2"/>
  <c r="AG58" i="2"/>
  <c r="AG56" i="2"/>
  <c r="AG57" i="2"/>
  <c r="AG59" i="2"/>
  <c r="AG61" i="2"/>
  <c r="AG62" i="2"/>
  <c r="AG63" i="2"/>
  <c r="AG64" i="2"/>
  <c r="AG65" i="2"/>
  <c r="AG66" i="2"/>
  <c r="AG68" i="2"/>
  <c r="AG69" i="2"/>
  <c r="AG70" i="2"/>
  <c r="AG71" i="2"/>
  <c r="AG73" i="2"/>
  <c r="AG74" i="2"/>
  <c r="AG75" i="2"/>
  <c r="AG77" i="2"/>
  <c r="AG78" i="2"/>
  <c r="AG79" i="2"/>
  <c r="AG81" i="2"/>
  <c r="AG82" i="2"/>
  <c r="AG83" i="2"/>
  <c r="AG84" i="2"/>
  <c r="AE37" i="3" l="1"/>
  <c r="AE42" i="3"/>
  <c r="AE29" i="3"/>
  <c r="AE32" i="3"/>
  <c r="AE15" i="3"/>
  <c r="AE20" i="3"/>
  <c r="AE14" i="3"/>
  <c r="AE25" i="3"/>
  <c r="AE41" i="3"/>
  <c r="AE12" i="3"/>
  <c r="AE16" i="3"/>
  <c r="AE33" i="3"/>
  <c r="AE39" i="3"/>
  <c r="AE31" i="3"/>
  <c r="AE13" i="3"/>
  <c r="AE35" i="3"/>
  <c r="AE40" i="3"/>
  <c r="AE18" i="3"/>
  <c r="AE19" i="3"/>
  <c r="AE36" i="3"/>
  <c r="W45" i="3"/>
  <c r="W47" i="3" s="1"/>
  <c r="AE21" i="3"/>
  <c r="AE22" i="3"/>
  <c r="AE23" i="3"/>
  <c r="AE26" i="3"/>
  <c r="AE27" i="3"/>
  <c r="AE28" i="3"/>
  <c r="M43" i="3"/>
  <c r="W81" i="2"/>
  <c r="AO81" i="2" s="1"/>
  <c r="W83" i="2"/>
  <c r="AO83" i="2" s="1"/>
  <c r="W82" i="2"/>
  <c r="AO82" i="2" s="1"/>
  <c r="W66" i="2"/>
  <c r="AO66" i="2" s="1"/>
  <c r="W65" i="2"/>
  <c r="AO65" i="2" s="1"/>
  <c r="W64" i="2"/>
  <c r="AO64" i="2" s="1"/>
  <c r="W63" i="2"/>
  <c r="AO63" i="2" s="1"/>
  <c r="W78" i="2"/>
  <c r="AO78" i="2" s="1"/>
  <c r="N78" i="2"/>
  <c r="N82" i="2"/>
  <c r="N83" i="2"/>
  <c r="W75" i="2"/>
  <c r="AO75" i="2" s="1"/>
  <c r="N75" i="2"/>
  <c r="N66" i="2"/>
  <c r="N65" i="2"/>
  <c r="N64" i="2"/>
  <c r="W46" i="3" l="1"/>
  <c r="AE43" i="3"/>
  <c r="AE44" i="3" s="1"/>
  <c r="W44" i="3"/>
  <c r="M46" i="3"/>
  <c r="M47" i="3" s="1"/>
  <c r="M45" i="3"/>
  <c r="M44" i="3"/>
  <c r="N84" i="2"/>
  <c r="N79" i="2"/>
  <c r="W84" i="2"/>
  <c r="AO84" i="2" s="1"/>
  <c r="N81" i="2"/>
  <c r="W79" i="2"/>
  <c r="AO79" i="2" s="1"/>
  <c r="W77" i="2"/>
  <c r="AO77" i="2" s="1"/>
  <c r="N77" i="2"/>
  <c r="W74" i="2"/>
  <c r="AO74" i="2" s="1"/>
  <c r="N74" i="2"/>
  <c r="W73" i="2"/>
  <c r="AO73" i="2" s="1"/>
  <c r="N73" i="2"/>
  <c r="N61" i="2"/>
  <c r="W59" i="2"/>
  <c r="AO59" i="2" s="1"/>
  <c r="N59" i="2"/>
  <c r="W58" i="2"/>
  <c r="AO58" i="2" s="1"/>
  <c r="N58" i="2"/>
  <c r="N62" i="2"/>
  <c r="W62" i="2"/>
  <c r="AO62" i="2" s="1"/>
  <c r="N63" i="2"/>
  <c r="N68" i="2"/>
  <c r="W68" i="2"/>
  <c r="AO68" i="2" s="1"/>
  <c r="W56" i="2"/>
  <c r="AO56" i="2" s="1"/>
  <c r="N57" i="2"/>
  <c r="N55" i="2"/>
  <c r="W48" i="3" l="1"/>
  <c r="AE45" i="3"/>
  <c r="AE47" i="3" s="1"/>
  <c r="AE46" i="3"/>
  <c r="M48" i="3"/>
  <c r="AG55" i="2"/>
  <c r="AO55" i="2" s="1"/>
  <c r="W71" i="2"/>
  <c r="AO71" i="2" s="1"/>
  <c r="W70" i="2"/>
  <c r="AO70" i="2" s="1"/>
  <c r="W69" i="2"/>
  <c r="AO69" i="2" s="1"/>
  <c r="W57" i="2"/>
  <c r="AE48" i="3" l="1"/>
  <c r="W85" i="2"/>
  <c r="AO57" i="2"/>
  <c r="AG85" i="2"/>
  <c r="W86" i="2"/>
  <c r="N71" i="2"/>
  <c r="N70" i="2"/>
  <c r="N69" i="2"/>
  <c r="N56" i="2"/>
  <c r="AO85" i="2" l="1"/>
  <c r="N85" i="2"/>
  <c r="N86" i="2" l="1"/>
  <c r="N88" i="2"/>
  <c r="AO86" i="2"/>
  <c r="AO88" i="2"/>
  <c r="AO87" i="2"/>
  <c r="AO89" i="2" s="1"/>
  <c r="N87" i="2"/>
  <c r="N89" i="2" s="1"/>
  <c r="W88" i="2"/>
  <c r="W89" i="2" s="1"/>
  <c r="W87" i="2"/>
  <c r="AA90" i="2"/>
  <c r="AO90" i="2" l="1"/>
  <c r="W90" i="2"/>
  <c r="N90" i="2"/>
  <c r="AG86" i="2"/>
  <c r="AG87" i="2" l="1"/>
  <c r="AG89" i="2" s="1"/>
  <c r="AG88" i="2"/>
  <c r="AG90" i="2" l="1"/>
</calcChain>
</file>

<file path=xl/sharedStrings.xml><?xml version="1.0" encoding="utf-8"?>
<sst xmlns="http://schemas.openxmlformats.org/spreadsheetml/2006/main" count="422" uniqueCount="145">
  <si>
    <t>SOLICITUD DE MANTENIMIENTO</t>
  </si>
  <si>
    <t>Fecha</t>
  </si>
  <si>
    <t>Día</t>
  </si>
  <si>
    <t>Mes</t>
  </si>
  <si>
    <t>Año</t>
  </si>
  <si>
    <t>Preventivo</t>
  </si>
  <si>
    <t>Si</t>
  </si>
  <si>
    <t>No</t>
  </si>
  <si>
    <t>Correctivo</t>
  </si>
  <si>
    <t>DIRECCIÓN TERRITORIAL/INSPECCIÓN DE TRABAJO</t>
  </si>
  <si>
    <t>DIRECCIÓN INMUEBLE</t>
  </si>
  <si>
    <t>DEPARTAMENTO</t>
  </si>
  <si>
    <t>MUNICIPIO</t>
  </si>
  <si>
    <t>NOMBRE SOLICITANTE</t>
  </si>
  <si>
    <t>CARGO</t>
  </si>
  <si>
    <t>Email</t>
  </si>
  <si>
    <t>TELÉFONO/CEL</t>
  </si>
  <si>
    <t>DESCRIPCIÓN TRABAJOS Y/O SERVICIOS REQUERIDOS INFRAESTRUCTURA FÍSICA</t>
  </si>
  <si>
    <t>UBICACIÓN/AREA DE MANTENIMIENTO Y/O NECESIDAD REQUERIDA</t>
  </si>
  <si>
    <t>Ítem</t>
  </si>
  <si>
    <t>Descripción</t>
  </si>
  <si>
    <t>Cantidad</t>
  </si>
  <si>
    <t>Cotización 1</t>
  </si>
  <si>
    <t>Cotización 2</t>
  </si>
  <si>
    <t>Cotización 3</t>
  </si>
  <si>
    <t xml:space="preserve">Promedio </t>
  </si>
  <si>
    <t xml:space="preserve">Nombre: </t>
  </si>
  <si>
    <t>CC</t>
  </si>
  <si>
    <t>NIT</t>
  </si>
  <si>
    <t>No. de documento</t>
  </si>
  <si>
    <t>Número telefónico</t>
  </si>
  <si>
    <t>Valor Unitario</t>
  </si>
  <si>
    <t>Valor Total</t>
  </si>
  <si>
    <t>TOTAL</t>
  </si>
  <si>
    <t>VALOR TOTAL DEL EVENTO</t>
  </si>
  <si>
    <t>Fecha de Cotización</t>
  </si>
  <si>
    <t>Vigencia de la Cotización</t>
  </si>
  <si>
    <t>Forma de Pago</t>
  </si>
  <si>
    <t>Plazo de Entrega</t>
  </si>
  <si>
    <t>Garantías Establecidas</t>
  </si>
  <si>
    <r>
      <rPr>
        <b/>
        <sz val="8"/>
        <color theme="1"/>
        <rFont val="Calibri"/>
        <family val="2"/>
        <scheme val="minor"/>
      </rPr>
      <t>Observación:</t>
    </r>
    <r>
      <rPr>
        <sz val="8"/>
        <color theme="1"/>
        <rFont val="Calibri"/>
        <family val="2"/>
        <scheme val="minor"/>
      </rPr>
      <t xml:space="preserve"> (comentarios dentro  del proceso de cotización)</t>
    </r>
  </si>
  <si>
    <t>Nombre Director Territorial</t>
  </si>
  <si>
    <t>Firma Director Territorial</t>
  </si>
  <si>
    <t>Director Territorial</t>
  </si>
  <si>
    <t>Administración</t>
  </si>
  <si>
    <t>Utilidad</t>
  </si>
  <si>
    <t>Imprevisto</t>
  </si>
  <si>
    <t>Teniendo en cuenta la necesidad , se requiere adjuntar y registrar a continuación la información de tres cotizaciones equiparables entre sí y que cumplan con los requisitos mínimos de ley, es decir: 
-Razón Social
-Número de NIT.
-Dirección
-Teléfono
Nota: Las cotizaciones deben venir en pesos colombianos.</t>
  </si>
  <si>
    <t>Unidad</t>
  </si>
  <si>
    <t>Dirección Territorial -Bogotá</t>
  </si>
  <si>
    <t>Carrera 7 No 32-63 P.2</t>
  </si>
  <si>
    <t>Bogotá</t>
  </si>
  <si>
    <t>Desmonte, corte e instalación de mesón (2,23 x 0,52 x 0,14 mts) de acuerdo con plano.</t>
  </si>
  <si>
    <t>Desmonte y montaje de puntos de red eléctrica regulada, salida de voz y datos existentes  (incluye la misma canaleta metálica)</t>
  </si>
  <si>
    <t>Desmonte guardaescoba actual, suministro e instalación de Guardaescoba en baldosa de cerámica de L.pieza=0,60 cm h.=0,09 cm, tipo Duropiso de CORONA o equivalente de igual calidad o superior. Incluye mortero de pega.</t>
  </si>
  <si>
    <t>Suministro e instalación de muro inferior en dry wall de 012 mts (0,66 mts x 1,00 mts)</t>
  </si>
  <si>
    <t>Pintura tipo 1 (2 manos)</t>
  </si>
  <si>
    <t>M2</t>
  </si>
  <si>
    <t>M</t>
  </si>
  <si>
    <t>UN</t>
  </si>
  <si>
    <t>ML</t>
  </si>
  <si>
    <t xml:space="preserve">IVA SOBRE LA UTILIDAD </t>
  </si>
  <si>
    <t xml:space="preserve">ANDRA ESPACIO VIVO SAS </t>
  </si>
  <si>
    <t>X</t>
  </si>
  <si>
    <t>901960786-7</t>
  </si>
  <si>
    <t xml:space="preserve">Administración </t>
  </si>
  <si>
    <t xml:space="preserve">Imprevistos </t>
  </si>
  <si>
    <t xml:space="preserve">Utilidad </t>
  </si>
  <si>
    <t>IVA 19%</t>
  </si>
  <si>
    <t xml:space="preserve">VALOR TOTAL DE LA OBRA </t>
  </si>
  <si>
    <t>901212386-6</t>
  </si>
  <si>
    <t>Vy G Constructores SAS</t>
  </si>
  <si>
    <t xml:space="preserve">SEBASTIAN PAEZ </t>
  </si>
  <si>
    <t>1. Adecuacion ventanilla de radicación</t>
  </si>
  <si>
    <t>1.1</t>
  </si>
  <si>
    <t>Demolición de muro en dry wall de 012 mts x 1,02 mts x 1,00 mts (incluye retiro de escombros)</t>
  </si>
  <si>
    <t>1.2</t>
  </si>
  <si>
    <t>Desmonte, corte e instalación de mesón (2,23 x 0,52 x 0,14 mts) de acuerdo con plano. (incluye retiro de escombros)</t>
  </si>
  <si>
    <t>1.3</t>
  </si>
  <si>
    <t>Desmonte y montaje de puntos de red eléctrica regulada, salida de voz y datos existentes  (incluye la misma canaleta metálica y retiro de escombros)</t>
  </si>
  <si>
    <t>1.4</t>
  </si>
  <si>
    <t>Desmonte guardaescoba actual, suministro e instalación de Guardaescoba en baldosa de cerámica de L.pieza=0,60 cm h.=0,09 cm, tipo Duropiso de CORONA o equivalente de igual calidad o superior. Incluye mortero de pega. (incluye retiro de escombros)</t>
  </si>
  <si>
    <t>1.5</t>
  </si>
  <si>
    <t>Suministro e instalación de muro inferior en dry wall de 012 mts (0,66 mts x 1,00 mts) (incluye retiro de escombros)</t>
  </si>
  <si>
    <t xml:space="preserve">2. Iluminación / eléctrico      
</t>
  </si>
  <si>
    <t>2.1</t>
  </si>
  <si>
    <t>Suministro e instalación de luminarias led 60x60 cuadrada en auditorio (2), en area ATC (6)</t>
  </si>
  <si>
    <t>Un</t>
  </si>
  <si>
    <t>2.2</t>
  </si>
  <si>
    <t>Suministro e instalación Interruptor doble de control de luminarias auditorio</t>
  </si>
  <si>
    <t>2.3</t>
  </si>
  <si>
    <t xml:space="preserve">Suministro e instalación de un punto de voz, datos, video (HDMI/VGA) y energía para el videobeam (interconexión audiovisual) </t>
  </si>
  <si>
    <t xml:space="preserve">3. Auditorio      
</t>
  </si>
  <si>
    <t>3.1</t>
  </si>
  <si>
    <t>Suministro e instalación de Pantalla Telón de proyección para videobeam, Tipo de Pantalla manual, fija con marco, medidas 280 x 210 cm Hi-Screen</t>
  </si>
  <si>
    <t>3.2</t>
  </si>
  <si>
    <t>Suministro e instalación de soporte de techo fijo para videobeam, incluye una base metálica ajustable (tipo araña) para diversas marcas, con capacidad de carga entre 20kg y 45kg y opciones de inclinación/giro, garantizando la nivelación y el ocultamiento de cables</t>
  </si>
  <si>
    <t>3.3</t>
  </si>
  <si>
    <t xml:space="preserve">Suministro e instalación de Película para contro solar en ventaneria de auditorio, tipo tradicional color ámbar (reducción de calor e infrarrojos) </t>
  </si>
  <si>
    <t xml:space="preserve">M2 </t>
  </si>
  <si>
    <t>3.4</t>
  </si>
  <si>
    <t xml:space="preserve">Suministro e instalación de Blackout negros. Panel de acuerdo con medidas de la ventanería </t>
  </si>
  <si>
    <t xml:space="preserve">4. NTC 6047 SST      
</t>
  </si>
  <si>
    <t>4.1</t>
  </si>
  <si>
    <t>Suministro e instalación de cinta antideslizante, reflectiva para escaleras y acceso baño PMR. Según normativas como la NTC 6047</t>
  </si>
  <si>
    <t>4.2</t>
  </si>
  <si>
    <t xml:space="preserve">Suministro e instalación de señalización básica/seguridad para el auditorio, letreros en acrílico o poliestireno de acuerdo a la norma. </t>
  </si>
  <si>
    <t xml:space="preserve">5. Pintura general       
</t>
  </si>
  <si>
    <t>5.1</t>
  </si>
  <si>
    <t>5.2</t>
  </si>
  <si>
    <t>5.3</t>
  </si>
  <si>
    <t xml:space="preserve">6. Otros      
</t>
  </si>
  <si>
    <t>6.1</t>
  </si>
  <si>
    <t xml:space="preserve">Sondeo y revisión baterias sanitarias hombres - mujeres </t>
  </si>
  <si>
    <t>6.2</t>
  </si>
  <si>
    <t xml:space="preserve">Suministro e instalación de Tapa rejilla - ducto ventilación de baño hombres parte posterior </t>
  </si>
  <si>
    <t xml:space="preserve">Registro Fotográfico: </t>
  </si>
  <si>
    <t>Mantenimientos preventivos y correctivos DT Bogotá y cumplimiento de  NTC 6047 ventanilla de radicación.</t>
  </si>
  <si>
    <t>OBSERVACIONES</t>
  </si>
  <si>
    <t>2.4</t>
  </si>
  <si>
    <t>2.5</t>
  </si>
  <si>
    <t>2.6</t>
  </si>
  <si>
    <t>Suministro e instalación de acometida trifásica en No 8 3# 8 F + 1# 8 N+ 1# 8 T desde cuarto técnico hasta cuarto de plataforma , incluye cableado, terminales, canaleta plástica, amarres, 1 protecciones de 3X40A y demás accesorios que se requieran para su correcta instalación y funcionamiento (la acometida tiene aproximadamente 75 metros, y se instalaría por la bandeja del segundo piso y la parte que no tiene bandeja se instala en canaleta).</t>
  </si>
  <si>
    <t>Suministro e instalación de tablero trifásico de 8 circuitos, incluye tablero, barraje y demás accesorios para su correcta instalación.</t>
  </si>
  <si>
    <t>Traslado de circuitos de tablero primer piso (circuito de tomacorrientes, iluminación y salida de cámara), debe incluir protecciones de 1X20 A y demás elementos que se requieran para su correcta instalación y funcionamiento.</t>
  </si>
  <si>
    <t>4.3</t>
  </si>
  <si>
    <t>Suministro e instalación de dispositivo de seguridad obligatorio-alarma (según normativa NTC 6047) en baño personas con movilidad reducuida PMR al interior, incluye un pulsador o cordón tirador rojo, señal sonora y visual (luz estroboscópica) para emergencias, incluye verificación de la inclinación del espejo del baño PMR.</t>
  </si>
  <si>
    <r>
      <t xml:space="preserve">Suministro e instalación de cielo raso salas de conciliacion esquina, lactancia y audtitorio </t>
    </r>
    <r>
      <rPr>
        <u/>
        <sz val="11"/>
        <rFont val="Arial Narrow"/>
        <family val="2"/>
      </rPr>
      <t>afectado por las humedades</t>
    </r>
    <r>
      <rPr>
        <sz val="11"/>
        <rFont val="Arial Narrow"/>
        <family val="2"/>
      </rPr>
      <t>. Incluye resane de drywal en cielo raso de plataforma vertical (0.80 x 0.60cm)</t>
    </r>
  </si>
  <si>
    <t>6.3</t>
  </si>
  <si>
    <t>6.4</t>
  </si>
  <si>
    <t>Suministro e instalación de flanche de láminas galvanizadas calibre 22 de 0.50 cm  en ventilaciones de condensadoras de Aires Acondicionados de acuerdo con necesidad, incluye el sellado de Juntas en la unión entre el flanche y la pared que lo sostiene e instalación de malla antipájaro.</t>
  </si>
  <si>
    <t>Suministro e instalación de sellador de silicona neutra en perfileria de ventana sobre la fachada occidente-cara interna (ventanería en auditorio, sala de lactancia y de conciliación) para aplicar en las juntas entre el marco de la ventana y la pared, complementado con espuma expansiva de poliuretano que se refuerza con silicona para rellenar cavidades grandes entre la ventana y el muro y evitar la entrada de aire y agua, aplicado para un sellado hermético y flexible. Incluye limpieza de la superficie que debe estar  seca, libre de aceites y partículas sueltas. Cubrimiento solo en perfilería afectada que esta generando humedades.</t>
  </si>
  <si>
    <r>
      <t xml:space="preserve">Suministro e instalación de láminas de poliuretano de cielo raso en audtitorio </t>
    </r>
    <r>
      <rPr>
        <u/>
        <sz val="11"/>
        <rFont val="Arial Narrow"/>
        <family val="2"/>
      </rPr>
      <t>afectadas por las humedades</t>
    </r>
    <r>
      <rPr>
        <sz val="11"/>
        <rFont val="Arial Narrow"/>
        <family val="2"/>
      </rPr>
      <t xml:space="preserve">. </t>
    </r>
  </si>
  <si>
    <t xml:space="preserve">ADOLFO ANDRES MARQUEZ PENAGOS </t>
  </si>
  <si>
    <t>amarquez@mintrabajo.gov.co</t>
  </si>
  <si>
    <t xml:space="preserve">Es deber del Ministerio del Trabajo, velar por el mantenimiento de sus bienes inmuebles a través de la ejecución de actividades que permitan la conservación de sus infraestructuras por su tiempo y uso. Así como velar por el cumplimiento de la normatividad vigente.
Con relación a la Dirección Territorial Bogotá sede objeto del presente proceso de selección, la misma actualmente opera en un inmueble propiedad del Ministerio del Trabajo ubicado Carrera 7 No. 32-63 Piso 2 en la ciudad de Bogotá.  A la fecha y como resultado de las actividades que deben llevarse a cabo con el fin de garantizar la conservación de la infraestructura y el cumplimiento de la normatividad vigente NTC 6047, en el marco del proceso evaluación e informe de seguimiento de aspectos puntuales de la oficina de control interno del Ministerio del trabajo requiere de la ejecución de mantenimientos preventivos y correctivos y la adecuación de la ventanilla de radicación de documentos para dar cumplimiento al requerimiento del informe  de la Oficina de Control Interno de la Entidad.  
</t>
  </si>
  <si>
    <t>Pintura general de todas las instalaciones en vinilo tipo 1 (2-3  manos) Incluye suministro, resanes y aplicación de pintura</t>
  </si>
  <si>
    <t>3.5</t>
  </si>
  <si>
    <t>Suministro e instalación alfombra modular de tráfico pesado para auditorio. Fabricada en 100% Nylon (o materiales de alta resistencia), con base de polipropileno o PVC, y un espesor de fibra de entre 6 mm y 12 mm.</t>
  </si>
  <si>
    <t>Suministro e instalación de señalización básica/seguridad para el auditorio, en acrílico o poliestireno de alto impacto de acuerdo a la norma (calibre 40-60) con vinilo fotoluminiscente (para visibilidad en la oscuridad), acrílico, o materiales autoadhesivos. Para su instalación debe contar con el VB del Grupo de SST del Ministerio del Trabajo.</t>
  </si>
  <si>
    <t xml:space="preserve">Suministro e instalación de cinta antideslizante, reflectiva en las escaleras de acceso del primer al segundo piso y acceso a baño PMR. Según normativas como la NTC 6047. Incluye limpieza profunda de la superficie, corte de precisión y aplicación de sellador de bordes para mayor durabilidad, garantizando alta visibilidad y agarre bajo la norma. </t>
  </si>
  <si>
    <t xml:space="preserve">Suministro e instalación de dispositivo de seguridad obligatorio-alarma (según normativa NTC 6047) en baño personas con movilidad reducuida PMR al interior, incluye un pulsador o cordón tirador rojo, señal sonora y visual (luz estroboscópica) para emergencias, incluye verificación de la inclinación del espejo del baño PMR. </t>
  </si>
  <si>
    <t>Suministro e instalación Interruptor doble de control de luminarias uno para el auditorio y uno para la oficina (independización de circuito iluminación)</t>
  </si>
  <si>
    <t>Suministro y aplicación de Pintura vinilo tipo 1 (2 manos) sobre pared, Incluye ventanilla de radicación cara interna y externa segundo piso, área de recepción primer piso, escaleras, sala de espera segundo piso, pintura de contra pared de plataforma vertical, área auditorio.</t>
  </si>
  <si>
    <t>Sondeo y revisión baterias sanitarias hombres - mujeres, incluye revisión y puesta en correcto funcionamiento de push sanitarios hombres y mujeres.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</si>
</sst>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00"/>
    <numFmt numFmtId="165" formatCode="dd/mm/yyyy;@"/>
    <numFmt numFmtId="166" formatCode="_-&quot;$&quot;\ * #,##0_-;\-&quot;$&quot;\ * #,##0_-;_-&quot;$&quot;\ * &quot;-&quot;??_-;_-@_-"/>
    <numFmt numFmtId="167" formatCode="&quot;$&quot;\ #,##0"/>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9"/>
      <color theme="1"/>
      <name val="Calibri"/>
      <family val="2"/>
      <scheme val="minor"/>
    </font>
    <font>
      <b/>
      <sz val="8"/>
      <color theme="1"/>
      <name val="Calibri"/>
      <family val="2"/>
      <scheme val="minor"/>
    </font>
    <font>
      <b/>
      <sz val="7"/>
      <color theme="1"/>
      <name val="Calibri"/>
      <family val="2"/>
      <scheme val="minor"/>
    </font>
    <font>
      <sz val="8"/>
      <color theme="1"/>
      <name val="Calibri"/>
      <family val="2"/>
      <scheme val="minor"/>
    </font>
    <font>
      <b/>
      <sz val="16"/>
      <color theme="1"/>
      <name val="Calibri"/>
      <family val="2"/>
      <scheme val="minor"/>
    </font>
    <font>
      <u/>
      <sz val="11"/>
      <color theme="10"/>
      <name val="Calibri"/>
      <family val="2"/>
      <scheme val="minor"/>
    </font>
    <font>
      <sz val="8"/>
      <name val="Calibri"/>
      <family val="2"/>
      <scheme val="minor"/>
    </font>
    <font>
      <sz val="11"/>
      <color theme="1"/>
      <name val="Calibri"/>
      <family val="2"/>
      <scheme val="minor"/>
    </font>
    <font>
      <sz val="11"/>
      <name val="Arial Narrow"/>
      <family val="2"/>
    </font>
    <font>
      <sz val="11"/>
      <color theme="1"/>
      <name val="Arial Narrow"/>
      <family val="2"/>
    </font>
    <font>
      <sz val="11"/>
      <color indexed="8"/>
      <name val="Arial Narrow"/>
      <family val="2"/>
    </font>
    <font>
      <sz val="11"/>
      <color rgb="FFFF0000"/>
      <name val="Calibri"/>
      <family val="2"/>
      <scheme val="minor"/>
    </font>
    <font>
      <b/>
      <sz val="11"/>
      <color theme="1"/>
      <name val="Arial Narrow"/>
      <family val="2"/>
    </font>
    <font>
      <u/>
      <sz val="11"/>
      <name val="Arial Narrow"/>
      <family val="2"/>
    </font>
    <font>
      <b/>
      <sz val="11"/>
      <color indexed="8"/>
      <name val="Arial Narrow"/>
      <family val="2"/>
    </font>
    <font>
      <sz val="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bottom/>
      <diagonal/>
    </border>
    <border>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5">
    <xf numFmtId="0" fontId="0" fillId="0" borderId="0"/>
    <xf numFmtId="0" fontId="8" fillId="0" borderId="0" applyNumberForma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cellStyleXfs>
  <cellXfs count="346">
    <xf numFmtId="0" fontId="0" fillId="0" borderId="0" xfId="0"/>
    <xf numFmtId="0" fontId="0" fillId="0" borderId="4" xfId="0" applyBorder="1" applyAlignment="1">
      <alignment horizontal="center"/>
    </xf>
    <xf numFmtId="0" fontId="0" fillId="2" borderId="10" xfId="0" applyFill="1" applyBorder="1"/>
    <xf numFmtId="0" fontId="0" fillId="2" borderId="4" xfId="0" applyFill="1" applyBorder="1"/>
    <xf numFmtId="0" fontId="0" fillId="2" borderId="5" xfId="0" applyFill="1" applyBorder="1"/>
    <xf numFmtId="0" fontId="0" fillId="2" borderId="0" xfId="0" applyFill="1"/>
    <xf numFmtId="0" fontId="0" fillId="2" borderId="12" xfId="0" applyFill="1" applyBorder="1"/>
    <xf numFmtId="0" fontId="0" fillId="2" borderId="7" xfId="0" applyFill="1" applyBorder="1"/>
    <xf numFmtId="0" fontId="0" fillId="2" borderId="8" xfId="0" applyFill="1" applyBorder="1"/>
    <xf numFmtId="0" fontId="3" fillId="0" borderId="0" xfId="0" applyFont="1" applyAlignment="1">
      <alignment vertical="center"/>
    </xf>
    <xf numFmtId="0" fontId="0" fillId="2" borderId="4" xfId="0" applyFill="1" applyBorder="1" applyAlignment="1">
      <alignment horizontal="center"/>
    </xf>
    <xf numFmtId="0" fontId="0" fillId="2" borderId="7" xfId="0" applyFill="1" applyBorder="1" applyAlignment="1">
      <alignment horizontal="center"/>
    </xf>
    <xf numFmtId="0" fontId="1" fillId="2" borderId="0" xfId="0" applyFont="1" applyFill="1"/>
    <xf numFmtId="0" fontId="0" fillId="2" borderId="0" xfId="0" applyFill="1" applyAlignment="1">
      <alignment horizontal="center"/>
    </xf>
    <xf numFmtId="0" fontId="6" fillId="2" borderId="0" xfId="0" applyFont="1" applyFill="1" applyAlignment="1">
      <alignment horizontal="left" vertical="top"/>
    </xf>
    <xf numFmtId="0" fontId="1" fillId="2" borderId="0" xfId="0" applyFont="1" applyFill="1" applyAlignment="1">
      <alignment horizontal="center" vertical="center"/>
    </xf>
    <xf numFmtId="0" fontId="1" fillId="0" borderId="0" xfId="0" applyFont="1"/>
    <xf numFmtId="0" fontId="1" fillId="2" borderId="0" xfId="0" applyFont="1" applyFill="1" applyAlignment="1">
      <alignment horizontal="left"/>
    </xf>
    <xf numFmtId="0" fontId="5" fillId="0" borderId="9" xfId="0" applyFont="1" applyBorder="1" applyAlignment="1">
      <alignment horizontal="center"/>
    </xf>
    <xf numFmtId="0" fontId="5" fillId="0" borderId="9" xfId="0" applyFont="1" applyBorder="1" applyAlignment="1">
      <alignment horizontal="center" vertical="center" wrapText="1"/>
    </xf>
    <xf numFmtId="165" fontId="0" fillId="2" borderId="4" xfId="0" applyNumberFormat="1" applyFill="1" applyBorder="1"/>
    <xf numFmtId="165" fontId="0" fillId="2" borderId="0" xfId="0" applyNumberFormat="1" applyFill="1"/>
    <xf numFmtId="0" fontId="1" fillId="2" borderId="0" xfId="0" applyFont="1" applyFill="1" applyAlignment="1">
      <alignment horizontal="center"/>
    </xf>
    <xf numFmtId="0" fontId="2" fillId="2" borderId="2" xfId="0" applyFont="1" applyFill="1" applyBorder="1" applyAlignment="1">
      <alignment vertical="top"/>
    </xf>
    <xf numFmtId="0" fontId="2" fillId="2" borderId="15" xfId="0" applyFont="1" applyFill="1" applyBorder="1" applyAlignment="1">
      <alignment vertical="top"/>
    </xf>
    <xf numFmtId="0" fontId="2" fillId="2" borderId="0" xfId="0" applyFont="1" applyFill="1" applyAlignment="1">
      <alignment horizontal="center" vertical="top"/>
    </xf>
    <xf numFmtId="0" fontId="0" fillId="2" borderId="0" xfId="0" applyFill="1" applyAlignment="1">
      <alignment horizontal="left"/>
    </xf>
    <xf numFmtId="0" fontId="0" fillId="2" borderId="1" xfId="0" applyFill="1" applyBorder="1"/>
    <xf numFmtId="165" fontId="2" fillId="2" borderId="4" xfId="0" applyNumberFormat="1" applyFont="1" applyFill="1" applyBorder="1" applyAlignment="1">
      <alignment horizontal="center" vertical="center"/>
    </xf>
    <xf numFmtId="165" fontId="0" fillId="2" borderId="0" xfId="0" applyNumberFormat="1" applyFill="1" applyAlignment="1">
      <alignment horizontal="center"/>
    </xf>
    <xf numFmtId="164" fontId="0" fillId="2" borderId="0" xfId="0" applyNumberFormat="1" applyFill="1"/>
    <xf numFmtId="0" fontId="1" fillId="2" borderId="0" xfId="0" applyFont="1" applyFill="1" applyAlignment="1">
      <alignment vertical="center" wrapText="1"/>
    </xf>
    <xf numFmtId="164" fontId="0" fillId="0" borderId="24" xfId="0" applyNumberFormat="1" applyBorder="1" applyAlignment="1">
      <alignment vertical="center" wrapText="1"/>
    </xf>
    <xf numFmtId="164" fontId="1" fillId="2" borderId="0" xfId="0" applyNumberFormat="1" applyFont="1" applyFill="1"/>
    <xf numFmtId="0" fontId="11" fillId="2" borderId="23" xfId="0" applyFont="1" applyFill="1" applyBorder="1" applyAlignment="1">
      <alignment horizontal="center" vertical="center" wrapText="1"/>
    </xf>
    <xf numFmtId="0" fontId="0" fillId="2" borderId="9" xfId="0" applyFill="1" applyBorder="1" applyAlignment="1">
      <alignment horizontal="center"/>
    </xf>
    <xf numFmtId="0" fontId="0" fillId="0" borderId="0" xfId="0" applyAlignment="1">
      <alignment horizontal="center"/>
    </xf>
    <xf numFmtId="164" fontId="6" fillId="0" borderId="26" xfId="0" applyNumberFormat="1" applyFont="1" applyBorder="1" applyAlignment="1">
      <alignment horizontal="center"/>
    </xf>
    <xf numFmtId="0" fontId="0" fillId="2" borderId="3" xfId="0" applyFill="1" applyBorder="1" applyAlignment="1">
      <alignment horizontal="center"/>
    </xf>
    <xf numFmtId="0" fontId="0" fillId="2" borderId="6" xfId="0" applyFill="1" applyBorder="1" applyAlignment="1">
      <alignment horizontal="center"/>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164" fontId="6" fillId="0" borderId="54" xfId="0" applyNumberFormat="1" applyFont="1" applyBorder="1" applyAlignment="1">
      <alignment horizontal="center"/>
    </xf>
    <xf numFmtId="0" fontId="5" fillId="0" borderId="1" xfId="0" applyFont="1" applyBorder="1" applyAlignment="1">
      <alignment horizontal="center" vertical="center" wrapText="1"/>
    </xf>
    <xf numFmtId="0" fontId="5" fillId="0" borderId="12" xfId="0" applyFont="1" applyBorder="1" applyAlignment="1">
      <alignment horizontal="left" vertical="center" wrapText="1"/>
    </xf>
    <xf numFmtId="0" fontId="5" fillId="0" borderId="12" xfId="0" applyFont="1" applyBorder="1" applyAlignment="1">
      <alignment horizontal="center"/>
    </xf>
    <xf numFmtId="2" fontId="11"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2" fontId="11" fillId="2" borderId="1" xfId="0" applyNumberFormat="1" applyFont="1" applyFill="1" applyBorder="1" applyAlignment="1">
      <alignment horizontal="center" vertical="center"/>
    </xf>
    <xf numFmtId="0" fontId="6" fillId="2" borderId="0" xfId="0" applyFont="1" applyFill="1" applyAlignment="1">
      <alignment horizontal="center" vertical="top" wrapText="1"/>
    </xf>
    <xf numFmtId="164" fontId="6" fillId="0" borderId="1" xfId="0" applyNumberFormat="1" applyFont="1" applyBorder="1" applyAlignment="1">
      <alignment horizontal="center"/>
    </xf>
    <xf numFmtId="0" fontId="0" fillId="0" borderId="1" xfId="0" applyBorder="1" applyAlignment="1">
      <alignment horizontal="center" vertical="center"/>
    </xf>
    <xf numFmtId="0" fontId="11" fillId="0" borderId="1" xfId="0" applyFont="1" applyBorder="1" applyAlignment="1">
      <alignment horizontal="center" vertical="center" wrapText="1"/>
    </xf>
    <xf numFmtId="0" fontId="11" fillId="0" borderId="23" xfId="0" applyFont="1" applyBorder="1" applyAlignment="1">
      <alignment horizontal="center" vertical="center"/>
    </xf>
    <xf numFmtId="0" fontId="11" fillId="2" borderId="23" xfId="0" applyFont="1" applyFill="1" applyBorder="1" applyAlignment="1">
      <alignment horizontal="center" vertical="center"/>
    </xf>
    <xf numFmtId="164" fontId="6" fillId="0" borderId="24" xfId="0" applyNumberFormat="1" applyFont="1" applyBorder="1" applyAlignment="1">
      <alignment horizontal="center"/>
    </xf>
    <xf numFmtId="2" fontId="11" fillId="0" borderId="24" xfId="0" applyNumberFormat="1" applyFont="1" applyBorder="1" applyAlignment="1">
      <alignment horizontal="center" vertical="center"/>
    </xf>
    <xf numFmtId="2" fontId="11" fillId="2" borderId="24" xfId="0" applyNumberFormat="1" applyFont="1" applyFill="1" applyBorder="1" applyAlignment="1">
      <alignment horizontal="center" vertical="center"/>
    </xf>
    <xf numFmtId="0" fontId="12" fillId="2" borderId="24" xfId="0" applyFont="1" applyFill="1" applyBorder="1" applyAlignment="1">
      <alignment horizontal="center" vertical="center"/>
    </xf>
    <xf numFmtId="164" fontId="6" fillId="2" borderId="23" xfId="0" applyNumberFormat="1" applyFont="1" applyFill="1" applyBorder="1"/>
    <xf numFmtId="164" fontId="6" fillId="2" borderId="24" xfId="0" applyNumberFormat="1" applyFont="1" applyFill="1" applyBorder="1"/>
    <xf numFmtId="164" fontId="0" fillId="2" borderId="24" xfId="0" applyNumberFormat="1" applyFill="1" applyBorder="1"/>
    <xf numFmtId="0" fontId="5" fillId="2" borderId="11" xfId="0" applyFont="1" applyFill="1" applyBorder="1" applyAlignment="1">
      <alignment vertical="center" wrapText="1"/>
    </xf>
    <xf numFmtId="0" fontId="1" fillId="2" borderId="11" xfId="0" applyFont="1" applyFill="1" applyBorder="1" applyAlignment="1">
      <alignment vertical="center" wrapText="1"/>
    </xf>
    <xf numFmtId="164" fontId="6" fillId="2" borderId="25" xfId="0" applyNumberFormat="1" applyFont="1" applyFill="1" applyBorder="1"/>
    <xf numFmtId="164" fontId="6" fillId="2" borderId="54" xfId="0" applyNumberFormat="1" applyFont="1" applyFill="1" applyBorder="1"/>
    <xf numFmtId="0" fontId="5" fillId="2" borderId="13" xfId="0" applyFont="1" applyFill="1" applyBorder="1" applyAlignment="1">
      <alignment vertical="center" wrapText="1"/>
    </xf>
    <xf numFmtId="0" fontId="1" fillId="0" borderId="4" xfId="0" applyFont="1" applyBorder="1" applyAlignment="1">
      <alignment horizontal="center" vertical="center" wrapText="1"/>
    </xf>
    <xf numFmtId="0" fontId="0" fillId="0" borderId="4" xfId="0" applyBorder="1" applyAlignment="1">
      <alignment horizontal="left"/>
    </xf>
    <xf numFmtId="0" fontId="5" fillId="0" borderId="0" xfId="0" applyFont="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left"/>
    </xf>
    <xf numFmtId="0" fontId="5" fillId="0" borderId="0" xfId="0" applyFont="1" applyAlignment="1">
      <alignment horizontal="center"/>
    </xf>
    <xf numFmtId="0" fontId="5" fillId="2" borderId="7" xfId="0" applyFont="1" applyFill="1" applyBorder="1" applyAlignment="1">
      <alignment vertical="center" wrapText="1"/>
    </xf>
    <xf numFmtId="0" fontId="2" fillId="2" borderId="14" xfId="0" applyFont="1" applyFill="1" applyBorder="1" applyAlignment="1">
      <alignment vertical="top"/>
    </xf>
    <xf numFmtId="0" fontId="11" fillId="2" borderId="1" xfId="0" applyFont="1" applyFill="1" applyBorder="1" applyAlignment="1">
      <alignment horizontal="center" vertical="center" wrapText="1"/>
    </xf>
    <xf numFmtId="0" fontId="12" fillId="2" borderId="26" xfId="0" applyFont="1" applyFill="1" applyBorder="1" applyAlignment="1">
      <alignment horizontal="center" vertical="center"/>
    </xf>
    <xf numFmtId="0" fontId="11" fillId="2" borderId="1" xfId="0" applyFont="1" applyFill="1" applyBorder="1" applyAlignment="1">
      <alignment horizontal="center" vertical="center"/>
    </xf>
    <xf numFmtId="0" fontId="1" fillId="2" borderId="7" xfId="0" applyFont="1" applyFill="1" applyBorder="1"/>
    <xf numFmtId="167" fontId="0" fillId="3" borderId="11" xfId="0" applyNumberFormat="1" applyFill="1" applyBorder="1" applyAlignment="1">
      <alignment horizontal="center" wrapText="1"/>
    </xf>
    <xf numFmtId="167" fontId="0" fillId="3" borderId="13" xfId="0" applyNumberFormat="1" applyFill="1" applyBorder="1" applyAlignment="1">
      <alignment horizontal="center" wrapText="1"/>
    </xf>
    <xf numFmtId="164" fontId="0" fillId="0" borderId="1" xfId="0" applyNumberFormat="1" applyBorder="1" applyAlignment="1">
      <alignment horizontal="right"/>
    </xf>
    <xf numFmtId="164" fontId="0" fillId="0" borderId="33" xfId="0" applyNumberFormat="1" applyBorder="1" applyAlignment="1">
      <alignment horizontal="right"/>
    </xf>
    <xf numFmtId="9" fontId="0" fillId="0" borderId="32" xfId="0" applyNumberFormat="1"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164" fontId="0" fillId="2" borderId="1" xfId="0" applyNumberFormat="1" applyFill="1" applyBorder="1" applyAlignment="1">
      <alignment horizontal="right"/>
    </xf>
    <xf numFmtId="164" fontId="0" fillId="2" borderId="33" xfId="0" applyNumberFormat="1" applyFill="1" applyBorder="1" applyAlignment="1">
      <alignment horizontal="right"/>
    </xf>
    <xf numFmtId="167" fontId="0" fillId="3" borderId="25" xfId="0" applyNumberFormat="1" applyFill="1" applyBorder="1" applyAlignment="1">
      <alignment horizontal="center" wrapText="1"/>
    </xf>
    <xf numFmtId="167" fontId="0" fillId="3" borderId="23" xfId="0" applyNumberFormat="1" applyFill="1" applyBorder="1" applyAlignment="1">
      <alignment horizontal="center" wrapText="1"/>
    </xf>
    <xf numFmtId="167" fontId="0" fillId="0" borderId="1" xfId="0" applyNumberFormat="1" applyBorder="1" applyAlignment="1">
      <alignment horizontal="right"/>
    </xf>
    <xf numFmtId="167" fontId="0" fillId="0" borderId="33" xfId="0" applyNumberFormat="1" applyBorder="1" applyAlignment="1">
      <alignment horizontal="right"/>
    </xf>
    <xf numFmtId="164" fontId="0" fillId="0" borderId="26" xfId="0" applyNumberFormat="1" applyBorder="1" applyAlignment="1">
      <alignment horizontal="right"/>
    </xf>
    <xf numFmtId="164" fontId="0" fillId="0" borderId="48" xfId="0" applyNumberFormat="1" applyBorder="1" applyAlignment="1">
      <alignment horizontal="right"/>
    </xf>
    <xf numFmtId="164" fontId="1" fillId="3" borderId="41" xfId="0" applyNumberFormat="1" applyFont="1" applyFill="1" applyBorder="1" applyAlignment="1">
      <alignment horizontal="center"/>
    </xf>
    <xf numFmtId="164" fontId="1" fillId="3" borderId="42" xfId="0" applyNumberFormat="1" applyFont="1" applyFill="1" applyBorder="1" applyAlignment="1">
      <alignment horizontal="center"/>
    </xf>
    <xf numFmtId="164" fontId="0" fillId="2" borderId="26" xfId="0" applyNumberFormat="1" applyFill="1" applyBorder="1" applyAlignment="1">
      <alignment horizontal="right" vertical="center"/>
    </xf>
    <xf numFmtId="164" fontId="0" fillId="2" borderId="48" xfId="0" applyNumberFormat="1" applyFill="1" applyBorder="1" applyAlignment="1">
      <alignment horizontal="right" vertical="center"/>
    </xf>
    <xf numFmtId="9" fontId="0" fillId="0" borderId="20" xfId="0" applyNumberFormat="1" applyBorder="1" applyAlignment="1">
      <alignment horizontal="center"/>
    </xf>
    <xf numFmtId="9" fontId="0" fillId="0" borderId="11" xfId="0" applyNumberFormat="1" applyBorder="1" applyAlignment="1">
      <alignment horizontal="center"/>
    </xf>
    <xf numFmtId="9" fontId="0" fillId="0" borderId="24" xfId="0" applyNumberFormat="1" applyBorder="1" applyAlignment="1">
      <alignment horizontal="center"/>
    </xf>
    <xf numFmtId="164" fontId="0" fillId="0" borderId="1" xfId="0" applyNumberFormat="1" applyBorder="1" applyAlignment="1">
      <alignment vertical="center"/>
    </xf>
    <xf numFmtId="164" fontId="0" fillId="0" borderId="33" xfId="0" applyNumberFormat="1" applyBorder="1" applyAlignment="1">
      <alignment vertical="center"/>
    </xf>
    <xf numFmtId="164" fontId="0" fillId="0" borderId="32" xfId="0" applyNumberFormat="1" applyBorder="1" applyAlignment="1">
      <alignment vertical="center"/>
    </xf>
    <xf numFmtId="164" fontId="6" fillId="0" borderId="1" xfId="0" applyNumberFormat="1" applyFont="1" applyBorder="1" applyAlignment="1">
      <alignment horizontal="center"/>
    </xf>
    <xf numFmtId="164" fontId="6" fillId="0" borderId="33" xfId="0" applyNumberFormat="1" applyFont="1" applyBorder="1" applyAlignment="1">
      <alignment horizontal="center"/>
    </xf>
    <xf numFmtId="167" fontId="0" fillId="0" borderId="1" xfId="0" applyNumberFormat="1" applyBorder="1" applyAlignment="1">
      <alignment vertical="center"/>
    </xf>
    <xf numFmtId="167" fontId="0" fillId="0" borderId="33" xfId="0" applyNumberFormat="1" applyBorder="1" applyAlignment="1">
      <alignment vertical="center"/>
    </xf>
    <xf numFmtId="166" fontId="13" fillId="0" borderId="23" xfId="2" applyNumberFormat="1" applyFont="1" applyBorder="1" applyAlignment="1">
      <alignment horizontal="center" vertical="center" wrapText="1"/>
    </xf>
    <xf numFmtId="166" fontId="13" fillId="0" borderId="11" xfId="2" applyNumberFormat="1" applyFont="1" applyBorder="1" applyAlignment="1">
      <alignment horizontal="center" vertical="center" wrapText="1"/>
    </xf>
    <xf numFmtId="166" fontId="13" fillId="0" borderId="24" xfId="2" applyNumberFormat="1" applyFont="1" applyBorder="1" applyAlignment="1">
      <alignment horizontal="center" vertical="center" wrapText="1"/>
    </xf>
    <xf numFmtId="164" fontId="0" fillId="2" borderId="32" xfId="0" applyNumberFormat="1" applyFill="1" applyBorder="1" applyAlignment="1">
      <alignment vertical="center"/>
    </xf>
    <xf numFmtId="164" fontId="0" fillId="2" borderId="1" xfId="0" applyNumberFormat="1" applyFill="1" applyBorder="1" applyAlignment="1">
      <alignment vertical="center"/>
    </xf>
    <xf numFmtId="166" fontId="13" fillId="0" borderId="55" xfId="2" applyNumberFormat="1" applyFont="1" applyBorder="1" applyAlignment="1">
      <alignment horizontal="center" vertical="center" wrapText="1"/>
    </xf>
    <xf numFmtId="166" fontId="13" fillId="0" borderId="2" xfId="2" applyNumberFormat="1" applyFont="1" applyBorder="1" applyAlignment="1">
      <alignment horizontal="center" vertical="center" wrapText="1"/>
    </xf>
    <xf numFmtId="166" fontId="13" fillId="0" borderId="56" xfId="2" applyNumberFormat="1" applyFont="1" applyBorder="1" applyAlignment="1">
      <alignment horizontal="center" vertical="center" wrapText="1"/>
    </xf>
    <xf numFmtId="0" fontId="0" fillId="2" borderId="37"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7" xfId="0" applyFill="1" applyBorder="1" applyAlignment="1">
      <alignment horizontal="center"/>
    </xf>
    <xf numFmtId="0" fontId="0" fillId="2" borderId="0" xfId="0" applyFill="1" applyAlignment="1">
      <alignment horizontal="center"/>
    </xf>
    <xf numFmtId="0" fontId="0" fillId="2" borderId="12" xfId="0" applyFill="1" applyBorder="1" applyAlignment="1">
      <alignment horizontal="center"/>
    </xf>
    <xf numFmtId="0" fontId="0" fillId="2" borderId="51"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1" fillId="0" borderId="43" xfId="0" applyFont="1" applyBorder="1" applyAlignment="1">
      <alignment horizontal="center" vertical="center"/>
    </xf>
    <xf numFmtId="0" fontId="1" fillId="0" borderId="41" xfId="0" applyFont="1" applyBorder="1" applyAlignment="1">
      <alignment horizontal="center" vertical="center"/>
    </xf>
    <xf numFmtId="0" fontId="0" fillId="2" borderId="13" xfId="0" applyFill="1" applyBorder="1" applyAlignment="1">
      <alignment horizontal="center"/>
    </xf>
    <xf numFmtId="0" fontId="6" fillId="0" borderId="29" xfId="0" applyFont="1" applyBorder="1" applyAlignment="1">
      <alignment horizontal="left" vertical="top" wrapText="1"/>
    </xf>
    <xf numFmtId="0" fontId="6" fillId="0" borderId="22" xfId="0" applyFont="1" applyBorder="1" applyAlignment="1">
      <alignment horizontal="left" vertical="top" wrapText="1"/>
    </xf>
    <xf numFmtId="0" fontId="6" fillId="0" borderId="30" xfId="0" applyFont="1" applyBorder="1" applyAlignment="1">
      <alignment horizontal="left" vertical="top" wrapText="1"/>
    </xf>
    <xf numFmtId="0" fontId="1" fillId="2" borderId="4" xfId="0" applyFont="1" applyFill="1" applyBorder="1" applyAlignment="1">
      <alignment horizontal="left"/>
    </xf>
    <xf numFmtId="0" fontId="1" fillId="2" borderId="10" xfId="0" applyFont="1" applyFill="1" applyBorder="1" applyAlignment="1">
      <alignment horizontal="left"/>
    </xf>
    <xf numFmtId="0" fontId="8" fillId="2" borderId="11" xfId="1" applyFill="1" applyBorder="1" applyAlignment="1">
      <alignment horizontal="left"/>
    </xf>
    <xf numFmtId="0" fontId="0" fillId="2" borderId="11" xfId="0" applyFill="1" applyBorder="1" applyAlignment="1">
      <alignment horizontal="left"/>
    </xf>
    <xf numFmtId="0" fontId="1" fillId="2" borderId="0" xfId="0" applyFont="1" applyFill="1" applyAlignment="1">
      <alignment horizontal="left"/>
    </xf>
    <xf numFmtId="0" fontId="14" fillId="2" borderId="7" xfId="0" applyFont="1" applyFill="1" applyBorder="1" applyAlignment="1">
      <alignment horizontal="left" wrapText="1"/>
    </xf>
    <xf numFmtId="0" fontId="0" fillId="2" borderId="7" xfId="0" applyFill="1" applyBorder="1" applyAlignment="1">
      <alignment horizontal="left" wrapText="1"/>
    </xf>
    <xf numFmtId="0" fontId="18" fillId="2" borderId="9" xfId="0" applyFont="1" applyFill="1" applyBorder="1" applyAlignment="1">
      <alignment horizontal="left" vertical="center" wrapText="1"/>
    </xf>
    <xf numFmtId="0" fontId="18" fillId="2" borderId="0" xfId="0" applyFont="1" applyFill="1" applyAlignment="1">
      <alignment horizontal="left" vertical="center" wrapText="1"/>
    </xf>
    <xf numFmtId="0" fontId="18" fillId="2" borderId="12" xfId="0" applyFont="1" applyFill="1" applyBorder="1" applyAlignment="1">
      <alignment horizontal="left" vertical="center" wrapText="1"/>
    </xf>
    <xf numFmtId="0" fontId="2" fillId="2" borderId="9" xfId="0" applyFont="1" applyFill="1" applyBorder="1" applyAlignment="1">
      <alignment horizontal="center" vertical="top"/>
    </xf>
    <xf numFmtId="0" fontId="2" fillId="2" borderId="0" xfId="0" applyFont="1" applyFill="1" applyAlignment="1">
      <alignment horizontal="center" vertical="top"/>
    </xf>
    <xf numFmtId="0" fontId="2" fillId="2" borderId="12" xfId="0" applyFont="1" applyFill="1" applyBorder="1" applyAlignment="1">
      <alignment horizontal="center" vertical="top"/>
    </xf>
    <xf numFmtId="0" fontId="2" fillId="2" borderId="16" xfId="0" applyFont="1" applyFill="1" applyBorder="1" applyAlignment="1">
      <alignment horizontal="center" vertical="top"/>
    </xf>
    <xf numFmtId="0" fontId="2" fillId="2" borderId="13" xfId="0" applyFont="1" applyFill="1" applyBorder="1" applyAlignment="1">
      <alignment horizontal="center" vertical="top"/>
    </xf>
    <xf numFmtId="0" fontId="2" fillId="2" borderId="17" xfId="0" applyFont="1" applyFill="1" applyBorder="1" applyAlignment="1">
      <alignment horizontal="center" vertical="top"/>
    </xf>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2" fillId="2" borderId="8" xfId="0" applyFont="1" applyFill="1" applyBorder="1" applyAlignment="1">
      <alignment horizontal="center" vertical="top"/>
    </xf>
    <xf numFmtId="0" fontId="1" fillId="2" borderId="13" xfId="0" applyFont="1" applyFill="1" applyBorder="1" applyAlignment="1">
      <alignment horizontal="left" wrapText="1"/>
    </xf>
    <xf numFmtId="0" fontId="1" fillId="2" borderId="13" xfId="0" applyFont="1" applyFill="1" applyBorder="1" applyAlignment="1">
      <alignment horizontal="left"/>
    </xf>
    <xf numFmtId="0" fontId="0" fillId="2" borderId="20" xfId="0" applyFill="1" applyBorder="1" applyAlignment="1">
      <alignment horizontal="center"/>
    </xf>
    <xf numFmtId="0" fontId="0" fillId="2" borderId="11" xfId="0" applyFill="1" applyBorder="1" applyAlignment="1">
      <alignment horizontal="center"/>
    </xf>
    <xf numFmtId="0" fontId="0" fillId="2" borderId="21" xfId="0" applyFill="1" applyBorder="1" applyAlignment="1">
      <alignment horizontal="center"/>
    </xf>
    <xf numFmtId="0" fontId="0" fillId="2" borderId="13" xfId="0" applyFill="1" applyBorder="1" applyAlignment="1">
      <alignment horizontal="left"/>
    </xf>
    <xf numFmtId="0" fontId="1" fillId="2" borderId="29" xfId="0" applyFont="1" applyFill="1" applyBorder="1" applyAlignment="1">
      <alignment horizontal="center"/>
    </xf>
    <xf numFmtId="0" fontId="1" fillId="2" borderId="22" xfId="0" applyFont="1" applyFill="1" applyBorder="1" applyAlignment="1">
      <alignment horizontal="center"/>
    </xf>
    <xf numFmtId="0" fontId="1" fillId="2" borderId="30" xfId="0" applyFont="1" applyFill="1" applyBorder="1" applyAlignment="1">
      <alignment horizontal="center"/>
    </xf>
    <xf numFmtId="164" fontId="0" fillId="0" borderId="23" xfId="0" applyNumberFormat="1" applyBorder="1" applyAlignment="1">
      <alignment horizontal="right"/>
    </xf>
    <xf numFmtId="164" fontId="0" fillId="0" borderId="11" xfId="0" applyNumberFormat="1" applyBorder="1" applyAlignment="1">
      <alignment horizontal="right"/>
    </xf>
    <xf numFmtId="164" fontId="0" fillId="0" borderId="21" xfId="0" applyNumberFormat="1" applyBorder="1" applyAlignment="1">
      <alignment horizontal="right"/>
    </xf>
    <xf numFmtId="0" fontId="1" fillId="2" borderId="11" xfId="0" applyFont="1" applyFill="1" applyBorder="1" applyAlignment="1">
      <alignment horizontal="left"/>
    </xf>
    <xf numFmtId="0" fontId="1" fillId="2" borderId="2" xfId="0" applyFont="1" applyFill="1" applyBorder="1"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3" borderId="37"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38" xfId="0" applyFont="1" applyFill="1" applyBorder="1" applyAlignment="1">
      <alignment horizontal="center" vertical="center"/>
    </xf>
    <xf numFmtId="0" fontId="5" fillId="3" borderId="27" xfId="0" applyFont="1" applyFill="1" applyBorder="1" applyAlignment="1">
      <alignment horizontal="center" vertical="center"/>
    </xf>
    <xf numFmtId="0" fontId="5" fillId="3" borderId="0" xfId="0" applyFont="1" applyFill="1" applyAlignment="1">
      <alignment horizontal="center" vertical="center"/>
    </xf>
    <xf numFmtId="0" fontId="5" fillId="3" borderId="28" xfId="0" applyFont="1" applyFill="1" applyBorder="1" applyAlignment="1">
      <alignment horizontal="center" vertical="center"/>
    </xf>
    <xf numFmtId="0" fontId="5" fillId="3" borderId="51"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53" xfId="0" applyFont="1" applyFill="1" applyBorder="1" applyAlignment="1">
      <alignment horizontal="center" vertical="center"/>
    </xf>
    <xf numFmtId="0" fontId="5" fillId="3" borderId="36"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52" xfId="0" applyFont="1" applyFill="1" applyBorder="1" applyAlignment="1">
      <alignment horizontal="center"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3" borderId="29"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31" xfId="0" applyFont="1" applyFill="1" applyBorder="1" applyAlignment="1">
      <alignment horizontal="center" vertical="center"/>
    </xf>
    <xf numFmtId="0" fontId="5" fillId="3" borderId="33" xfId="0" applyFont="1" applyFill="1" applyBorder="1" applyAlignment="1">
      <alignment horizontal="center" vertical="center"/>
    </xf>
    <xf numFmtId="0" fontId="5" fillId="3" borderId="35"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42" xfId="0" applyFont="1" applyFill="1" applyBorder="1" applyAlignment="1">
      <alignment horizontal="center" vertical="center"/>
    </xf>
    <xf numFmtId="0" fontId="2" fillId="2" borderId="2" xfId="0" applyFont="1" applyFill="1" applyBorder="1" applyAlignment="1">
      <alignment horizontal="left" vertical="top"/>
    </xf>
    <xf numFmtId="0" fontId="2" fillId="2" borderId="14" xfId="0" applyFont="1" applyFill="1" applyBorder="1" applyAlignment="1">
      <alignment horizontal="center" vertical="top"/>
    </xf>
    <xf numFmtId="0" fontId="2" fillId="2" borderId="2" xfId="0" applyFont="1" applyFill="1" applyBorder="1" applyAlignment="1">
      <alignment horizontal="center" vertical="top"/>
    </xf>
    <xf numFmtId="0" fontId="5" fillId="0" borderId="0" xfId="0" applyFont="1" applyAlignment="1">
      <alignment horizontal="center" vertical="center" wrapText="1"/>
    </xf>
    <xf numFmtId="3" fontId="5" fillId="0" borderId="13" xfId="0" applyNumberFormat="1" applyFont="1" applyBorder="1" applyAlignment="1">
      <alignment horizontal="center" vertical="center" wrapText="1"/>
    </xf>
    <xf numFmtId="0" fontId="5" fillId="3" borderId="46"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2" fillId="2" borderId="9" xfId="0" applyFont="1" applyFill="1" applyBorder="1" applyAlignment="1">
      <alignment horizontal="right" vertical="center"/>
    </xf>
    <xf numFmtId="0" fontId="2" fillId="2" borderId="0" xfId="0" applyFont="1" applyFill="1" applyAlignment="1">
      <alignment horizontal="right" vertical="center"/>
    </xf>
    <xf numFmtId="165" fontId="2" fillId="2" borderId="44" xfId="0" applyNumberFormat="1" applyFont="1" applyFill="1" applyBorder="1" applyAlignment="1">
      <alignment horizontal="center" vertical="center"/>
    </xf>
    <xf numFmtId="165" fontId="2" fillId="2" borderId="10" xfId="0" applyNumberFormat="1" applyFont="1" applyFill="1" applyBorder="1" applyAlignment="1">
      <alignment horizontal="center" vertical="center"/>
    </xf>
    <xf numFmtId="165" fontId="2" fillId="2" borderId="45" xfId="0" applyNumberFormat="1" applyFont="1" applyFill="1" applyBorder="1" applyAlignment="1">
      <alignment horizontal="center" vertical="center"/>
    </xf>
    <xf numFmtId="165" fontId="0" fillId="2" borderId="23" xfId="0" applyNumberFormat="1" applyFill="1" applyBorder="1" applyAlignment="1">
      <alignment horizontal="center"/>
    </xf>
    <xf numFmtId="165" fontId="0" fillId="2" borderId="11" xfId="0" applyNumberFormat="1" applyFill="1" applyBorder="1" applyAlignment="1">
      <alignment horizontal="center"/>
    </xf>
    <xf numFmtId="165" fontId="0" fillId="2" borderId="24" xfId="0" applyNumberFormat="1" applyFill="1" applyBorder="1" applyAlignment="1">
      <alignment horizontal="center"/>
    </xf>
    <xf numFmtId="165" fontId="0" fillId="2" borderId="23" xfId="0" applyNumberFormat="1" applyFill="1" applyBorder="1" applyAlignment="1">
      <alignment horizontal="center" wrapText="1"/>
    </xf>
    <xf numFmtId="165" fontId="0" fillId="2" borderId="11" xfId="0" applyNumberFormat="1" applyFill="1" applyBorder="1" applyAlignment="1">
      <alignment horizontal="center" wrapText="1"/>
    </xf>
    <xf numFmtId="165" fontId="0" fillId="2" borderId="24" xfId="0" applyNumberFormat="1" applyFill="1" applyBorder="1" applyAlignment="1">
      <alignment horizontal="center" wrapText="1"/>
    </xf>
    <xf numFmtId="0" fontId="0" fillId="2" borderId="23" xfId="0" applyFill="1" applyBorder="1" applyAlignment="1">
      <alignment horizontal="center"/>
    </xf>
    <xf numFmtId="0" fontId="0" fillId="2" borderId="24" xfId="0" applyFill="1" applyBorder="1" applyAlignment="1">
      <alignment horizontal="center"/>
    </xf>
    <xf numFmtId="0" fontId="0" fillId="2" borderId="35" xfId="0" applyFill="1" applyBorder="1" applyAlignment="1">
      <alignment horizontal="center"/>
    </xf>
    <xf numFmtId="0" fontId="0" fillId="2" borderId="19" xfId="0" applyFill="1" applyBorder="1" applyAlignment="1">
      <alignment horizontal="center"/>
    </xf>
    <xf numFmtId="0" fontId="0" fillId="2" borderId="34" xfId="0" applyFill="1" applyBorder="1" applyAlignment="1">
      <alignment horizontal="center"/>
    </xf>
    <xf numFmtId="166" fontId="13" fillId="0" borderId="32" xfId="2" applyNumberFormat="1" applyFont="1" applyBorder="1" applyAlignment="1">
      <alignment horizontal="center" vertical="center" wrapText="1"/>
    </xf>
    <xf numFmtId="166" fontId="13" fillId="0" borderId="1" xfId="2" applyNumberFormat="1" applyFont="1" applyBorder="1" applyAlignment="1">
      <alignment horizontal="center" vertical="center" wrapText="1"/>
    </xf>
    <xf numFmtId="167" fontId="1" fillId="3" borderId="41" xfId="0" applyNumberFormat="1" applyFont="1" applyFill="1" applyBorder="1" applyAlignment="1">
      <alignment horizontal="center"/>
    </xf>
    <xf numFmtId="167" fontId="1" fillId="3" borderId="42" xfId="0" applyNumberFormat="1" applyFont="1" applyFill="1" applyBorder="1" applyAlignment="1">
      <alignment horizontal="center"/>
    </xf>
    <xf numFmtId="0" fontId="11" fillId="0" borderId="23" xfId="0" applyFont="1" applyBorder="1" applyAlignment="1">
      <alignment horizontal="left" vertical="center" wrapText="1"/>
    </xf>
    <xf numFmtId="0" fontId="11" fillId="0" borderId="11" xfId="0" applyFont="1" applyBorder="1" applyAlignment="1">
      <alignment horizontal="left" vertical="center" wrapText="1"/>
    </xf>
    <xf numFmtId="0" fontId="11" fillId="0" borderId="24" xfId="0" applyFont="1" applyBorder="1" applyAlignment="1">
      <alignment horizontal="left" vertical="center" wrapText="1"/>
    </xf>
    <xf numFmtId="9" fontId="12" fillId="0" borderId="20" xfId="0" applyNumberFormat="1" applyFont="1" applyBorder="1" applyAlignment="1">
      <alignment horizontal="center" vertical="center"/>
    </xf>
    <xf numFmtId="9" fontId="12" fillId="0" borderId="11" xfId="0" applyNumberFormat="1" applyFont="1" applyBorder="1" applyAlignment="1">
      <alignment horizontal="center" vertical="center"/>
    </xf>
    <xf numFmtId="9" fontId="12" fillId="0" borderId="24" xfId="0" applyNumberFormat="1" applyFont="1" applyBorder="1" applyAlignment="1">
      <alignment horizontal="center" vertical="center"/>
    </xf>
    <xf numFmtId="0" fontId="1" fillId="3" borderId="20" xfId="0" applyFont="1" applyFill="1" applyBorder="1" applyAlignment="1">
      <alignment horizontal="center" vertical="center" wrapText="1"/>
    </xf>
    <xf numFmtId="0" fontId="1" fillId="3" borderId="11" xfId="0" applyFont="1" applyFill="1" applyBorder="1" applyAlignment="1">
      <alignment horizontal="center" vertical="center" wrapText="1"/>
    </xf>
    <xf numFmtId="9" fontId="12" fillId="0" borderId="20" xfId="0" applyNumberFormat="1" applyFont="1" applyBorder="1" applyAlignment="1">
      <alignment horizontal="center" vertical="center" wrapText="1"/>
    </xf>
    <xf numFmtId="9" fontId="12" fillId="0" borderId="11" xfId="0" applyNumberFormat="1" applyFont="1" applyBorder="1" applyAlignment="1">
      <alignment horizontal="center" vertical="center" wrapText="1"/>
    </xf>
    <xf numFmtId="9" fontId="12" fillId="0" borderId="24" xfId="0" applyNumberFormat="1" applyFont="1" applyBorder="1" applyAlignment="1">
      <alignment horizontal="center" vertical="center" wrapText="1"/>
    </xf>
    <xf numFmtId="0" fontId="15" fillId="0" borderId="1" xfId="0" applyFont="1" applyBorder="1" applyAlignment="1">
      <alignment horizontal="left" vertical="center" wrapText="1"/>
    </xf>
    <xf numFmtId="0" fontId="15" fillId="0" borderId="23" xfId="0" applyFont="1" applyBorder="1" applyAlignment="1">
      <alignment horizontal="left" vertical="center" wrapText="1"/>
    </xf>
    <xf numFmtId="164" fontId="6" fillId="0" borderId="32" xfId="0" applyNumberFormat="1" applyFont="1" applyBorder="1" applyAlignment="1">
      <alignment horizontal="center"/>
    </xf>
    <xf numFmtId="164" fontId="6" fillId="0" borderId="40" xfId="0" applyNumberFormat="1" applyFont="1" applyBorder="1" applyAlignment="1">
      <alignment horizontal="center"/>
    </xf>
    <xf numFmtId="164" fontId="6" fillId="0" borderId="26" xfId="0" applyNumberFormat="1" applyFont="1" applyBorder="1" applyAlignment="1">
      <alignment horizontal="center"/>
    </xf>
    <xf numFmtId="166" fontId="13" fillId="2" borderId="32" xfId="2" applyNumberFormat="1" applyFont="1" applyFill="1" applyBorder="1" applyAlignment="1">
      <alignment horizontal="center" vertical="center" wrapText="1"/>
    </xf>
    <xf numFmtId="166" fontId="13" fillId="2" borderId="1" xfId="2" applyNumberFormat="1"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5" xfId="0" applyFont="1" applyFill="1" applyBorder="1" applyAlignment="1">
      <alignment horizontal="center" vertical="center"/>
    </xf>
    <xf numFmtId="167" fontId="0" fillId="2" borderId="26" xfId="0" applyNumberFormat="1" applyFill="1" applyBorder="1" applyAlignment="1">
      <alignment horizontal="right" vertical="center"/>
    </xf>
    <xf numFmtId="167" fontId="0" fillId="2" borderId="48" xfId="0" applyNumberFormat="1" applyFill="1" applyBorder="1" applyAlignment="1">
      <alignment horizontal="right" vertical="center"/>
    </xf>
    <xf numFmtId="167" fontId="0" fillId="0" borderId="23" xfId="0" applyNumberFormat="1" applyBorder="1" applyAlignment="1">
      <alignment horizontal="right"/>
    </xf>
    <xf numFmtId="167" fontId="0" fillId="0" borderId="11" xfId="0" applyNumberFormat="1" applyBorder="1" applyAlignment="1">
      <alignment horizontal="right"/>
    </xf>
    <xf numFmtId="167" fontId="0" fillId="0" borderId="21" xfId="0" applyNumberFormat="1" applyBorder="1" applyAlignment="1">
      <alignment horizontal="right"/>
    </xf>
    <xf numFmtId="167" fontId="0" fillId="0" borderId="32" xfId="0" applyNumberFormat="1" applyBorder="1" applyAlignment="1">
      <alignment vertical="center"/>
    </xf>
    <xf numFmtId="167" fontId="0" fillId="0" borderId="23" xfId="0" applyNumberFormat="1" applyBorder="1" applyAlignment="1">
      <alignment horizontal="center" wrapText="1"/>
    </xf>
    <xf numFmtId="167" fontId="0" fillId="0" borderId="11" xfId="0" applyNumberFormat="1" applyBorder="1" applyAlignment="1">
      <alignment horizontal="center" wrapText="1"/>
    </xf>
    <xf numFmtId="167" fontId="0" fillId="0" borderId="21" xfId="0" applyNumberFormat="1" applyBorder="1" applyAlignment="1">
      <alignment horizontal="center" wrapText="1"/>
    </xf>
    <xf numFmtId="164" fontId="6" fillId="0" borderId="48" xfId="0" applyNumberFormat="1" applyFont="1" applyBorder="1" applyAlignment="1">
      <alignment horizontal="center"/>
    </xf>
    <xf numFmtId="164" fontId="0" fillId="2" borderId="33" xfId="0" applyNumberFormat="1" applyFill="1" applyBorder="1" applyAlignment="1">
      <alignment vertical="center"/>
    </xf>
    <xf numFmtId="167" fontId="0" fillId="2" borderId="32" xfId="0" applyNumberFormat="1" applyFill="1" applyBorder="1" applyAlignment="1">
      <alignment vertical="center"/>
    </xf>
    <xf numFmtId="167" fontId="0" fillId="2" borderId="1" xfId="0" applyNumberFormat="1" applyFill="1" applyBorder="1" applyAlignment="1">
      <alignment vertical="center"/>
    </xf>
    <xf numFmtId="0" fontId="15" fillId="0" borderId="26" xfId="0" applyFont="1" applyBorder="1" applyAlignment="1">
      <alignment horizontal="left" vertical="center" wrapText="1"/>
    </xf>
    <xf numFmtId="0" fontId="15" fillId="0" borderId="25" xfId="0" applyFont="1" applyBorder="1" applyAlignment="1">
      <alignment horizontal="left" vertical="center" wrapText="1"/>
    </xf>
    <xf numFmtId="0" fontId="1" fillId="3" borderId="32"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3" xfId="0" applyFont="1" applyFill="1" applyBorder="1" applyAlignment="1">
      <alignment horizontal="center" vertical="center"/>
    </xf>
    <xf numFmtId="164" fontId="0" fillId="2" borderId="23" xfId="0" applyNumberFormat="1" applyFill="1" applyBorder="1" applyAlignment="1">
      <alignment horizontal="right"/>
    </xf>
    <xf numFmtId="164" fontId="0" fillId="2" borderId="11" xfId="0" applyNumberFormat="1" applyFill="1" applyBorder="1" applyAlignment="1">
      <alignment horizontal="right"/>
    </xf>
    <xf numFmtId="164" fontId="0" fillId="2" borderId="21" xfId="0" applyNumberFormat="1" applyFill="1" applyBorder="1" applyAlignment="1">
      <alignment horizontal="right"/>
    </xf>
    <xf numFmtId="0" fontId="0" fillId="0" borderId="16" xfId="0" applyBorder="1" applyAlignment="1">
      <alignment horizontal="center"/>
    </xf>
    <xf numFmtId="0" fontId="0" fillId="0" borderId="13" xfId="0" applyBorder="1" applyAlignment="1">
      <alignment horizontal="center"/>
    </xf>
    <xf numFmtId="0" fontId="0" fillId="0" borderId="54" xfId="0" applyBorder="1" applyAlignment="1">
      <alignment horizontal="center"/>
    </xf>
    <xf numFmtId="0" fontId="5" fillId="0" borderId="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xf>
    <xf numFmtId="0" fontId="5" fillId="0" borderId="0" xfId="0" applyFont="1" applyAlignment="1">
      <alignment horizontal="center"/>
    </xf>
    <xf numFmtId="0" fontId="5" fillId="0" borderId="11" xfId="0" applyFont="1" applyBorder="1" applyAlignment="1">
      <alignment horizontal="center"/>
    </xf>
    <xf numFmtId="0" fontId="0" fillId="2" borderId="3" xfId="0" applyFill="1" applyBorder="1" applyAlignment="1">
      <alignment horizontal="center"/>
    </xf>
    <xf numFmtId="0" fontId="0" fillId="2" borderId="9" xfId="0" applyFill="1" applyBorder="1" applyAlignment="1">
      <alignment horizont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9" xfId="0" applyFont="1" applyBorder="1" applyAlignment="1">
      <alignment horizontal="center" vertical="center"/>
    </xf>
    <xf numFmtId="0" fontId="7" fillId="0" borderId="0" xfId="0" applyFont="1" applyAlignment="1">
      <alignment horizontal="center" vertical="center"/>
    </xf>
    <xf numFmtId="0" fontId="7" fillId="0" borderId="12"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9" xfId="0" applyBorder="1" applyAlignment="1">
      <alignment horizontal="center"/>
    </xf>
    <xf numFmtId="0" fontId="0" fillId="0" borderId="0" xfId="0" applyAlignment="1">
      <alignment horizontal="center"/>
    </xf>
    <xf numFmtId="0" fontId="0" fillId="0" borderId="12" xfId="0" applyBorder="1" applyAlignment="1">
      <alignment horizontal="center"/>
    </xf>
    <xf numFmtId="0" fontId="1" fillId="2" borderId="0" xfId="0" applyFont="1" applyFill="1" applyAlignment="1">
      <alignment horizontal="center"/>
    </xf>
    <xf numFmtId="0" fontId="5" fillId="3" borderId="49" xfId="0" applyFont="1" applyFill="1" applyBorder="1" applyAlignment="1">
      <alignment horizontal="center" vertical="center" wrapText="1"/>
    </xf>
    <xf numFmtId="0" fontId="0" fillId="0" borderId="22" xfId="0" applyBorder="1" applyAlignment="1">
      <alignment horizontal="center"/>
    </xf>
    <xf numFmtId="0" fontId="0" fillId="0" borderId="7" xfId="0" applyBorder="1" applyAlignment="1">
      <alignment horizontal="center"/>
    </xf>
    <xf numFmtId="0" fontId="0" fillId="2" borderId="6" xfId="0" applyFill="1" applyBorder="1" applyAlignment="1">
      <alignment horizontal="center"/>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2" borderId="9"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2"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0" borderId="2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4" xfId="0" applyFont="1" applyBorder="1" applyAlignment="1">
      <alignment horizontal="center" vertical="center" wrapText="1"/>
    </xf>
    <xf numFmtId="0" fontId="0" fillId="0" borderId="6" xfId="0" applyBorder="1" applyAlignment="1">
      <alignment horizontal="center"/>
    </xf>
    <xf numFmtId="0" fontId="0" fillId="0" borderId="8" xfId="0" applyBorder="1" applyAlignment="1">
      <alignment horizont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6" fillId="0" borderId="3" xfId="0" applyFont="1" applyBorder="1" applyAlignment="1">
      <alignment horizontal="left" vertical="top"/>
    </xf>
    <xf numFmtId="0" fontId="6" fillId="0" borderId="4" xfId="0" applyFont="1" applyBorder="1" applyAlignment="1">
      <alignment horizontal="left" vertical="top"/>
    </xf>
    <xf numFmtId="0" fontId="6" fillId="0" borderId="5" xfId="0" applyFont="1" applyBorder="1" applyAlignment="1">
      <alignment horizontal="left" vertical="top"/>
    </xf>
    <xf numFmtId="0" fontId="6" fillId="0" borderId="9" xfId="0" applyFont="1" applyBorder="1" applyAlignment="1">
      <alignment horizontal="left" vertical="top"/>
    </xf>
    <xf numFmtId="0" fontId="6" fillId="0" borderId="0" xfId="0" applyFont="1" applyAlignment="1">
      <alignment horizontal="left" vertical="top"/>
    </xf>
    <xf numFmtId="0" fontId="6" fillId="0" borderId="12" xfId="0" applyFont="1" applyBorder="1" applyAlignment="1">
      <alignment horizontal="left" vertical="top"/>
    </xf>
    <xf numFmtId="164" fontId="0" fillId="0" borderId="40" xfId="0" applyNumberFormat="1" applyBorder="1" applyAlignment="1">
      <alignment horizontal="center"/>
    </xf>
    <xf numFmtId="164" fontId="0" fillId="0" borderId="26" xfId="0" applyNumberFormat="1" applyBorder="1" applyAlignment="1">
      <alignment horizontal="center"/>
    </xf>
    <xf numFmtId="167" fontId="0" fillId="2" borderId="33" xfId="0" applyNumberFormat="1" applyFill="1" applyBorder="1" applyAlignment="1">
      <alignment vertical="center"/>
    </xf>
    <xf numFmtId="0" fontId="2" fillId="2" borderId="3" xfId="0" applyFont="1" applyFill="1" applyBorder="1" applyAlignment="1">
      <alignment horizontal="right" vertical="center"/>
    </xf>
    <xf numFmtId="0" fontId="2" fillId="2" borderId="4" xfId="0" applyFont="1" applyFill="1" applyBorder="1" applyAlignment="1">
      <alignment horizontal="right" vertical="center"/>
    </xf>
    <xf numFmtId="0" fontId="1" fillId="3" borderId="40" xfId="0" applyFont="1" applyFill="1" applyBorder="1" applyAlignment="1">
      <alignment horizontal="center" vertical="center"/>
    </xf>
    <xf numFmtId="0" fontId="1" fillId="3" borderId="26"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43" xfId="0" applyFont="1" applyFill="1" applyBorder="1" applyAlignment="1">
      <alignment horizontal="center" vertical="center"/>
    </xf>
    <xf numFmtId="0" fontId="1" fillId="3" borderId="41" xfId="0" applyFont="1" applyFill="1" applyBorder="1" applyAlignment="1">
      <alignment horizontal="center" vertical="center"/>
    </xf>
    <xf numFmtId="0" fontId="1" fillId="3" borderId="35" xfId="0" applyFont="1" applyFill="1" applyBorder="1" applyAlignment="1">
      <alignment horizontal="center" vertical="center"/>
    </xf>
    <xf numFmtId="0" fontId="2" fillId="2" borderId="6" xfId="0" applyFont="1" applyFill="1" applyBorder="1" applyAlignment="1">
      <alignment horizontal="right" vertical="center"/>
    </xf>
    <xf numFmtId="0" fontId="2" fillId="2" borderId="7" xfId="0" applyFont="1" applyFill="1" applyBorder="1" applyAlignment="1">
      <alignment horizontal="right" vertical="center"/>
    </xf>
    <xf numFmtId="0" fontId="11" fillId="0" borderId="1" xfId="0" applyFont="1" applyBorder="1" applyAlignment="1">
      <alignment horizontal="left" vertical="center" wrapText="1"/>
    </xf>
    <xf numFmtId="0" fontId="11" fillId="2" borderId="23"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11" fillId="2" borderId="24" xfId="0" applyFont="1" applyFill="1" applyBorder="1" applyAlignment="1">
      <alignment horizontal="left" vertical="center" wrapText="1"/>
    </xf>
    <xf numFmtId="0" fontId="11" fillId="2" borderId="3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166" fontId="13" fillId="2" borderId="23" xfId="2" applyNumberFormat="1" applyFont="1" applyFill="1" applyBorder="1" applyAlignment="1">
      <alignment horizontal="left" vertical="center" wrapText="1"/>
    </xf>
    <xf numFmtId="166" fontId="13" fillId="2" borderId="11" xfId="2" applyNumberFormat="1" applyFont="1" applyFill="1" applyBorder="1" applyAlignment="1">
      <alignment horizontal="left" vertical="center" wrapText="1"/>
    </xf>
    <xf numFmtId="166" fontId="13" fillId="2" borderId="24" xfId="2" applyNumberFormat="1" applyFont="1" applyFill="1" applyBorder="1" applyAlignment="1">
      <alignment horizontal="left" vertical="center" wrapText="1"/>
    </xf>
    <xf numFmtId="166" fontId="13" fillId="2" borderId="23" xfId="2" applyNumberFormat="1" applyFont="1" applyFill="1" applyBorder="1" applyAlignment="1">
      <alignment horizontal="center" vertical="center" wrapText="1"/>
    </xf>
    <xf numFmtId="166" fontId="13" fillId="2" borderId="11" xfId="2" applyNumberFormat="1" applyFont="1" applyFill="1" applyBorder="1" applyAlignment="1">
      <alignment horizontal="center" vertical="center" wrapText="1"/>
    </xf>
    <xf numFmtId="166" fontId="13" fillId="2" borderId="24" xfId="2" applyNumberFormat="1" applyFont="1" applyFill="1" applyBorder="1" applyAlignment="1">
      <alignment horizontal="center" vertical="center" wrapText="1"/>
    </xf>
    <xf numFmtId="166" fontId="17" fillId="0" borderId="55" xfId="2" applyNumberFormat="1" applyFont="1" applyBorder="1" applyAlignment="1">
      <alignment horizontal="center" vertical="center" wrapText="1"/>
    </xf>
    <xf numFmtId="166" fontId="17" fillId="0" borderId="2" xfId="2" applyNumberFormat="1" applyFont="1" applyBorder="1" applyAlignment="1">
      <alignment horizontal="center" vertical="center" wrapText="1"/>
    </xf>
    <xf numFmtId="166" fontId="17" fillId="0" borderId="56" xfId="2" applyNumberFormat="1" applyFont="1" applyBorder="1" applyAlignment="1">
      <alignment horizontal="center" vertical="center" wrapText="1"/>
    </xf>
    <xf numFmtId="0" fontId="5" fillId="3" borderId="57" xfId="0" applyFont="1" applyFill="1" applyBorder="1" applyAlignment="1">
      <alignment horizontal="center" vertical="center"/>
    </xf>
    <xf numFmtId="0" fontId="5" fillId="3" borderId="58" xfId="0" applyFont="1" applyFill="1" applyBorder="1" applyAlignment="1">
      <alignment horizontal="center" vertical="center"/>
    </xf>
    <xf numFmtId="0" fontId="5" fillId="3" borderId="59" xfId="0" applyFont="1" applyFill="1" applyBorder="1" applyAlignment="1">
      <alignment horizontal="center" vertical="center"/>
    </xf>
    <xf numFmtId="167" fontId="0" fillId="3" borderId="21" xfId="0" applyNumberFormat="1" applyFill="1" applyBorder="1" applyAlignment="1">
      <alignment horizontal="center" wrapText="1"/>
    </xf>
    <xf numFmtId="166" fontId="0" fillId="0" borderId="0" xfId="0" applyNumberFormat="1"/>
  </cellXfs>
  <cellStyles count="5">
    <cellStyle name="Hipervínculo" xfId="1" builtinId="8"/>
    <cellStyle name="Moneda" xfId="2" builtinId="4"/>
    <cellStyle name="Moneda 2" xfId="3" xr:uid="{05F47BFE-0074-43A6-8B39-520BDFA0C90D}"/>
    <cellStyle name="Moneda 3" xfId="4" xr:uid="{00C3B88F-DBFE-4B3E-A612-5921D765554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1</xdr:col>
      <xdr:colOff>238013</xdr:colOff>
      <xdr:row>0</xdr:row>
      <xdr:rowOff>36418</xdr:rowOff>
    </xdr:from>
    <xdr:to>
      <xdr:col>4</xdr:col>
      <xdr:colOff>179855</xdr:colOff>
      <xdr:row>1</xdr:row>
      <xdr:rowOff>190498</xdr:rowOff>
    </xdr:to>
    <xdr:pic>
      <xdr:nvPicPr>
        <xdr:cNvPr id="2" name="Imagen 1">
          <a:extLst>
            <a:ext uri="{FF2B5EF4-FFF2-40B4-BE49-F238E27FC236}">
              <a16:creationId xmlns:a16="http://schemas.microsoft.com/office/drawing/2014/main" id="{39D61FA6-1B1E-417F-B18E-63FEA726F63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847" t="3903" r="67114" b="90300"/>
        <a:stretch/>
      </xdr:blipFill>
      <xdr:spPr bwMode="auto">
        <a:xfrm>
          <a:off x="314213" y="36418"/>
          <a:ext cx="821616" cy="336960"/>
        </a:xfrm>
        <a:prstGeom prst="rect">
          <a:avLst/>
        </a:prstGeom>
        <a:noFill/>
        <a:ln>
          <a:noFill/>
        </a:ln>
      </xdr:spPr>
    </xdr:pic>
    <xdr:clientData/>
  </xdr:twoCellAnchor>
  <xdr:twoCellAnchor editAs="oneCell">
    <xdr:from>
      <xdr:col>41</xdr:col>
      <xdr:colOff>10309</xdr:colOff>
      <xdr:row>0</xdr:row>
      <xdr:rowOff>0</xdr:rowOff>
    </xdr:from>
    <xdr:to>
      <xdr:col>45</xdr:col>
      <xdr:colOff>55280</xdr:colOff>
      <xdr:row>2</xdr:row>
      <xdr:rowOff>33618</xdr:rowOff>
    </xdr:to>
    <xdr:pic>
      <xdr:nvPicPr>
        <xdr:cNvPr id="3" name="Imagen 2">
          <a:extLst>
            <a:ext uri="{FF2B5EF4-FFF2-40B4-BE49-F238E27FC236}">
              <a16:creationId xmlns:a16="http://schemas.microsoft.com/office/drawing/2014/main" id="{2545F286-9416-4F60-B211-9D671CEBDB1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695" t="3903" r="12881" b="90634"/>
        <a:stretch/>
      </xdr:blipFill>
      <xdr:spPr bwMode="auto">
        <a:xfrm>
          <a:off x="9565789" y="0"/>
          <a:ext cx="894752" cy="406998"/>
        </a:xfrm>
        <a:prstGeom prst="rect">
          <a:avLst/>
        </a:prstGeom>
        <a:noFill/>
        <a:ln>
          <a:noFill/>
        </a:ln>
      </xdr:spPr>
    </xdr:pic>
    <xdr:clientData/>
  </xdr:twoCellAnchor>
  <xdr:oneCellAnchor>
    <xdr:from>
      <xdr:col>2</xdr:col>
      <xdr:colOff>70373</xdr:colOff>
      <xdr:row>39</xdr:row>
      <xdr:rowOff>13558</xdr:rowOff>
    </xdr:from>
    <xdr:ext cx="812671" cy="344580"/>
    <xdr:pic>
      <xdr:nvPicPr>
        <xdr:cNvPr id="4" name="Imagen 3">
          <a:extLst>
            <a:ext uri="{FF2B5EF4-FFF2-40B4-BE49-F238E27FC236}">
              <a16:creationId xmlns:a16="http://schemas.microsoft.com/office/drawing/2014/main" id="{1B475E30-B21B-4CEB-8F43-2BDFD6C9F8D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847" t="3903" r="67114" b="90300"/>
        <a:stretch/>
      </xdr:blipFill>
      <xdr:spPr bwMode="auto">
        <a:xfrm>
          <a:off x="398033" y="7115398"/>
          <a:ext cx="812671" cy="344580"/>
        </a:xfrm>
        <a:prstGeom prst="rect">
          <a:avLst/>
        </a:prstGeom>
        <a:noFill/>
        <a:ln>
          <a:noFill/>
        </a:ln>
      </xdr:spPr>
    </xdr:pic>
    <xdr:clientData/>
  </xdr:oneCellAnchor>
  <xdr:oneCellAnchor>
    <xdr:from>
      <xdr:col>41</xdr:col>
      <xdr:colOff>16935</xdr:colOff>
      <xdr:row>39</xdr:row>
      <xdr:rowOff>39757</xdr:rowOff>
    </xdr:from>
    <xdr:ext cx="874874" cy="350012"/>
    <xdr:pic>
      <xdr:nvPicPr>
        <xdr:cNvPr id="5" name="Imagen 4">
          <a:extLst>
            <a:ext uri="{FF2B5EF4-FFF2-40B4-BE49-F238E27FC236}">
              <a16:creationId xmlns:a16="http://schemas.microsoft.com/office/drawing/2014/main" id="{138E3202-5AAE-4BC1-AAB1-E599502E3F1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695" t="4845" r="12881" b="90634"/>
        <a:stretch/>
      </xdr:blipFill>
      <xdr:spPr bwMode="auto">
        <a:xfrm>
          <a:off x="9518744" y="7745896"/>
          <a:ext cx="874874" cy="350012"/>
        </a:xfrm>
        <a:prstGeom prst="rect">
          <a:avLst/>
        </a:prstGeom>
        <a:noFill/>
        <a:ln>
          <a:noFill/>
        </a:ln>
      </xdr:spPr>
    </xdr:pic>
    <xdr:clientData/>
  </xdr:oneCellAnchor>
  <xdr:twoCellAnchor editAs="oneCell">
    <xdr:from>
      <xdr:col>1</xdr:col>
      <xdr:colOff>128478</xdr:colOff>
      <xdr:row>24</xdr:row>
      <xdr:rowOff>61581</xdr:rowOff>
    </xdr:from>
    <xdr:to>
      <xdr:col>7</xdr:col>
      <xdr:colOff>135801</xdr:colOff>
      <xdr:row>29</xdr:row>
      <xdr:rowOff>104775</xdr:rowOff>
    </xdr:to>
    <xdr:pic>
      <xdr:nvPicPr>
        <xdr:cNvPr id="6" name="Imagen 5">
          <a:extLst>
            <a:ext uri="{FF2B5EF4-FFF2-40B4-BE49-F238E27FC236}">
              <a16:creationId xmlns:a16="http://schemas.microsoft.com/office/drawing/2014/main" id="{98A5CD9E-67DC-F7C0-AA55-88C160D7A636}"/>
            </a:ext>
          </a:extLst>
        </xdr:cNvPr>
        <xdr:cNvPicPr>
          <a:picLocks noChangeAspect="1"/>
        </xdr:cNvPicPr>
      </xdr:nvPicPr>
      <xdr:blipFill>
        <a:blip xmlns:r="http://schemas.openxmlformats.org/officeDocument/2006/relationships" r:embed="rId3"/>
        <a:stretch>
          <a:fillRect/>
        </a:stretch>
      </xdr:blipFill>
      <xdr:spPr>
        <a:xfrm>
          <a:off x="719028" y="3919206"/>
          <a:ext cx="1617048" cy="1795793"/>
        </a:xfrm>
        <a:prstGeom prst="rect">
          <a:avLst/>
        </a:prstGeom>
      </xdr:spPr>
    </xdr:pic>
    <xdr:clientData/>
  </xdr:twoCellAnchor>
  <xdr:twoCellAnchor editAs="oneCell">
    <xdr:from>
      <xdr:col>7</xdr:col>
      <xdr:colOff>288659</xdr:colOff>
      <xdr:row>24</xdr:row>
      <xdr:rowOff>50026</xdr:rowOff>
    </xdr:from>
    <xdr:to>
      <xdr:col>7</xdr:col>
      <xdr:colOff>1628775</xdr:colOff>
      <xdr:row>29</xdr:row>
      <xdr:rowOff>110738</xdr:rowOff>
    </xdr:to>
    <xdr:pic>
      <xdr:nvPicPr>
        <xdr:cNvPr id="8" name="Imagen 7">
          <a:extLst>
            <a:ext uri="{FF2B5EF4-FFF2-40B4-BE49-F238E27FC236}">
              <a16:creationId xmlns:a16="http://schemas.microsoft.com/office/drawing/2014/main" id="{28877232-21C5-4FEF-207D-FD66DD9B341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9074" b="19394"/>
        <a:stretch/>
      </xdr:blipFill>
      <xdr:spPr>
        <a:xfrm>
          <a:off x="2488934" y="3907651"/>
          <a:ext cx="1340116" cy="1813311"/>
        </a:xfrm>
        <a:prstGeom prst="rect">
          <a:avLst/>
        </a:prstGeom>
      </xdr:spPr>
    </xdr:pic>
    <xdr:clientData/>
  </xdr:twoCellAnchor>
  <xdr:twoCellAnchor editAs="oneCell">
    <xdr:from>
      <xdr:col>7</xdr:col>
      <xdr:colOff>1861679</xdr:colOff>
      <xdr:row>24</xdr:row>
      <xdr:rowOff>36932</xdr:rowOff>
    </xdr:from>
    <xdr:to>
      <xdr:col>9</xdr:col>
      <xdr:colOff>474575</xdr:colOff>
      <xdr:row>29</xdr:row>
      <xdr:rowOff>123829</xdr:rowOff>
    </xdr:to>
    <xdr:pic>
      <xdr:nvPicPr>
        <xdr:cNvPr id="10" name="Imagen 9">
          <a:extLst>
            <a:ext uri="{FF2B5EF4-FFF2-40B4-BE49-F238E27FC236}">
              <a16:creationId xmlns:a16="http://schemas.microsoft.com/office/drawing/2014/main" id="{41EBE357-B629-3AE7-CDDA-F235646A36B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3810729" y="4145782"/>
          <a:ext cx="1839496" cy="1337046"/>
        </a:xfrm>
        <a:prstGeom prst="rect">
          <a:avLst/>
        </a:prstGeom>
      </xdr:spPr>
    </xdr:pic>
    <xdr:clientData/>
  </xdr:twoCellAnchor>
  <xdr:twoCellAnchor editAs="oneCell">
    <xdr:from>
      <xdr:col>10</xdr:col>
      <xdr:colOff>81058</xdr:colOff>
      <xdr:row>24</xdr:row>
      <xdr:rowOff>39517</xdr:rowOff>
    </xdr:from>
    <xdr:to>
      <xdr:col>14</xdr:col>
      <xdr:colOff>195472</xdr:colOff>
      <xdr:row>29</xdr:row>
      <xdr:rowOff>95251</xdr:rowOff>
    </xdr:to>
    <xdr:pic>
      <xdr:nvPicPr>
        <xdr:cNvPr id="12" name="Imagen 11">
          <a:extLst>
            <a:ext uri="{FF2B5EF4-FFF2-40B4-BE49-F238E27FC236}">
              <a16:creationId xmlns:a16="http://schemas.microsoft.com/office/drawing/2014/main" id="{642D144B-0CF9-4FA9-FC00-9F2F2A73698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5296761" y="4139264"/>
          <a:ext cx="1808333" cy="1324089"/>
        </a:xfrm>
        <a:prstGeom prst="rect">
          <a:avLst/>
        </a:prstGeom>
      </xdr:spPr>
    </xdr:pic>
    <xdr:clientData/>
  </xdr:twoCellAnchor>
  <xdr:twoCellAnchor editAs="oneCell">
    <xdr:from>
      <xdr:col>14</xdr:col>
      <xdr:colOff>363195</xdr:colOff>
      <xdr:row>24</xdr:row>
      <xdr:rowOff>24815</xdr:rowOff>
    </xdr:from>
    <xdr:to>
      <xdr:col>18</xdr:col>
      <xdr:colOff>414591</xdr:colOff>
      <xdr:row>29</xdr:row>
      <xdr:rowOff>95252</xdr:rowOff>
    </xdr:to>
    <xdr:pic>
      <xdr:nvPicPr>
        <xdr:cNvPr id="14" name="Imagen 13">
          <a:extLst>
            <a:ext uri="{FF2B5EF4-FFF2-40B4-BE49-F238E27FC236}">
              <a16:creationId xmlns:a16="http://schemas.microsoft.com/office/drawing/2014/main" id="{CCBBA280-D292-F99D-2EF4-633826609FF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6802100" y="4111035"/>
          <a:ext cx="1823036" cy="1365846"/>
        </a:xfrm>
        <a:prstGeom prst="rect">
          <a:avLst/>
        </a:prstGeom>
      </xdr:spPr>
    </xdr:pic>
    <xdr:clientData/>
  </xdr:twoCellAnchor>
  <xdr:twoCellAnchor editAs="oneCell">
    <xdr:from>
      <xdr:col>1</xdr:col>
      <xdr:colOff>142875</xdr:colOff>
      <xdr:row>29</xdr:row>
      <xdr:rowOff>257175</xdr:rowOff>
    </xdr:from>
    <xdr:to>
      <xdr:col>6</xdr:col>
      <xdr:colOff>130800</xdr:colOff>
      <xdr:row>33</xdr:row>
      <xdr:rowOff>1095150</xdr:rowOff>
    </xdr:to>
    <xdr:pic>
      <xdr:nvPicPr>
        <xdr:cNvPr id="9" name="Imagen 8">
          <a:extLst>
            <a:ext uri="{FF2B5EF4-FFF2-40B4-BE49-F238E27FC236}">
              <a16:creationId xmlns:a16="http://schemas.microsoft.com/office/drawing/2014/main" id="{39DDD24C-73C4-D840-6AAF-771810814D2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33425" y="5867400"/>
          <a:ext cx="1350000" cy="1800000"/>
        </a:xfrm>
        <a:prstGeom prst="rect">
          <a:avLst/>
        </a:prstGeom>
      </xdr:spPr>
    </xdr:pic>
    <xdr:clientData/>
  </xdr:twoCellAnchor>
  <xdr:twoCellAnchor editAs="oneCell">
    <xdr:from>
      <xdr:col>23</xdr:col>
      <xdr:colOff>209550</xdr:colOff>
      <xdr:row>29</xdr:row>
      <xdr:rowOff>228600</xdr:rowOff>
    </xdr:from>
    <xdr:to>
      <xdr:col>28</xdr:col>
      <xdr:colOff>207000</xdr:colOff>
      <xdr:row>33</xdr:row>
      <xdr:rowOff>1066575</xdr:rowOff>
    </xdr:to>
    <xdr:pic>
      <xdr:nvPicPr>
        <xdr:cNvPr id="13" name="Imagen 12">
          <a:extLst>
            <a:ext uri="{FF2B5EF4-FFF2-40B4-BE49-F238E27FC236}">
              <a16:creationId xmlns:a16="http://schemas.microsoft.com/office/drawing/2014/main" id="{FC83EB93-CF14-9D9C-BA20-C285006761AA}"/>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877425" y="5838825"/>
          <a:ext cx="1350000" cy="1800000"/>
        </a:xfrm>
        <a:prstGeom prst="rect">
          <a:avLst/>
        </a:prstGeom>
      </xdr:spPr>
    </xdr:pic>
    <xdr:clientData/>
  </xdr:twoCellAnchor>
  <xdr:twoCellAnchor editAs="oneCell">
    <xdr:from>
      <xdr:col>18</xdr:col>
      <xdr:colOff>352425</xdr:colOff>
      <xdr:row>29</xdr:row>
      <xdr:rowOff>228600</xdr:rowOff>
    </xdr:from>
    <xdr:to>
      <xdr:col>23</xdr:col>
      <xdr:colOff>16500</xdr:colOff>
      <xdr:row>33</xdr:row>
      <xdr:rowOff>1066575</xdr:rowOff>
    </xdr:to>
    <xdr:pic>
      <xdr:nvPicPr>
        <xdr:cNvPr id="16" name="Imagen 15">
          <a:extLst>
            <a:ext uri="{FF2B5EF4-FFF2-40B4-BE49-F238E27FC236}">
              <a16:creationId xmlns:a16="http://schemas.microsoft.com/office/drawing/2014/main" id="{A62FF5EB-02BD-66A0-EDDD-E529D97972E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334375" y="5838825"/>
          <a:ext cx="1350000" cy="1800000"/>
        </a:xfrm>
        <a:prstGeom prst="rect">
          <a:avLst/>
        </a:prstGeom>
      </xdr:spPr>
    </xdr:pic>
    <xdr:clientData/>
  </xdr:twoCellAnchor>
  <xdr:twoCellAnchor editAs="oneCell">
    <xdr:from>
      <xdr:col>7</xdr:col>
      <xdr:colOff>57150</xdr:colOff>
      <xdr:row>29</xdr:row>
      <xdr:rowOff>257175</xdr:rowOff>
    </xdr:from>
    <xdr:to>
      <xdr:col>7</xdr:col>
      <xdr:colOff>1407150</xdr:colOff>
      <xdr:row>33</xdr:row>
      <xdr:rowOff>1095150</xdr:rowOff>
    </xdr:to>
    <xdr:pic>
      <xdr:nvPicPr>
        <xdr:cNvPr id="18" name="Imagen 17">
          <a:extLst>
            <a:ext uri="{FF2B5EF4-FFF2-40B4-BE49-F238E27FC236}">
              <a16:creationId xmlns:a16="http://schemas.microsoft.com/office/drawing/2014/main" id="{9ADC132F-9330-450B-10EF-B2255A7102E9}"/>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257425" y="5867400"/>
          <a:ext cx="1350000" cy="1800000"/>
        </a:xfrm>
        <a:prstGeom prst="rect">
          <a:avLst/>
        </a:prstGeom>
      </xdr:spPr>
    </xdr:pic>
    <xdr:clientData/>
  </xdr:twoCellAnchor>
  <xdr:twoCellAnchor editAs="oneCell">
    <xdr:from>
      <xdr:col>7</xdr:col>
      <xdr:colOff>1571625</xdr:colOff>
      <xdr:row>29</xdr:row>
      <xdr:rowOff>247650</xdr:rowOff>
    </xdr:from>
    <xdr:to>
      <xdr:col>9</xdr:col>
      <xdr:colOff>197475</xdr:colOff>
      <xdr:row>33</xdr:row>
      <xdr:rowOff>1085625</xdr:rowOff>
    </xdr:to>
    <xdr:pic>
      <xdr:nvPicPr>
        <xdr:cNvPr id="20" name="Imagen 19">
          <a:extLst>
            <a:ext uri="{FF2B5EF4-FFF2-40B4-BE49-F238E27FC236}">
              <a16:creationId xmlns:a16="http://schemas.microsoft.com/office/drawing/2014/main" id="{24F31AB9-2CCA-4B3B-645F-15C0CF72074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771900" y="5857875"/>
          <a:ext cx="1350000" cy="1800000"/>
        </a:xfrm>
        <a:prstGeom prst="rect">
          <a:avLst/>
        </a:prstGeom>
      </xdr:spPr>
    </xdr:pic>
    <xdr:clientData/>
  </xdr:twoCellAnchor>
  <xdr:twoCellAnchor editAs="oneCell">
    <xdr:from>
      <xdr:col>19</xdr:col>
      <xdr:colOff>95250</xdr:colOff>
      <xdr:row>24</xdr:row>
      <xdr:rowOff>57150</xdr:rowOff>
    </xdr:from>
    <xdr:to>
      <xdr:col>23</xdr:col>
      <xdr:colOff>330825</xdr:colOff>
      <xdr:row>29</xdr:row>
      <xdr:rowOff>104551</xdr:rowOff>
    </xdr:to>
    <xdr:pic>
      <xdr:nvPicPr>
        <xdr:cNvPr id="22" name="Imagen 21">
          <a:extLst>
            <a:ext uri="{FF2B5EF4-FFF2-40B4-BE49-F238E27FC236}">
              <a16:creationId xmlns:a16="http://schemas.microsoft.com/office/drawing/2014/main" id="{BD3ADB52-61A5-F053-49EE-E9A0C0D0CDCA}"/>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648700" y="3914775"/>
          <a:ext cx="1350000" cy="1800000"/>
        </a:xfrm>
        <a:prstGeom prst="rect">
          <a:avLst/>
        </a:prstGeom>
      </xdr:spPr>
    </xdr:pic>
    <xdr:clientData/>
  </xdr:twoCellAnchor>
  <xdr:twoCellAnchor editAs="oneCell">
    <xdr:from>
      <xdr:col>14</xdr:col>
      <xdr:colOff>142875</xdr:colOff>
      <xdr:row>29</xdr:row>
      <xdr:rowOff>238125</xdr:rowOff>
    </xdr:from>
    <xdr:to>
      <xdr:col>18</xdr:col>
      <xdr:colOff>178425</xdr:colOff>
      <xdr:row>33</xdr:row>
      <xdr:rowOff>1076100</xdr:rowOff>
    </xdr:to>
    <xdr:pic>
      <xdr:nvPicPr>
        <xdr:cNvPr id="28" name="Imagen 27">
          <a:extLst>
            <a:ext uri="{FF2B5EF4-FFF2-40B4-BE49-F238E27FC236}">
              <a16:creationId xmlns:a16="http://schemas.microsoft.com/office/drawing/2014/main" id="{5C812CE9-3A7F-6E93-E418-99CFDA1699B5}"/>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810375" y="5848350"/>
          <a:ext cx="1350000" cy="1800000"/>
        </a:xfrm>
        <a:prstGeom prst="rect">
          <a:avLst/>
        </a:prstGeom>
      </xdr:spPr>
    </xdr:pic>
    <xdr:clientData/>
  </xdr:twoCellAnchor>
  <xdr:twoCellAnchor editAs="oneCell">
    <xdr:from>
      <xdr:col>9</xdr:col>
      <xdr:colOff>352425</xdr:colOff>
      <xdr:row>29</xdr:row>
      <xdr:rowOff>228600</xdr:rowOff>
    </xdr:from>
    <xdr:to>
      <xdr:col>13</xdr:col>
      <xdr:colOff>330825</xdr:colOff>
      <xdr:row>33</xdr:row>
      <xdr:rowOff>1066575</xdr:rowOff>
    </xdr:to>
    <xdr:pic>
      <xdr:nvPicPr>
        <xdr:cNvPr id="30" name="Imagen 29">
          <a:extLst>
            <a:ext uri="{FF2B5EF4-FFF2-40B4-BE49-F238E27FC236}">
              <a16:creationId xmlns:a16="http://schemas.microsoft.com/office/drawing/2014/main" id="{61626621-9598-AD34-2A0B-87EC8C8CAE2A}"/>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276850" y="5838825"/>
          <a:ext cx="1350000" cy="1800000"/>
        </a:xfrm>
        <a:prstGeom prst="rect">
          <a:avLst/>
        </a:prstGeom>
      </xdr:spPr>
    </xdr:pic>
    <xdr:clientData/>
  </xdr:twoCellAnchor>
  <xdr:twoCellAnchor editAs="oneCell">
    <xdr:from>
      <xdr:col>24</xdr:col>
      <xdr:colOff>152400</xdr:colOff>
      <xdr:row>24</xdr:row>
      <xdr:rowOff>47625</xdr:rowOff>
    </xdr:from>
    <xdr:to>
      <xdr:col>29</xdr:col>
      <xdr:colOff>45075</xdr:colOff>
      <xdr:row>29</xdr:row>
      <xdr:rowOff>95026</xdr:rowOff>
    </xdr:to>
    <xdr:pic>
      <xdr:nvPicPr>
        <xdr:cNvPr id="34" name="Imagen 33">
          <a:extLst>
            <a:ext uri="{FF2B5EF4-FFF2-40B4-BE49-F238E27FC236}">
              <a16:creationId xmlns:a16="http://schemas.microsoft.com/office/drawing/2014/main" id="{E7B09F05-6491-9AF3-D0EC-97DEF71E2A66}"/>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0191750" y="3905250"/>
          <a:ext cx="1350000" cy="1800000"/>
        </a:xfrm>
        <a:prstGeom prst="rect">
          <a:avLst/>
        </a:prstGeom>
      </xdr:spPr>
    </xdr:pic>
    <xdr:clientData/>
  </xdr:twoCellAnchor>
  <xdr:twoCellAnchor editAs="oneCell">
    <xdr:from>
      <xdr:col>29</xdr:col>
      <xdr:colOff>152400</xdr:colOff>
      <xdr:row>24</xdr:row>
      <xdr:rowOff>28575</xdr:rowOff>
    </xdr:from>
    <xdr:to>
      <xdr:col>33</xdr:col>
      <xdr:colOff>130800</xdr:colOff>
      <xdr:row>29</xdr:row>
      <xdr:rowOff>75976</xdr:rowOff>
    </xdr:to>
    <xdr:pic>
      <xdr:nvPicPr>
        <xdr:cNvPr id="38" name="Imagen 37">
          <a:extLst>
            <a:ext uri="{FF2B5EF4-FFF2-40B4-BE49-F238E27FC236}">
              <a16:creationId xmlns:a16="http://schemas.microsoft.com/office/drawing/2014/main" id="{9E873A67-2DC9-FD75-E507-9885EFAC2663}"/>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649075" y="3886200"/>
          <a:ext cx="1350000" cy="1800000"/>
        </a:xfrm>
        <a:prstGeom prst="rect">
          <a:avLst/>
        </a:prstGeom>
      </xdr:spPr>
    </xdr:pic>
    <xdr:clientData/>
  </xdr:twoCellAnchor>
  <xdr:twoCellAnchor editAs="oneCell">
    <xdr:from>
      <xdr:col>29</xdr:col>
      <xdr:colOff>47625</xdr:colOff>
      <xdr:row>29</xdr:row>
      <xdr:rowOff>219075</xdr:rowOff>
    </xdr:from>
    <xdr:to>
      <xdr:col>33</xdr:col>
      <xdr:colOff>26025</xdr:colOff>
      <xdr:row>33</xdr:row>
      <xdr:rowOff>1057050</xdr:rowOff>
    </xdr:to>
    <xdr:pic>
      <xdr:nvPicPr>
        <xdr:cNvPr id="40" name="Imagen 39">
          <a:extLst>
            <a:ext uri="{FF2B5EF4-FFF2-40B4-BE49-F238E27FC236}">
              <a16:creationId xmlns:a16="http://schemas.microsoft.com/office/drawing/2014/main" id="{544E26EB-380F-2B30-3A90-7CEEDB7767F2}"/>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1544300" y="5829300"/>
          <a:ext cx="1350000" cy="18000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marquez@mintrabajo.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A378C-E7A6-4451-9710-9395204D9EDE}">
  <dimension ref="A1:AS102"/>
  <sheetViews>
    <sheetView tabSelected="1" view="pageBreakPreview" topLeftCell="A41" zoomScale="62" zoomScaleNormal="100" zoomScaleSheetLayoutView="62" workbookViewId="0">
      <selection activeCell="AZ57" sqref="AZ57"/>
    </sheetView>
  </sheetViews>
  <sheetFormatPr baseColWidth="10" defaultColWidth="11.42578125" defaultRowHeight="15" x14ac:dyDescent="0.25"/>
  <cols>
    <col min="1" max="1" width="8.85546875" customWidth="1"/>
    <col min="2" max="2" width="5.5703125" style="36" customWidth="1"/>
    <col min="3" max="7" width="3.7109375" customWidth="1"/>
    <col min="8" max="8" width="33.5703125" customWidth="1"/>
    <col min="9" max="9" width="7.28515625" customWidth="1"/>
    <col min="10" max="10" width="8" customWidth="1"/>
    <col min="11" max="11" width="4.5703125" customWidth="1"/>
    <col min="12" max="12" width="3.7109375" customWidth="1"/>
    <col min="13" max="13" width="4.28515625" customWidth="1"/>
    <col min="14" max="16" width="5.5703125" customWidth="1"/>
    <col min="17" max="17" width="0.85546875" customWidth="1"/>
    <col min="18" max="18" width="7.7109375" customWidth="1"/>
    <col min="19" max="19" width="8.5703125" customWidth="1"/>
    <col min="20" max="22" width="3.7109375" customWidth="1"/>
    <col min="23" max="25" width="5.5703125" customWidth="1"/>
    <col min="26" max="26" width="0.85546875" customWidth="1"/>
    <col min="27" max="27" width="1.140625" customWidth="1"/>
    <col min="28" max="29" width="7.140625" customWidth="1"/>
    <col min="30" max="31" width="3.7109375" customWidth="1"/>
    <col min="32" max="32" width="7.5703125" customWidth="1"/>
    <col min="33" max="33" width="5.5703125" customWidth="1"/>
    <col min="34" max="34" width="5.42578125" customWidth="1"/>
    <col min="35" max="35" width="5" customWidth="1"/>
    <col min="36" max="36" width="0.85546875" customWidth="1"/>
    <col min="37" max="37" width="1.140625" customWidth="1"/>
    <col min="38" max="39" width="3.7109375" customWidth="1"/>
    <col min="40" max="40" width="7.140625" customWidth="1"/>
    <col min="41" max="43" width="3.7109375" customWidth="1"/>
    <col min="44" max="44" width="5.28515625" customWidth="1"/>
    <col min="45" max="45" width="2.28515625" hidden="1" customWidth="1"/>
    <col min="46" max="72" width="3.7109375" customWidth="1"/>
    <col min="73" max="180" width="5.85546875" customWidth="1"/>
  </cols>
  <sheetData>
    <row r="1" spans="2:45" x14ac:dyDescent="0.25">
      <c r="B1" s="270"/>
      <c r="C1" s="117"/>
      <c r="D1" s="117"/>
      <c r="E1" s="117"/>
      <c r="F1" s="10"/>
      <c r="G1" s="10"/>
      <c r="H1" s="272" t="s">
        <v>0</v>
      </c>
      <c r="I1" s="273"/>
      <c r="J1" s="273"/>
      <c r="K1" s="273"/>
      <c r="L1" s="273"/>
      <c r="M1" s="273"/>
      <c r="N1" s="273"/>
      <c r="O1" s="273"/>
      <c r="P1" s="273"/>
      <c r="Q1" s="273"/>
      <c r="R1" s="273"/>
      <c r="S1" s="273"/>
      <c r="T1" s="273"/>
      <c r="U1" s="273"/>
      <c r="V1" s="273"/>
      <c r="W1" s="273"/>
      <c r="X1" s="273"/>
      <c r="Y1" s="273"/>
      <c r="Z1" s="273"/>
      <c r="AA1" s="273"/>
      <c r="AB1" s="273"/>
      <c r="AC1" s="273"/>
      <c r="AD1" s="273"/>
      <c r="AE1" s="273"/>
      <c r="AF1" s="273"/>
      <c r="AG1" s="273"/>
      <c r="AH1" s="273"/>
      <c r="AI1" s="273"/>
      <c r="AJ1" s="273"/>
      <c r="AK1" s="273"/>
      <c r="AL1" s="273"/>
      <c r="AM1" s="273"/>
      <c r="AN1" s="273"/>
      <c r="AO1" s="274"/>
      <c r="AP1" s="278"/>
      <c r="AQ1" s="279"/>
      <c r="AR1" s="279"/>
      <c r="AS1" s="280"/>
    </row>
    <row r="2" spans="2:45" ht="15.75" thickBot="1" x14ac:dyDescent="0.3">
      <c r="B2" s="271"/>
      <c r="C2" s="120"/>
      <c r="D2" s="120"/>
      <c r="E2" s="120"/>
      <c r="F2" s="13"/>
      <c r="G2" s="13"/>
      <c r="H2" s="275"/>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7"/>
      <c r="AP2" s="281"/>
      <c r="AQ2" s="282"/>
      <c r="AR2" s="282"/>
      <c r="AS2" s="283"/>
    </row>
    <row r="3" spans="2:45" ht="4.1500000000000004" customHeight="1" x14ac:dyDescent="0.25">
      <c r="B3" s="38"/>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4"/>
    </row>
    <row r="4" spans="2:45" x14ac:dyDescent="0.25">
      <c r="B4" s="35"/>
      <c r="C4" s="284" t="s">
        <v>1</v>
      </c>
      <c r="D4" s="284"/>
      <c r="E4" s="284"/>
      <c r="F4" s="22"/>
      <c r="G4" s="22"/>
      <c r="H4" s="26" t="s">
        <v>2</v>
      </c>
      <c r="I4" s="127">
        <v>14</v>
      </c>
      <c r="J4" s="127"/>
      <c r="K4" s="26" t="s">
        <v>3</v>
      </c>
      <c r="L4" s="127">
        <v>4</v>
      </c>
      <c r="M4" s="127"/>
      <c r="N4" s="5" t="s">
        <v>4</v>
      </c>
      <c r="O4" s="127">
        <v>2026</v>
      </c>
      <c r="P4" s="127"/>
      <c r="Q4" s="5"/>
      <c r="R4" s="5"/>
      <c r="S4" s="5"/>
      <c r="T4" s="5"/>
      <c r="U4" s="5"/>
      <c r="V4" s="5"/>
      <c r="W4" s="5"/>
      <c r="X4" s="5"/>
      <c r="Y4" s="5"/>
      <c r="Z4" s="5"/>
      <c r="AA4" s="5"/>
      <c r="AB4" s="5"/>
      <c r="AC4" s="5"/>
      <c r="AD4" s="5"/>
      <c r="AE4" s="5"/>
      <c r="AF4" s="5"/>
      <c r="AG4" s="5"/>
      <c r="AH4" s="5"/>
      <c r="AI4" s="5"/>
      <c r="AJ4" s="5"/>
      <c r="AK4" s="5"/>
      <c r="AL4" s="135" t="s">
        <v>5</v>
      </c>
      <c r="AM4" s="135"/>
      <c r="AN4" s="135"/>
      <c r="AO4" s="5" t="s">
        <v>6</v>
      </c>
      <c r="AP4" s="27"/>
      <c r="AQ4" s="5" t="s">
        <v>7</v>
      </c>
      <c r="AR4" s="27"/>
      <c r="AS4" s="6"/>
    </row>
    <row r="5" spans="2:45" ht="4.1500000000000004" customHeight="1" x14ac:dyDescent="0.25">
      <c r="B5" s="35"/>
      <c r="C5" s="22"/>
      <c r="D5" s="22"/>
      <c r="E5" s="22"/>
      <c r="F5" s="22"/>
      <c r="G5" s="22"/>
      <c r="H5" s="26"/>
      <c r="I5" s="13"/>
      <c r="J5" s="13"/>
      <c r="K5" s="26"/>
      <c r="L5" s="13"/>
      <c r="M5" s="13"/>
      <c r="N5" s="5"/>
      <c r="O5" s="13"/>
      <c r="P5" s="13"/>
      <c r="Q5" s="5"/>
      <c r="R5" s="5"/>
      <c r="S5" s="5"/>
      <c r="T5" s="5"/>
      <c r="U5" s="5"/>
      <c r="V5" s="5"/>
      <c r="W5" s="5"/>
      <c r="X5" s="5"/>
      <c r="Y5" s="5"/>
      <c r="Z5" s="5"/>
      <c r="AA5" s="5"/>
      <c r="AB5" s="5"/>
      <c r="AC5" s="5"/>
      <c r="AD5" s="5"/>
      <c r="AE5" s="5"/>
      <c r="AF5" s="5"/>
      <c r="AG5" s="5"/>
      <c r="AH5" s="5"/>
      <c r="AI5" s="5"/>
      <c r="AJ5" s="5"/>
      <c r="AK5" s="5"/>
      <c r="AL5" s="17"/>
      <c r="AM5" s="17"/>
      <c r="AN5" s="17"/>
      <c r="AO5" s="5"/>
      <c r="AP5" s="5"/>
      <c r="AQ5" s="5"/>
      <c r="AR5" s="5"/>
      <c r="AS5" s="6"/>
    </row>
    <row r="6" spans="2:45" x14ac:dyDescent="0.25">
      <c r="B6" s="3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135" t="s">
        <v>8</v>
      </c>
      <c r="AM6" s="135"/>
      <c r="AN6" s="135"/>
      <c r="AO6" s="5" t="s">
        <v>6</v>
      </c>
      <c r="AP6" s="27"/>
      <c r="AQ6" s="5" t="s">
        <v>7</v>
      </c>
      <c r="AR6" s="27"/>
      <c r="AS6" s="6"/>
    </row>
    <row r="7" spans="2:45" ht="4.1500000000000004" customHeight="1" thickBot="1" x14ac:dyDescent="0.3">
      <c r="B7" s="39"/>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8"/>
    </row>
    <row r="8" spans="2:45" ht="3" customHeight="1" thickBot="1" x14ac:dyDescent="0.3">
      <c r="B8" s="287"/>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row>
    <row r="9" spans="2:45" ht="18" customHeight="1" x14ac:dyDescent="0.25">
      <c r="B9" s="38"/>
      <c r="C9" s="131" t="s">
        <v>9</v>
      </c>
      <c r="D9" s="131"/>
      <c r="E9" s="131"/>
      <c r="F9" s="131"/>
      <c r="G9" s="131"/>
      <c r="H9" s="131"/>
      <c r="I9" s="131"/>
      <c r="J9" s="131"/>
      <c r="K9" s="131"/>
      <c r="L9" s="131"/>
      <c r="M9" s="131"/>
      <c r="N9" s="131"/>
      <c r="O9" s="132" t="s">
        <v>49</v>
      </c>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4"/>
    </row>
    <row r="10" spans="2:45" ht="18" customHeight="1" x14ac:dyDescent="0.25">
      <c r="B10" s="35"/>
      <c r="C10" s="135" t="s">
        <v>10</v>
      </c>
      <c r="D10" s="135"/>
      <c r="E10" s="135"/>
      <c r="F10" s="135"/>
      <c r="G10" s="135"/>
      <c r="H10" s="135"/>
      <c r="I10" s="150" t="s">
        <v>50</v>
      </c>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6"/>
    </row>
    <row r="11" spans="2:45" ht="18" customHeight="1" x14ac:dyDescent="0.25">
      <c r="B11" s="35"/>
      <c r="C11" s="135" t="s">
        <v>11</v>
      </c>
      <c r="D11" s="135"/>
      <c r="E11" s="135"/>
      <c r="F11" s="135"/>
      <c r="G11" s="135"/>
      <c r="H11" s="135"/>
      <c r="I11" s="162" t="s">
        <v>51</v>
      </c>
      <c r="J11" s="162"/>
      <c r="K11" s="162"/>
      <c r="L11" s="162"/>
      <c r="M11" s="162"/>
      <c r="N11" s="162"/>
      <c r="O11" s="162"/>
      <c r="P11" s="162"/>
      <c r="Q11" s="162"/>
      <c r="R11" s="162"/>
      <c r="S11" s="162"/>
      <c r="T11" s="162"/>
      <c r="U11" s="162"/>
      <c r="V11" s="162"/>
      <c r="W11" s="162"/>
      <c r="X11" s="162"/>
      <c r="Y11" s="162"/>
      <c r="Z11" s="12"/>
      <c r="AA11" s="12"/>
      <c r="AB11" s="12"/>
      <c r="AC11" s="12"/>
      <c r="AD11" s="163" t="s">
        <v>12</v>
      </c>
      <c r="AE11" s="163"/>
      <c r="AF11" s="163"/>
      <c r="AG11" s="163"/>
      <c r="AH11" s="163" t="s">
        <v>51</v>
      </c>
      <c r="AI11" s="163"/>
      <c r="AJ11" s="163"/>
      <c r="AK11" s="163"/>
      <c r="AL11" s="163"/>
      <c r="AM11" s="163"/>
      <c r="AN11" s="163"/>
      <c r="AO11" s="163"/>
      <c r="AP11" s="163"/>
      <c r="AQ11" s="163"/>
      <c r="AR11" s="163"/>
      <c r="AS11" s="6"/>
    </row>
    <row r="12" spans="2:45" ht="4.5" customHeight="1" thickBot="1" x14ac:dyDescent="0.3">
      <c r="B12" s="39"/>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8"/>
    </row>
    <row r="13" spans="2:45" ht="3.75" customHeight="1" thickBot="1" x14ac:dyDescent="0.3">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286"/>
      <c r="AS13" s="286"/>
    </row>
    <row r="14" spans="2:45" ht="18" customHeight="1" x14ac:dyDescent="0.25">
      <c r="B14" s="38"/>
      <c r="C14" s="131" t="s">
        <v>13</v>
      </c>
      <c r="D14" s="131"/>
      <c r="E14" s="131"/>
      <c r="F14" s="131"/>
      <c r="G14" s="131"/>
      <c r="H14" s="131"/>
      <c r="I14" s="132" t="s">
        <v>133</v>
      </c>
      <c r="J14" s="132"/>
      <c r="K14" s="132"/>
      <c r="L14" s="132"/>
      <c r="M14" s="132"/>
      <c r="N14" s="132"/>
      <c r="O14" s="132"/>
      <c r="P14" s="132"/>
      <c r="Q14" s="132"/>
      <c r="R14" s="132"/>
      <c r="S14" s="132"/>
      <c r="T14" s="132"/>
      <c r="U14" s="132"/>
      <c r="V14" s="132"/>
      <c r="W14" s="132"/>
      <c r="X14" s="132"/>
      <c r="Y14" s="132"/>
      <c r="Z14" s="2"/>
      <c r="AA14" s="12"/>
      <c r="AB14" s="12"/>
      <c r="AC14" s="12"/>
      <c r="AD14" s="12"/>
      <c r="AE14" s="12" t="s">
        <v>14</v>
      </c>
      <c r="AF14" s="12"/>
      <c r="AG14" s="12"/>
      <c r="AH14" s="12"/>
      <c r="AI14" s="132" t="s">
        <v>43</v>
      </c>
      <c r="AJ14" s="132"/>
      <c r="AK14" s="132"/>
      <c r="AL14" s="132"/>
      <c r="AM14" s="132"/>
      <c r="AN14" s="132"/>
      <c r="AO14" s="132"/>
      <c r="AP14" s="132"/>
      <c r="AQ14" s="132"/>
      <c r="AR14" s="132"/>
      <c r="AS14" s="4"/>
    </row>
    <row r="15" spans="2:45" ht="18" customHeight="1" x14ac:dyDescent="0.25">
      <c r="B15" s="35"/>
      <c r="C15" s="135" t="s">
        <v>15</v>
      </c>
      <c r="D15" s="135"/>
      <c r="E15" s="135"/>
      <c r="F15" s="135"/>
      <c r="G15" s="135"/>
      <c r="H15" s="135"/>
      <c r="I15" s="133" t="s">
        <v>134</v>
      </c>
      <c r="J15" s="134"/>
      <c r="K15" s="134"/>
      <c r="L15" s="134"/>
      <c r="M15" s="134"/>
      <c r="N15" s="134"/>
      <c r="O15" s="134"/>
      <c r="P15" s="134"/>
      <c r="Q15" s="134"/>
      <c r="R15" s="134"/>
      <c r="S15" s="134"/>
      <c r="T15" s="134"/>
      <c r="U15" s="134"/>
      <c r="V15" s="134"/>
      <c r="W15" s="134"/>
      <c r="X15" s="134"/>
      <c r="Y15" s="134"/>
      <c r="Z15" s="134"/>
      <c r="AA15" s="5"/>
      <c r="AB15" s="5"/>
      <c r="AC15" s="5"/>
      <c r="AD15" s="5"/>
      <c r="AE15" s="12" t="s">
        <v>16</v>
      </c>
      <c r="AF15" s="5"/>
      <c r="AG15" s="5"/>
      <c r="AH15" s="5"/>
      <c r="AI15" s="155">
        <v>3002029694</v>
      </c>
      <c r="AJ15" s="155"/>
      <c r="AK15" s="155"/>
      <c r="AL15" s="155"/>
      <c r="AM15" s="155"/>
      <c r="AN15" s="155"/>
      <c r="AO15" s="155"/>
      <c r="AP15" s="155"/>
      <c r="AQ15" s="155"/>
      <c r="AR15" s="155"/>
      <c r="AS15" s="6"/>
    </row>
    <row r="16" spans="2:45" ht="4.5" customHeight="1" thickBot="1" x14ac:dyDescent="0.3">
      <c r="B16" s="288"/>
      <c r="C16" s="123"/>
      <c r="D16" s="123"/>
      <c r="E16" s="123"/>
      <c r="F16" s="123"/>
      <c r="G16" s="123"/>
      <c r="H16" s="123"/>
      <c r="I16" s="123"/>
      <c r="J16" s="123"/>
      <c r="K16" s="123"/>
      <c r="L16" s="123"/>
      <c r="M16" s="123"/>
      <c r="N16" s="123"/>
      <c r="O16" s="123"/>
      <c r="P16" s="123"/>
      <c r="Q16" s="123"/>
      <c r="R16" s="123"/>
      <c r="S16" s="123"/>
      <c r="T16" s="123"/>
      <c r="U16" s="123"/>
      <c r="V16" s="123"/>
      <c r="W16" s="123"/>
      <c r="X16" s="123"/>
      <c r="Y16" s="123"/>
      <c r="Z16" s="123"/>
      <c r="AA16" s="123"/>
      <c r="AB16" s="123"/>
      <c r="AC16" s="123"/>
      <c r="AD16" s="123"/>
      <c r="AE16" s="123"/>
      <c r="AF16" s="123"/>
      <c r="AG16" s="123"/>
      <c r="AH16" s="123"/>
      <c r="AI16" s="123"/>
      <c r="AJ16" s="123"/>
      <c r="AK16" s="123"/>
      <c r="AL16" s="123"/>
      <c r="AM16" s="123"/>
      <c r="AN16" s="123"/>
      <c r="AO16" s="123"/>
      <c r="AP16" s="123"/>
      <c r="AQ16" s="123"/>
      <c r="AR16" s="123"/>
      <c r="AS16" s="124"/>
    </row>
    <row r="17" spans="2:45" ht="4.5" customHeight="1" thickBot="1" x14ac:dyDescent="0.3">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row>
    <row r="18" spans="2:45" ht="15.75" thickBot="1" x14ac:dyDescent="0.3">
      <c r="B18" s="156" t="s">
        <v>17</v>
      </c>
      <c r="C18" s="157"/>
      <c r="D18" s="157"/>
      <c r="E18" s="157"/>
      <c r="F18" s="157"/>
      <c r="G18" s="157"/>
      <c r="H18" s="157"/>
      <c r="I18" s="157"/>
      <c r="J18" s="157"/>
      <c r="K18" s="157"/>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7"/>
      <c r="AI18" s="157"/>
      <c r="AJ18" s="157"/>
      <c r="AK18" s="157"/>
      <c r="AL18" s="157"/>
      <c r="AM18" s="157"/>
      <c r="AN18" s="157"/>
      <c r="AO18" s="157"/>
      <c r="AP18" s="157"/>
      <c r="AQ18" s="157"/>
      <c r="AR18" s="157"/>
      <c r="AS18" s="158"/>
    </row>
    <row r="19" spans="2:45" ht="27.75" customHeight="1" thickBot="1" x14ac:dyDescent="0.3">
      <c r="B19" s="39"/>
      <c r="C19" s="78" t="s">
        <v>18</v>
      </c>
      <c r="D19" s="7"/>
      <c r="E19" s="78"/>
      <c r="F19" s="7"/>
      <c r="G19" s="7"/>
      <c r="H19" s="7"/>
      <c r="I19" s="7"/>
      <c r="J19" s="7"/>
      <c r="K19" s="7"/>
      <c r="L19" s="7"/>
      <c r="M19" s="7"/>
      <c r="N19" s="7"/>
      <c r="O19" s="7"/>
      <c r="P19" s="7"/>
      <c r="Q19" s="7"/>
      <c r="R19" s="7"/>
      <c r="S19" s="7"/>
      <c r="T19" s="136"/>
      <c r="U19" s="137"/>
      <c r="V19" s="137"/>
      <c r="W19" s="137"/>
      <c r="X19" s="137"/>
      <c r="Y19" s="137"/>
      <c r="Z19" s="137"/>
      <c r="AA19" s="137"/>
      <c r="AB19" s="137"/>
      <c r="AC19" s="137"/>
      <c r="AD19" s="137"/>
      <c r="AE19" s="137"/>
      <c r="AF19" s="137"/>
      <c r="AG19" s="137"/>
      <c r="AH19" s="137"/>
      <c r="AI19" s="137"/>
      <c r="AJ19" s="137"/>
      <c r="AK19" s="137"/>
      <c r="AL19" s="137"/>
      <c r="AM19" s="137"/>
      <c r="AN19" s="137"/>
      <c r="AO19" s="137"/>
      <c r="AP19" s="137"/>
      <c r="AQ19" s="137"/>
      <c r="AR19" s="137"/>
      <c r="AS19" s="8"/>
    </row>
    <row r="20" spans="2:45" x14ac:dyDescent="0.25">
      <c r="B20" s="138" t="s">
        <v>135</v>
      </c>
      <c r="C20" s="139"/>
      <c r="D20" s="139"/>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40"/>
    </row>
    <row r="21" spans="2:45" x14ac:dyDescent="0.25">
      <c r="B21" s="138"/>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c r="AG21" s="139"/>
      <c r="AH21" s="139"/>
      <c r="AI21" s="139"/>
      <c r="AJ21" s="139"/>
      <c r="AK21" s="139"/>
      <c r="AL21" s="139"/>
      <c r="AM21" s="139"/>
      <c r="AN21" s="139"/>
      <c r="AO21" s="139"/>
      <c r="AP21" s="139"/>
      <c r="AQ21" s="139"/>
      <c r="AR21" s="139"/>
      <c r="AS21" s="140"/>
    </row>
    <row r="22" spans="2:45" ht="48.75" customHeight="1" x14ac:dyDescent="0.25">
      <c r="B22" s="138"/>
      <c r="C22" s="139"/>
      <c r="D22" s="139"/>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40"/>
    </row>
    <row r="23" spans="2:45" ht="3.75" customHeight="1" x14ac:dyDescent="0.25">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3"/>
      <c r="AP23" s="153"/>
      <c r="AQ23" s="153"/>
      <c r="AR23" s="153"/>
      <c r="AS23" s="154"/>
    </row>
    <row r="24" spans="2:45" x14ac:dyDescent="0.25">
      <c r="B24" s="74" t="s">
        <v>116</v>
      </c>
      <c r="C24" s="23"/>
      <c r="D24" s="23"/>
      <c r="E24" s="23"/>
      <c r="F24" s="193" t="s">
        <v>117</v>
      </c>
      <c r="G24" s="193"/>
      <c r="H24" s="193"/>
      <c r="I24" s="193"/>
      <c r="J24" s="193"/>
      <c r="K24" s="193"/>
      <c r="L24" s="193"/>
      <c r="M24" s="193"/>
      <c r="N24" s="193"/>
      <c r="O24" s="193"/>
      <c r="P24" s="193"/>
      <c r="Q24" s="193"/>
      <c r="R24" s="193"/>
      <c r="S24" s="19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4"/>
    </row>
    <row r="25" spans="2:45" x14ac:dyDescent="0.25">
      <c r="B25" s="141"/>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3"/>
    </row>
    <row r="26" spans="2:45" ht="30.75" customHeight="1" x14ac:dyDescent="0.25">
      <c r="B26" s="141"/>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3"/>
    </row>
    <row r="27" spans="2:45" ht="30.75" customHeight="1" x14ac:dyDescent="0.25">
      <c r="B27" s="141"/>
      <c r="C27" s="142"/>
      <c r="D27" s="142"/>
      <c r="E27" s="142"/>
      <c r="F27" s="142"/>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3"/>
    </row>
    <row r="28" spans="2:45" ht="30.75" customHeight="1" x14ac:dyDescent="0.25">
      <c r="B28" s="141"/>
      <c r="C28" s="142"/>
      <c r="D28" s="142"/>
      <c r="E28" s="142"/>
      <c r="F28" s="142"/>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2"/>
      <c r="AE28" s="142"/>
      <c r="AF28" s="142"/>
      <c r="AG28" s="142"/>
      <c r="AH28" s="142"/>
      <c r="AI28" s="142"/>
      <c r="AJ28" s="142"/>
      <c r="AK28" s="142"/>
      <c r="AL28" s="142"/>
      <c r="AM28" s="142"/>
      <c r="AN28" s="142"/>
      <c r="AO28" s="142"/>
      <c r="AP28" s="142"/>
      <c r="AQ28" s="142"/>
      <c r="AR28" s="142"/>
      <c r="AS28" s="143"/>
    </row>
    <row r="29" spans="2:45" ht="30.75" customHeight="1" x14ac:dyDescent="0.25">
      <c r="B29" s="141"/>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c r="AK29" s="142"/>
      <c r="AL29" s="142"/>
      <c r="AM29" s="142"/>
      <c r="AN29" s="142"/>
      <c r="AO29" s="142"/>
      <c r="AP29" s="142"/>
      <c r="AQ29" s="142"/>
      <c r="AR29" s="142"/>
      <c r="AS29" s="143"/>
    </row>
    <row r="30" spans="2:45" ht="30.75" customHeight="1" x14ac:dyDescent="0.25">
      <c r="B30" s="141"/>
      <c r="C30" s="142"/>
      <c r="D30" s="142"/>
      <c r="E30" s="142"/>
      <c r="F30" s="142"/>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3"/>
    </row>
    <row r="31" spans="2:45" x14ac:dyDescent="0.25">
      <c r="B31" s="141"/>
      <c r="C31" s="142"/>
      <c r="D31" s="142"/>
      <c r="E31" s="142"/>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3"/>
    </row>
    <row r="32" spans="2:45" x14ac:dyDescent="0.25">
      <c r="B32" s="141"/>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3"/>
    </row>
    <row r="33" spans="2:45" x14ac:dyDescent="0.25">
      <c r="B33" s="141"/>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3"/>
    </row>
    <row r="34" spans="2:45" ht="96.75" customHeight="1" x14ac:dyDescent="0.25">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5"/>
      <c r="AG34" s="145"/>
      <c r="AH34" s="145"/>
      <c r="AI34" s="145"/>
      <c r="AJ34" s="145"/>
      <c r="AK34" s="145"/>
      <c r="AL34" s="145"/>
      <c r="AM34" s="145"/>
      <c r="AN34" s="145"/>
      <c r="AO34" s="145"/>
      <c r="AP34" s="145"/>
      <c r="AQ34" s="145"/>
      <c r="AR34" s="145"/>
      <c r="AS34" s="146"/>
    </row>
    <row r="35" spans="2:45" ht="3.75" customHeight="1" x14ac:dyDescent="0.25">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3"/>
      <c r="AP35" s="153"/>
      <c r="AQ35" s="153"/>
      <c r="AR35" s="153"/>
      <c r="AS35" s="154"/>
    </row>
    <row r="36" spans="2:45" x14ac:dyDescent="0.25">
      <c r="B36" s="194" t="s">
        <v>118</v>
      </c>
      <c r="C36" s="195"/>
      <c r="D36" s="195"/>
      <c r="E36" s="195"/>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4"/>
    </row>
    <row r="37" spans="2:45" ht="24.6" customHeight="1" thickBot="1" x14ac:dyDescent="0.3">
      <c r="B37" s="147"/>
      <c r="C37" s="148"/>
      <c r="D37" s="148"/>
      <c r="E37" s="148"/>
      <c r="F37" s="148"/>
      <c r="G37" s="148"/>
      <c r="H37" s="148"/>
      <c r="I37" s="148"/>
      <c r="J37" s="148"/>
      <c r="K37" s="148"/>
      <c r="L37" s="148"/>
      <c r="M37" s="148"/>
      <c r="N37" s="148"/>
      <c r="O37" s="148"/>
      <c r="P37" s="148"/>
      <c r="Q37" s="148"/>
      <c r="R37" s="148"/>
      <c r="S37" s="148"/>
      <c r="T37" s="148"/>
      <c r="U37" s="148"/>
      <c r="V37" s="148"/>
      <c r="W37" s="148"/>
      <c r="X37" s="148"/>
      <c r="Y37" s="148"/>
      <c r="Z37" s="148"/>
      <c r="AA37" s="148"/>
      <c r="AB37" s="148"/>
      <c r="AC37" s="148"/>
      <c r="AD37" s="148"/>
      <c r="AE37" s="148"/>
      <c r="AF37" s="148"/>
      <c r="AG37" s="148"/>
      <c r="AH37" s="148"/>
      <c r="AI37" s="148"/>
      <c r="AJ37" s="148"/>
      <c r="AK37" s="148"/>
      <c r="AL37" s="148"/>
      <c r="AM37" s="148"/>
      <c r="AN37" s="148"/>
      <c r="AO37" s="148"/>
      <c r="AP37" s="148"/>
      <c r="AQ37" s="148"/>
      <c r="AR37" s="148"/>
      <c r="AS37" s="149"/>
    </row>
    <row r="38" spans="2:45" ht="10.15" customHeight="1" x14ac:dyDescent="0.25">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row>
    <row r="39" spans="2:45" ht="12.6" customHeight="1" thickBot="1" x14ac:dyDescent="0.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row>
    <row r="40" spans="2:45" x14ac:dyDescent="0.25">
      <c r="B40" s="270"/>
      <c r="C40" s="117"/>
      <c r="D40" s="117"/>
      <c r="E40" s="117"/>
      <c r="F40" s="10"/>
      <c r="G40" s="10"/>
      <c r="H40" s="164" t="s">
        <v>0</v>
      </c>
      <c r="I40" s="165"/>
      <c r="J40" s="165"/>
      <c r="K40" s="165"/>
      <c r="L40" s="165"/>
      <c r="M40" s="165"/>
      <c r="N40" s="165"/>
      <c r="O40" s="165"/>
      <c r="P40" s="165"/>
      <c r="Q40" s="165"/>
      <c r="R40" s="165"/>
      <c r="S40" s="165"/>
      <c r="T40" s="165"/>
      <c r="U40" s="165"/>
      <c r="V40" s="165"/>
      <c r="W40" s="165"/>
      <c r="X40" s="165"/>
      <c r="Y40" s="165"/>
      <c r="Z40" s="165"/>
      <c r="AA40" s="165"/>
      <c r="AB40" s="165"/>
      <c r="AC40" s="165"/>
      <c r="AD40" s="165"/>
      <c r="AE40" s="165"/>
      <c r="AF40" s="165"/>
      <c r="AG40" s="165"/>
      <c r="AH40" s="165"/>
      <c r="AI40" s="165"/>
      <c r="AJ40" s="165"/>
      <c r="AK40" s="165"/>
      <c r="AL40" s="165"/>
      <c r="AM40" s="165"/>
      <c r="AN40" s="165"/>
      <c r="AO40" s="166"/>
      <c r="AP40" s="278"/>
      <c r="AQ40" s="279"/>
      <c r="AR40" s="279"/>
      <c r="AS40" s="280"/>
    </row>
    <row r="41" spans="2:45" ht="15.75" thickBot="1" x14ac:dyDescent="0.3">
      <c r="B41" s="288"/>
      <c r="C41" s="123"/>
      <c r="D41" s="123"/>
      <c r="E41" s="123"/>
      <c r="F41" s="11"/>
      <c r="G41" s="11"/>
      <c r="H41" s="167"/>
      <c r="I41" s="168"/>
      <c r="J41" s="168"/>
      <c r="K41" s="168"/>
      <c r="L41" s="168"/>
      <c r="M41" s="168"/>
      <c r="N41" s="168"/>
      <c r="O41" s="168"/>
      <c r="P41" s="168"/>
      <c r="Q41" s="168"/>
      <c r="R41" s="168"/>
      <c r="S41" s="168"/>
      <c r="T41" s="168"/>
      <c r="U41" s="168"/>
      <c r="V41" s="168"/>
      <c r="W41" s="168"/>
      <c r="X41" s="168"/>
      <c r="Y41" s="168"/>
      <c r="Z41" s="168"/>
      <c r="AA41" s="168"/>
      <c r="AB41" s="168"/>
      <c r="AC41" s="168"/>
      <c r="AD41" s="168"/>
      <c r="AE41" s="168"/>
      <c r="AF41" s="168"/>
      <c r="AG41" s="168"/>
      <c r="AH41" s="168"/>
      <c r="AI41" s="168"/>
      <c r="AJ41" s="168"/>
      <c r="AK41" s="168"/>
      <c r="AL41" s="168"/>
      <c r="AM41" s="168"/>
      <c r="AN41" s="168"/>
      <c r="AO41" s="169"/>
      <c r="AP41" s="302"/>
      <c r="AQ41" s="287"/>
      <c r="AR41" s="287"/>
      <c r="AS41" s="303"/>
    </row>
    <row r="42" spans="2:45" s="5" customFormat="1" ht="4.5" customHeight="1" thickBot="1" x14ac:dyDescent="0.3">
      <c r="B42" s="13"/>
      <c r="C42" s="13"/>
      <c r="D42" s="13"/>
      <c r="E42" s="13"/>
      <c r="F42" s="13"/>
      <c r="G42" s="13"/>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3"/>
      <c r="AQ42" s="13"/>
      <c r="AR42" s="13"/>
      <c r="AS42" s="13"/>
    </row>
    <row r="43" spans="2:45" ht="68.45" customHeight="1" thickBot="1" x14ac:dyDescent="0.3">
      <c r="B43" s="128" t="s">
        <v>47</v>
      </c>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30"/>
    </row>
    <row r="44" spans="2:45" s="5" customFormat="1" ht="6" customHeight="1" thickBot="1" x14ac:dyDescent="0.3">
      <c r="B44" s="49"/>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3"/>
    </row>
    <row r="45" spans="2:45" ht="17.25" customHeight="1" x14ac:dyDescent="0.25">
      <c r="B45" s="179" t="s">
        <v>19</v>
      </c>
      <c r="C45" s="170" t="s">
        <v>20</v>
      </c>
      <c r="D45" s="171"/>
      <c r="E45" s="171"/>
      <c r="F45" s="171"/>
      <c r="G45" s="171"/>
      <c r="H45" s="172"/>
      <c r="I45" s="170" t="s">
        <v>21</v>
      </c>
      <c r="J45" s="186" t="s">
        <v>48</v>
      </c>
      <c r="K45" s="182" t="s">
        <v>22</v>
      </c>
      <c r="L45" s="182"/>
      <c r="M45" s="182"/>
      <c r="N45" s="182"/>
      <c r="O45" s="182"/>
      <c r="P45" s="182"/>
      <c r="Q45" s="40"/>
      <c r="R45" s="170" t="s">
        <v>21</v>
      </c>
      <c r="S45" s="186" t="s">
        <v>48</v>
      </c>
      <c r="T45" s="183" t="s">
        <v>23</v>
      </c>
      <c r="U45" s="182"/>
      <c r="V45" s="182"/>
      <c r="W45" s="182"/>
      <c r="X45" s="182"/>
      <c r="Y45" s="182"/>
      <c r="Z45" s="40"/>
      <c r="AA45" s="67"/>
      <c r="AB45" s="189" t="s">
        <v>21</v>
      </c>
      <c r="AC45" s="186" t="s">
        <v>48</v>
      </c>
      <c r="AD45" s="183" t="s">
        <v>24</v>
      </c>
      <c r="AE45" s="182"/>
      <c r="AF45" s="182"/>
      <c r="AG45" s="182"/>
      <c r="AH45" s="182"/>
      <c r="AI45" s="182"/>
      <c r="AJ45" s="40"/>
      <c r="AK45" s="68"/>
      <c r="AL45" s="183" t="s">
        <v>25</v>
      </c>
      <c r="AM45" s="182"/>
      <c r="AN45" s="182"/>
      <c r="AO45" s="182"/>
      <c r="AP45" s="182"/>
      <c r="AQ45" s="182"/>
      <c r="AR45" s="182"/>
      <c r="AS45" s="289"/>
    </row>
    <row r="46" spans="2:45" ht="20.25" customHeight="1" x14ac:dyDescent="0.25">
      <c r="B46" s="180"/>
      <c r="C46" s="173"/>
      <c r="D46" s="174"/>
      <c r="E46" s="174"/>
      <c r="F46" s="174"/>
      <c r="G46" s="174"/>
      <c r="H46" s="175"/>
      <c r="I46" s="173"/>
      <c r="J46" s="187"/>
      <c r="K46" s="196" t="s">
        <v>26</v>
      </c>
      <c r="L46" s="196"/>
      <c r="M46" s="196"/>
      <c r="N46" s="299" t="s">
        <v>62</v>
      </c>
      <c r="O46" s="300"/>
      <c r="P46" s="301"/>
      <c r="Q46" s="41"/>
      <c r="R46" s="173"/>
      <c r="S46" s="187"/>
      <c r="T46" s="265" t="s">
        <v>26</v>
      </c>
      <c r="U46" s="196"/>
      <c r="V46" s="196"/>
      <c r="W46" s="299" t="s">
        <v>71</v>
      </c>
      <c r="X46" s="300"/>
      <c r="Y46" s="301"/>
      <c r="Z46" s="41"/>
      <c r="AA46" s="70"/>
      <c r="AB46" s="190"/>
      <c r="AC46" s="187"/>
      <c r="AD46" s="265" t="s">
        <v>26</v>
      </c>
      <c r="AE46" s="196"/>
      <c r="AF46" s="196"/>
      <c r="AG46" s="266" t="s">
        <v>72</v>
      </c>
      <c r="AH46" s="266"/>
      <c r="AI46" s="266"/>
      <c r="AJ46" s="41"/>
      <c r="AK46" s="71"/>
      <c r="AL46" s="265"/>
      <c r="AM46" s="196"/>
      <c r="AN46" s="196"/>
      <c r="AO46" s="196"/>
      <c r="AP46" s="196"/>
      <c r="AQ46" s="196"/>
      <c r="AR46" s="196"/>
      <c r="AS46" s="290"/>
    </row>
    <row r="47" spans="2:45" ht="4.1500000000000004" customHeight="1" x14ac:dyDescent="0.25">
      <c r="B47" s="180"/>
      <c r="C47" s="173"/>
      <c r="D47" s="174"/>
      <c r="E47" s="174"/>
      <c r="F47" s="174"/>
      <c r="G47" s="174"/>
      <c r="H47" s="175"/>
      <c r="I47" s="173"/>
      <c r="J47" s="187"/>
      <c r="K47" s="69"/>
      <c r="L47" s="69"/>
      <c r="M47" s="69"/>
      <c r="N47" s="69"/>
      <c r="O47" s="69"/>
      <c r="P47" s="69"/>
      <c r="Q47" s="41"/>
      <c r="R47" s="173"/>
      <c r="S47" s="187"/>
      <c r="T47" s="19"/>
      <c r="U47" s="69"/>
      <c r="V47" s="69"/>
      <c r="W47" s="69"/>
      <c r="X47" s="69"/>
      <c r="Y47" s="69"/>
      <c r="Z47" s="41"/>
      <c r="AA47" s="70"/>
      <c r="AB47" s="190"/>
      <c r="AC47" s="187"/>
      <c r="AD47" s="19"/>
      <c r="AE47" s="69"/>
      <c r="AF47" s="69"/>
      <c r="AG47" s="69"/>
      <c r="AH47" s="69"/>
      <c r="AI47" s="69"/>
      <c r="AJ47" s="41"/>
      <c r="AK47" s="71"/>
      <c r="AL47" s="265"/>
      <c r="AM47" s="196"/>
      <c r="AN47" s="196"/>
      <c r="AO47" s="196"/>
      <c r="AP47" s="196"/>
      <c r="AQ47" s="196"/>
      <c r="AR47" s="196"/>
      <c r="AS47" s="290"/>
    </row>
    <row r="48" spans="2:45" x14ac:dyDescent="0.25">
      <c r="B48" s="180"/>
      <c r="C48" s="173"/>
      <c r="D48" s="174"/>
      <c r="E48" s="174"/>
      <c r="F48" s="174"/>
      <c r="G48" s="174"/>
      <c r="H48" s="175"/>
      <c r="I48" s="173"/>
      <c r="J48" s="187"/>
      <c r="K48" s="196" t="s">
        <v>27</v>
      </c>
      <c r="L48" s="196"/>
      <c r="M48" s="196"/>
      <c r="N48" s="43"/>
      <c r="O48" s="69" t="s">
        <v>28</v>
      </c>
      <c r="P48" s="43" t="s">
        <v>63</v>
      </c>
      <c r="Q48" s="41"/>
      <c r="R48" s="173"/>
      <c r="S48" s="187"/>
      <c r="T48" s="265" t="s">
        <v>27</v>
      </c>
      <c r="U48" s="196"/>
      <c r="V48" s="196"/>
      <c r="W48" s="43"/>
      <c r="X48" s="69" t="s">
        <v>28</v>
      </c>
      <c r="Y48" s="43" t="s">
        <v>63</v>
      </c>
      <c r="Z48" s="41"/>
      <c r="AA48" s="70"/>
      <c r="AB48" s="190"/>
      <c r="AC48" s="187"/>
      <c r="AD48" s="265" t="s">
        <v>27</v>
      </c>
      <c r="AE48" s="196"/>
      <c r="AF48" s="196"/>
      <c r="AG48" s="43"/>
      <c r="AH48" s="69" t="s">
        <v>28</v>
      </c>
      <c r="AI48" s="43"/>
      <c r="AJ48" s="41"/>
      <c r="AK48" s="71"/>
      <c r="AL48" s="265"/>
      <c r="AM48" s="196"/>
      <c r="AN48" s="196"/>
      <c r="AO48" s="196"/>
      <c r="AP48" s="196"/>
      <c r="AQ48" s="196"/>
      <c r="AR48" s="196"/>
      <c r="AS48" s="290"/>
    </row>
    <row r="49" spans="2:45" ht="4.1500000000000004" customHeight="1" x14ac:dyDescent="0.25">
      <c r="B49" s="180"/>
      <c r="C49" s="173"/>
      <c r="D49" s="174"/>
      <c r="E49" s="174"/>
      <c r="F49" s="174"/>
      <c r="G49" s="174"/>
      <c r="H49" s="175"/>
      <c r="I49" s="173"/>
      <c r="J49" s="187"/>
      <c r="K49" s="69"/>
      <c r="L49" s="69"/>
      <c r="M49" s="69"/>
      <c r="N49" s="69"/>
      <c r="O49" s="69"/>
      <c r="P49" s="69"/>
      <c r="Q49" s="41"/>
      <c r="R49" s="173"/>
      <c r="S49" s="187"/>
      <c r="T49" s="19"/>
      <c r="U49" s="69"/>
      <c r="V49" s="69"/>
      <c r="W49" s="69"/>
      <c r="X49" s="69"/>
      <c r="Y49" s="69"/>
      <c r="Z49" s="41"/>
      <c r="AA49" s="70"/>
      <c r="AB49" s="190"/>
      <c r="AC49" s="187"/>
      <c r="AD49" s="19"/>
      <c r="AE49" s="69"/>
      <c r="AF49" s="69"/>
      <c r="AG49" s="69"/>
      <c r="AH49" s="69"/>
      <c r="AI49" s="69"/>
      <c r="AJ49" s="41"/>
      <c r="AK49" s="71"/>
      <c r="AL49" s="265"/>
      <c r="AM49" s="196"/>
      <c r="AN49" s="196"/>
      <c r="AO49" s="196"/>
      <c r="AP49" s="196"/>
      <c r="AQ49" s="196"/>
      <c r="AR49" s="196"/>
      <c r="AS49" s="290"/>
    </row>
    <row r="50" spans="2:45" x14ac:dyDescent="0.25">
      <c r="B50" s="180"/>
      <c r="C50" s="173"/>
      <c r="D50" s="174"/>
      <c r="E50" s="174"/>
      <c r="F50" s="174"/>
      <c r="G50" s="174"/>
      <c r="H50" s="175"/>
      <c r="I50" s="173"/>
      <c r="J50" s="187"/>
      <c r="K50" s="196" t="s">
        <v>29</v>
      </c>
      <c r="L50" s="196"/>
      <c r="M50" s="196"/>
      <c r="N50" s="197" t="s">
        <v>64</v>
      </c>
      <c r="O50" s="197"/>
      <c r="P50" s="197"/>
      <c r="Q50" s="44"/>
      <c r="R50" s="173"/>
      <c r="S50" s="187"/>
      <c r="T50" s="265" t="s">
        <v>29</v>
      </c>
      <c r="U50" s="196"/>
      <c r="V50" s="196"/>
      <c r="W50" s="197" t="s">
        <v>70</v>
      </c>
      <c r="X50" s="197"/>
      <c r="Y50" s="197"/>
      <c r="Z50" s="44"/>
      <c r="AA50" s="70"/>
      <c r="AB50" s="190"/>
      <c r="AC50" s="187"/>
      <c r="AD50" s="265" t="s">
        <v>29</v>
      </c>
      <c r="AE50" s="196"/>
      <c r="AF50" s="196"/>
      <c r="AG50" s="197"/>
      <c r="AH50" s="197"/>
      <c r="AI50" s="197"/>
      <c r="AJ50" s="44"/>
      <c r="AK50" s="71"/>
      <c r="AL50" s="265"/>
      <c r="AM50" s="196"/>
      <c r="AN50" s="196"/>
      <c r="AO50" s="196"/>
      <c r="AP50" s="196"/>
      <c r="AQ50" s="196"/>
      <c r="AR50" s="196"/>
      <c r="AS50" s="290"/>
    </row>
    <row r="51" spans="2:45" ht="15.75" thickBot="1" x14ac:dyDescent="0.3">
      <c r="B51" s="180"/>
      <c r="C51" s="173"/>
      <c r="D51" s="174"/>
      <c r="E51" s="174"/>
      <c r="F51" s="174"/>
      <c r="G51" s="174"/>
      <c r="H51" s="175"/>
      <c r="I51" s="173"/>
      <c r="J51" s="187"/>
      <c r="K51" s="268" t="s">
        <v>30</v>
      </c>
      <c r="L51" s="268"/>
      <c r="M51" s="268"/>
      <c r="N51" s="269">
        <v>3002041895</v>
      </c>
      <c r="O51" s="269"/>
      <c r="P51" s="269"/>
      <c r="Q51" s="45"/>
      <c r="R51" s="173"/>
      <c r="S51" s="187"/>
      <c r="T51" s="267" t="s">
        <v>30</v>
      </c>
      <c r="U51" s="268"/>
      <c r="V51" s="268"/>
      <c r="W51" s="269">
        <v>3105622479</v>
      </c>
      <c r="X51" s="269"/>
      <c r="Y51" s="269"/>
      <c r="Z51" s="45"/>
      <c r="AA51" s="12"/>
      <c r="AB51" s="190"/>
      <c r="AC51" s="187"/>
      <c r="AD51" s="267" t="s">
        <v>30</v>
      </c>
      <c r="AE51" s="268"/>
      <c r="AF51" s="268"/>
      <c r="AG51" s="269">
        <v>3112602968</v>
      </c>
      <c r="AH51" s="269"/>
      <c r="AI51" s="269"/>
      <c r="AJ51" s="45"/>
      <c r="AK51" s="12"/>
      <c r="AL51" s="291"/>
      <c r="AM51" s="292"/>
      <c r="AN51" s="292"/>
      <c r="AO51" s="292"/>
      <c r="AP51" s="292"/>
      <c r="AQ51" s="292"/>
      <c r="AR51" s="292"/>
      <c r="AS51" s="293"/>
    </row>
    <row r="52" spans="2:45" ht="4.1500000000000004" customHeight="1" thickBot="1" x14ac:dyDescent="0.3">
      <c r="B52" s="180"/>
      <c r="C52" s="173"/>
      <c r="D52" s="174"/>
      <c r="E52" s="174"/>
      <c r="F52" s="174"/>
      <c r="G52" s="174"/>
      <c r="H52" s="175"/>
      <c r="I52" s="173"/>
      <c r="J52" s="187"/>
      <c r="K52" s="72"/>
      <c r="L52" s="72"/>
      <c r="M52" s="72"/>
      <c r="N52" s="72"/>
      <c r="O52" s="72"/>
      <c r="P52" s="72"/>
      <c r="Q52" s="45"/>
      <c r="R52" s="173"/>
      <c r="S52" s="187"/>
      <c r="T52" s="18"/>
      <c r="U52" s="72"/>
      <c r="V52" s="72"/>
      <c r="W52" s="72"/>
      <c r="X52" s="72"/>
      <c r="Y52" s="72"/>
      <c r="Z52" s="45"/>
      <c r="AA52" s="12"/>
      <c r="AB52" s="190"/>
      <c r="AC52" s="187"/>
      <c r="AD52" s="18"/>
      <c r="AE52" s="72"/>
      <c r="AF52" s="72"/>
      <c r="AG52" s="72"/>
      <c r="AH52" s="72"/>
      <c r="AI52" s="72"/>
      <c r="AJ52" s="45"/>
      <c r="AK52" s="12"/>
      <c r="AL52" s="294"/>
      <c r="AM52" s="295"/>
      <c r="AN52" s="295"/>
      <c r="AO52" s="295"/>
      <c r="AP52" s="295"/>
      <c r="AQ52" s="295"/>
      <c r="AR52" s="295"/>
      <c r="AS52" s="296"/>
    </row>
    <row r="53" spans="2:45" s="9" customFormat="1" ht="23.25" customHeight="1" thickBot="1" x14ac:dyDescent="0.3">
      <c r="B53" s="181"/>
      <c r="C53" s="176"/>
      <c r="D53" s="177"/>
      <c r="E53" s="177"/>
      <c r="F53" s="177"/>
      <c r="G53" s="177"/>
      <c r="H53" s="178"/>
      <c r="I53" s="176"/>
      <c r="J53" s="192"/>
      <c r="K53" s="185" t="s">
        <v>31</v>
      </c>
      <c r="L53" s="185"/>
      <c r="M53" s="185"/>
      <c r="N53" s="198" t="s">
        <v>32</v>
      </c>
      <c r="O53" s="198"/>
      <c r="P53" s="198"/>
      <c r="Q53" s="199"/>
      <c r="R53" s="176"/>
      <c r="S53" s="188"/>
      <c r="T53" s="184" t="s">
        <v>31</v>
      </c>
      <c r="U53" s="185"/>
      <c r="V53" s="185"/>
      <c r="W53" s="198" t="s">
        <v>32</v>
      </c>
      <c r="X53" s="198"/>
      <c r="Y53" s="198"/>
      <c r="Z53" s="199"/>
      <c r="AA53" s="73"/>
      <c r="AB53" s="191"/>
      <c r="AC53" s="192"/>
      <c r="AD53" s="184" t="s">
        <v>31</v>
      </c>
      <c r="AE53" s="185"/>
      <c r="AF53" s="185"/>
      <c r="AG53" s="198" t="s">
        <v>32</v>
      </c>
      <c r="AH53" s="198"/>
      <c r="AI53" s="198"/>
      <c r="AJ53" s="199"/>
      <c r="AK53" s="73"/>
      <c r="AL53" s="184" t="s">
        <v>31</v>
      </c>
      <c r="AM53" s="185"/>
      <c r="AN53" s="285"/>
      <c r="AO53" s="297" t="s">
        <v>32</v>
      </c>
      <c r="AP53" s="185"/>
      <c r="AQ53" s="185"/>
      <c r="AR53" s="185"/>
      <c r="AS53" s="298"/>
    </row>
    <row r="54" spans="2:45" ht="15.75" customHeight="1" x14ac:dyDescent="0.25">
      <c r="B54" s="254" t="s">
        <v>73</v>
      </c>
      <c r="C54" s="254"/>
      <c r="D54" s="254"/>
      <c r="E54" s="254"/>
      <c r="F54" s="254"/>
      <c r="G54" s="254"/>
      <c r="H54" s="254"/>
      <c r="I54" s="254"/>
      <c r="J54" s="255"/>
      <c r="K54" s="234"/>
      <c r="L54" s="235"/>
      <c r="M54" s="235"/>
      <c r="N54" s="235"/>
      <c r="O54" s="235"/>
      <c r="P54" s="235"/>
      <c r="Q54" s="250"/>
      <c r="R54" s="42"/>
      <c r="S54" s="64"/>
      <c r="T54" s="234"/>
      <c r="U54" s="235"/>
      <c r="V54" s="235"/>
      <c r="W54" s="235"/>
      <c r="X54" s="235"/>
      <c r="Y54" s="235"/>
      <c r="Z54" s="250"/>
      <c r="AA54" s="65"/>
      <c r="AB54" s="37"/>
      <c r="AC54" s="64"/>
      <c r="AD54" s="234"/>
      <c r="AE54" s="235"/>
      <c r="AF54" s="235"/>
      <c r="AG54" s="235"/>
      <c r="AH54" s="235"/>
      <c r="AI54" s="235"/>
      <c r="AJ54" s="250"/>
      <c r="AK54" s="66"/>
      <c r="AL54" s="234"/>
      <c r="AM54" s="235"/>
      <c r="AN54" s="235"/>
      <c r="AO54" s="235"/>
      <c r="AP54" s="235"/>
      <c r="AQ54" s="235"/>
      <c r="AR54" s="235"/>
      <c r="AS54" s="250"/>
    </row>
    <row r="55" spans="2:45" ht="38.25" customHeight="1" x14ac:dyDescent="0.25">
      <c r="B55" s="51" t="s">
        <v>74</v>
      </c>
      <c r="C55" s="325" t="s">
        <v>75</v>
      </c>
      <c r="D55" s="325"/>
      <c r="E55" s="325"/>
      <c r="F55" s="325"/>
      <c r="G55" s="325"/>
      <c r="H55" s="325"/>
      <c r="I55" s="46">
        <v>2</v>
      </c>
      <c r="J55" s="53" t="s">
        <v>57</v>
      </c>
      <c r="K55" s="216"/>
      <c r="L55" s="217"/>
      <c r="M55" s="217"/>
      <c r="N55" s="101">
        <f>+I55*K55</f>
        <v>0</v>
      </c>
      <c r="O55" s="101"/>
      <c r="P55" s="101"/>
      <c r="Q55" s="102"/>
      <c r="R55" s="46">
        <v>2</v>
      </c>
      <c r="S55" s="53" t="s">
        <v>57</v>
      </c>
      <c r="T55" s="246">
        <v>52633</v>
      </c>
      <c r="U55" s="106"/>
      <c r="V55" s="106"/>
      <c r="W55" s="106">
        <f>+I55*T55</f>
        <v>105266</v>
      </c>
      <c r="X55" s="106"/>
      <c r="Y55" s="106"/>
      <c r="Z55" s="107"/>
      <c r="AA55" s="61"/>
      <c r="AB55" s="46">
        <v>2</v>
      </c>
      <c r="AC55" s="53" t="s">
        <v>57</v>
      </c>
      <c r="AD55" s="108">
        <v>150000</v>
      </c>
      <c r="AE55" s="109"/>
      <c r="AF55" s="110"/>
      <c r="AG55" s="101">
        <f>+I55*AD55</f>
        <v>300000</v>
      </c>
      <c r="AH55" s="101"/>
      <c r="AI55" s="101"/>
      <c r="AJ55" s="102"/>
      <c r="AK55" s="63"/>
      <c r="AL55" s="103">
        <f>+(T55+AD55)/2</f>
        <v>101316.5</v>
      </c>
      <c r="AM55" s="101"/>
      <c r="AN55" s="101"/>
      <c r="AO55" s="101">
        <f>+(W55+AG55)/2</f>
        <v>202633</v>
      </c>
      <c r="AP55" s="101"/>
      <c r="AQ55" s="101"/>
      <c r="AR55" s="101"/>
      <c r="AS55" s="102"/>
    </row>
    <row r="56" spans="2:45" ht="47.25" customHeight="1" x14ac:dyDescent="0.25">
      <c r="B56" s="51" t="s">
        <v>76</v>
      </c>
      <c r="C56" s="325" t="s">
        <v>77</v>
      </c>
      <c r="D56" s="325" t="s">
        <v>52</v>
      </c>
      <c r="E56" s="325" t="s">
        <v>52</v>
      </c>
      <c r="F56" s="325" t="s">
        <v>52</v>
      </c>
      <c r="G56" s="325" t="s">
        <v>52</v>
      </c>
      <c r="H56" s="325" t="s">
        <v>52</v>
      </c>
      <c r="I56" s="48">
        <v>1.2</v>
      </c>
      <c r="J56" s="54" t="s">
        <v>58</v>
      </c>
      <c r="K56" s="236"/>
      <c r="L56" s="237"/>
      <c r="M56" s="237"/>
      <c r="N56" s="112">
        <f t="shared" ref="N56:N71" si="0">+I56*K56</f>
        <v>0</v>
      </c>
      <c r="O56" s="112"/>
      <c r="P56" s="112"/>
      <c r="Q56" s="251"/>
      <c r="R56" s="48">
        <v>1.2</v>
      </c>
      <c r="S56" s="54" t="s">
        <v>58</v>
      </c>
      <c r="T56" s="252">
        <v>185410</v>
      </c>
      <c r="U56" s="253"/>
      <c r="V56" s="253"/>
      <c r="W56" s="253">
        <f>+T56*R56</f>
        <v>222492</v>
      </c>
      <c r="X56" s="253"/>
      <c r="Y56" s="253"/>
      <c r="Z56" s="314"/>
      <c r="AA56" s="61"/>
      <c r="AB56" s="48">
        <v>1.2</v>
      </c>
      <c r="AC56" s="54" t="s">
        <v>58</v>
      </c>
      <c r="AD56" s="108">
        <v>550000</v>
      </c>
      <c r="AE56" s="109"/>
      <c r="AF56" s="110"/>
      <c r="AG56" s="101">
        <f t="shared" ref="AG56:AG84" si="1">+I56*AD56</f>
        <v>660000</v>
      </c>
      <c r="AH56" s="101"/>
      <c r="AI56" s="101"/>
      <c r="AJ56" s="102"/>
      <c r="AK56" s="63"/>
      <c r="AL56" s="103">
        <f t="shared" ref="AL56:AL84" si="2">+(T56+AD56)/2</f>
        <v>367705</v>
      </c>
      <c r="AM56" s="101"/>
      <c r="AN56" s="101"/>
      <c r="AO56" s="101">
        <f>+(W56+AG56)/2</f>
        <v>441246</v>
      </c>
      <c r="AP56" s="101"/>
      <c r="AQ56" s="101"/>
      <c r="AR56" s="101"/>
      <c r="AS56" s="102"/>
    </row>
    <row r="57" spans="2:45" ht="47.25" customHeight="1" x14ac:dyDescent="0.25">
      <c r="B57" s="51" t="s">
        <v>78</v>
      </c>
      <c r="C57" s="325" t="s">
        <v>79</v>
      </c>
      <c r="D57" s="325" t="s">
        <v>53</v>
      </c>
      <c r="E57" s="325" t="s">
        <v>53</v>
      </c>
      <c r="F57" s="325" t="s">
        <v>53</v>
      </c>
      <c r="G57" s="325" t="s">
        <v>53</v>
      </c>
      <c r="H57" s="325" t="s">
        <v>53</v>
      </c>
      <c r="I57" s="46">
        <v>1</v>
      </c>
      <c r="J57" s="53" t="s">
        <v>59</v>
      </c>
      <c r="K57" s="216"/>
      <c r="L57" s="217"/>
      <c r="M57" s="217"/>
      <c r="N57" s="101">
        <f>+I57*K57</f>
        <v>0</v>
      </c>
      <c r="O57" s="101"/>
      <c r="P57" s="101"/>
      <c r="Q57" s="102"/>
      <c r="R57" s="46">
        <v>1</v>
      </c>
      <c r="S57" s="53" t="s">
        <v>59</v>
      </c>
      <c r="T57" s="246">
        <v>320511</v>
      </c>
      <c r="U57" s="106"/>
      <c r="V57" s="106"/>
      <c r="W57" s="106">
        <f t="shared" ref="W57:W71" si="3">+I57*T57</f>
        <v>320511</v>
      </c>
      <c r="X57" s="106"/>
      <c r="Y57" s="106"/>
      <c r="Z57" s="107"/>
      <c r="AA57" s="61"/>
      <c r="AB57" s="46">
        <v>1</v>
      </c>
      <c r="AC57" s="53" t="s">
        <v>59</v>
      </c>
      <c r="AD57" s="108">
        <v>350000</v>
      </c>
      <c r="AE57" s="109"/>
      <c r="AF57" s="110"/>
      <c r="AG57" s="101">
        <f t="shared" si="1"/>
        <v>350000</v>
      </c>
      <c r="AH57" s="101"/>
      <c r="AI57" s="101"/>
      <c r="AJ57" s="102"/>
      <c r="AK57" s="63"/>
      <c r="AL57" s="103">
        <f t="shared" si="2"/>
        <v>335255.5</v>
      </c>
      <c r="AM57" s="101"/>
      <c r="AN57" s="101"/>
      <c r="AO57" s="101">
        <f>+(W57+AG57)/2</f>
        <v>335255.5</v>
      </c>
      <c r="AP57" s="101"/>
      <c r="AQ57" s="101"/>
      <c r="AR57" s="101"/>
      <c r="AS57" s="102"/>
    </row>
    <row r="58" spans="2:45" ht="103.5" customHeight="1" x14ac:dyDescent="0.25">
      <c r="B58" s="51" t="s">
        <v>80</v>
      </c>
      <c r="C58" s="325" t="s">
        <v>81</v>
      </c>
      <c r="D58" s="325" t="s">
        <v>54</v>
      </c>
      <c r="E58" s="325" t="s">
        <v>54</v>
      </c>
      <c r="F58" s="325" t="s">
        <v>54</v>
      </c>
      <c r="G58" s="325" t="s">
        <v>54</v>
      </c>
      <c r="H58" s="325" t="s">
        <v>54</v>
      </c>
      <c r="I58" s="46">
        <v>5</v>
      </c>
      <c r="J58" s="53" t="s">
        <v>60</v>
      </c>
      <c r="K58" s="216"/>
      <c r="L58" s="217"/>
      <c r="M58" s="217"/>
      <c r="N58" s="101">
        <f>+I58*K58</f>
        <v>0</v>
      </c>
      <c r="O58" s="101"/>
      <c r="P58" s="101"/>
      <c r="Q58" s="102"/>
      <c r="R58" s="46">
        <v>5</v>
      </c>
      <c r="S58" s="53" t="s">
        <v>60</v>
      </c>
      <c r="T58" s="246">
        <v>53600</v>
      </c>
      <c r="U58" s="106"/>
      <c r="V58" s="106"/>
      <c r="W58" s="106">
        <f>+I58*T58</f>
        <v>268000</v>
      </c>
      <c r="X58" s="106"/>
      <c r="Y58" s="106"/>
      <c r="Z58" s="107"/>
      <c r="AA58" s="61"/>
      <c r="AB58" s="46">
        <v>5</v>
      </c>
      <c r="AC58" s="53" t="s">
        <v>60</v>
      </c>
      <c r="AD58" s="108">
        <v>125000</v>
      </c>
      <c r="AE58" s="109"/>
      <c r="AF58" s="110"/>
      <c r="AG58" s="101">
        <f>+I58*AD58</f>
        <v>625000</v>
      </c>
      <c r="AH58" s="101"/>
      <c r="AI58" s="101"/>
      <c r="AJ58" s="102"/>
      <c r="AK58" s="63"/>
      <c r="AL58" s="103">
        <f t="shared" si="2"/>
        <v>89300</v>
      </c>
      <c r="AM58" s="101"/>
      <c r="AN58" s="101"/>
      <c r="AO58" s="101">
        <f>+(W58+AG58)/2</f>
        <v>446500</v>
      </c>
      <c r="AP58" s="101"/>
      <c r="AQ58" s="101"/>
      <c r="AR58" s="101"/>
      <c r="AS58" s="102"/>
    </row>
    <row r="59" spans="2:45" ht="47.25" customHeight="1" x14ac:dyDescent="0.25">
      <c r="B59" s="51" t="s">
        <v>82</v>
      </c>
      <c r="C59" s="325" t="s">
        <v>83</v>
      </c>
      <c r="D59" s="325" t="s">
        <v>55</v>
      </c>
      <c r="E59" s="325" t="s">
        <v>55</v>
      </c>
      <c r="F59" s="325" t="s">
        <v>55</v>
      </c>
      <c r="G59" s="325" t="s">
        <v>55</v>
      </c>
      <c r="H59" s="325" t="s">
        <v>55</v>
      </c>
      <c r="I59" s="46">
        <v>1</v>
      </c>
      <c r="J59" s="53" t="s">
        <v>57</v>
      </c>
      <c r="K59" s="236"/>
      <c r="L59" s="237"/>
      <c r="M59" s="237"/>
      <c r="N59" s="112">
        <f t="shared" ref="N59" si="4">+I59*K59</f>
        <v>0</v>
      </c>
      <c r="O59" s="112"/>
      <c r="P59" s="112"/>
      <c r="Q59" s="251"/>
      <c r="R59" s="46">
        <v>1</v>
      </c>
      <c r="S59" s="53" t="s">
        <v>57</v>
      </c>
      <c r="T59" s="252">
        <v>189000</v>
      </c>
      <c r="U59" s="253"/>
      <c r="V59" s="253"/>
      <c r="W59" s="253">
        <f>+T59*R59</f>
        <v>189000</v>
      </c>
      <c r="X59" s="253"/>
      <c r="Y59" s="253"/>
      <c r="Z59" s="314"/>
      <c r="AA59" s="61"/>
      <c r="AB59" s="48">
        <v>1</v>
      </c>
      <c r="AC59" s="54" t="s">
        <v>57</v>
      </c>
      <c r="AD59" s="108">
        <v>450000</v>
      </c>
      <c r="AE59" s="109"/>
      <c r="AF59" s="110"/>
      <c r="AG59" s="101">
        <f t="shared" si="1"/>
        <v>450000</v>
      </c>
      <c r="AH59" s="101"/>
      <c r="AI59" s="101"/>
      <c r="AJ59" s="102"/>
      <c r="AK59" s="63"/>
      <c r="AL59" s="103">
        <f t="shared" si="2"/>
        <v>319500</v>
      </c>
      <c r="AM59" s="101"/>
      <c r="AN59" s="101"/>
      <c r="AO59" s="101">
        <f>+(W59+AG59)/2</f>
        <v>319500</v>
      </c>
      <c r="AP59" s="101"/>
      <c r="AQ59" s="101"/>
      <c r="AR59" s="101"/>
      <c r="AS59" s="102"/>
    </row>
    <row r="60" spans="2:45" ht="15.75" customHeight="1" x14ac:dyDescent="0.25">
      <c r="B60" s="231" t="s">
        <v>84</v>
      </c>
      <c r="C60" s="231"/>
      <c r="D60" s="231"/>
      <c r="E60" s="231"/>
      <c r="F60" s="231"/>
      <c r="G60" s="231"/>
      <c r="H60" s="231"/>
      <c r="I60" s="231"/>
      <c r="J60" s="232"/>
      <c r="K60" s="233"/>
      <c r="L60" s="104"/>
      <c r="M60" s="104"/>
      <c r="N60" s="104"/>
      <c r="O60" s="104"/>
      <c r="P60" s="104"/>
      <c r="Q60" s="105"/>
      <c r="R60" s="55"/>
      <c r="S60" s="59"/>
      <c r="T60" s="233"/>
      <c r="U60" s="104"/>
      <c r="V60" s="104"/>
      <c r="W60" s="104"/>
      <c r="X60" s="104"/>
      <c r="Y60" s="104"/>
      <c r="Z60" s="105"/>
      <c r="AA60" s="60"/>
      <c r="AB60" s="50"/>
      <c r="AC60" s="59"/>
      <c r="AD60" s="233"/>
      <c r="AE60" s="104"/>
      <c r="AF60" s="104"/>
      <c r="AG60" s="101"/>
      <c r="AH60" s="101"/>
      <c r="AI60" s="101"/>
      <c r="AJ60" s="102"/>
      <c r="AK60" s="62"/>
      <c r="AL60" s="103"/>
      <c r="AM60" s="101"/>
      <c r="AN60" s="101"/>
      <c r="AO60" s="104"/>
      <c r="AP60" s="104"/>
      <c r="AQ60" s="104"/>
      <c r="AR60" s="104"/>
      <c r="AS60" s="105"/>
    </row>
    <row r="61" spans="2:45" ht="47.25" customHeight="1" x14ac:dyDescent="0.25">
      <c r="B61" s="51" t="s">
        <v>85</v>
      </c>
      <c r="C61" s="325" t="s">
        <v>86</v>
      </c>
      <c r="D61" s="325"/>
      <c r="E61" s="325"/>
      <c r="F61" s="325"/>
      <c r="G61" s="325"/>
      <c r="H61" s="325"/>
      <c r="I61" s="47">
        <v>10</v>
      </c>
      <c r="J61" s="54" t="s">
        <v>87</v>
      </c>
      <c r="K61" s="216"/>
      <c r="L61" s="217"/>
      <c r="M61" s="217"/>
      <c r="N61" s="101">
        <f>+I61*K61</f>
        <v>0</v>
      </c>
      <c r="O61" s="101"/>
      <c r="P61" s="101"/>
      <c r="Q61" s="102"/>
      <c r="R61" s="56">
        <v>10</v>
      </c>
      <c r="S61" s="53"/>
      <c r="T61" s="246">
        <v>145622</v>
      </c>
      <c r="U61" s="106"/>
      <c r="V61" s="106"/>
      <c r="W61" s="106">
        <f t="shared" ref="W61:W66" si="5">+I61*T61</f>
        <v>1456220</v>
      </c>
      <c r="X61" s="106"/>
      <c r="Y61" s="106"/>
      <c r="Z61" s="107"/>
      <c r="AA61" s="61"/>
      <c r="AB61" s="46">
        <v>10</v>
      </c>
      <c r="AC61" s="53" t="s">
        <v>87</v>
      </c>
      <c r="AD61" s="103">
        <v>200000</v>
      </c>
      <c r="AE61" s="101"/>
      <c r="AF61" s="101"/>
      <c r="AG61" s="101">
        <f t="shared" si="1"/>
        <v>2000000</v>
      </c>
      <c r="AH61" s="101"/>
      <c r="AI61" s="101"/>
      <c r="AJ61" s="102"/>
      <c r="AK61" s="63"/>
      <c r="AL61" s="103">
        <f t="shared" si="2"/>
        <v>172811</v>
      </c>
      <c r="AM61" s="101"/>
      <c r="AN61" s="101"/>
      <c r="AO61" s="101">
        <f t="shared" ref="AO61:AO66" si="6">+(W61+AG61)/2</f>
        <v>1728110</v>
      </c>
      <c r="AP61" s="101"/>
      <c r="AQ61" s="101"/>
      <c r="AR61" s="101"/>
      <c r="AS61" s="102"/>
    </row>
    <row r="62" spans="2:45" ht="38.25" customHeight="1" x14ac:dyDescent="0.25">
      <c r="B62" s="52" t="s">
        <v>88</v>
      </c>
      <c r="C62" s="325" t="s">
        <v>89</v>
      </c>
      <c r="D62" s="325"/>
      <c r="E62" s="325"/>
      <c r="F62" s="325"/>
      <c r="G62" s="325"/>
      <c r="H62" s="325"/>
      <c r="I62" s="47">
        <v>2</v>
      </c>
      <c r="J62" s="54" t="s">
        <v>87</v>
      </c>
      <c r="K62" s="216"/>
      <c r="L62" s="217"/>
      <c r="M62" s="217"/>
      <c r="N62" s="101">
        <f>+I62*K62</f>
        <v>0</v>
      </c>
      <c r="O62" s="101"/>
      <c r="P62" s="101"/>
      <c r="Q62" s="102"/>
      <c r="R62" s="56">
        <v>2</v>
      </c>
      <c r="S62" s="53"/>
      <c r="T62" s="246">
        <v>42100</v>
      </c>
      <c r="U62" s="106"/>
      <c r="V62" s="106"/>
      <c r="W62" s="106">
        <f t="shared" si="5"/>
        <v>84200</v>
      </c>
      <c r="X62" s="106"/>
      <c r="Y62" s="106"/>
      <c r="Z62" s="107"/>
      <c r="AA62" s="61"/>
      <c r="AB62" s="46">
        <v>2</v>
      </c>
      <c r="AC62" s="53" t="s">
        <v>87</v>
      </c>
      <c r="AD62" s="103">
        <v>250000</v>
      </c>
      <c r="AE62" s="101"/>
      <c r="AF62" s="101"/>
      <c r="AG62" s="101">
        <f t="shared" si="1"/>
        <v>500000</v>
      </c>
      <c r="AH62" s="101"/>
      <c r="AI62" s="101"/>
      <c r="AJ62" s="102"/>
      <c r="AK62" s="63"/>
      <c r="AL62" s="103">
        <f t="shared" si="2"/>
        <v>146050</v>
      </c>
      <c r="AM62" s="101"/>
      <c r="AN62" s="101"/>
      <c r="AO62" s="101">
        <f t="shared" si="6"/>
        <v>292100</v>
      </c>
      <c r="AP62" s="101"/>
      <c r="AQ62" s="101"/>
      <c r="AR62" s="101"/>
      <c r="AS62" s="102"/>
    </row>
    <row r="63" spans="2:45" ht="47.25" customHeight="1" x14ac:dyDescent="0.25">
      <c r="B63" s="52" t="s">
        <v>90</v>
      </c>
      <c r="C63" s="325" t="s">
        <v>91</v>
      </c>
      <c r="D63" s="325"/>
      <c r="E63" s="325"/>
      <c r="F63" s="325"/>
      <c r="G63" s="325"/>
      <c r="H63" s="325"/>
      <c r="I63" s="47">
        <v>1</v>
      </c>
      <c r="J63" s="54" t="s">
        <v>87</v>
      </c>
      <c r="K63" s="236"/>
      <c r="L63" s="237"/>
      <c r="M63" s="237"/>
      <c r="N63" s="112">
        <f t="shared" ref="N63" si="7">+I63*K63</f>
        <v>0</v>
      </c>
      <c r="O63" s="112"/>
      <c r="P63" s="112"/>
      <c r="Q63" s="251"/>
      <c r="R63" s="57">
        <v>1</v>
      </c>
      <c r="S63" s="54"/>
      <c r="T63" s="252">
        <v>320511</v>
      </c>
      <c r="U63" s="253"/>
      <c r="V63" s="253"/>
      <c r="W63" s="106">
        <f t="shared" si="5"/>
        <v>320511</v>
      </c>
      <c r="X63" s="106"/>
      <c r="Y63" s="106"/>
      <c r="Z63" s="107"/>
      <c r="AA63" s="61"/>
      <c r="AB63" s="48">
        <v>1</v>
      </c>
      <c r="AC63" s="54" t="s">
        <v>87</v>
      </c>
      <c r="AD63" s="111">
        <v>300000</v>
      </c>
      <c r="AE63" s="112"/>
      <c r="AF63" s="112"/>
      <c r="AG63" s="101">
        <f t="shared" si="1"/>
        <v>300000</v>
      </c>
      <c r="AH63" s="101"/>
      <c r="AI63" s="101"/>
      <c r="AJ63" s="102"/>
      <c r="AK63" s="63"/>
      <c r="AL63" s="103">
        <f t="shared" si="2"/>
        <v>310255.5</v>
      </c>
      <c r="AM63" s="101"/>
      <c r="AN63" s="101"/>
      <c r="AO63" s="101">
        <f t="shared" si="6"/>
        <v>310255.5</v>
      </c>
      <c r="AP63" s="101"/>
      <c r="AQ63" s="101"/>
      <c r="AR63" s="101"/>
      <c r="AS63" s="102"/>
    </row>
    <row r="64" spans="2:45" ht="172.5" customHeight="1" x14ac:dyDescent="0.25">
      <c r="B64" s="52" t="s">
        <v>119</v>
      </c>
      <c r="C64" s="326" t="s">
        <v>122</v>
      </c>
      <c r="D64" s="327"/>
      <c r="E64" s="327"/>
      <c r="F64" s="327"/>
      <c r="G64" s="327"/>
      <c r="H64" s="328"/>
      <c r="I64" s="47">
        <v>1</v>
      </c>
      <c r="J64" s="54" t="s">
        <v>87</v>
      </c>
      <c r="K64" s="236"/>
      <c r="L64" s="237"/>
      <c r="M64" s="237"/>
      <c r="N64" s="112">
        <f t="shared" ref="N64" si="8">+I64*K64</f>
        <v>0</v>
      </c>
      <c r="O64" s="112"/>
      <c r="P64" s="112"/>
      <c r="Q64" s="251"/>
      <c r="R64" s="57">
        <v>1</v>
      </c>
      <c r="S64" s="54"/>
      <c r="T64" s="252">
        <v>8475906</v>
      </c>
      <c r="U64" s="253"/>
      <c r="V64" s="253"/>
      <c r="W64" s="106">
        <f t="shared" si="5"/>
        <v>8475906</v>
      </c>
      <c r="X64" s="106"/>
      <c r="Y64" s="106"/>
      <c r="Z64" s="107"/>
      <c r="AA64" s="61"/>
      <c r="AB64" s="48">
        <v>1</v>
      </c>
      <c r="AC64" s="54" t="s">
        <v>59</v>
      </c>
      <c r="AD64" s="111">
        <v>6500000</v>
      </c>
      <c r="AE64" s="112"/>
      <c r="AF64" s="112"/>
      <c r="AG64" s="101">
        <f t="shared" si="1"/>
        <v>6500000</v>
      </c>
      <c r="AH64" s="101"/>
      <c r="AI64" s="101"/>
      <c r="AJ64" s="102"/>
      <c r="AK64" s="63"/>
      <c r="AL64" s="103">
        <f t="shared" si="2"/>
        <v>7487953</v>
      </c>
      <c r="AM64" s="101"/>
      <c r="AN64" s="101"/>
      <c r="AO64" s="101">
        <f t="shared" si="6"/>
        <v>7487953</v>
      </c>
      <c r="AP64" s="101"/>
      <c r="AQ64" s="101"/>
      <c r="AR64" s="101"/>
      <c r="AS64" s="102"/>
    </row>
    <row r="65" spans="2:45" ht="56.25" customHeight="1" x14ac:dyDescent="0.25">
      <c r="B65" s="52" t="s">
        <v>120</v>
      </c>
      <c r="C65" s="326" t="s">
        <v>123</v>
      </c>
      <c r="D65" s="327"/>
      <c r="E65" s="327"/>
      <c r="F65" s="327"/>
      <c r="G65" s="327"/>
      <c r="H65" s="328"/>
      <c r="I65" s="47">
        <v>1</v>
      </c>
      <c r="J65" s="54" t="s">
        <v>87</v>
      </c>
      <c r="K65" s="236"/>
      <c r="L65" s="237"/>
      <c r="M65" s="237"/>
      <c r="N65" s="112">
        <f t="shared" ref="N65" si="9">+I65*K65</f>
        <v>0</v>
      </c>
      <c r="O65" s="112"/>
      <c r="P65" s="112"/>
      <c r="Q65" s="251"/>
      <c r="R65" s="57">
        <v>1</v>
      </c>
      <c r="S65" s="54"/>
      <c r="T65" s="252">
        <v>652300</v>
      </c>
      <c r="U65" s="253"/>
      <c r="V65" s="253"/>
      <c r="W65" s="106">
        <f t="shared" si="5"/>
        <v>652300</v>
      </c>
      <c r="X65" s="106"/>
      <c r="Y65" s="106"/>
      <c r="Z65" s="107"/>
      <c r="AA65" s="61"/>
      <c r="AB65" s="48">
        <v>1</v>
      </c>
      <c r="AC65" s="54" t="s">
        <v>59</v>
      </c>
      <c r="AD65" s="111">
        <v>2500000</v>
      </c>
      <c r="AE65" s="112"/>
      <c r="AF65" s="112"/>
      <c r="AG65" s="101">
        <f t="shared" si="1"/>
        <v>2500000</v>
      </c>
      <c r="AH65" s="101"/>
      <c r="AI65" s="101"/>
      <c r="AJ65" s="102"/>
      <c r="AK65" s="63"/>
      <c r="AL65" s="103">
        <f t="shared" si="2"/>
        <v>1576150</v>
      </c>
      <c r="AM65" s="101"/>
      <c r="AN65" s="101"/>
      <c r="AO65" s="101">
        <f t="shared" si="6"/>
        <v>1576150</v>
      </c>
      <c r="AP65" s="101"/>
      <c r="AQ65" s="101"/>
      <c r="AR65" s="101"/>
      <c r="AS65" s="102"/>
    </row>
    <row r="66" spans="2:45" ht="93.75" customHeight="1" x14ac:dyDescent="0.25">
      <c r="B66" s="52" t="s">
        <v>121</v>
      </c>
      <c r="C66" s="326" t="s">
        <v>124</v>
      </c>
      <c r="D66" s="327"/>
      <c r="E66" s="327"/>
      <c r="F66" s="327"/>
      <c r="G66" s="327"/>
      <c r="H66" s="328"/>
      <c r="I66" s="47">
        <v>1</v>
      </c>
      <c r="J66" s="54" t="s">
        <v>87</v>
      </c>
      <c r="K66" s="236"/>
      <c r="L66" s="237"/>
      <c r="M66" s="237"/>
      <c r="N66" s="112">
        <f t="shared" ref="N66" si="10">+I66*K66</f>
        <v>0</v>
      </c>
      <c r="O66" s="112"/>
      <c r="P66" s="112"/>
      <c r="Q66" s="251"/>
      <c r="R66" s="47">
        <v>1</v>
      </c>
      <c r="S66" s="54"/>
      <c r="T66" s="252">
        <v>1256300</v>
      </c>
      <c r="U66" s="253"/>
      <c r="V66" s="253"/>
      <c r="W66" s="106">
        <f t="shared" si="5"/>
        <v>1256300</v>
      </c>
      <c r="X66" s="106"/>
      <c r="Y66" s="106"/>
      <c r="Z66" s="107"/>
      <c r="AA66" s="61"/>
      <c r="AB66" s="48">
        <v>1</v>
      </c>
      <c r="AC66" s="54" t="s">
        <v>59</v>
      </c>
      <c r="AD66" s="111">
        <v>2000000</v>
      </c>
      <c r="AE66" s="112"/>
      <c r="AF66" s="112"/>
      <c r="AG66" s="101">
        <f t="shared" si="1"/>
        <v>2000000</v>
      </c>
      <c r="AH66" s="101"/>
      <c r="AI66" s="101"/>
      <c r="AJ66" s="102"/>
      <c r="AK66" s="63"/>
      <c r="AL66" s="103">
        <f t="shared" si="2"/>
        <v>1628150</v>
      </c>
      <c r="AM66" s="101"/>
      <c r="AN66" s="101"/>
      <c r="AO66" s="101">
        <f t="shared" si="6"/>
        <v>1628150</v>
      </c>
      <c r="AP66" s="101"/>
      <c r="AQ66" s="101"/>
      <c r="AR66" s="101"/>
      <c r="AS66" s="102"/>
    </row>
    <row r="67" spans="2:45" ht="15.75" customHeight="1" x14ac:dyDescent="0.25">
      <c r="B67" s="231" t="s">
        <v>92</v>
      </c>
      <c r="C67" s="231"/>
      <c r="D67" s="231"/>
      <c r="E67" s="231"/>
      <c r="F67" s="231"/>
      <c r="G67" s="231"/>
      <c r="H67" s="231"/>
      <c r="I67" s="231"/>
      <c r="J67" s="232"/>
      <c r="K67" s="233"/>
      <c r="L67" s="104"/>
      <c r="M67" s="104"/>
      <c r="N67" s="104"/>
      <c r="O67" s="104"/>
      <c r="P67" s="104"/>
      <c r="Q67" s="105"/>
      <c r="R67" s="55"/>
      <c r="S67" s="59"/>
      <c r="T67" s="233"/>
      <c r="U67" s="104"/>
      <c r="V67" s="104"/>
      <c r="W67" s="104"/>
      <c r="X67" s="104"/>
      <c r="Y67" s="104"/>
      <c r="Z67" s="105"/>
      <c r="AA67" s="60"/>
      <c r="AB67" s="50"/>
      <c r="AC67" s="59"/>
      <c r="AD67" s="233"/>
      <c r="AE67" s="104"/>
      <c r="AF67" s="104"/>
      <c r="AG67" s="101"/>
      <c r="AH67" s="101"/>
      <c r="AI67" s="101"/>
      <c r="AJ67" s="102"/>
      <c r="AK67" s="62"/>
      <c r="AL67" s="103"/>
      <c r="AM67" s="101"/>
      <c r="AN67" s="101"/>
      <c r="AO67" s="104"/>
      <c r="AP67" s="104"/>
      <c r="AQ67" s="104"/>
      <c r="AR67" s="104"/>
      <c r="AS67" s="105"/>
    </row>
    <row r="68" spans="2:45" ht="47.25" customHeight="1" x14ac:dyDescent="0.25">
      <c r="B68" s="52" t="s">
        <v>93</v>
      </c>
      <c r="C68" s="325" t="s">
        <v>94</v>
      </c>
      <c r="D68" s="325"/>
      <c r="E68" s="325"/>
      <c r="F68" s="325"/>
      <c r="G68" s="325"/>
      <c r="H68" s="325"/>
      <c r="I68" s="47">
        <v>1</v>
      </c>
      <c r="J68" s="54" t="s">
        <v>87</v>
      </c>
      <c r="K68" s="216"/>
      <c r="L68" s="217"/>
      <c r="M68" s="217"/>
      <c r="N68" s="101">
        <f>+I68*K68</f>
        <v>0</v>
      </c>
      <c r="O68" s="101"/>
      <c r="P68" s="101"/>
      <c r="Q68" s="102"/>
      <c r="R68" s="56">
        <v>1</v>
      </c>
      <c r="S68" s="53"/>
      <c r="T68" s="246">
        <v>956200</v>
      </c>
      <c r="U68" s="106"/>
      <c r="V68" s="106"/>
      <c r="W68" s="106">
        <f t="shared" ref="W68" si="11">+I68*T68</f>
        <v>956200</v>
      </c>
      <c r="X68" s="106"/>
      <c r="Y68" s="106"/>
      <c r="Z68" s="107"/>
      <c r="AA68" s="61"/>
      <c r="AB68" s="46">
        <v>1</v>
      </c>
      <c r="AC68" s="53" t="s">
        <v>87</v>
      </c>
      <c r="AD68" s="108">
        <v>2400000</v>
      </c>
      <c r="AE68" s="109"/>
      <c r="AF68" s="110"/>
      <c r="AG68" s="101">
        <f t="shared" si="1"/>
        <v>2400000</v>
      </c>
      <c r="AH68" s="101"/>
      <c r="AI68" s="101"/>
      <c r="AJ68" s="102"/>
      <c r="AK68" s="63"/>
      <c r="AL68" s="103">
        <f t="shared" si="2"/>
        <v>1678100</v>
      </c>
      <c r="AM68" s="101"/>
      <c r="AN68" s="101"/>
      <c r="AO68" s="101">
        <f>+(W68+AG68)/2</f>
        <v>1678100</v>
      </c>
      <c r="AP68" s="101"/>
      <c r="AQ68" s="101"/>
      <c r="AR68" s="101"/>
      <c r="AS68" s="102"/>
    </row>
    <row r="69" spans="2:45" ht="113.25" customHeight="1" x14ac:dyDescent="0.25">
      <c r="B69" s="51" t="s">
        <v>95</v>
      </c>
      <c r="C69" s="325" t="s">
        <v>96</v>
      </c>
      <c r="D69" s="325"/>
      <c r="E69" s="325"/>
      <c r="F69" s="325"/>
      <c r="G69" s="325"/>
      <c r="H69" s="325"/>
      <c r="I69" s="47">
        <v>1</v>
      </c>
      <c r="J69" s="54" t="s">
        <v>87</v>
      </c>
      <c r="K69" s="216"/>
      <c r="L69" s="217"/>
      <c r="M69" s="217"/>
      <c r="N69" s="101">
        <f t="shared" si="0"/>
        <v>0</v>
      </c>
      <c r="O69" s="101"/>
      <c r="P69" s="101"/>
      <c r="Q69" s="102"/>
      <c r="R69" s="56">
        <v>1</v>
      </c>
      <c r="S69" s="53"/>
      <c r="T69" s="246">
        <v>225630</v>
      </c>
      <c r="U69" s="106"/>
      <c r="V69" s="106"/>
      <c r="W69" s="106">
        <f t="shared" si="3"/>
        <v>225630</v>
      </c>
      <c r="X69" s="106"/>
      <c r="Y69" s="106"/>
      <c r="Z69" s="107"/>
      <c r="AA69" s="61"/>
      <c r="AB69" s="46">
        <v>1</v>
      </c>
      <c r="AC69" s="53" t="s">
        <v>87</v>
      </c>
      <c r="AD69" s="108">
        <v>700000</v>
      </c>
      <c r="AE69" s="109"/>
      <c r="AF69" s="110"/>
      <c r="AG69" s="101">
        <f t="shared" si="1"/>
        <v>700000</v>
      </c>
      <c r="AH69" s="101"/>
      <c r="AI69" s="101"/>
      <c r="AJ69" s="102"/>
      <c r="AK69" s="63"/>
      <c r="AL69" s="103">
        <f t="shared" si="2"/>
        <v>462815</v>
      </c>
      <c r="AM69" s="101"/>
      <c r="AN69" s="101"/>
      <c r="AO69" s="101">
        <f>+(W69+AG69)/2</f>
        <v>462815</v>
      </c>
      <c r="AP69" s="101"/>
      <c r="AQ69" s="101"/>
      <c r="AR69" s="101"/>
      <c r="AS69" s="102"/>
    </row>
    <row r="70" spans="2:45" ht="55.5" customHeight="1" x14ac:dyDescent="0.25">
      <c r="B70" s="51" t="s">
        <v>97</v>
      </c>
      <c r="C70" s="325" t="s">
        <v>98</v>
      </c>
      <c r="D70" s="325"/>
      <c r="E70" s="325"/>
      <c r="F70" s="325"/>
      <c r="G70" s="325"/>
      <c r="H70" s="325"/>
      <c r="I70" s="47">
        <v>62.4</v>
      </c>
      <c r="J70" s="54" t="s">
        <v>99</v>
      </c>
      <c r="K70" s="216"/>
      <c r="L70" s="217"/>
      <c r="M70" s="217"/>
      <c r="N70" s="101">
        <f t="shared" si="0"/>
        <v>0</v>
      </c>
      <c r="O70" s="101"/>
      <c r="P70" s="101"/>
      <c r="Q70" s="102"/>
      <c r="R70" s="56">
        <v>62.4</v>
      </c>
      <c r="S70" s="53"/>
      <c r="T70" s="246">
        <v>96544</v>
      </c>
      <c r="U70" s="106"/>
      <c r="V70" s="106"/>
      <c r="W70" s="106">
        <f t="shared" si="3"/>
        <v>6024345.5999999996</v>
      </c>
      <c r="X70" s="106"/>
      <c r="Y70" s="106"/>
      <c r="Z70" s="107"/>
      <c r="AA70" s="61"/>
      <c r="AB70" s="46">
        <v>62.4</v>
      </c>
      <c r="AC70" s="53" t="s">
        <v>99</v>
      </c>
      <c r="AD70" s="108">
        <v>200000</v>
      </c>
      <c r="AE70" s="109"/>
      <c r="AF70" s="110"/>
      <c r="AG70" s="101">
        <f t="shared" si="1"/>
        <v>12480000</v>
      </c>
      <c r="AH70" s="101"/>
      <c r="AI70" s="101"/>
      <c r="AJ70" s="102"/>
      <c r="AK70" s="63"/>
      <c r="AL70" s="103">
        <f t="shared" si="2"/>
        <v>148272</v>
      </c>
      <c r="AM70" s="101"/>
      <c r="AN70" s="101"/>
      <c r="AO70" s="101">
        <f>+(W70+AG70)/2</f>
        <v>9252172.8000000007</v>
      </c>
      <c r="AP70" s="101"/>
      <c r="AQ70" s="101"/>
      <c r="AR70" s="101"/>
      <c r="AS70" s="102"/>
    </row>
    <row r="71" spans="2:45" ht="43.5" customHeight="1" x14ac:dyDescent="0.25">
      <c r="B71" s="51" t="s">
        <v>100</v>
      </c>
      <c r="C71" s="325" t="s">
        <v>101</v>
      </c>
      <c r="D71" s="325"/>
      <c r="E71" s="325"/>
      <c r="F71" s="325"/>
      <c r="G71" s="325"/>
      <c r="H71" s="325"/>
      <c r="I71" s="47">
        <v>62.4</v>
      </c>
      <c r="J71" s="54" t="s">
        <v>57</v>
      </c>
      <c r="K71" s="216"/>
      <c r="L71" s="217"/>
      <c r="M71" s="217"/>
      <c r="N71" s="101">
        <f t="shared" si="0"/>
        <v>0</v>
      </c>
      <c r="O71" s="101"/>
      <c r="P71" s="101"/>
      <c r="Q71" s="102"/>
      <c r="R71" s="58">
        <v>62.4</v>
      </c>
      <c r="S71" s="54"/>
      <c r="T71" s="246">
        <v>132000</v>
      </c>
      <c r="U71" s="106"/>
      <c r="V71" s="106"/>
      <c r="W71" s="106">
        <f t="shared" si="3"/>
        <v>8236800</v>
      </c>
      <c r="X71" s="106"/>
      <c r="Y71" s="106"/>
      <c r="Z71" s="107"/>
      <c r="AA71" s="61"/>
      <c r="AB71" s="47">
        <v>62.4</v>
      </c>
      <c r="AC71" s="54" t="s">
        <v>57</v>
      </c>
      <c r="AD71" s="108">
        <v>200000</v>
      </c>
      <c r="AE71" s="109"/>
      <c r="AF71" s="110"/>
      <c r="AG71" s="101">
        <f t="shared" si="1"/>
        <v>12480000</v>
      </c>
      <c r="AH71" s="101"/>
      <c r="AI71" s="101"/>
      <c r="AJ71" s="102"/>
      <c r="AK71" s="63"/>
      <c r="AL71" s="103">
        <f t="shared" si="2"/>
        <v>166000</v>
      </c>
      <c r="AM71" s="101"/>
      <c r="AN71" s="101"/>
      <c r="AO71" s="101">
        <f>+(W71+AG71)/2</f>
        <v>10358400</v>
      </c>
      <c r="AP71" s="101"/>
      <c r="AQ71" s="101"/>
      <c r="AR71" s="101"/>
      <c r="AS71" s="102"/>
    </row>
    <row r="72" spans="2:45" ht="15.75" customHeight="1" x14ac:dyDescent="0.25">
      <c r="B72" s="231" t="s">
        <v>102</v>
      </c>
      <c r="C72" s="231"/>
      <c r="D72" s="231"/>
      <c r="E72" s="231"/>
      <c r="F72" s="231"/>
      <c r="G72" s="231"/>
      <c r="H72" s="231"/>
      <c r="I72" s="231"/>
      <c r="J72" s="232"/>
      <c r="K72" s="233"/>
      <c r="L72" s="104"/>
      <c r="M72" s="104"/>
      <c r="N72" s="104"/>
      <c r="O72" s="104"/>
      <c r="P72" s="104"/>
      <c r="Q72" s="105"/>
      <c r="R72" s="55"/>
      <c r="S72" s="59"/>
      <c r="T72" s="233"/>
      <c r="U72" s="104"/>
      <c r="V72" s="104"/>
      <c r="W72" s="104"/>
      <c r="X72" s="104"/>
      <c r="Y72" s="104"/>
      <c r="Z72" s="105"/>
      <c r="AA72" s="60"/>
      <c r="AB72" s="50"/>
      <c r="AC72" s="59"/>
      <c r="AD72" s="233"/>
      <c r="AE72" s="104"/>
      <c r="AF72" s="104"/>
      <c r="AG72" s="101"/>
      <c r="AH72" s="101"/>
      <c r="AI72" s="101"/>
      <c r="AJ72" s="102"/>
      <c r="AK72" s="62"/>
      <c r="AL72" s="103"/>
      <c r="AM72" s="101"/>
      <c r="AN72" s="101"/>
      <c r="AO72" s="104"/>
      <c r="AP72" s="104"/>
      <c r="AQ72" s="104"/>
      <c r="AR72" s="104"/>
      <c r="AS72" s="105"/>
    </row>
    <row r="73" spans="2:45" ht="47.25" customHeight="1" x14ac:dyDescent="0.25">
      <c r="B73" s="51" t="s">
        <v>103</v>
      </c>
      <c r="C73" s="325" t="s">
        <v>104</v>
      </c>
      <c r="D73" s="325"/>
      <c r="E73" s="325"/>
      <c r="F73" s="325"/>
      <c r="G73" s="325"/>
      <c r="H73" s="325"/>
      <c r="I73" s="47">
        <v>47</v>
      </c>
      <c r="J73" s="54" t="s">
        <v>60</v>
      </c>
      <c r="K73" s="216"/>
      <c r="L73" s="217"/>
      <c r="M73" s="217"/>
      <c r="N73" s="101">
        <f>+I73*K73</f>
        <v>0</v>
      </c>
      <c r="O73" s="101"/>
      <c r="P73" s="101"/>
      <c r="Q73" s="102"/>
      <c r="R73" s="47">
        <v>47</v>
      </c>
      <c r="S73" s="53"/>
      <c r="T73" s="246">
        <v>32650</v>
      </c>
      <c r="U73" s="106"/>
      <c r="V73" s="106"/>
      <c r="W73" s="106">
        <f t="shared" ref="W73:W77" si="12">+I73*T73</f>
        <v>1534550</v>
      </c>
      <c r="X73" s="106"/>
      <c r="Y73" s="106"/>
      <c r="Z73" s="107"/>
      <c r="AA73" s="61"/>
      <c r="AB73" s="47">
        <v>47</v>
      </c>
      <c r="AC73" s="77" t="s">
        <v>60</v>
      </c>
      <c r="AD73" s="113">
        <v>35000</v>
      </c>
      <c r="AE73" s="114"/>
      <c r="AF73" s="115"/>
      <c r="AG73" s="101">
        <f t="shared" si="1"/>
        <v>1645000</v>
      </c>
      <c r="AH73" s="101"/>
      <c r="AI73" s="101"/>
      <c r="AJ73" s="102"/>
      <c r="AK73" s="63"/>
      <c r="AL73" s="103">
        <f t="shared" si="2"/>
        <v>33825</v>
      </c>
      <c r="AM73" s="101"/>
      <c r="AN73" s="101"/>
      <c r="AO73" s="101">
        <f>+(W73+AG73)/2</f>
        <v>1589775</v>
      </c>
      <c r="AP73" s="101"/>
      <c r="AQ73" s="101"/>
      <c r="AR73" s="101"/>
      <c r="AS73" s="102"/>
    </row>
    <row r="74" spans="2:45" ht="58.5" customHeight="1" x14ac:dyDescent="0.25">
      <c r="B74" s="51" t="s">
        <v>105</v>
      </c>
      <c r="C74" s="325" t="s">
        <v>106</v>
      </c>
      <c r="D74" s="325"/>
      <c r="E74" s="325"/>
      <c r="F74" s="325"/>
      <c r="G74" s="325"/>
      <c r="H74" s="325"/>
      <c r="I74" s="47">
        <v>6</v>
      </c>
      <c r="J74" s="54" t="s">
        <v>87</v>
      </c>
      <c r="K74" s="216"/>
      <c r="L74" s="217"/>
      <c r="M74" s="217"/>
      <c r="N74" s="101">
        <f t="shared" ref="N74:N78" si="13">+I74*K74</f>
        <v>0</v>
      </c>
      <c r="O74" s="101"/>
      <c r="P74" s="101"/>
      <c r="Q74" s="102"/>
      <c r="R74" s="47">
        <v>6</v>
      </c>
      <c r="S74" s="53"/>
      <c r="T74" s="246">
        <v>326990</v>
      </c>
      <c r="U74" s="106"/>
      <c r="V74" s="106"/>
      <c r="W74" s="106">
        <f t="shared" si="12"/>
        <v>1961940</v>
      </c>
      <c r="X74" s="106"/>
      <c r="Y74" s="106"/>
      <c r="Z74" s="107"/>
      <c r="AA74" s="61"/>
      <c r="AB74" s="47">
        <v>6</v>
      </c>
      <c r="AC74" s="77" t="s">
        <v>87</v>
      </c>
      <c r="AD74" s="113">
        <v>45000</v>
      </c>
      <c r="AE74" s="114"/>
      <c r="AF74" s="115"/>
      <c r="AG74" s="101">
        <f t="shared" si="1"/>
        <v>270000</v>
      </c>
      <c r="AH74" s="101"/>
      <c r="AI74" s="101"/>
      <c r="AJ74" s="102"/>
      <c r="AK74" s="63"/>
      <c r="AL74" s="103">
        <f t="shared" si="2"/>
        <v>185995</v>
      </c>
      <c r="AM74" s="101"/>
      <c r="AN74" s="101"/>
      <c r="AO74" s="101">
        <f>+(W74+AG74)/2</f>
        <v>1115970</v>
      </c>
      <c r="AP74" s="101"/>
      <c r="AQ74" s="101"/>
      <c r="AR74" s="101"/>
      <c r="AS74" s="102"/>
    </row>
    <row r="75" spans="2:45" ht="128.25" customHeight="1" x14ac:dyDescent="0.25">
      <c r="B75" s="51" t="s">
        <v>125</v>
      </c>
      <c r="C75" s="326" t="s">
        <v>126</v>
      </c>
      <c r="D75" s="327"/>
      <c r="E75" s="327"/>
      <c r="F75" s="327"/>
      <c r="G75" s="327"/>
      <c r="H75" s="328"/>
      <c r="I75" s="47">
        <v>1</v>
      </c>
      <c r="J75" s="54" t="s">
        <v>87</v>
      </c>
      <c r="K75" s="216"/>
      <c r="L75" s="217"/>
      <c r="M75" s="217"/>
      <c r="N75" s="101">
        <f t="shared" ref="N75" si="14">+I75*K75</f>
        <v>0</v>
      </c>
      <c r="O75" s="101"/>
      <c r="P75" s="101"/>
      <c r="Q75" s="102"/>
      <c r="R75" s="47">
        <v>1</v>
      </c>
      <c r="S75" s="53"/>
      <c r="T75" s="246">
        <v>1356200</v>
      </c>
      <c r="U75" s="106"/>
      <c r="V75" s="106"/>
      <c r="W75" s="106">
        <f t="shared" ref="W75" si="15">+I75*T75</f>
        <v>1356200</v>
      </c>
      <c r="X75" s="106"/>
      <c r="Y75" s="106"/>
      <c r="Z75" s="107"/>
      <c r="AA75" s="61"/>
      <c r="AB75" s="47">
        <v>1</v>
      </c>
      <c r="AC75" s="77" t="s">
        <v>87</v>
      </c>
      <c r="AD75" s="113">
        <v>1700000</v>
      </c>
      <c r="AE75" s="114"/>
      <c r="AF75" s="115"/>
      <c r="AG75" s="101">
        <f t="shared" si="1"/>
        <v>1700000</v>
      </c>
      <c r="AH75" s="101"/>
      <c r="AI75" s="101"/>
      <c r="AJ75" s="102"/>
      <c r="AK75" s="63"/>
      <c r="AL75" s="103">
        <f t="shared" si="2"/>
        <v>1528100</v>
      </c>
      <c r="AM75" s="101"/>
      <c r="AN75" s="101"/>
      <c r="AO75" s="101">
        <f>+(W75+AG75)/2</f>
        <v>1528100</v>
      </c>
      <c r="AP75" s="101"/>
      <c r="AQ75" s="101"/>
      <c r="AR75" s="101"/>
      <c r="AS75" s="102"/>
    </row>
    <row r="76" spans="2:45" ht="15.75" customHeight="1" x14ac:dyDescent="0.25">
      <c r="B76" s="231" t="s">
        <v>107</v>
      </c>
      <c r="C76" s="231"/>
      <c r="D76" s="231"/>
      <c r="E76" s="231"/>
      <c r="F76" s="231"/>
      <c r="G76" s="231"/>
      <c r="H76" s="231"/>
      <c r="I76" s="231"/>
      <c r="J76" s="232"/>
      <c r="K76" s="233"/>
      <c r="L76" s="104"/>
      <c r="M76" s="104"/>
      <c r="N76" s="104"/>
      <c r="O76" s="104"/>
      <c r="P76" s="104"/>
      <c r="Q76" s="105"/>
      <c r="R76" s="55"/>
      <c r="S76" s="59"/>
      <c r="T76" s="233"/>
      <c r="U76" s="104"/>
      <c r="V76" s="104"/>
      <c r="W76" s="104"/>
      <c r="X76" s="104"/>
      <c r="Y76" s="104"/>
      <c r="Z76" s="105"/>
      <c r="AA76" s="60"/>
      <c r="AB76" s="50"/>
      <c r="AC76" s="59"/>
      <c r="AD76" s="338"/>
      <c r="AE76" s="339"/>
      <c r="AF76" s="340"/>
      <c r="AG76" s="101"/>
      <c r="AH76" s="101"/>
      <c r="AI76" s="101"/>
      <c r="AJ76" s="102"/>
      <c r="AK76" s="62"/>
      <c r="AL76" s="103"/>
      <c r="AM76" s="101"/>
      <c r="AN76" s="101"/>
      <c r="AO76" s="104"/>
      <c r="AP76" s="104"/>
      <c r="AQ76" s="104"/>
      <c r="AR76" s="104"/>
      <c r="AS76" s="105"/>
    </row>
    <row r="77" spans="2:45" ht="85.5" customHeight="1" x14ac:dyDescent="0.25">
      <c r="B77" s="51" t="s">
        <v>108</v>
      </c>
      <c r="C77" s="325" t="s">
        <v>136</v>
      </c>
      <c r="D77" s="325" t="s">
        <v>56</v>
      </c>
      <c r="E77" s="325" t="s">
        <v>56</v>
      </c>
      <c r="F77" s="325" t="s">
        <v>56</v>
      </c>
      <c r="G77" s="325" t="s">
        <v>56</v>
      </c>
      <c r="H77" s="325" t="s">
        <v>56</v>
      </c>
      <c r="I77" s="47">
        <v>1280</v>
      </c>
      <c r="J77" s="54" t="s">
        <v>57</v>
      </c>
      <c r="K77" s="216"/>
      <c r="L77" s="217"/>
      <c r="M77" s="217"/>
      <c r="N77" s="101">
        <f t="shared" si="13"/>
        <v>0</v>
      </c>
      <c r="O77" s="101"/>
      <c r="P77" s="101"/>
      <c r="Q77" s="102"/>
      <c r="R77" s="47">
        <v>1280</v>
      </c>
      <c r="S77" s="54"/>
      <c r="T77" s="246">
        <v>22563</v>
      </c>
      <c r="U77" s="106"/>
      <c r="V77" s="106"/>
      <c r="W77" s="106">
        <f t="shared" si="12"/>
        <v>28880640</v>
      </c>
      <c r="X77" s="106"/>
      <c r="Y77" s="106"/>
      <c r="Z77" s="107"/>
      <c r="AA77" s="61"/>
      <c r="AB77" s="47">
        <v>1280</v>
      </c>
      <c r="AC77" s="77" t="s">
        <v>57</v>
      </c>
      <c r="AD77" s="113">
        <v>60000</v>
      </c>
      <c r="AE77" s="114"/>
      <c r="AF77" s="115"/>
      <c r="AG77" s="101">
        <f t="shared" si="1"/>
        <v>76800000</v>
      </c>
      <c r="AH77" s="101"/>
      <c r="AI77" s="101"/>
      <c r="AJ77" s="102"/>
      <c r="AK77" s="63"/>
      <c r="AL77" s="103">
        <f t="shared" si="2"/>
        <v>41281.5</v>
      </c>
      <c r="AM77" s="101"/>
      <c r="AN77" s="101"/>
      <c r="AO77" s="101">
        <f>+(W77+AG77)/2</f>
        <v>52840320</v>
      </c>
      <c r="AP77" s="101"/>
      <c r="AQ77" s="101"/>
      <c r="AR77" s="101"/>
      <c r="AS77" s="102"/>
    </row>
    <row r="78" spans="2:45" ht="92.25" customHeight="1" x14ac:dyDescent="0.25">
      <c r="B78" s="51" t="s">
        <v>109</v>
      </c>
      <c r="C78" s="220" t="s">
        <v>127</v>
      </c>
      <c r="D78" s="221"/>
      <c r="E78" s="221"/>
      <c r="F78" s="221"/>
      <c r="G78" s="221"/>
      <c r="H78" s="222"/>
      <c r="I78" s="47">
        <v>18</v>
      </c>
      <c r="J78" s="54" t="s">
        <v>57</v>
      </c>
      <c r="K78" s="329"/>
      <c r="L78" s="330"/>
      <c r="M78" s="330"/>
      <c r="N78" s="101">
        <f t="shared" si="13"/>
        <v>0</v>
      </c>
      <c r="O78" s="101"/>
      <c r="P78" s="101"/>
      <c r="Q78" s="102"/>
      <c r="R78" s="47">
        <v>18</v>
      </c>
      <c r="S78" s="34"/>
      <c r="T78" s="246">
        <v>87411</v>
      </c>
      <c r="U78" s="106"/>
      <c r="V78" s="106"/>
      <c r="W78" s="106">
        <f>+I78*T78</f>
        <v>1573398</v>
      </c>
      <c r="X78" s="106"/>
      <c r="Y78" s="106"/>
      <c r="Z78" s="107"/>
      <c r="AA78" s="32"/>
      <c r="AB78" s="47">
        <v>18</v>
      </c>
      <c r="AC78" s="77" t="s">
        <v>57</v>
      </c>
      <c r="AD78" s="108">
        <v>120000</v>
      </c>
      <c r="AE78" s="109"/>
      <c r="AF78" s="110"/>
      <c r="AG78" s="101">
        <f t="shared" si="1"/>
        <v>2160000</v>
      </c>
      <c r="AH78" s="101"/>
      <c r="AI78" s="101"/>
      <c r="AJ78" s="102"/>
      <c r="AK78" s="63"/>
      <c r="AL78" s="103">
        <f t="shared" si="2"/>
        <v>103705.5</v>
      </c>
      <c r="AM78" s="101"/>
      <c r="AN78" s="101"/>
      <c r="AO78" s="101">
        <f>+(W78+AG78)/2</f>
        <v>1866699</v>
      </c>
      <c r="AP78" s="101"/>
      <c r="AQ78" s="101"/>
      <c r="AR78" s="101"/>
      <c r="AS78" s="102"/>
    </row>
    <row r="79" spans="2:45" ht="60" customHeight="1" x14ac:dyDescent="0.25">
      <c r="B79" s="51" t="s">
        <v>110</v>
      </c>
      <c r="C79" s="220" t="s">
        <v>132</v>
      </c>
      <c r="D79" s="221"/>
      <c r="E79" s="221"/>
      <c r="F79" s="221"/>
      <c r="G79" s="221"/>
      <c r="H79" s="222"/>
      <c r="I79" s="47">
        <v>6</v>
      </c>
      <c r="J79" s="54" t="s">
        <v>57</v>
      </c>
      <c r="K79" s="329"/>
      <c r="L79" s="330"/>
      <c r="M79" s="330"/>
      <c r="N79" s="101">
        <f t="shared" ref="N79" si="16">+I79*K79</f>
        <v>0</v>
      </c>
      <c r="O79" s="101"/>
      <c r="P79" s="101"/>
      <c r="Q79" s="102"/>
      <c r="R79" s="47">
        <v>6</v>
      </c>
      <c r="S79" s="34"/>
      <c r="T79" s="246">
        <v>198547</v>
      </c>
      <c r="U79" s="106"/>
      <c r="V79" s="106"/>
      <c r="W79" s="106">
        <f>+I79*T79</f>
        <v>1191282</v>
      </c>
      <c r="X79" s="106"/>
      <c r="Y79" s="106"/>
      <c r="Z79" s="107"/>
      <c r="AA79" s="32"/>
      <c r="AB79" s="47">
        <v>6</v>
      </c>
      <c r="AC79" s="77" t="s">
        <v>57</v>
      </c>
      <c r="AD79" s="335">
        <v>110000</v>
      </c>
      <c r="AE79" s="336"/>
      <c r="AF79" s="337"/>
      <c r="AG79" s="112">
        <f t="shared" si="1"/>
        <v>660000</v>
      </c>
      <c r="AH79" s="112"/>
      <c r="AI79" s="112"/>
      <c r="AJ79" s="251"/>
      <c r="AK79" s="63"/>
      <c r="AL79" s="103">
        <f t="shared" si="2"/>
        <v>154273.5</v>
      </c>
      <c r="AM79" s="101"/>
      <c r="AN79" s="101"/>
      <c r="AO79" s="101">
        <f>+(W79+AG79)/2</f>
        <v>925641</v>
      </c>
      <c r="AP79" s="101"/>
      <c r="AQ79" s="101"/>
      <c r="AR79" s="101"/>
      <c r="AS79" s="102"/>
    </row>
    <row r="80" spans="2:45" ht="15.75" customHeight="1" x14ac:dyDescent="0.25">
      <c r="B80" s="231" t="s">
        <v>111</v>
      </c>
      <c r="C80" s="231"/>
      <c r="D80" s="231"/>
      <c r="E80" s="231"/>
      <c r="F80" s="231"/>
      <c r="G80" s="231"/>
      <c r="H80" s="231"/>
      <c r="I80" s="231"/>
      <c r="J80" s="232"/>
      <c r="K80" s="233"/>
      <c r="L80" s="104"/>
      <c r="M80" s="104"/>
      <c r="N80" s="104"/>
      <c r="O80" s="104"/>
      <c r="P80" s="104"/>
      <c r="Q80" s="105"/>
      <c r="R80" s="55"/>
      <c r="S80" s="59"/>
      <c r="T80" s="233"/>
      <c r="U80" s="104"/>
      <c r="V80" s="104"/>
      <c r="W80" s="104"/>
      <c r="X80" s="104"/>
      <c r="Y80" s="104"/>
      <c r="Z80" s="105"/>
      <c r="AA80" s="60"/>
      <c r="AB80" s="50"/>
      <c r="AC80" s="59"/>
      <c r="AD80" s="233"/>
      <c r="AE80" s="104"/>
      <c r="AF80" s="104"/>
      <c r="AG80" s="101"/>
      <c r="AH80" s="101"/>
      <c r="AI80" s="101"/>
      <c r="AJ80" s="102"/>
      <c r="AK80" s="62"/>
      <c r="AL80" s="103"/>
      <c r="AM80" s="101"/>
      <c r="AN80" s="101"/>
      <c r="AO80" s="104"/>
      <c r="AP80" s="104"/>
      <c r="AQ80" s="104"/>
      <c r="AR80" s="104"/>
      <c r="AS80" s="105"/>
    </row>
    <row r="81" spans="2:45" ht="37.5" customHeight="1" x14ac:dyDescent="0.25">
      <c r="B81" s="52" t="s">
        <v>112</v>
      </c>
      <c r="C81" s="331" t="s">
        <v>113</v>
      </c>
      <c r="D81" s="331"/>
      <c r="E81" s="331"/>
      <c r="F81" s="331"/>
      <c r="G81" s="331"/>
      <c r="H81" s="331"/>
      <c r="I81" s="76">
        <v>9</v>
      </c>
      <c r="J81" s="54" t="s">
        <v>59</v>
      </c>
      <c r="K81" s="216"/>
      <c r="L81" s="217"/>
      <c r="M81" s="217"/>
      <c r="N81" s="101">
        <f t="shared" ref="N81:N83" si="17">+I81*K81</f>
        <v>0</v>
      </c>
      <c r="O81" s="101"/>
      <c r="P81" s="101"/>
      <c r="Q81" s="102"/>
      <c r="R81" s="58">
        <v>9</v>
      </c>
      <c r="S81" s="54"/>
      <c r="T81" s="246">
        <v>341520</v>
      </c>
      <c r="U81" s="106"/>
      <c r="V81" s="106"/>
      <c r="W81" s="106">
        <f>+I81*T81</f>
        <v>3073680</v>
      </c>
      <c r="X81" s="106"/>
      <c r="Y81" s="106"/>
      <c r="Z81" s="107"/>
      <c r="AA81" s="61"/>
      <c r="AB81" s="47">
        <v>9</v>
      </c>
      <c r="AC81" s="77" t="s">
        <v>59</v>
      </c>
      <c r="AD81" s="332">
        <v>150000</v>
      </c>
      <c r="AE81" s="333"/>
      <c r="AF81" s="334"/>
      <c r="AG81" s="101">
        <f t="shared" si="1"/>
        <v>1350000</v>
      </c>
      <c r="AH81" s="101"/>
      <c r="AI81" s="101"/>
      <c r="AJ81" s="102"/>
      <c r="AK81" s="63"/>
      <c r="AL81" s="103">
        <f t="shared" si="2"/>
        <v>245760</v>
      </c>
      <c r="AM81" s="101"/>
      <c r="AN81" s="101"/>
      <c r="AO81" s="101">
        <f>+(W81+AG81)/2</f>
        <v>2211840</v>
      </c>
      <c r="AP81" s="101"/>
      <c r="AQ81" s="101"/>
      <c r="AR81" s="101"/>
      <c r="AS81" s="102"/>
    </row>
    <row r="82" spans="2:45" ht="17.25" customHeight="1" x14ac:dyDescent="0.25">
      <c r="B82" s="51" t="s">
        <v>114</v>
      </c>
      <c r="C82" s="325" t="s">
        <v>115</v>
      </c>
      <c r="D82" s="325"/>
      <c r="E82" s="325"/>
      <c r="F82" s="325"/>
      <c r="G82" s="325"/>
      <c r="H82" s="325"/>
      <c r="I82" s="76">
        <v>2</v>
      </c>
      <c r="J82" s="34" t="s">
        <v>59</v>
      </c>
      <c r="K82" s="329"/>
      <c r="L82" s="330"/>
      <c r="M82" s="330"/>
      <c r="N82" s="101">
        <f t="shared" ref="N82" si="18">+I82*K82</f>
        <v>0</v>
      </c>
      <c r="O82" s="101"/>
      <c r="P82" s="101"/>
      <c r="Q82" s="102"/>
      <c r="R82" s="58">
        <v>2</v>
      </c>
      <c r="S82" s="34"/>
      <c r="T82" s="246">
        <v>315200</v>
      </c>
      <c r="U82" s="106"/>
      <c r="V82" s="106"/>
      <c r="W82" s="106">
        <f t="shared" ref="W82" si="19">+I82*T82</f>
        <v>630400</v>
      </c>
      <c r="X82" s="106"/>
      <c r="Y82" s="106"/>
      <c r="Z82" s="107"/>
      <c r="AA82" s="32"/>
      <c r="AB82" s="47">
        <v>2</v>
      </c>
      <c r="AC82" s="75" t="s">
        <v>59</v>
      </c>
      <c r="AD82" s="108">
        <v>45000</v>
      </c>
      <c r="AE82" s="109"/>
      <c r="AF82" s="110"/>
      <c r="AG82" s="101">
        <f t="shared" si="1"/>
        <v>90000</v>
      </c>
      <c r="AH82" s="101"/>
      <c r="AI82" s="101"/>
      <c r="AJ82" s="102"/>
      <c r="AK82" s="63"/>
      <c r="AL82" s="103">
        <f t="shared" si="2"/>
        <v>180100</v>
      </c>
      <c r="AM82" s="101"/>
      <c r="AN82" s="101"/>
      <c r="AO82" s="101">
        <f>+(W82+AG82)/2</f>
        <v>360200</v>
      </c>
      <c r="AP82" s="101"/>
      <c r="AQ82" s="101"/>
      <c r="AR82" s="101"/>
      <c r="AS82" s="102"/>
    </row>
    <row r="83" spans="2:45" ht="126" customHeight="1" x14ac:dyDescent="0.25">
      <c r="B83" s="52" t="s">
        <v>128</v>
      </c>
      <c r="C83" s="326" t="s">
        <v>130</v>
      </c>
      <c r="D83" s="327"/>
      <c r="E83" s="327"/>
      <c r="F83" s="327"/>
      <c r="G83" s="327"/>
      <c r="H83" s="328"/>
      <c r="I83" s="76">
        <v>12</v>
      </c>
      <c r="J83" s="34" t="s">
        <v>60</v>
      </c>
      <c r="K83" s="329"/>
      <c r="L83" s="330"/>
      <c r="M83" s="330"/>
      <c r="N83" s="101">
        <f t="shared" si="17"/>
        <v>0</v>
      </c>
      <c r="O83" s="101"/>
      <c r="P83" s="101"/>
      <c r="Q83" s="102"/>
      <c r="R83" s="58">
        <v>12</v>
      </c>
      <c r="S83" s="34"/>
      <c r="T83" s="246">
        <v>125300</v>
      </c>
      <c r="U83" s="106"/>
      <c r="V83" s="106"/>
      <c r="W83" s="106">
        <f t="shared" ref="W83" si="20">+I83*T83</f>
        <v>1503600</v>
      </c>
      <c r="X83" s="106"/>
      <c r="Y83" s="106"/>
      <c r="Z83" s="107"/>
      <c r="AA83" s="32"/>
      <c r="AB83" s="47">
        <v>12</v>
      </c>
      <c r="AC83" s="75" t="s">
        <v>60</v>
      </c>
      <c r="AD83" s="108">
        <v>270000</v>
      </c>
      <c r="AE83" s="109"/>
      <c r="AF83" s="110"/>
      <c r="AG83" s="101">
        <f t="shared" si="1"/>
        <v>3240000</v>
      </c>
      <c r="AH83" s="101"/>
      <c r="AI83" s="101"/>
      <c r="AJ83" s="102"/>
      <c r="AK83" s="63"/>
      <c r="AL83" s="103">
        <f t="shared" si="2"/>
        <v>197650</v>
      </c>
      <c r="AM83" s="101"/>
      <c r="AN83" s="101"/>
      <c r="AO83" s="101">
        <f>+(W83+AG83)/2</f>
        <v>2371800</v>
      </c>
      <c r="AP83" s="101"/>
      <c r="AQ83" s="101"/>
      <c r="AR83" s="101"/>
      <c r="AS83" s="102"/>
    </row>
    <row r="84" spans="2:45" ht="246" customHeight="1" x14ac:dyDescent="0.25">
      <c r="B84" s="51" t="s">
        <v>129</v>
      </c>
      <c r="C84" s="220" t="s">
        <v>131</v>
      </c>
      <c r="D84" s="221"/>
      <c r="E84" s="221"/>
      <c r="F84" s="221"/>
      <c r="G84" s="221"/>
      <c r="H84" s="222"/>
      <c r="I84" s="76">
        <v>208</v>
      </c>
      <c r="J84" s="34" t="s">
        <v>60</v>
      </c>
      <c r="K84" s="329"/>
      <c r="L84" s="330"/>
      <c r="M84" s="330"/>
      <c r="N84" s="101">
        <f t="shared" ref="N84" si="21">+I84*K84</f>
        <v>0</v>
      </c>
      <c r="O84" s="101"/>
      <c r="P84" s="101"/>
      <c r="Q84" s="102"/>
      <c r="R84" s="58">
        <v>208</v>
      </c>
      <c r="S84" s="34"/>
      <c r="T84" s="246">
        <v>17420</v>
      </c>
      <c r="U84" s="106"/>
      <c r="V84" s="106"/>
      <c r="W84" s="106">
        <f>+I84*T84</f>
        <v>3623360</v>
      </c>
      <c r="X84" s="106"/>
      <c r="Y84" s="106"/>
      <c r="Z84" s="107"/>
      <c r="AA84" s="32"/>
      <c r="AB84" s="47">
        <v>208</v>
      </c>
      <c r="AC84" s="75" t="s">
        <v>60</v>
      </c>
      <c r="AD84" s="108">
        <v>20000</v>
      </c>
      <c r="AE84" s="109"/>
      <c r="AF84" s="110"/>
      <c r="AG84" s="101">
        <f t="shared" si="1"/>
        <v>4160000</v>
      </c>
      <c r="AH84" s="101"/>
      <c r="AI84" s="101"/>
      <c r="AJ84" s="102"/>
      <c r="AK84" s="63"/>
      <c r="AL84" s="103">
        <f t="shared" si="2"/>
        <v>18710</v>
      </c>
      <c r="AM84" s="101"/>
      <c r="AN84" s="101"/>
      <c r="AO84" s="101">
        <f>+(W84+AG84)/2</f>
        <v>3891680</v>
      </c>
      <c r="AP84" s="101"/>
      <c r="AQ84" s="101"/>
      <c r="AR84" s="101"/>
      <c r="AS84" s="102"/>
    </row>
    <row r="85" spans="2:45" x14ac:dyDescent="0.25">
      <c r="B85" s="317" t="s">
        <v>33</v>
      </c>
      <c r="C85" s="318"/>
      <c r="D85" s="318"/>
      <c r="E85" s="318"/>
      <c r="F85" s="318"/>
      <c r="G85" s="318"/>
      <c r="H85" s="318"/>
      <c r="I85" s="318"/>
      <c r="J85" s="319"/>
      <c r="K85" s="262"/>
      <c r="L85" s="263"/>
      <c r="M85" s="264"/>
      <c r="N85" s="241">
        <f>SUM(N55:P71)</f>
        <v>0</v>
      </c>
      <c r="O85" s="241"/>
      <c r="P85" s="241"/>
      <c r="Q85" s="242"/>
      <c r="R85" s="80" t="s">
        <v>33</v>
      </c>
      <c r="S85" s="80"/>
      <c r="T85" s="238"/>
      <c r="U85" s="239"/>
      <c r="V85" s="240"/>
      <c r="W85" s="241">
        <f>SUM(W55:Y84)</f>
        <v>74122731.599999994</v>
      </c>
      <c r="X85" s="241"/>
      <c r="Y85" s="241"/>
      <c r="Z85" s="242"/>
      <c r="AA85" s="30"/>
      <c r="AB85" s="88" t="s">
        <v>33</v>
      </c>
      <c r="AC85" s="80"/>
      <c r="AD85" s="238"/>
      <c r="AE85" s="239"/>
      <c r="AF85" s="240"/>
      <c r="AG85" s="96">
        <f>SUM(AG55:AI84)</f>
        <v>136320000</v>
      </c>
      <c r="AH85" s="96"/>
      <c r="AI85" s="96"/>
      <c r="AJ85" s="97"/>
      <c r="AK85" s="31"/>
      <c r="AL85" s="312"/>
      <c r="AM85" s="313"/>
      <c r="AN85" s="313"/>
      <c r="AO85" s="92">
        <f>SUM(AO55:AR84)</f>
        <v>105221365.8</v>
      </c>
      <c r="AP85" s="92"/>
      <c r="AQ85" s="92"/>
      <c r="AR85" s="92"/>
      <c r="AS85" s="93"/>
    </row>
    <row r="86" spans="2:45" ht="15" customHeight="1" x14ac:dyDescent="0.25">
      <c r="B86" s="256" t="s">
        <v>44</v>
      </c>
      <c r="C86" s="257"/>
      <c r="D86" s="257"/>
      <c r="E86" s="257"/>
      <c r="F86" s="257"/>
      <c r="G86" s="257"/>
      <c r="H86" s="257"/>
      <c r="I86" s="257"/>
      <c r="J86" s="258"/>
      <c r="K86" s="228">
        <v>7.0000000000000007E-2</v>
      </c>
      <c r="L86" s="229"/>
      <c r="M86" s="230"/>
      <c r="N86" s="90">
        <f>N85*K86</f>
        <v>0</v>
      </c>
      <c r="O86" s="90"/>
      <c r="P86" s="90"/>
      <c r="Q86" s="91"/>
      <c r="R86" s="79" t="s">
        <v>65</v>
      </c>
      <c r="S86" s="79"/>
      <c r="T86" s="98">
        <v>0.05</v>
      </c>
      <c r="U86" s="99"/>
      <c r="V86" s="100"/>
      <c r="W86" s="243">
        <f>+T86*W85</f>
        <v>3706136.58</v>
      </c>
      <c r="X86" s="244"/>
      <c r="Y86" s="244"/>
      <c r="Z86" s="245"/>
      <c r="AA86" s="30"/>
      <c r="AB86" s="89" t="s">
        <v>44</v>
      </c>
      <c r="AC86" s="79"/>
      <c r="AD86" s="83">
        <v>7.0000000000000007E-2</v>
      </c>
      <c r="AE86" s="84"/>
      <c r="AF86" s="85"/>
      <c r="AG86" s="86">
        <f>+AD86*AG85</f>
        <v>9542400</v>
      </c>
      <c r="AH86" s="86"/>
      <c r="AI86" s="86"/>
      <c r="AJ86" s="87"/>
      <c r="AK86" s="31"/>
      <c r="AL86" s="83">
        <v>7.0000000000000007E-2</v>
      </c>
      <c r="AM86" s="84"/>
      <c r="AN86" s="84"/>
      <c r="AO86" s="81">
        <f>+AL86*AO85</f>
        <v>7365495.6060000006</v>
      </c>
      <c r="AP86" s="81"/>
      <c r="AQ86" s="81"/>
      <c r="AR86" s="81"/>
      <c r="AS86" s="82"/>
    </row>
    <row r="87" spans="2:45" x14ac:dyDescent="0.25">
      <c r="B87" s="256" t="s">
        <v>45</v>
      </c>
      <c r="C87" s="257"/>
      <c r="D87" s="257"/>
      <c r="E87" s="257"/>
      <c r="F87" s="257"/>
      <c r="G87" s="257"/>
      <c r="H87" s="257"/>
      <c r="I87" s="257"/>
      <c r="J87" s="258"/>
      <c r="K87" s="228">
        <v>0.05</v>
      </c>
      <c r="L87" s="229">
        <v>0.05</v>
      </c>
      <c r="M87" s="230">
        <v>0.05</v>
      </c>
      <c r="N87" s="90">
        <f>+K87*N85</f>
        <v>0</v>
      </c>
      <c r="O87" s="90"/>
      <c r="P87" s="90"/>
      <c r="Q87" s="91"/>
      <c r="R87" s="79" t="s">
        <v>45</v>
      </c>
      <c r="S87" s="79"/>
      <c r="T87" s="83">
        <v>0.05</v>
      </c>
      <c r="U87" s="84"/>
      <c r="V87" s="85"/>
      <c r="W87" s="90">
        <f>+T87*W85</f>
        <v>3706136.58</v>
      </c>
      <c r="X87" s="90"/>
      <c r="Y87" s="90"/>
      <c r="Z87" s="91"/>
      <c r="AA87" s="30"/>
      <c r="AB87" s="89" t="s">
        <v>67</v>
      </c>
      <c r="AC87" s="79"/>
      <c r="AD87" s="83">
        <v>0.05</v>
      </c>
      <c r="AE87" s="84"/>
      <c r="AF87" s="85"/>
      <c r="AG87" s="86">
        <f>+AD87*AG85</f>
        <v>6816000</v>
      </c>
      <c r="AH87" s="86"/>
      <c r="AI87" s="86"/>
      <c r="AJ87" s="87"/>
      <c r="AK87" s="31"/>
      <c r="AL87" s="83">
        <v>0.05</v>
      </c>
      <c r="AM87" s="84"/>
      <c r="AN87" s="84"/>
      <c r="AO87" s="81">
        <f>+AL87*AO85</f>
        <v>5261068.29</v>
      </c>
      <c r="AP87" s="81"/>
      <c r="AQ87" s="81"/>
      <c r="AR87" s="81"/>
      <c r="AS87" s="82"/>
    </row>
    <row r="88" spans="2:45" x14ac:dyDescent="0.25">
      <c r="B88" s="256" t="s">
        <v>46</v>
      </c>
      <c r="C88" s="257"/>
      <c r="D88" s="257"/>
      <c r="E88" s="257"/>
      <c r="F88" s="257"/>
      <c r="G88" s="257"/>
      <c r="H88" s="257"/>
      <c r="I88" s="257"/>
      <c r="J88" s="258"/>
      <c r="K88" s="228">
        <v>0.03</v>
      </c>
      <c r="L88" s="229">
        <v>0.19</v>
      </c>
      <c r="M88" s="230">
        <v>0.19</v>
      </c>
      <c r="N88" s="90">
        <f>+K88*N85</f>
        <v>0</v>
      </c>
      <c r="O88" s="90"/>
      <c r="P88" s="90"/>
      <c r="Q88" s="91"/>
      <c r="R88" s="79" t="s">
        <v>66</v>
      </c>
      <c r="S88" s="79"/>
      <c r="T88" s="83">
        <v>0.05</v>
      </c>
      <c r="U88" s="84"/>
      <c r="V88" s="85"/>
      <c r="W88" s="90">
        <f>+T88*W85</f>
        <v>3706136.58</v>
      </c>
      <c r="X88" s="90"/>
      <c r="Y88" s="90"/>
      <c r="Z88" s="91"/>
      <c r="AA88" s="30"/>
      <c r="AB88" s="89" t="s">
        <v>66</v>
      </c>
      <c r="AC88" s="79"/>
      <c r="AD88" s="83">
        <v>0.03</v>
      </c>
      <c r="AE88" s="84"/>
      <c r="AF88" s="85"/>
      <c r="AG88" s="86">
        <f>+AD88*AG85</f>
        <v>4089600</v>
      </c>
      <c r="AH88" s="86"/>
      <c r="AI88" s="86"/>
      <c r="AJ88" s="87"/>
      <c r="AK88" s="31"/>
      <c r="AL88" s="83">
        <v>0.03</v>
      </c>
      <c r="AM88" s="84"/>
      <c r="AN88" s="84"/>
      <c r="AO88" s="81">
        <f>+AL88*AO85</f>
        <v>3156640.9739999999</v>
      </c>
      <c r="AP88" s="81"/>
      <c r="AQ88" s="81"/>
      <c r="AR88" s="81"/>
      <c r="AS88" s="82"/>
    </row>
    <row r="89" spans="2:45" ht="16.5" x14ac:dyDescent="0.25">
      <c r="B89" s="226" t="s">
        <v>61</v>
      </c>
      <c r="C89" s="227"/>
      <c r="D89" s="227"/>
      <c r="E89" s="227"/>
      <c r="F89" s="227"/>
      <c r="G89" s="227"/>
      <c r="H89" s="227"/>
      <c r="I89" s="227"/>
      <c r="J89" s="227"/>
      <c r="K89" s="223">
        <v>0.19</v>
      </c>
      <c r="L89" s="224"/>
      <c r="M89" s="225"/>
      <c r="N89" s="247">
        <f>+N87*K89</f>
        <v>0</v>
      </c>
      <c r="O89" s="248"/>
      <c r="P89" s="248"/>
      <c r="Q89" s="249"/>
      <c r="R89" s="79" t="s">
        <v>68</v>
      </c>
      <c r="S89" s="79"/>
      <c r="T89" s="83">
        <v>0.19</v>
      </c>
      <c r="U89" s="84"/>
      <c r="V89" s="85"/>
      <c r="W89" s="90">
        <f>+W88*T89</f>
        <v>704165.95020000008</v>
      </c>
      <c r="X89" s="90"/>
      <c r="Y89" s="90"/>
      <c r="Z89" s="91"/>
      <c r="AA89" s="30"/>
      <c r="AB89" s="89" t="s">
        <v>68</v>
      </c>
      <c r="AC89" s="79"/>
      <c r="AD89" s="98">
        <v>0.19</v>
      </c>
      <c r="AE89" s="99"/>
      <c r="AF89" s="100"/>
      <c r="AG89" s="259">
        <f>+AG87*AD89</f>
        <v>1295040</v>
      </c>
      <c r="AH89" s="260"/>
      <c r="AI89" s="260"/>
      <c r="AJ89" s="261"/>
      <c r="AK89" s="31"/>
      <c r="AL89" s="98">
        <v>0.19</v>
      </c>
      <c r="AM89" s="99"/>
      <c r="AN89" s="100"/>
      <c r="AO89" s="159">
        <f>+AO87*AL89</f>
        <v>999602.97510000004</v>
      </c>
      <c r="AP89" s="160"/>
      <c r="AQ89" s="160"/>
      <c r="AR89" s="160"/>
      <c r="AS89" s="161"/>
    </row>
    <row r="90" spans="2:45" ht="53.25" customHeight="1" thickBot="1" x14ac:dyDescent="0.3">
      <c r="B90" s="320" t="s">
        <v>34</v>
      </c>
      <c r="C90" s="321"/>
      <c r="D90" s="321"/>
      <c r="E90" s="321"/>
      <c r="F90" s="321"/>
      <c r="G90" s="321"/>
      <c r="H90" s="321"/>
      <c r="I90" s="321"/>
      <c r="J90" s="322"/>
      <c r="K90" s="304"/>
      <c r="L90" s="305"/>
      <c r="M90" s="305"/>
      <c r="N90" s="218">
        <f>+N85+N86+N87+N88+N89</f>
        <v>0</v>
      </c>
      <c r="O90" s="218"/>
      <c r="P90" s="218"/>
      <c r="Q90" s="219"/>
      <c r="R90" s="79" t="s">
        <v>69</v>
      </c>
      <c r="S90" s="79"/>
      <c r="T90" s="304"/>
      <c r="U90" s="305"/>
      <c r="V90" s="305"/>
      <c r="W90" s="218">
        <f>+W85+W86+W87+W88+W89</f>
        <v>85945307.290199995</v>
      </c>
      <c r="X90" s="218"/>
      <c r="Y90" s="218"/>
      <c r="Z90" s="219"/>
      <c r="AA90" s="33">
        <f>SUM(AA55:AD71)</f>
        <v>16875153</v>
      </c>
      <c r="AB90" s="89" t="s">
        <v>69</v>
      </c>
      <c r="AC90" s="79"/>
      <c r="AD90" s="304"/>
      <c r="AE90" s="305"/>
      <c r="AF90" s="305"/>
      <c r="AG90" s="94">
        <f>+AG85+AG86+AG87+AG88+AG89</f>
        <v>158063040</v>
      </c>
      <c r="AH90" s="94"/>
      <c r="AI90" s="94"/>
      <c r="AJ90" s="95"/>
      <c r="AK90" s="31"/>
      <c r="AL90" s="125"/>
      <c r="AM90" s="126"/>
      <c r="AN90" s="126"/>
      <c r="AO90" s="94">
        <f>+AO86+AO85+AO87+AO88+AO89</f>
        <v>122004173.64510001</v>
      </c>
      <c r="AP90" s="94"/>
      <c r="AQ90" s="94"/>
      <c r="AR90" s="94"/>
      <c r="AS90" s="95"/>
    </row>
    <row r="91" spans="2:45" s="5" customFormat="1" ht="5.25" customHeight="1" thickBot="1" x14ac:dyDescent="0.3">
      <c r="B91" s="13"/>
    </row>
    <row r="92" spans="2:45" s="5" customFormat="1" ht="16.149999999999999" customHeight="1" x14ac:dyDescent="0.25">
      <c r="B92" s="315" t="s">
        <v>35</v>
      </c>
      <c r="C92" s="316"/>
      <c r="D92" s="316"/>
      <c r="E92" s="316"/>
      <c r="F92" s="316"/>
      <c r="G92" s="316"/>
      <c r="H92" s="316"/>
      <c r="I92" s="316"/>
      <c r="J92" s="316"/>
      <c r="K92" s="202"/>
      <c r="L92" s="203"/>
      <c r="M92" s="203"/>
      <c r="N92" s="203"/>
      <c r="O92" s="203"/>
      <c r="P92" s="203"/>
      <c r="Q92" s="204"/>
      <c r="R92" s="28"/>
      <c r="S92" s="20"/>
      <c r="T92" s="202"/>
      <c r="U92" s="203"/>
      <c r="V92" s="203"/>
      <c r="W92" s="203"/>
      <c r="X92" s="203"/>
      <c r="Y92" s="203"/>
      <c r="Z92" s="204"/>
      <c r="AA92" s="20"/>
      <c r="AB92" s="28"/>
      <c r="AC92" s="20"/>
      <c r="AD92" s="202"/>
      <c r="AE92" s="203"/>
      <c r="AF92" s="203"/>
      <c r="AG92" s="203"/>
      <c r="AH92" s="203"/>
      <c r="AI92" s="203"/>
      <c r="AJ92" s="204"/>
      <c r="AK92" s="3"/>
      <c r="AL92" s="116"/>
      <c r="AM92" s="117"/>
      <c r="AN92" s="117"/>
      <c r="AO92" s="117"/>
      <c r="AP92" s="117"/>
      <c r="AQ92" s="117"/>
      <c r="AR92" s="117"/>
      <c r="AS92" s="118"/>
    </row>
    <row r="93" spans="2:45" s="5" customFormat="1" ht="16.149999999999999" customHeight="1" x14ac:dyDescent="0.25">
      <c r="B93" s="200" t="s">
        <v>36</v>
      </c>
      <c r="C93" s="201"/>
      <c r="D93" s="201"/>
      <c r="E93" s="201"/>
      <c r="F93" s="201"/>
      <c r="G93" s="201"/>
      <c r="H93" s="201"/>
      <c r="I93" s="201"/>
      <c r="J93" s="201"/>
      <c r="K93" s="205"/>
      <c r="L93" s="206"/>
      <c r="M93" s="206"/>
      <c r="N93" s="206"/>
      <c r="O93" s="206"/>
      <c r="P93" s="206"/>
      <c r="Q93" s="207"/>
      <c r="R93" s="29"/>
      <c r="S93" s="21"/>
      <c r="T93" s="205"/>
      <c r="U93" s="206"/>
      <c r="V93" s="206"/>
      <c r="W93" s="206"/>
      <c r="X93" s="206"/>
      <c r="Y93" s="206"/>
      <c r="Z93" s="207"/>
      <c r="AA93" s="21"/>
      <c r="AB93" s="29"/>
      <c r="AC93" s="21"/>
      <c r="AD93" s="205"/>
      <c r="AE93" s="206"/>
      <c r="AF93" s="206"/>
      <c r="AG93" s="206"/>
      <c r="AH93" s="206"/>
      <c r="AI93" s="206"/>
      <c r="AJ93" s="207"/>
      <c r="AL93" s="119"/>
      <c r="AM93" s="120"/>
      <c r="AN93" s="120"/>
      <c r="AO93" s="120"/>
      <c r="AP93" s="120"/>
      <c r="AQ93" s="120"/>
      <c r="AR93" s="120"/>
      <c r="AS93" s="121"/>
    </row>
    <row r="94" spans="2:45" s="5" customFormat="1" ht="28.5" customHeight="1" x14ac:dyDescent="0.25">
      <c r="B94" s="200" t="s">
        <v>37</v>
      </c>
      <c r="C94" s="201"/>
      <c r="D94" s="201"/>
      <c r="E94" s="201"/>
      <c r="F94" s="201"/>
      <c r="G94" s="201"/>
      <c r="H94" s="201"/>
      <c r="I94" s="201"/>
      <c r="J94" s="201"/>
      <c r="K94" s="208"/>
      <c r="L94" s="209"/>
      <c r="M94" s="209"/>
      <c r="N94" s="209"/>
      <c r="O94" s="209"/>
      <c r="P94" s="209"/>
      <c r="Q94" s="210"/>
      <c r="R94" s="13"/>
      <c r="T94" s="208"/>
      <c r="U94" s="209"/>
      <c r="V94" s="209"/>
      <c r="W94" s="209"/>
      <c r="X94" s="209"/>
      <c r="Y94" s="209"/>
      <c r="Z94" s="210"/>
      <c r="AB94" s="13"/>
      <c r="AD94" s="211"/>
      <c r="AE94" s="153"/>
      <c r="AF94" s="153"/>
      <c r="AG94" s="153"/>
      <c r="AH94" s="153"/>
      <c r="AI94" s="153"/>
      <c r="AJ94" s="212"/>
      <c r="AL94" s="119"/>
      <c r="AM94" s="120"/>
      <c r="AN94" s="120"/>
      <c r="AO94" s="120"/>
      <c r="AP94" s="120"/>
      <c r="AQ94" s="120"/>
      <c r="AR94" s="120"/>
      <c r="AS94" s="121"/>
    </row>
    <row r="95" spans="2:45" s="5" customFormat="1" ht="16.149999999999999" customHeight="1" x14ac:dyDescent="0.25">
      <c r="B95" s="200" t="s">
        <v>38</v>
      </c>
      <c r="C95" s="201"/>
      <c r="D95" s="201"/>
      <c r="E95" s="201"/>
      <c r="F95" s="201"/>
      <c r="G95" s="201"/>
      <c r="H95" s="201"/>
      <c r="I95" s="201"/>
      <c r="J95" s="201"/>
      <c r="K95" s="211"/>
      <c r="L95" s="153"/>
      <c r="M95" s="153"/>
      <c r="N95" s="153"/>
      <c r="O95" s="153"/>
      <c r="P95" s="153"/>
      <c r="Q95" s="212"/>
      <c r="R95" s="13"/>
      <c r="T95" s="211"/>
      <c r="U95" s="153"/>
      <c r="V95" s="153"/>
      <c r="W95" s="153"/>
      <c r="X95" s="153"/>
      <c r="Y95" s="153"/>
      <c r="Z95" s="212"/>
      <c r="AB95" s="13"/>
      <c r="AD95" s="211"/>
      <c r="AE95" s="153"/>
      <c r="AF95" s="153"/>
      <c r="AG95" s="153"/>
      <c r="AH95" s="153"/>
      <c r="AI95" s="153"/>
      <c r="AJ95" s="212"/>
      <c r="AL95" s="119"/>
      <c r="AM95" s="120"/>
      <c r="AN95" s="120"/>
      <c r="AO95" s="120"/>
      <c r="AP95" s="120"/>
      <c r="AQ95" s="120"/>
      <c r="AR95" s="120"/>
      <c r="AS95" s="121"/>
    </row>
    <row r="96" spans="2:45" s="5" customFormat="1" ht="16.149999999999999" customHeight="1" thickBot="1" x14ac:dyDescent="0.3">
      <c r="B96" s="323" t="s">
        <v>39</v>
      </c>
      <c r="C96" s="324"/>
      <c r="D96" s="324"/>
      <c r="E96" s="324"/>
      <c r="F96" s="324"/>
      <c r="G96" s="324"/>
      <c r="H96" s="324"/>
      <c r="I96" s="324"/>
      <c r="J96" s="324"/>
      <c r="K96" s="213"/>
      <c r="L96" s="214"/>
      <c r="M96" s="214"/>
      <c r="N96" s="214"/>
      <c r="O96" s="214"/>
      <c r="P96" s="214"/>
      <c r="Q96" s="215"/>
      <c r="R96" s="11"/>
      <c r="S96" s="7"/>
      <c r="T96" s="213"/>
      <c r="U96" s="214"/>
      <c r="V96" s="214"/>
      <c r="W96" s="214"/>
      <c r="X96" s="214"/>
      <c r="Y96" s="214"/>
      <c r="Z96" s="215"/>
      <c r="AA96" s="7"/>
      <c r="AB96" s="11"/>
      <c r="AC96" s="7"/>
      <c r="AD96" s="213"/>
      <c r="AE96" s="214"/>
      <c r="AF96" s="214"/>
      <c r="AG96" s="214"/>
      <c r="AH96" s="214"/>
      <c r="AI96" s="214"/>
      <c r="AJ96" s="215"/>
      <c r="AK96" s="7"/>
      <c r="AL96" s="122"/>
      <c r="AM96" s="123"/>
      <c r="AN96" s="123"/>
      <c r="AO96" s="123"/>
      <c r="AP96" s="123"/>
      <c r="AQ96" s="123"/>
      <c r="AR96" s="123"/>
      <c r="AS96" s="124"/>
    </row>
    <row r="97" spans="1:45" s="5" customFormat="1" ht="3.75" customHeight="1" thickBot="1" x14ac:dyDescent="0.3">
      <c r="B97" s="13"/>
    </row>
    <row r="98" spans="1:45" x14ac:dyDescent="0.25">
      <c r="B98" s="306" t="s">
        <v>40</v>
      </c>
      <c r="C98" s="307"/>
      <c r="D98" s="307"/>
      <c r="E98" s="307"/>
      <c r="F98" s="307"/>
      <c r="G98" s="307"/>
      <c r="H98" s="307"/>
      <c r="I98" s="307"/>
      <c r="J98" s="307"/>
      <c r="K98" s="307"/>
      <c r="L98" s="307"/>
      <c r="M98" s="307"/>
      <c r="N98" s="307"/>
      <c r="O98" s="307"/>
      <c r="P98" s="307"/>
      <c r="Q98" s="307"/>
      <c r="R98" s="307"/>
      <c r="S98" s="307"/>
      <c r="T98" s="307"/>
      <c r="U98" s="307"/>
      <c r="V98" s="307"/>
      <c r="W98" s="307"/>
      <c r="X98" s="307"/>
      <c r="Y98" s="307"/>
      <c r="Z98" s="307"/>
      <c r="AA98" s="307"/>
      <c r="AB98" s="307"/>
      <c r="AC98" s="307"/>
      <c r="AD98" s="307"/>
      <c r="AE98" s="307"/>
      <c r="AF98" s="307"/>
      <c r="AG98" s="307"/>
      <c r="AH98" s="307"/>
      <c r="AI98" s="307"/>
      <c r="AJ98" s="307"/>
      <c r="AK98" s="307"/>
      <c r="AL98" s="307"/>
      <c r="AM98" s="307"/>
      <c r="AN98" s="307"/>
      <c r="AO98" s="307"/>
      <c r="AP98" s="307"/>
      <c r="AQ98" s="307"/>
      <c r="AR98" s="307"/>
      <c r="AS98" s="308"/>
    </row>
    <row r="99" spans="1:45" ht="12" customHeight="1" x14ac:dyDescent="0.25">
      <c r="B99" s="309"/>
      <c r="C99" s="310"/>
      <c r="D99" s="310"/>
      <c r="E99" s="310"/>
      <c r="F99" s="310"/>
      <c r="G99" s="310"/>
      <c r="H99" s="310"/>
      <c r="I99" s="310"/>
      <c r="J99" s="310"/>
      <c r="K99" s="310"/>
      <c r="L99" s="310"/>
      <c r="M99" s="310"/>
      <c r="N99" s="310"/>
      <c r="O99" s="310"/>
      <c r="P99" s="310"/>
      <c r="Q99" s="310"/>
      <c r="R99" s="310"/>
      <c r="S99" s="310"/>
      <c r="T99" s="310"/>
      <c r="U99" s="310"/>
      <c r="V99" s="310"/>
      <c r="W99" s="310"/>
      <c r="X99" s="310"/>
      <c r="Y99" s="310"/>
      <c r="Z99" s="310"/>
      <c r="AA99" s="310"/>
      <c r="AB99" s="310"/>
      <c r="AC99" s="310"/>
      <c r="AD99" s="310"/>
      <c r="AE99" s="310"/>
      <c r="AF99" s="310"/>
      <c r="AG99" s="310"/>
      <c r="AH99" s="310"/>
      <c r="AI99" s="310"/>
      <c r="AJ99" s="310"/>
      <c r="AK99" s="310"/>
      <c r="AL99" s="310"/>
      <c r="AM99" s="310"/>
      <c r="AN99" s="310"/>
      <c r="AO99" s="310"/>
      <c r="AP99" s="310"/>
      <c r="AQ99" s="310"/>
      <c r="AR99" s="310"/>
      <c r="AS99" s="311"/>
    </row>
    <row r="100" spans="1:45" ht="18" customHeight="1" x14ac:dyDescent="0.25">
      <c r="A100" s="5"/>
      <c r="B100" s="13"/>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row>
    <row r="101" spans="1:45" s="16" customFormat="1" x14ac:dyDescent="0.25">
      <c r="A101" s="12"/>
      <c r="B101" s="163" t="s">
        <v>41</v>
      </c>
      <c r="C101" s="163"/>
      <c r="D101" s="163"/>
      <c r="E101" s="163"/>
      <c r="F101" s="163"/>
      <c r="G101" s="163"/>
      <c r="H101" s="163"/>
      <c r="I101" s="163"/>
      <c r="J101" s="163"/>
      <c r="K101" s="163"/>
      <c r="L101" s="163"/>
      <c r="M101" s="12"/>
      <c r="N101" s="12"/>
      <c r="O101" s="12"/>
      <c r="P101" s="12"/>
      <c r="Q101" s="12"/>
      <c r="R101" s="12"/>
      <c r="S101" s="12"/>
      <c r="T101" s="12"/>
      <c r="U101" s="12"/>
      <c r="V101" s="12"/>
      <c r="W101" s="12"/>
      <c r="X101" s="12"/>
      <c r="Y101" s="12"/>
      <c r="Z101" s="12"/>
      <c r="AA101" s="12"/>
      <c r="AB101" s="12"/>
      <c r="AC101" s="12"/>
      <c r="AD101" s="163" t="s">
        <v>42</v>
      </c>
      <c r="AE101" s="163"/>
      <c r="AF101" s="163"/>
      <c r="AG101" s="163"/>
      <c r="AH101" s="163"/>
      <c r="AI101" s="163"/>
      <c r="AJ101" s="163"/>
      <c r="AK101" s="163"/>
      <c r="AL101" s="163"/>
      <c r="AM101" s="163"/>
      <c r="AN101" s="163"/>
      <c r="AO101" s="163"/>
      <c r="AP101" s="12"/>
      <c r="AQ101" s="12"/>
      <c r="AR101" s="12"/>
      <c r="AS101" s="12"/>
    </row>
    <row r="102" spans="1:45" ht="4.1500000000000004" customHeight="1" x14ac:dyDescent="0.25">
      <c r="A102" s="5"/>
      <c r="B102" s="13"/>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row>
  </sheetData>
  <mergeCells count="451">
    <mergeCell ref="AO82:AS82"/>
    <mergeCell ref="T83:V83"/>
    <mergeCell ref="C66:H66"/>
    <mergeCell ref="K66:M66"/>
    <mergeCell ref="N66:Q66"/>
    <mergeCell ref="T66:V66"/>
    <mergeCell ref="W66:Z66"/>
    <mergeCell ref="AD66:AF66"/>
    <mergeCell ref="AG66:AJ66"/>
    <mergeCell ref="AL66:AN66"/>
    <mergeCell ref="AO66:AS66"/>
    <mergeCell ref="K76:M76"/>
    <mergeCell ref="N76:Q76"/>
    <mergeCell ref="T76:V76"/>
    <mergeCell ref="W76:Z76"/>
    <mergeCell ref="AD76:AF76"/>
    <mergeCell ref="AG81:AJ81"/>
    <mergeCell ref="AL81:AN81"/>
    <mergeCell ref="AO81:AS81"/>
    <mergeCell ref="K80:M80"/>
    <mergeCell ref="N80:Q80"/>
    <mergeCell ref="T80:V80"/>
    <mergeCell ref="W80:Z80"/>
    <mergeCell ref="C65:H65"/>
    <mergeCell ref="K65:M65"/>
    <mergeCell ref="N65:Q65"/>
    <mergeCell ref="T65:V65"/>
    <mergeCell ref="W65:Z65"/>
    <mergeCell ref="AD65:AF65"/>
    <mergeCell ref="AG65:AJ65"/>
    <mergeCell ref="AL65:AN65"/>
    <mergeCell ref="AO65:AS65"/>
    <mergeCell ref="AD81:AF81"/>
    <mergeCell ref="K84:M84"/>
    <mergeCell ref="N84:Q84"/>
    <mergeCell ref="T84:V84"/>
    <mergeCell ref="W84:Z84"/>
    <mergeCell ref="AD84:AF84"/>
    <mergeCell ref="AG84:AJ84"/>
    <mergeCell ref="AL84:AN84"/>
    <mergeCell ref="C79:H79"/>
    <mergeCell ref="K79:M79"/>
    <mergeCell ref="N79:Q79"/>
    <mergeCell ref="T79:V79"/>
    <mergeCell ref="W79:Z79"/>
    <mergeCell ref="AD79:AF79"/>
    <mergeCell ref="AG79:AJ79"/>
    <mergeCell ref="AL79:AN79"/>
    <mergeCell ref="AL80:AN80"/>
    <mergeCell ref="C82:H82"/>
    <mergeCell ref="K82:M82"/>
    <mergeCell ref="N82:Q82"/>
    <mergeCell ref="W82:Z82"/>
    <mergeCell ref="AD82:AF82"/>
    <mergeCell ref="AG82:AJ82"/>
    <mergeCell ref="AL82:AN82"/>
    <mergeCell ref="AO80:AS80"/>
    <mergeCell ref="C64:H64"/>
    <mergeCell ref="C69:H69"/>
    <mergeCell ref="C84:H84"/>
    <mergeCell ref="AG80:AJ80"/>
    <mergeCell ref="C81:H81"/>
    <mergeCell ref="B80:J80"/>
    <mergeCell ref="C83:H83"/>
    <mergeCell ref="K83:M83"/>
    <mergeCell ref="N83:Q83"/>
    <mergeCell ref="T82:V82"/>
    <mergeCell ref="W83:Z83"/>
    <mergeCell ref="K77:M77"/>
    <mergeCell ref="N77:Q77"/>
    <mergeCell ref="T77:V77"/>
    <mergeCell ref="W77:Z77"/>
    <mergeCell ref="AD77:AF77"/>
    <mergeCell ref="AG77:AJ77"/>
    <mergeCell ref="N74:Q74"/>
    <mergeCell ref="T74:V74"/>
    <mergeCell ref="K81:M81"/>
    <mergeCell ref="N81:Q81"/>
    <mergeCell ref="T81:V81"/>
    <mergeCell ref="W81:Z81"/>
    <mergeCell ref="C75:H75"/>
    <mergeCell ref="K75:M75"/>
    <mergeCell ref="N75:Q75"/>
    <mergeCell ref="T75:V75"/>
    <mergeCell ref="W75:Z75"/>
    <mergeCell ref="AD75:AF75"/>
    <mergeCell ref="AG75:AJ75"/>
    <mergeCell ref="AL75:AN75"/>
    <mergeCell ref="AD80:AF80"/>
    <mergeCell ref="K78:M78"/>
    <mergeCell ref="N78:Q78"/>
    <mergeCell ref="T78:V78"/>
    <mergeCell ref="W78:Z78"/>
    <mergeCell ref="AD78:AF78"/>
    <mergeCell ref="AG78:AJ78"/>
    <mergeCell ref="AL78:AN78"/>
    <mergeCell ref="C77:H77"/>
    <mergeCell ref="AL77:AN77"/>
    <mergeCell ref="K69:M69"/>
    <mergeCell ref="T69:V69"/>
    <mergeCell ref="AD69:AF69"/>
    <mergeCell ref="AD71:AF71"/>
    <mergeCell ref="C70:H70"/>
    <mergeCell ref="C71:H71"/>
    <mergeCell ref="AO73:AS73"/>
    <mergeCell ref="C73:H73"/>
    <mergeCell ref="AO69:AS69"/>
    <mergeCell ref="AL69:AN69"/>
    <mergeCell ref="AG69:AJ69"/>
    <mergeCell ref="K70:M70"/>
    <mergeCell ref="T70:V70"/>
    <mergeCell ref="AO72:AS72"/>
    <mergeCell ref="T73:V73"/>
    <mergeCell ref="W73:Z73"/>
    <mergeCell ref="AD73:AF73"/>
    <mergeCell ref="T72:V72"/>
    <mergeCell ref="AD72:AF72"/>
    <mergeCell ref="AG72:AJ72"/>
    <mergeCell ref="AL72:AN72"/>
    <mergeCell ref="K61:M61"/>
    <mergeCell ref="N61:Q61"/>
    <mergeCell ref="T61:V61"/>
    <mergeCell ref="W61:Z61"/>
    <mergeCell ref="AD61:AF61"/>
    <mergeCell ref="AG61:AJ61"/>
    <mergeCell ref="AL61:AN61"/>
    <mergeCell ref="AO61:AS61"/>
    <mergeCell ref="K64:M64"/>
    <mergeCell ref="N64:Q64"/>
    <mergeCell ref="T64:V64"/>
    <mergeCell ref="W64:Z64"/>
    <mergeCell ref="AD64:AF64"/>
    <mergeCell ref="AG64:AJ64"/>
    <mergeCell ref="AL64:AN64"/>
    <mergeCell ref="AO64:AS64"/>
    <mergeCell ref="K62:M62"/>
    <mergeCell ref="N62:Q62"/>
    <mergeCell ref="T62:V62"/>
    <mergeCell ref="W62:Z62"/>
    <mergeCell ref="AD62:AF62"/>
    <mergeCell ref="AG62:AJ62"/>
    <mergeCell ref="AL62:AN62"/>
    <mergeCell ref="AO62:AS62"/>
    <mergeCell ref="K58:M58"/>
    <mergeCell ref="N58:Q58"/>
    <mergeCell ref="T58:V58"/>
    <mergeCell ref="W58:Z58"/>
    <mergeCell ref="AD58:AF58"/>
    <mergeCell ref="AG58:AJ58"/>
    <mergeCell ref="AL58:AN58"/>
    <mergeCell ref="AO58:AS58"/>
    <mergeCell ref="C55:H55"/>
    <mergeCell ref="C58:H58"/>
    <mergeCell ref="C57:H57"/>
    <mergeCell ref="C56:H56"/>
    <mergeCell ref="AL55:AN55"/>
    <mergeCell ref="AO55:AS55"/>
    <mergeCell ref="K57:M57"/>
    <mergeCell ref="T57:V57"/>
    <mergeCell ref="AD57:AF57"/>
    <mergeCell ref="W55:Z55"/>
    <mergeCell ref="N55:Q55"/>
    <mergeCell ref="N56:Q56"/>
    <mergeCell ref="AO56:AS56"/>
    <mergeCell ref="AO57:AS57"/>
    <mergeCell ref="AL57:AN57"/>
    <mergeCell ref="AG57:AJ57"/>
    <mergeCell ref="C68:H68"/>
    <mergeCell ref="W59:Z59"/>
    <mergeCell ref="AD59:AF59"/>
    <mergeCell ref="AG59:AJ59"/>
    <mergeCell ref="AL59:AN59"/>
    <mergeCell ref="AO59:AS59"/>
    <mergeCell ref="C59:H59"/>
    <mergeCell ref="B60:J60"/>
    <mergeCell ref="K60:M60"/>
    <mergeCell ref="N60:Q60"/>
    <mergeCell ref="T60:V60"/>
    <mergeCell ref="K59:M59"/>
    <mergeCell ref="N59:Q59"/>
    <mergeCell ref="T59:V59"/>
    <mergeCell ref="AD60:AF60"/>
    <mergeCell ref="AG60:AJ60"/>
    <mergeCell ref="AL60:AN60"/>
    <mergeCell ref="AO60:AS60"/>
    <mergeCell ref="C62:H62"/>
    <mergeCell ref="C63:H63"/>
    <mergeCell ref="C61:H61"/>
    <mergeCell ref="B67:J67"/>
    <mergeCell ref="K67:M67"/>
    <mergeCell ref="N67:Q67"/>
    <mergeCell ref="N68:Q68"/>
    <mergeCell ref="T68:V68"/>
    <mergeCell ref="W68:Z68"/>
    <mergeCell ref="AD68:AF68"/>
    <mergeCell ref="AG68:AJ68"/>
    <mergeCell ref="AL68:AN68"/>
    <mergeCell ref="AO68:AS68"/>
    <mergeCell ref="T67:V67"/>
    <mergeCell ref="W67:Z67"/>
    <mergeCell ref="AD67:AF67"/>
    <mergeCell ref="AG67:AJ67"/>
    <mergeCell ref="AL67:AN67"/>
    <mergeCell ref="AO67:AS67"/>
    <mergeCell ref="B101:L101"/>
    <mergeCell ref="AD101:AO101"/>
    <mergeCell ref="AL71:AN71"/>
    <mergeCell ref="T90:V90"/>
    <mergeCell ref="B98:AS99"/>
    <mergeCell ref="AL85:AN85"/>
    <mergeCell ref="W56:Z56"/>
    <mergeCell ref="T56:V56"/>
    <mergeCell ref="B92:J92"/>
    <mergeCell ref="AD95:AJ95"/>
    <mergeCell ref="AD96:AJ96"/>
    <mergeCell ref="AL86:AN86"/>
    <mergeCell ref="B85:J85"/>
    <mergeCell ref="B86:J86"/>
    <mergeCell ref="B90:J90"/>
    <mergeCell ref="K90:M90"/>
    <mergeCell ref="AD90:AF90"/>
    <mergeCell ref="T95:Z95"/>
    <mergeCell ref="B95:J95"/>
    <mergeCell ref="N85:Q85"/>
    <mergeCell ref="AD89:AF89"/>
    <mergeCell ref="AD92:AJ92"/>
    <mergeCell ref="AL56:AN56"/>
    <mergeCell ref="B96:J96"/>
    <mergeCell ref="B1:E2"/>
    <mergeCell ref="H1:AO2"/>
    <mergeCell ref="AP1:AS2"/>
    <mergeCell ref="AL4:AN4"/>
    <mergeCell ref="AL6:AN6"/>
    <mergeCell ref="C4:E4"/>
    <mergeCell ref="AL53:AN53"/>
    <mergeCell ref="B13:AS13"/>
    <mergeCell ref="B8:AS8"/>
    <mergeCell ref="B40:E41"/>
    <mergeCell ref="AL45:AS51"/>
    <mergeCell ref="AL52:AS52"/>
    <mergeCell ref="AO53:AS53"/>
    <mergeCell ref="B16:AS16"/>
    <mergeCell ref="K46:M46"/>
    <mergeCell ref="K51:M51"/>
    <mergeCell ref="T45:Y45"/>
    <mergeCell ref="T46:V46"/>
    <mergeCell ref="W46:Y46"/>
    <mergeCell ref="T48:V48"/>
    <mergeCell ref="AP40:AS41"/>
    <mergeCell ref="B39:AS39"/>
    <mergeCell ref="B35:AS35"/>
    <mergeCell ref="N46:P46"/>
    <mergeCell ref="AL54:AN54"/>
    <mergeCell ref="AO54:AS54"/>
    <mergeCell ref="W50:Y50"/>
    <mergeCell ref="T51:V51"/>
    <mergeCell ref="W51:Y51"/>
    <mergeCell ref="W53:Z53"/>
    <mergeCell ref="T50:V50"/>
    <mergeCell ref="N54:Q54"/>
    <mergeCell ref="N51:P51"/>
    <mergeCell ref="AD54:AF54"/>
    <mergeCell ref="AG54:AJ54"/>
    <mergeCell ref="T54:V54"/>
    <mergeCell ref="AD46:AF46"/>
    <mergeCell ref="AG46:AI46"/>
    <mergeCell ref="AD48:AF48"/>
    <mergeCell ref="AD50:AF50"/>
    <mergeCell ref="AG50:AI50"/>
    <mergeCell ref="AD51:AF51"/>
    <mergeCell ref="AG51:AI51"/>
    <mergeCell ref="AG53:AJ53"/>
    <mergeCell ref="AD53:AF53"/>
    <mergeCell ref="B54:J54"/>
    <mergeCell ref="AD93:AJ93"/>
    <mergeCell ref="AD94:AJ94"/>
    <mergeCell ref="AD85:AF85"/>
    <mergeCell ref="AD86:AF86"/>
    <mergeCell ref="B87:J87"/>
    <mergeCell ref="B88:J88"/>
    <mergeCell ref="T88:V88"/>
    <mergeCell ref="AD88:AF88"/>
    <mergeCell ref="AG87:AJ87"/>
    <mergeCell ref="AG90:AJ90"/>
    <mergeCell ref="AG89:AJ89"/>
    <mergeCell ref="AB88:AC88"/>
    <mergeCell ref="AB89:AC89"/>
    <mergeCell ref="AB90:AC90"/>
    <mergeCell ref="K85:M85"/>
    <mergeCell ref="K87:M87"/>
    <mergeCell ref="K86:M86"/>
    <mergeCell ref="N57:Q57"/>
    <mergeCell ref="N69:Q69"/>
    <mergeCell ref="AG56:AJ56"/>
    <mergeCell ref="T55:V55"/>
    <mergeCell ref="AG55:AJ55"/>
    <mergeCell ref="AD55:AF55"/>
    <mergeCell ref="K54:M54"/>
    <mergeCell ref="K56:M56"/>
    <mergeCell ref="K55:M55"/>
    <mergeCell ref="T96:Z96"/>
    <mergeCell ref="T85:V85"/>
    <mergeCell ref="T86:V86"/>
    <mergeCell ref="W85:Z85"/>
    <mergeCell ref="W86:Z86"/>
    <mergeCell ref="W90:Z90"/>
    <mergeCell ref="N71:Q71"/>
    <mergeCell ref="T92:Z92"/>
    <mergeCell ref="T93:Z93"/>
    <mergeCell ref="T94:Z94"/>
    <mergeCell ref="T71:V71"/>
    <mergeCell ref="W87:Z87"/>
    <mergeCell ref="N86:Q86"/>
    <mergeCell ref="N89:Q89"/>
    <mergeCell ref="W71:Z71"/>
    <mergeCell ref="W54:Z54"/>
    <mergeCell ref="K63:M63"/>
    <mergeCell ref="N63:Q63"/>
    <mergeCell ref="T63:V63"/>
    <mergeCell ref="W63:Z63"/>
    <mergeCell ref="K68:M68"/>
    <mergeCell ref="B93:J93"/>
    <mergeCell ref="B94:J94"/>
    <mergeCell ref="K92:Q92"/>
    <mergeCell ref="K93:Q93"/>
    <mergeCell ref="K94:Q94"/>
    <mergeCell ref="K95:Q95"/>
    <mergeCell ref="K96:Q96"/>
    <mergeCell ref="N70:Q70"/>
    <mergeCell ref="K71:M71"/>
    <mergeCell ref="N87:Q87"/>
    <mergeCell ref="N90:Q90"/>
    <mergeCell ref="K73:M73"/>
    <mergeCell ref="N73:Q73"/>
    <mergeCell ref="C78:H78"/>
    <mergeCell ref="K89:M89"/>
    <mergeCell ref="B89:J89"/>
    <mergeCell ref="K88:M88"/>
    <mergeCell ref="N88:Q88"/>
    <mergeCell ref="B72:J72"/>
    <mergeCell ref="K72:M72"/>
    <mergeCell ref="N72:Q72"/>
    <mergeCell ref="B76:J76"/>
    <mergeCell ref="K74:M74"/>
    <mergeCell ref="C74:H74"/>
    <mergeCell ref="I11:Y11"/>
    <mergeCell ref="AD11:AG11"/>
    <mergeCell ref="C14:H14"/>
    <mergeCell ref="I14:Y14"/>
    <mergeCell ref="H40:AO41"/>
    <mergeCell ref="C45:H53"/>
    <mergeCell ref="B45:B53"/>
    <mergeCell ref="K45:P45"/>
    <mergeCell ref="AD45:AI45"/>
    <mergeCell ref="T53:V53"/>
    <mergeCell ref="R45:R53"/>
    <mergeCell ref="S45:S53"/>
    <mergeCell ref="AH11:AR11"/>
    <mergeCell ref="AB45:AB53"/>
    <mergeCell ref="AC45:AC53"/>
    <mergeCell ref="F24:S24"/>
    <mergeCell ref="B36:E36"/>
    <mergeCell ref="K53:M53"/>
    <mergeCell ref="I45:I53"/>
    <mergeCell ref="J45:J53"/>
    <mergeCell ref="K48:M48"/>
    <mergeCell ref="K50:M50"/>
    <mergeCell ref="N50:P50"/>
    <mergeCell ref="N53:Q53"/>
    <mergeCell ref="AL92:AS96"/>
    <mergeCell ref="AL90:AN90"/>
    <mergeCell ref="AL70:AN70"/>
    <mergeCell ref="AL87:AN87"/>
    <mergeCell ref="I4:J4"/>
    <mergeCell ref="L4:M4"/>
    <mergeCell ref="O4:P4"/>
    <mergeCell ref="B43:AS43"/>
    <mergeCell ref="C9:N9"/>
    <mergeCell ref="O9:AR9"/>
    <mergeCell ref="I15:Z15"/>
    <mergeCell ref="C15:H15"/>
    <mergeCell ref="AI14:AR14"/>
    <mergeCell ref="T19:AR19"/>
    <mergeCell ref="B20:AS22"/>
    <mergeCell ref="B25:AS34"/>
    <mergeCell ref="B37:AS37"/>
    <mergeCell ref="C10:H10"/>
    <mergeCell ref="I10:AR10"/>
    <mergeCell ref="C11:H11"/>
    <mergeCell ref="B23:AS23"/>
    <mergeCell ref="AI15:AR15"/>
    <mergeCell ref="B18:AS18"/>
    <mergeCell ref="AO89:AS89"/>
    <mergeCell ref="AO84:AS84"/>
    <mergeCell ref="W57:Z57"/>
    <mergeCell ref="W69:Z69"/>
    <mergeCell ref="AD56:AF56"/>
    <mergeCell ref="W60:Z60"/>
    <mergeCell ref="AD63:AF63"/>
    <mergeCell ref="AG63:AJ63"/>
    <mergeCell ref="AL63:AN63"/>
    <mergeCell ref="AO63:AS63"/>
    <mergeCell ref="AO71:AS71"/>
    <mergeCell ref="AG71:AJ71"/>
    <mergeCell ref="AD70:AF70"/>
    <mergeCell ref="AO70:AS70"/>
    <mergeCell ref="AG70:AJ70"/>
    <mergeCell ref="W70:Z70"/>
    <mergeCell ref="AD83:AF83"/>
    <mergeCell ref="AG83:AJ83"/>
    <mergeCell ref="AL83:AN83"/>
    <mergeCell ref="AO83:AS83"/>
    <mergeCell ref="W74:Z74"/>
    <mergeCell ref="AD74:AF74"/>
    <mergeCell ref="AG74:AJ74"/>
    <mergeCell ref="AL74:AN74"/>
    <mergeCell ref="W72:Z72"/>
    <mergeCell ref="AG76:AJ76"/>
    <mergeCell ref="AL76:AN76"/>
    <mergeCell ref="AO76:AS76"/>
    <mergeCell ref="AO79:AS79"/>
    <mergeCell ref="AG73:AJ73"/>
    <mergeCell ref="AL73:AN73"/>
    <mergeCell ref="AO74:AS74"/>
    <mergeCell ref="AO75:AS75"/>
    <mergeCell ref="AO77:AS77"/>
    <mergeCell ref="AO78:AS78"/>
    <mergeCell ref="R86:S86"/>
    <mergeCell ref="R85:S85"/>
    <mergeCell ref="R90:S90"/>
    <mergeCell ref="AO87:AS87"/>
    <mergeCell ref="AD87:AF87"/>
    <mergeCell ref="AG88:AJ88"/>
    <mergeCell ref="AL88:AN88"/>
    <mergeCell ref="AB85:AC85"/>
    <mergeCell ref="AB86:AC86"/>
    <mergeCell ref="AB87:AC87"/>
    <mergeCell ref="AO88:AS88"/>
    <mergeCell ref="R87:S87"/>
    <mergeCell ref="R88:S88"/>
    <mergeCell ref="R89:S89"/>
    <mergeCell ref="T89:V89"/>
    <mergeCell ref="W89:Z89"/>
    <mergeCell ref="T87:V87"/>
    <mergeCell ref="W88:Z88"/>
    <mergeCell ref="AO85:AS85"/>
    <mergeCell ref="AO86:AS86"/>
    <mergeCell ref="AO90:AS90"/>
    <mergeCell ref="AG85:AJ85"/>
    <mergeCell ref="AG86:AJ86"/>
    <mergeCell ref="AL89:AN89"/>
  </mergeCells>
  <phoneticPr fontId="9" type="noConversion"/>
  <hyperlinks>
    <hyperlink ref="I15" r:id="rId1" xr:uid="{8F56B19B-1050-4CAB-8B1E-FE74A9C12B39}"/>
  </hyperlinks>
  <printOptions horizontalCentered="1"/>
  <pageMargins left="0.70866141732283472" right="0.70866141732283472" top="0.74803149606299213" bottom="0.74803149606299213" header="0.31496062992125984" footer="0.31496062992125984"/>
  <pageSetup scale="53" orientation="landscape" r:id="rId2"/>
  <rowBreaks count="1" manualBreakCount="1">
    <brk id="38" min="1" max="43" man="1"/>
  </rowBreaks>
  <colBreaks count="1" manualBreakCount="1">
    <brk id="44" max="102" man="1"/>
  </col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D99F-DA5B-4A88-9CD9-1F95595CC0DF}">
  <dimension ref="A1:AS60"/>
  <sheetViews>
    <sheetView view="pageBreakPreview" topLeftCell="A43" zoomScale="84" zoomScaleNormal="100" zoomScaleSheetLayoutView="84" workbookViewId="0">
      <selection activeCell="AL53" sqref="AL53"/>
    </sheetView>
  </sheetViews>
  <sheetFormatPr baseColWidth="10" defaultColWidth="11.42578125" defaultRowHeight="15" x14ac:dyDescent="0.25"/>
  <cols>
    <col min="1" max="1" width="5.5703125" style="36" customWidth="1"/>
    <col min="2" max="6" width="3.7109375" customWidth="1"/>
    <col min="7" max="7" width="33.5703125" customWidth="1"/>
    <col min="8" max="8" width="7.28515625" customWidth="1"/>
    <col min="9" max="9" width="8.5703125" customWidth="1"/>
    <col min="10" max="12" width="3.7109375" customWidth="1"/>
    <col min="13" max="15" width="5.5703125" customWidth="1"/>
    <col min="16" max="16" width="0.85546875" customWidth="1"/>
    <col min="17" max="17" width="1.140625" customWidth="1"/>
    <col min="18" max="19" width="7.140625" customWidth="1"/>
    <col min="20" max="21" width="3.7109375" customWidth="1"/>
    <col min="22" max="22" width="7.5703125" customWidth="1"/>
    <col min="23" max="23" width="5.5703125" customWidth="1"/>
    <col min="24" max="24" width="5.42578125" customWidth="1"/>
    <col min="25" max="25" width="5" customWidth="1"/>
    <col min="26" max="26" width="0.85546875" customWidth="1"/>
    <col min="27" max="27" width="1.140625" customWidth="1"/>
    <col min="28" max="29" width="3.7109375" customWidth="1"/>
    <col min="30" max="30" width="7.140625" customWidth="1"/>
    <col min="31" max="33" width="3.7109375" customWidth="1"/>
    <col min="34" max="34" width="5.28515625" customWidth="1"/>
    <col min="35" max="35" width="2.28515625" hidden="1" customWidth="1"/>
    <col min="36" max="37" width="3.7109375" customWidth="1"/>
    <col min="38" max="38" width="12.140625" customWidth="1"/>
    <col min="39" max="62" width="3.7109375" customWidth="1"/>
    <col min="63" max="170" width="5.85546875" customWidth="1"/>
  </cols>
  <sheetData>
    <row r="1" spans="1:38" s="5" customFormat="1" ht="6" customHeight="1" thickBot="1" x14ac:dyDescent="0.3">
      <c r="A1" s="49"/>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3"/>
    </row>
    <row r="2" spans="1:38" ht="17.25" customHeight="1" x14ac:dyDescent="0.25">
      <c r="A2" s="179" t="s">
        <v>19</v>
      </c>
      <c r="B2" s="170" t="s">
        <v>20</v>
      </c>
      <c r="C2" s="171"/>
      <c r="D2" s="171"/>
      <c r="E2" s="171"/>
      <c r="F2" s="171"/>
      <c r="G2" s="172"/>
      <c r="H2" s="170" t="s">
        <v>21</v>
      </c>
      <c r="I2" s="341" t="s">
        <v>48</v>
      </c>
      <c r="J2" s="183" t="s">
        <v>23</v>
      </c>
      <c r="K2" s="182"/>
      <c r="L2" s="182"/>
      <c r="M2" s="182"/>
      <c r="N2" s="182"/>
      <c r="O2" s="182"/>
      <c r="P2" s="40"/>
      <c r="Q2" s="67"/>
      <c r="R2" s="189" t="s">
        <v>21</v>
      </c>
      <c r="S2" s="186" t="s">
        <v>48</v>
      </c>
      <c r="T2" s="183" t="s">
        <v>24</v>
      </c>
      <c r="U2" s="182"/>
      <c r="V2" s="182"/>
      <c r="W2" s="182"/>
      <c r="X2" s="182"/>
      <c r="Y2" s="182"/>
      <c r="Z2" s="40"/>
      <c r="AA2" s="68"/>
      <c r="AB2" s="183" t="s">
        <v>25</v>
      </c>
      <c r="AC2" s="182"/>
      <c r="AD2" s="182"/>
      <c r="AE2" s="182"/>
      <c r="AF2" s="182"/>
      <c r="AG2" s="182"/>
      <c r="AH2" s="182"/>
      <c r="AI2" s="289"/>
    </row>
    <row r="3" spans="1:38" ht="20.25" customHeight="1" x14ac:dyDescent="0.25">
      <c r="A3" s="180"/>
      <c r="B3" s="173"/>
      <c r="C3" s="174"/>
      <c r="D3" s="174"/>
      <c r="E3" s="174"/>
      <c r="F3" s="174"/>
      <c r="G3" s="175"/>
      <c r="H3" s="173"/>
      <c r="I3" s="342"/>
      <c r="J3" s="265" t="s">
        <v>26</v>
      </c>
      <c r="K3" s="196"/>
      <c r="L3" s="196"/>
      <c r="M3" s="299" t="s">
        <v>71</v>
      </c>
      <c r="N3" s="300"/>
      <c r="O3" s="301"/>
      <c r="P3" s="41"/>
      <c r="Q3" s="70"/>
      <c r="R3" s="190"/>
      <c r="S3" s="187"/>
      <c r="T3" s="265" t="s">
        <v>26</v>
      </c>
      <c r="U3" s="196"/>
      <c r="V3" s="196"/>
      <c r="W3" s="266" t="s">
        <v>72</v>
      </c>
      <c r="X3" s="266"/>
      <c r="Y3" s="266"/>
      <c r="Z3" s="41"/>
      <c r="AA3" s="71"/>
      <c r="AB3" s="265"/>
      <c r="AC3" s="196"/>
      <c r="AD3" s="196"/>
      <c r="AE3" s="196"/>
      <c r="AF3" s="196"/>
      <c r="AG3" s="196"/>
      <c r="AH3" s="196"/>
      <c r="AI3" s="290"/>
    </row>
    <row r="4" spans="1:38" ht="4.1500000000000004" customHeight="1" x14ac:dyDescent="0.25">
      <c r="A4" s="180"/>
      <c r="B4" s="173"/>
      <c r="C4" s="174"/>
      <c r="D4" s="174"/>
      <c r="E4" s="174"/>
      <c r="F4" s="174"/>
      <c r="G4" s="175"/>
      <c r="H4" s="173"/>
      <c r="I4" s="342"/>
      <c r="J4" s="19"/>
      <c r="K4" s="69"/>
      <c r="L4" s="69"/>
      <c r="M4" s="69"/>
      <c r="N4" s="69"/>
      <c r="O4" s="69"/>
      <c r="P4" s="41"/>
      <c r="Q4" s="70"/>
      <c r="R4" s="190"/>
      <c r="S4" s="187"/>
      <c r="T4" s="19"/>
      <c r="U4" s="69"/>
      <c r="V4" s="69"/>
      <c r="W4" s="69"/>
      <c r="X4" s="69"/>
      <c r="Y4" s="69"/>
      <c r="Z4" s="41"/>
      <c r="AA4" s="71"/>
      <c r="AB4" s="265"/>
      <c r="AC4" s="196"/>
      <c r="AD4" s="196"/>
      <c r="AE4" s="196"/>
      <c r="AF4" s="196"/>
      <c r="AG4" s="196"/>
      <c r="AH4" s="196"/>
      <c r="AI4" s="290"/>
    </row>
    <row r="5" spans="1:38" x14ac:dyDescent="0.25">
      <c r="A5" s="180"/>
      <c r="B5" s="173"/>
      <c r="C5" s="174"/>
      <c r="D5" s="174"/>
      <c r="E5" s="174"/>
      <c r="F5" s="174"/>
      <c r="G5" s="175"/>
      <c r="H5" s="173"/>
      <c r="I5" s="342"/>
      <c r="J5" s="265" t="s">
        <v>27</v>
      </c>
      <c r="K5" s="196"/>
      <c r="L5" s="196"/>
      <c r="M5" s="43"/>
      <c r="N5" s="69" t="s">
        <v>28</v>
      </c>
      <c r="O5" s="43" t="s">
        <v>63</v>
      </c>
      <c r="P5" s="41"/>
      <c r="Q5" s="70"/>
      <c r="R5" s="190"/>
      <c r="S5" s="187"/>
      <c r="T5" s="265" t="s">
        <v>27</v>
      </c>
      <c r="U5" s="196"/>
      <c r="V5" s="196"/>
      <c r="W5" s="43"/>
      <c r="X5" s="69" t="s">
        <v>28</v>
      </c>
      <c r="Y5" s="43"/>
      <c r="Z5" s="41"/>
      <c r="AA5" s="71"/>
      <c r="AB5" s="265"/>
      <c r="AC5" s="196"/>
      <c r="AD5" s="196"/>
      <c r="AE5" s="196"/>
      <c r="AF5" s="196"/>
      <c r="AG5" s="196"/>
      <c r="AH5" s="196"/>
      <c r="AI5" s="290"/>
    </row>
    <row r="6" spans="1:38" ht="4.1500000000000004" customHeight="1" x14ac:dyDescent="0.25">
      <c r="A6" s="180"/>
      <c r="B6" s="173"/>
      <c r="C6" s="174"/>
      <c r="D6" s="174"/>
      <c r="E6" s="174"/>
      <c r="F6" s="174"/>
      <c r="G6" s="175"/>
      <c r="H6" s="173"/>
      <c r="I6" s="342"/>
      <c r="J6" s="19"/>
      <c r="K6" s="69"/>
      <c r="L6" s="69"/>
      <c r="M6" s="69"/>
      <c r="N6" s="69"/>
      <c r="O6" s="69"/>
      <c r="P6" s="41"/>
      <c r="Q6" s="70"/>
      <c r="R6" s="190"/>
      <c r="S6" s="187"/>
      <c r="T6" s="19"/>
      <c r="U6" s="69"/>
      <c r="V6" s="69"/>
      <c r="W6" s="69"/>
      <c r="X6" s="69"/>
      <c r="Y6" s="69"/>
      <c r="Z6" s="41"/>
      <c r="AA6" s="71"/>
      <c r="AB6" s="265"/>
      <c r="AC6" s="196"/>
      <c r="AD6" s="196"/>
      <c r="AE6" s="196"/>
      <c r="AF6" s="196"/>
      <c r="AG6" s="196"/>
      <c r="AH6" s="196"/>
      <c r="AI6" s="290"/>
    </row>
    <row r="7" spans="1:38" x14ac:dyDescent="0.25">
      <c r="A7" s="180"/>
      <c r="B7" s="173"/>
      <c r="C7" s="174"/>
      <c r="D7" s="174"/>
      <c r="E7" s="174"/>
      <c r="F7" s="174"/>
      <c r="G7" s="175"/>
      <c r="H7" s="173"/>
      <c r="I7" s="342"/>
      <c r="J7" s="265" t="s">
        <v>29</v>
      </c>
      <c r="K7" s="196"/>
      <c r="L7" s="196"/>
      <c r="M7" s="197" t="s">
        <v>70</v>
      </c>
      <c r="N7" s="197"/>
      <c r="O7" s="197"/>
      <c r="P7" s="44"/>
      <c r="Q7" s="70"/>
      <c r="R7" s="190"/>
      <c r="S7" s="187"/>
      <c r="T7" s="265" t="s">
        <v>29</v>
      </c>
      <c r="U7" s="196"/>
      <c r="V7" s="196"/>
      <c r="W7" s="197"/>
      <c r="X7" s="197"/>
      <c r="Y7" s="197"/>
      <c r="Z7" s="44"/>
      <c r="AA7" s="71"/>
      <c r="AB7" s="265"/>
      <c r="AC7" s="196"/>
      <c r="AD7" s="196"/>
      <c r="AE7" s="196"/>
      <c r="AF7" s="196"/>
      <c r="AG7" s="196"/>
      <c r="AH7" s="196"/>
      <c r="AI7" s="290"/>
    </row>
    <row r="8" spans="1:38" ht="15.75" thickBot="1" x14ac:dyDescent="0.3">
      <c r="A8" s="180"/>
      <c r="B8" s="173"/>
      <c r="C8" s="174"/>
      <c r="D8" s="174"/>
      <c r="E8" s="174"/>
      <c r="F8" s="174"/>
      <c r="G8" s="175"/>
      <c r="H8" s="173"/>
      <c r="I8" s="342"/>
      <c r="J8" s="267" t="s">
        <v>30</v>
      </c>
      <c r="K8" s="268"/>
      <c r="L8" s="268"/>
      <c r="M8" s="269">
        <v>3105622479</v>
      </c>
      <c r="N8" s="269"/>
      <c r="O8" s="269"/>
      <c r="P8" s="45"/>
      <c r="Q8" s="12"/>
      <c r="R8" s="190"/>
      <c r="S8" s="187"/>
      <c r="T8" s="267" t="s">
        <v>30</v>
      </c>
      <c r="U8" s="268"/>
      <c r="V8" s="268"/>
      <c r="W8" s="269">
        <v>3112602968</v>
      </c>
      <c r="X8" s="269"/>
      <c r="Y8" s="269"/>
      <c r="Z8" s="45"/>
      <c r="AA8" s="12"/>
      <c r="AB8" s="291"/>
      <c r="AC8" s="292"/>
      <c r="AD8" s="292"/>
      <c r="AE8" s="292"/>
      <c r="AF8" s="292"/>
      <c r="AG8" s="292"/>
      <c r="AH8" s="292"/>
      <c r="AI8" s="293"/>
    </row>
    <row r="9" spans="1:38" ht="4.1500000000000004" customHeight="1" thickBot="1" x14ac:dyDescent="0.3">
      <c r="A9" s="180"/>
      <c r="B9" s="173"/>
      <c r="C9" s="174"/>
      <c r="D9" s="174"/>
      <c r="E9" s="174"/>
      <c r="F9" s="174"/>
      <c r="G9" s="175"/>
      <c r="H9" s="173"/>
      <c r="I9" s="342"/>
      <c r="J9" s="18"/>
      <c r="K9" s="72"/>
      <c r="L9" s="72"/>
      <c r="M9" s="72"/>
      <c r="N9" s="72"/>
      <c r="O9" s="72"/>
      <c r="P9" s="45"/>
      <c r="Q9" s="12"/>
      <c r="R9" s="190"/>
      <c r="S9" s="187"/>
      <c r="T9" s="18"/>
      <c r="U9" s="72"/>
      <c r="V9" s="72"/>
      <c r="W9" s="72"/>
      <c r="X9" s="72"/>
      <c r="Y9" s="72"/>
      <c r="Z9" s="45"/>
      <c r="AA9" s="12"/>
      <c r="AB9" s="294"/>
      <c r="AC9" s="295"/>
      <c r="AD9" s="295"/>
      <c r="AE9" s="295"/>
      <c r="AF9" s="295"/>
      <c r="AG9" s="295"/>
      <c r="AH9" s="295"/>
      <c r="AI9" s="296"/>
    </row>
    <row r="10" spans="1:38" s="9" customFormat="1" ht="23.25" customHeight="1" thickBot="1" x14ac:dyDescent="0.3">
      <c r="A10" s="181"/>
      <c r="B10" s="176"/>
      <c r="C10" s="177"/>
      <c r="D10" s="177"/>
      <c r="E10" s="177"/>
      <c r="F10" s="177"/>
      <c r="G10" s="178"/>
      <c r="H10" s="176"/>
      <c r="I10" s="343"/>
      <c r="J10" s="184" t="s">
        <v>31</v>
      </c>
      <c r="K10" s="185"/>
      <c r="L10" s="185"/>
      <c r="M10" s="198" t="s">
        <v>32</v>
      </c>
      <c r="N10" s="198"/>
      <c r="O10" s="198"/>
      <c r="P10" s="199"/>
      <c r="Q10" s="73"/>
      <c r="R10" s="191"/>
      <c r="S10" s="192"/>
      <c r="T10" s="184" t="s">
        <v>31</v>
      </c>
      <c r="U10" s="185"/>
      <c r="V10" s="185"/>
      <c r="W10" s="198" t="s">
        <v>32</v>
      </c>
      <c r="X10" s="198"/>
      <c r="Y10" s="198"/>
      <c r="Z10" s="199"/>
      <c r="AA10" s="73"/>
      <c r="AB10" s="184" t="s">
        <v>31</v>
      </c>
      <c r="AC10" s="185"/>
      <c r="AD10" s="285"/>
      <c r="AE10" s="297" t="s">
        <v>32</v>
      </c>
      <c r="AF10" s="185"/>
      <c r="AG10" s="185"/>
      <c r="AH10" s="185"/>
      <c r="AI10" s="298"/>
    </row>
    <row r="11" spans="1:38" ht="15.75" customHeight="1" x14ac:dyDescent="0.25">
      <c r="A11" s="254" t="s">
        <v>73</v>
      </c>
      <c r="B11" s="254"/>
      <c r="C11" s="254"/>
      <c r="D11" s="254"/>
      <c r="E11" s="254"/>
      <c r="F11" s="254"/>
      <c r="G11" s="254"/>
      <c r="H11" s="254"/>
      <c r="I11" s="64"/>
      <c r="J11" s="234"/>
      <c r="K11" s="235"/>
      <c r="L11" s="235"/>
      <c r="M11" s="235"/>
      <c r="N11" s="235"/>
      <c r="O11" s="235"/>
      <c r="P11" s="250"/>
      <c r="Q11" s="65"/>
      <c r="R11" s="37"/>
      <c r="S11" s="64"/>
      <c r="T11" s="234"/>
      <c r="U11" s="235"/>
      <c r="V11" s="235"/>
      <c r="W11" s="235"/>
      <c r="X11" s="235"/>
      <c r="Y11" s="235"/>
      <c r="Z11" s="250"/>
      <c r="AA11" s="66"/>
      <c r="AB11" s="234"/>
      <c r="AC11" s="235"/>
      <c r="AD11" s="235"/>
      <c r="AE11" s="235"/>
      <c r="AF11" s="235"/>
      <c r="AG11" s="235"/>
      <c r="AH11" s="235"/>
      <c r="AI11" s="250"/>
    </row>
    <row r="12" spans="1:38" ht="30.75" customHeight="1" x14ac:dyDescent="0.25">
      <c r="A12" s="51" t="s">
        <v>74</v>
      </c>
      <c r="B12" s="325" t="s">
        <v>75</v>
      </c>
      <c r="C12" s="325"/>
      <c r="D12" s="325"/>
      <c r="E12" s="325"/>
      <c r="F12" s="325"/>
      <c r="G12" s="325"/>
      <c r="H12" s="46">
        <v>2</v>
      </c>
      <c r="I12" s="53" t="s">
        <v>57</v>
      </c>
      <c r="J12" s="246">
        <v>52633</v>
      </c>
      <c r="K12" s="106"/>
      <c r="L12" s="106"/>
      <c r="M12" s="106">
        <f>+H12*J12</f>
        <v>105266</v>
      </c>
      <c r="N12" s="106"/>
      <c r="O12" s="106"/>
      <c r="P12" s="107"/>
      <c r="Q12" s="61"/>
      <c r="R12" s="46">
        <v>2</v>
      </c>
      <c r="S12" s="53" t="s">
        <v>57</v>
      </c>
      <c r="T12" s="108">
        <v>150000</v>
      </c>
      <c r="U12" s="109"/>
      <c r="V12" s="110"/>
      <c r="W12" s="101">
        <f>+H12*T12</f>
        <v>300000</v>
      </c>
      <c r="X12" s="101"/>
      <c r="Y12" s="101"/>
      <c r="Z12" s="102"/>
      <c r="AA12" s="63"/>
      <c r="AB12" s="103">
        <f>+(J12+T12)/2</f>
        <v>101316.5</v>
      </c>
      <c r="AC12" s="101"/>
      <c r="AD12" s="101"/>
      <c r="AE12" s="101">
        <f>+(M12+W12)/2</f>
        <v>202633</v>
      </c>
      <c r="AF12" s="101"/>
      <c r="AG12" s="101"/>
      <c r="AH12" s="101"/>
      <c r="AI12" s="102"/>
      <c r="AL12" s="345"/>
    </row>
    <row r="13" spans="1:38" ht="37.5" customHeight="1" x14ac:dyDescent="0.25">
      <c r="A13" s="51" t="s">
        <v>76</v>
      </c>
      <c r="B13" s="325" t="s">
        <v>77</v>
      </c>
      <c r="C13" s="325" t="s">
        <v>52</v>
      </c>
      <c r="D13" s="325" t="s">
        <v>52</v>
      </c>
      <c r="E13" s="325" t="s">
        <v>52</v>
      </c>
      <c r="F13" s="325" t="s">
        <v>52</v>
      </c>
      <c r="G13" s="325" t="s">
        <v>52</v>
      </c>
      <c r="H13" s="48">
        <v>1.2</v>
      </c>
      <c r="I13" s="54" t="s">
        <v>58</v>
      </c>
      <c r="J13" s="252">
        <v>185410</v>
      </c>
      <c r="K13" s="253"/>
      <c r="L13" s="253"/>
      <c r="M13" s="106">
        <f>+H13*J13</f>
        <v>222492</v>
      </c>
      <c r="N13" s="106"/>
      <c r="O13" s="106"/>
      <c r="P13" s="107"/>
      <c r="Q13" s="61"/>
      <c r="R13" s="48">
        <v>1.2</v>
      </c>
      <c r="S13" s="54" t="s">
        <v>58</v>
      </c>
      <c r="T13" s="108">
        <v>550000</v>
      </c>
      <c r="U13" s="109"/>
      <c r="V13" s="110"/>
      <c r="W13" s="101">
        <f>+H13*T13</f>
        <v>660000</v>
      </c>
      <c r="X13" s="101"/>
      <c r="Y13" s="101"/>
      <c r="Z13" s="102"/>
      <c r="AA13" s="63"/>
      <c r="AB13" s="103">
        <f t="shared" ref="AB13:AB42" si="0">+(J13+T13)/2</f>
        <v>367705</v>
      </c>
      <c r="AC13" s="101"/>
      <c r="AD13" s="101"/>
      <c r="AE13" s="101">
        <f>+(M13+W13)/2</f>
        <v>441246</v>
      </c>
      <c r="AF13" s="101"/>
      <c r="AG13" s="101"/>
      <c r="AH13" s="101"/>
      <c r="AI13" s="102"/>
    </row>
    <row r="14" spans="1:38" ht="47.25" customHeight="1" x14ac:dyDescent="0.25">
      <c r="A14" s="51" t="s">
        <v>78</v>
      </c>
      <c r="B14" s="325" t="s">
        <v>79</v>
      </c>
      <c r="C14" s="325" t="s">
        <v>53</v>
      </c>
      <c r="D14" s="325" t="s">
        <v>53</v>
      </c>
      <c r="E14" s="325" t="s">
        <v>53</v>
      </c>
      <c r="F14" s="325" t="s">
        <v>53</v>
      </c>
      <c r="G14" s="325" t="s">
        <v>53</v>
      </c>
      <c r="H14" s="46">
        <v>1</v>
      </c>
      <c r="I14" s="53" t="s">
        <v>59</v>
      </c>
      <c r="J14" s="246">
        <v>320511</v>
      </c>
      <c r="K14" s="106"/>
      <c r="L14" s="106"/>
      <c r="M14" s="106">
        <f>+H14*J14</f>
        <v>320511</v>
      </c>
      <c r="N14" s="106"/>
      <c r="O14" s="106"/>
      <c r="P14" s="107"/>
      <c r="Q14" s="61"/>
      <c r="R14" s="46">
        <v>1</v>
      </c>
      <c r="S14" s="53" t="s">
        <v>59</v>
      </c>
      <c r="T14" s="108">
        <v>350000</v>
      </c>
      <c r="U14" s="109"/>
      <c r="V14" s="110"/>
      <c r="W14" s="101">
        <f>+H14*T14</f>
        <v>350000</v>
      </c>
      <c r="X14" s="101"/>
      <c r="Y14" s="101"/>
      <c r="Z14" s="102"/>
      <c r="AA14" s="63"/>
      <c r="AB14" s="103">
        <f t="shared" si="0"/>
        <v>335255.5</v>
      </c>
      <c r="AC14" s="101"/>
      <c r="AD14" s="101"/>
      <c r="AE14" s="101">
        <f>+(M14+W14)/2</f>
        <v>335255.5</v>
      </c>
      <c r="AF14" s="101"/>
      <c r="AG14" s="101"/>
      <c r="AH14" s="101"/>
      <c r="AI14" s="102"/>
    </row>
    <row r="15" spans="1:38" ht="70.5" customHeight="1" x14ac:dyDescent="0.25">
      <c r="A15" s="51" t="s">
        <v>80</v>
      </c>
      <c r="B15" s="325" t="s">
        <v>81</v>
      </c>
      <c r="C15" s="325" t="s">
        <v>54</v>
      </c>
      <c r="D15" s="325" t="s">
        <v>54</v>
      </c>
      <c r="E15" s="325" t="s">
        <v>54</v>
      </c>
      <c r="F15" s="325" t="s">
        <v>54</v>
      </c>
      <c r="G15" s="325" t="s">
        <v>54</v>
      </c>
      <c r="H15" s="46">
        <v>5</v>
      </c>
      <c r="I15" s="53" t="s">
        <v>60</v>
      </c>
      <c r="J15" s="246">
        <v>53600</v>
      </c>
      <c r="K15" s="106"/>
      <c r="L15" s="106"/>
      <c r="M15" s="106">
        <f>+H15*J15</f>
        <v>268000</v>
      </c>
      <c r="N15" s="106"/>
      <c r="O15" s="106"/>
      <c r="P15" s="107"/>
      <c r="Q15" s="61"/>
      <c r="R15" s="46">
        <v>5</v>
      </c>
      <c r="S15" s="53" t="s">
        <v>60</v>
      </c>
      <c r="T15" s="108">
        <v>125000</v>
      </c>
      <c r="U15" s="109"/>
      <c r="V15" s="110"/>
      <c r="W15" s="101">
        <f>+H15*T15</f>
        <v>625000</v>
      </c>
      <c r="X15" s="101"/>
      <c r="Y15" s="101"/>
      <c r="Z15" s="102"/>
      <c r="AA15" s="63"/>
      <c r="AB15" s="103">
        <f t="shared" si="0"/>
        <v>89300</v>
      </c>
      <c r="AC15" s="101"/>
      <c r="AD15" s="101"/>
      <c r="AE15" s="101">
        <f>+(M15+W15)/2</f>
        <v>446500</v>
      </c>
      <c r="AF15" s="101"/>
      <c r="AG15" s="101"/>
      <c r="AH15" s="101"/>
      <c r="AI15" s="102"/>
    </row>
    <row r="16" spans="1:38" ht="37.5" customHeight="1" x14ac:dyDescent="0.25">
      <c r="A16" s="51" t="s">
        <v>82</v>
      </c>
      <c r="B16" s="325" t="s">
        <v>83</v>
      </c>
      <c r="C16" s="325" t="s">
        <v>55</v>
      </c>
      <c r="D16" s="325" t="s">
        <v>55</v>
      </c>
      <c r="E16" s="325" t="s">
        <v>55</v>
      </c>
      <c r="F16" s="325" t="s">
        <v>55</v>
      </c>
      <c r="G16" s="325" t="s">
        <v>55</v>
      </c>
      <c r="H16" s="46">
        <v>1</v>
      </c>
      <c r="I16" s="53" t="s">
        <v>57</v>
      </c>
      <c r="J16" s="252">
        <v>189000</v>
      </c>
      <c r="K16" s="253"/>
      <c r="L16" s="253"/>
      <c r="M16" s="106">
        <f>+H16*J16</f>
        <v>189000</v>
      </c>
      <c r="N16" s="106"/>
      <c r="O16" s="106"/>
      <c r="P16" s="107"/>
      <c r="Q16" s="61"/>
      <c r="R16" s="48">
        <v>1</v>
      </c>
      <c r="S16" s="54" t="s">
        <v>57</v>
      </c>
      <c r="T16" s="108">
        <v>450000</v>
      </c>
      <c r="U16" s="109"/>
      <c r="V16" s="110"/>
      <c r="W16" s="101">
        <f>+H16*T16</f>
        <v>450000</v>
      </c>
      <c r="X16" s="101"/>
      <c r="Y16" s="101"/>
      <c r="Z16" s="102"/>
      <c r="AA16" s="63"/>
      <c r="AB16" s="103">
        <f t="shared" si="0"/>
        <v>319500</v>
      </c>
      <c r="AC16" s="101"/>
      <c r="AD16" s="101"/>
      <c r="AE16" s="101">
        <f>+(M16+W16)/2</f>
        <v>319500</v>
      </c>
      <c r="AF16" s="101"/>
      <c r="AG16" s="101"/>
      <c r="AH16" s="101"/>
      <c r="AI16" s="102"/>
    </row>
    <row r="17" spans="1:35" ht="15.75" customHeight="1" x14ac:dyDescent="0.25">
      <c r="A17" s="231" t="s">
        <v>84</v>
      </c>
      <c r="B17" s="231"/>
      <c r="C17" s="231"/>
      <c r="D17" s="231"/>
      <c r="E17" s="231"/>
      <c r="F17" s="231"/>
      <c r="G17" s="231"/>
      <c r="H17" s="231"/>
      <c r="I17" s="59"/>
      <c r="J17" s="233"/>
      <c r="K17" s="104"/>
      <c r="L17" s="104"/>
      <c r="M17" s="106"/>
      <c r="N17" s="106"/>
      <c r="O17" s="106"/>
      <c r="P17" s="107"/>
      <c r="Q17" s="60"/>
      <c r="R17" s="50"/>
      <c r="S17" s="59"/>
      <c r="T17" s="233"/>
      <c r="U17" s="104"/>
      <c r="V17" s="104"/>
      <c r="W17" s="101"/>
      <c r="X17" s="101"/>
      <c r="Y17" s="101"/>
      <c r="Z17" s="102"/>
      <c r="AA17" s="62"/>
      <c r="AB17" s="103"/>
      <c r="AC17" s="101"/>
      <c r="AD17" s="101"/>
      <c r="AE17" s="104"/>
      <c r="AF17" s="104"/>
      <c r="AG17" s="104"/>
      <c r="AH17" s="104"/>
      <c r="AI17" s="105"/>
    </row>
    <row r="18" spans="1:35" ht="36" customHeight="1" x14ac:dyDescent="0.25">
      <c r="A18" s="51" t="s">
        <v>85</v>
      </c>
      <c r="B18" s="325" t="s">
        <v>86</v>
      </c>
      <c r="C18" s="325"/>
      <c r="D18" s="325"/>
      <c r="E18" s="325"/>
      <c r="F18" s="325"/>
      <c r="G18" s="325"/>
      <c r="H18" s="47">
        <v>10</v>
      </c>
      <c r="I18" s="53" t="s">
        <v>59</v>
      </c>
      <c r="J18" s="246">
        <v>145622</v>
      </c>
      <c r="K18" s="106"/>
      <c r="L18" s="106"/>
      <c r="M18" s="106">
        <f>+H18*J18</f>
        <v>1456220</v>
      </c>
      <c r="N18" s="106"/>
      <c r="O18" s="106"/>
      <c r="P18" s="107"/>
      <c r="Q18" s="61"/>
      <c r="R18" s="46">
        <v>10</v>
      </c>
      <c r="S18" s="53" t="s">
        <v>87</v>
      </c>
      <c r="T18" s="103">
        <v>200000</v>
      </c>
      <c r="U18" s="101"/>
      <c r="V18" s="101"/>
      <c r="W18" s="101">
        <f>+H18*T18</f>
        <v>2000000</v>
      </c>
      <c r="X18" s="101"/>
      <c r="Y18" s="101"/>
      <c r="Z18" s="102"/>
      <c r="AA18" s="63"/>
      <c r="AB18" s="103">
        <f t="shared" si="0"/>
        <v>172811</v>
      </c>
      <c r="AC18" s="101"/>
      <c r="AD18" s="101"/>
      <c r="AE18" s="101">
        <f t="shared" ref="AE18:AE23" si="1">+(M18+W18)/2</f>
        <v>1728110</v>
      </c>
      <c r="AF18" s="101"/>
      <c r="AG18" s="101"/>
      <c r="AH18" s="101"/>
      <c r="AI18" s="102"/>
    </row>
    <row r="19" spans="1:35" ht="45.75" customHeight="1" x14ac:dyDescent="0.25">
      <c r="A19" s="52" t="s">
        <v>88</v>
      </c>
      <c r="B19" s="325" t="s">
        <v>142</v>
      </c>
      <c r="C19" s="325"/>
      <c r="D19" s="325"/>
      <c r="E19" s="325"/>
      <c r="F19" s="325"/>
      <c r="G19" s="325"/>
      <c r="H19" s="47">
        <v>2</v>
      </c>
      <c r="I19" s="53" t="s">
        <v>59</v>
      </c>
      <c r="J19" s="246">
        <v>42100</v>
      </c>
      <c r="K19" s="106"/>
      <c r="L19" s="106"/>
      <c r="M19" s="106">
        <f>+H19*J19</f>
        <v>84200</v>
      </c>
      <c r="N19" s="106"/>
      <c r="O19" s="106"/>
      <c r="P19" s="107"/>
      <c r="Q19" s="61"/>
      <c r="R19" s="46">
        <v>2</v>
      </c>
      <c r="S19" s="53" t="s">
        <v>87</v>
      </c>
      <c r="T19" s="103">
        <v>250000</v>
      </c>
      <c r="U19" s="101"/>
      <c r="V19" s="101"/>
      <c r="W19" s="101">
        <f>+H19*T19</f>
        <v>500000</v>
      </c>
      <c r="X19" s="101"/>
      <c r="Y19" s="101"/>
      <c r="Z19" s="102"/>
      <c r="AA19" s="63"/>
      <c r="AB19" s="103">
        <f t="shared" si="0"/>
        <v>146050</v>
      </c>
      <c r="AC19" s="101"/>
      <c r="AD19" s="101"/>
      <c r="AE19" s="101">
        <f t="shared" si="1"/>
        <v>292100</v>
      </c>
      <c r="AF19" s="101"/>
      <c r="AG19" s="101"/>
      <c r="AH19" s="101"/>
      <c r="AI19" s="102"/>
    </row>
    <row r="20" spans="1:35" ht="39" customHeight="1" x14ac:dyDescent="0.25">
      <c r="A20" s="52" t="s">
        <v>90</v>
      </c>
      <c r="B20" s="325" t="s">
        <v>91</v>
      </c>
      <c r="C20" s="325"/>
      <c r="D20" s="325"/>
      <c r="E20" s="325"/>
      <c r="F20" s="325"/>
      <c r="G20" s="325"/>
      <c r="H20" s="47">
        <v>1</v>
      </c>
      <c r="I20" s="54" t="s">
        <v>59</v>
      </c>
      <c r="J20" s="252">
        <v>320511</v>
      </c>
      <c r="K20" s="253"/>
      <c r="L20" s="253"/>
      <c r="M20" s="106">
        <f>+H20*J20</f>
        <v>320511</v>
      </c>
      <c r="N20" s="106"/>
      <c r="O20" s="106"/>
      <c r="P20" s="107"/>
      <c r="Q20" s="61"/>
      <c r="R20" s="48">
        <v>1</v>
      </c>
      <c r="S20" s="54" t="s">
        <v>87</v>
      </c>
      <c r="T20" s="111">
        <v>300000</v>
      </c>
      <c r="U20" s="112"/>
      <c r="V20" s="112"/>
      <c r="W20" s="101">
        <f>+H20*T20</f>
        <v>300000</v>
      </c>
      <c r="X20" s="101"/>
      <c r="Y20" s="101"/>
      <c r="Z20" s="102"/>
      <c r="AA20" s="63"/>
      <c r="AB20" s="103">
        <f t="shared" si="0"/>
        <v>310255.5</v>
      </c>
      <c r="AC20" s="101"/>
      <c r="AD20" s="101"/>
      <c r="AE20" s="101">
        <f t="shared" si="1"/>
        <v>310255.5</v>
      </c>
      <c r="AF20" s="101"/>
      <c r="AG20" s="101"/>
      <c r="AH20" s="101"/>
      <c r="AI20" s="102"/>
    </row>
    <row r="21" spans="1:35" ht="117" customHeight="1" x14ac:dyDescent="0.25">
      <c r="A21" s="52" t="s">
        <v>119</v>
      </c>
      <c r="B21" s="326" t="s">
        <v>122</v>
      </c>
      <c r="C21" s="327"/>
      <c r="D21" s="327"/>
      <c r="E21" s="327"/>
      <c r="F21" s="327"/>
      <c r="G21" s="328"/>
      <c r="H21" s="47">
        <v>1</v>
      </c>
      <c r="I21" s="54" t="s">
        <v>59</v>
      </c>
      <c r="J21" s="252">
        <v>8475906</v>
      </c>
      <c r="K21" s="253"/>
      <c r="L21" s="253"/>
      <c r="M21" s="106">
        <f>+H21*J21</f>
        <v>8475906</v>
      </c>
      <c r="N21" s="106"/>
      <c r="O21" s="106"/>
      <c r="P21" s="107"/>
      <c r="Q21" s="61"/>
      <c r="R21" s="48">
        <v>1</v>
      </c>
      <c r="S21" s="54" t="s">
        <v>59</v>
      </c>
      <c r="T21" s="111">
        <v>6500000</v>
      </c>
      <c r="U21" s="112"/>
      <c r="V21" s="112"/>
      <c r="W21" s="101">
        <f>+H21*T21</f>
        <v>6500000</v>
      </c>
      <c r="X21" s="101"/>
      <c r="Y21" s="101"/>
      <c r="Z21" s="102"/>
      <c r="AA21" s="63"/>
      <c r="AB21" s="103">
        <f t="shared" si="0"/>
        <v>7487953</v>
      </c>
      <c r="AC21" s="101"/>
      <c r="AD21" s="101"/>
      <c r="AE21" s="101">
        <f t="shared" si="1"/>
        <v>7487953</v>
      </c>
      <c r="AF21" s="101"/>
      <c r="AG21" s="101"/>
      <c r="AH21" s="101"/>
      <c r="AI21" s="102"/>
    </row>
    <row r="22" spans="1:35" ht="32.25" customHeight="1" x14ac:dyDescent="0.25">
      <c r="A22" s="52" t="s">
        <v>120</v>
      </c>
      <c r="B22" s="326" t="s">
        <v>123</v>
      </c>
      <c r="C22" s="327"/>
      <c r="D22" s="327"/>
      <c r="E22" s="327"/>
      <c r="F22" s="327"/>
      <c r="G22" s="328"/>
      <c r="H22" s="47">
        <v>1</v>
      </c>
      <c r="I22" s="54" t="s">
        <v>59</v>
      </c>
      <c r="J22" s="252">
        <v>652300</v>
      </c>
      <c r="K22" s="253"/>
      <c r="L22" s="253"/>
      <c r="M22" s="106">
        <f>+H22*J22</f>
        <v>652300</v>
      </c>
      <c r="N22" s="106"/>
      <c r="O22" s="106"/>
      <c r="P22" s="107"/>
      <c r="Q22" s="61"/>
      <c r="R22" s="48">
        <v>1</v>
      </c>
      <c r="S22" s="54" t="s">
        <v>59</v>
      </c>
      <c r="T22" s="111">
        <v>2500000</v>
      </c>
      <c r="U22" s="112"/>
      <c r="V22" s="112"/>
      <c r="W22" s="101">
        <f>+H22*T22</f>
        <v>2500000</v>
      </c>
      <c r="X22" s="101"/>
      <c r="Y22" s="101"/>
      <c r="Z22" s="102"/>
      <c r="AA22" s="63"/>
      <c r="AB22" s="103">
        <f t="shared" si="0"/>
        <v>1576150</v>
      </c>
      <c r="AC22" s="101"/>
      <c r="AD22" s="101"/>
      <c r="AE22" s="101">
        <f t="shared" si="1"/>
        <v>1576150</v>
      </c>
      <c r="AF22" s="101"/>
      <c r="AG22" s="101"/>
      <c r="AH22" s="101"/>
      <c r="AI22" s="102"/>
    </row>
    <row r="23" spans="1:35" ht="68.25" customHeight="1" x14ac:dyDescent="0.25">
      <c r="A23" s="52" t="s">
        <v>121</v>
      </c>
      <c r="B23" s="326" t="s">
        <v>124</v>
      </c>
      <c r="C23" s="327"/>
      <c r="D23" s="327"/>
      <c r="E23" s="327"/>
      <c r="F23" s="327"/>
      <c r="G23" s="328"/>
      <c r="H23" s="47">
        <v>1</v>
      </c>
      <c r="I23" s="54" t="s">
        <v>59</v>
      </c>
      <c r="J23" s="252">
        <v>1256300</v>
      </c>
      <c r="K23" s="253"/>
      <c r="L23" s="253"/>
      <c r="M23" s="106">
        <f>+H23*J23</f>
        <v>1256300</v>
      </c>
      <c r="N23" s="106"/>
      <c r="O23" s="106"/>
      <c r="P23" s="107"/>
      <c r="Q23" s="61"/>
      <c r="R23" s="48">
        <v>1</v>
      </c>
      <c r="S23" s="54" t="s">
        <v>59</v>
      </c>
      <c r="T23" s="111">
        <v>2000000</v>
      </c>
      <c r="U23" s="112"/>
      <c r="V23" s="112"/>
      <c r="W23" s="101">
        <f>+H23*T23</f>
        <v>2000000</v>
      </c>
      <c r="X23" s="101"/>
      <c r="Y23" s="101"/>
      <c r="Z23" s="102"/>
      <c r="AA23" s="63"/>
      <c r="AB23" s="103">
        <f t="shared" si="0"/>
        <v>1628150</v>
      </c>
      <c r="AC23" s="101"/>
      <c r="AD23" s="101"/>
      <c r="AE23" s="101">
        <f t="shared" si="1"/>
        <v>1628150</v>
      </c>
      <c r="AF23" s="101"/>
      <c r="AG23" s="101"/>
      <c r="AH23" s="101"/>
      <c r="AI23" s="102"/>
    </row>
    <row r="24" spans="1:35" ht="15.75" customHeight="1" x14ac:dyDescent="0.25">
      <c r="A24" s="231" t="s">
        <v>92</v>
      </c>
      <c r="B24" s="231"/>
      <c r="C24" s="231"/>
      <c r="D24" s="231"/>
      <c r="E24" s="231"/>
      <c r="F24" s="231"/>
      <c r="G24" s="231"/>
      <c r="H24" s="231"/>
      <c r="I24" s="59"/>
      <c r="J24" s="233"/>
      <c r="K24" s="104"/>
      <c r="L24" s="104"/>
      <c r="M24" s="106"/>
      <c r="N24" s="106"/>
      <c r="O24" s="106"/>
      <c r="P24" s="107"/>
      <c r="Q24" s="60"/>
      <c r="R24" s="50"/>
      <c r="S24" s="59"/>
      <c r="T24" s="233"/>
      <c r="U24" s="104"/>
      <c r="V24" s="104"/>
      <c r="W24" s="101"/>
      <c r="X24" s="101"/>
      <c r="Y24" s="101"/>
      <c r="Z24" s="102"/>
      <c r="AA24" s="62"/>
      <c r="AB24" s="103"/>
      <c r="AC24" s="101"/>
      <c r="AD24" s="101"/>
      <c r="AE24" s="104"/>
      <c r="AF24" s="104"/>
      <c r="AG24" s="104"/>
      <c r="AH24" s="104"/>
      <c r="AI24" s="105"/>
    </row>
    <row r="25" spans="1:35" ht="47.25" customHeight="1" x14ac:dyDescent="0.25">
      <c r="A25" s="52" t="s">
        <v>93</v>
      </c>
      <c r="B25" s="325" t="s">
        <v>94</v>
      </c>
      <c r="C25" s="325"/>
      <c r="D25" s="325"/>
      <c r="E25" s="325"/>
      <c r="F25" s="325"/>
      <c r="G25" s="325"/>
      <c r="H25" s="47">
        <v>1</v>
      </c>
      <c r="I25" s="53" t="s">
        <v>59</v>
      </c>
      <c r="J25" s="246">
        <v>956200</v>
      </c>
      <c r="K25" s="106"/>
      <c r="L25" s="106"/>
      <c r="M25" s="106">
        <f>+H25*J25</f>
        <v>956200</v>
      </c>
      <c r="N25" s="106"/>
      <c r="O25" s="106"/>
      <c r="P25" s="107"/>
      <c r="Q25" s="61"/>
      <c r="R25" s="46">
        <v>1</v>
      </c>
      <c r="S25" s="53" t="s">
        <v>87</v>
      </c>
      <c r="T25" s="108">
        <v>2400000</v>
      </c>
      <c r="U25" s="109"/>
      <c r="V25" s="110"/>
      <c r="W25" s="101">
        <f>+H25*T25</f>
        <v>2400000</v>
      </c>
      <c r="X25" s="101"/>
      <c r="Y25" s="101"/>
      <c r="Z25" s="102"/>
      <c r="AA25" s="63"/>
      <c r="AB25" s="103">
        <f t="shared" si="0"/>
        <v>1678100</v>
      </c>
      <c r="AC25" s="101"/>
      <c r="AD25" s="101"/>
      <c r="AE25" s="101">
        <f>+(M25+W25)/2</f>
        <v>1678100</v>
      </c>
      <c r="AF25" s="101"/>
      <c r="AG25" s="101"/>
      <c r="AH25" s="101"/>
      <c r="AI25" s="102"/>
    </row>
    <row r="26" spans="1:35" ht="69.75" customHeight="1" x14ac:dyDescent="0.25">
      <c r="A26" s="51" t="s">
        <v>95</v>
      </c>
      <c r="B26" s="325" t="s">
        <v>96</v>
      </c>
      <c r="C26" s="325"/>
      <c r="D26" s="325"/>
      <c r="E26" s="325"/>
      <c r="F26" s="325"/>
      <c r="G26" s="325"/>
      <c r="H26" s="47">
        <v>1</v>
      </c>
      <c r="I26" s="53" t="s">
        <v>59</v>
      </c>
      <c r="J26" s="246">
        <v>225630</v>
      </c>
      <c r="K26" s="106"/>
      <c r="L26" s="106"/>
      <c r="M26" s="106">
        <f>+H26*J26</f>
        <v>225630</v>
      </c>
      <c r="N26" s="106"/>
      <c r="O26" s="106"/>
      <c r="P26" s="107"/>
      <c r="Q26" s="61"/>
      <c r="R26" s="46">
        <v>1</v>
      </c>
      <c r="S26" s="53" t="s">
        <v>87</v>
      </c>
      <c r="T26" s="108">
        <v>700000</v>
      </c>
      <c r="U26" s="109"/>
      <c r="V26" s="110"/>
      <c r="W26" s="101">
        <f>+H26*T26</f>
        <v>700000</v>
      </c>
      <c r="X26" s="101"/>
      <c r="Y26" s="101"/>
      <c r="Z26" s="102"/>
      <c r="AA26" s="63"/>
      <c r="AB26" s="103">
        <f t="shared" si="0"/>
        <v>462815</v>
      </c>
      <c r="AC26" s="101"/>
      <c r="AD26" s="101"/>
      <c r="AE26" s="101">
        <f>+(M26+W26)/2</f>
        <v>462815</v>
      </c>
      <c r="AF26" s="101"/>
      <c r="AG26" s="101"/>
      <c r="AH26" s="101"/>
      <c r="AI26" s="102"/>
    </row>
    <row r="27" spans="1:35" ht="39.75" customHeight="1" x14ac:dyDescent="0.25">
      <c r="A27" s="51" t="s">
        <v>97</v>
      </c>
      <c r="B27" s="325" t="s">
        <v>98</v>
      </c>
      <c r="C27" s="325"/>
      <c r="D27" s="325"/>
      <c r="E27" s="325"/>
      <c r="F27" s="325"/>
      <c r="G27" s="325"/>
      <c r="H27" s="47">
        <v>62.4</v>
      </c>
      <c r="I27" s="53" t="s">
        <v>57</v>
      </c>
      <c r="J27" s="246">
        <v>96544</v>
      </c>
      <c r="K27" s="106"/>
      <c r="L27" s="106"/>
      <c r="M27" s="106">
        <f>+H27*J27</f>
        <v>6024345.5999999996</v>
      </c>
      <c r="N27" s="106"/>
      <c r="O27" s="106"/>
      <c r="P27" s="107"/>
      <c r="Q27" s="61"/>
      <c r="R27" s="46">
        <v>62.4</v>
      </c>
      <c r="S27" s="53" t="s">
        <v>99</v>
      </c>
      <c r="T27" s="108">
        <v>200000</v>
      </c>
      <c r="U27" s="109"/>
      <c r="V27" s="110"/>
      <c r="W27" s="101">
        <f>+H27*T27</f>
        <v>12480000</v>
      </c>
      <c r="X27" s="101"/>
      <c r="Y27" s="101"/>
      <c r="Z27" s="102"/>
      <c r="AA27" s="63"/>
      <c r="AB27" s="103">
        <f t="shared" si="0"/>
        <v>148272</v>
      </c>
      <c r="AC27" s="101"/>
      <c r="AD27" s="101"/>
      <c r="AE27" s="101">
        <f>+(M27+W27)/2</f>
        <v>9252172.8000000007</v>
      </c>
      <c r="AF27" s="101"/>
      <c r="AG27" s="101"/>
      <c r="AH27" s="101"/>
      <c r="AI27" s="102"/>
    </row>
    <row r="28" spans="1:35" ht="33" customHeight="1" x14ac:dyDescent="0.25">
      <c r="A28" s="51" t="s">
        <v>100</v>
      </c>
      <c r="B28" s="325" t="s">
        <v>101</v>
      </c>
      <c r="C28" s="325"/>
      <c r="D28" s="325"/>
      <c r="E28" s="325"/>
      <c r="F28" s="325"/>
      <c r="G28" s="325"/>
      <c r="H28" s="47">
        <v>62.4</v>
      </c>
      <c r="I28" s="54" t="s">
        <v>57</v>
      </c>
      <c r="J28" s="246">
        <v>132000</v>
      </c>
      <c r="K28" s="106"/>
      <c r="L28" s="106"/>
      <c r="M28" s="106">
        <f>+H28*J28</f>
        <v>8236800</v>
      </c>
      <c r="N28" s="106"/>
      <c r="O28" s="106"/>
      <c r="P28" s="107"/>
      <c r="Q28" s="61"/>
      <c r="R28" s="47">
        <v>62.4</v>
      </c>
      <c r="S28" s="54" t="s">
        <v>57</v>
      </c>
      <c r="T28" s="108">
        <v>200000</v>
      </c>
      <c r="U28" s="109"/>
      <c r="V28" s="110"/>
      <c r="W28" s="101">
        <f>+H28*T28</f>
        <v>12480000</v>
      </c>
      <c r="X28" s="101"/>
      <c r="Y28" s="101"/>
      <c r="Z28" s="102"/>
      <c r="AA28" s="63"/>
      <c r="AB28" s="103">
        <f t="shared" si="0"/>
        <v>166000</v>
      </c>
      <c r="AC28" s="101"/>
      <c r="AD28" s="101"/>
      <c r="AE28" s="101">
        <f>+(M28+W28)/2</f>
        <v>10358400</v>
      </c>
      <c r="AF28" s="101"/>
      <c r="AG28" s="101"/>
      <c r="AH28" s="101"/>
      <c r="AI28" s="102"/>
    </row>
    <row r="29" spans="1:35" ht="64.5" customHeight="1" x14ac:dyDescent="0.25">
      <c r="A29" s="51" t="s">
        <v>137</v>
      </c>
      <c r="B29" s="325" t="s">
        <v>138</v>
      </c>
      <c r="C29" s="325"/>
      <c r="D29" s="325"/>
      <c r="E29" s="325"/>
      <c r="F29" s="325"/>
      <c r="G29" s="325"/>
      <c r="H29" s="47">
        <v>108</v>
      </c>
      <c r="I29" s="54" t="s">
        <v>57</v>
      </c>
      <c r="J29" s="246">
        <v>273500</v>
      </c>
      <c r="K29" s="106"/>
      <c r="L29" s="106"/>
      <c r="M29" s="106">
        <f>+H29*J29</f>
        <v>29538000</v>
      </c>
      <c r="N29" s="106"/>
      <c r="O29" s="106"/>
      <c r="P29" s="107"/>
      <c r="Q29" s="61"/>
      <c r="R29" s="47">
        <v>108</v>
      </c>
      <c r="S29" s="54" t="s">
        <v>57</v>
      </c>
      <c r="T29" s="108">
        <v>270000</v>
      </c>
      <c r="U29" s="109"/>
      <c r="V29" s="110"/>
      <c r="W29" s="101">
        <f>+H29*T29</f>
        <v>29160000</v>
      </c>
      <c r="X29" s="101"/>
      <c r="Y29" s="101"/>
      <c r="Z29" s="102"/>
      <c r="AA29" s="63"/>
      <c r="AB29" s="103">
        <f t="shared" si="0"/>
        <v>271750</v>
      </c>
      <c r="AC29" s="101"/>
      <c r="AD29" s="101"/>
      <c r="AE29" s="101">
        <f>+(M29+W29)/2</f>
        <v>29349000</v>
      </c>
      <c r="AF29" s="101"/>
      <c r="AG29" s="101"/>
      <c r="AH29" s="101"/>
      <c r="AI29" s="102"/>
    </row>
    <row r="30" spans="1:35" ht="15.75" customHeight="1" x14ac:dyDescent="0.25">
      <c r="A30" s="231" t="s">
        <v>102</v>
      </c>
      <c r="B30" s="231"/>
      <c r="C30" s="231"/>
      <c r="D30" s="231"/>
      <c r="E30" s="231"/>
      <c r="F30" s="231"/>
      <c r="G30" s="231"/>
      <c r="H30" s="231"/>
      <c r="I30" s="59"/>
      <c r="J30" s="233"/>
      <c r="K30" s="104"/>
      <c r="L30" s="104"/>
      <c r="M30" s="106"/>
      <c r="N30" s="106"/>
      <c r="O30" s="106"/>
      <c r="P30" s="107"/>
      <c r="Q30" s="60"/>
      <c r="R30" s="50"/>
      <c r="S30" s="59"/>
      <c r="T30" s="233"/>
      <c r="U30" s="104"/>
      <c r="V30" s="104"/>
      <c r="W30" s="101"/>
      <c r="X30" s="101"/>
      <c r="Y30" s="101"/>
      <c r="Z30" s="102"/>
      <c r="AA30" s="62"/>
      <c r="AB30" s="103"/>
      <c r="AC30" s="101"/>
      <c r="AD30" s="101"/>
      <c r="AE30" s="104"/>
      <c r="AF30" s="104"/>
      <c r="AG30" s="104"/>
      <c r="AH30" s="104"/>
      <c r="AI30" s="105"/>
    </row>
    <row r="31" spans="1:35" ht="100.5" customHeight="1" x14ac:dyDescent="0.25">
      <c r="A31" s="51" t="s">
        <v>103</v>
      </c>
      <c r="B31" s="220" t="s">
        <v>140</v>
      </c>
      <c r="C31" s="221"/>
      <c r="D31" s="221"/>
      <c r="E31" s="221"/>
      <c r="F31" s="221"/>
      <c r="G31" s="222"/>
      <c r="H31" s="47">
        <v>47</v>
      </c>
      <c r="I31" s="53" t="s">
        <v>60</v>
      </c>
      <c r="J31" s="246">
        <v>32650</v>
      </c>
      <c r="K31" s="106"/>
      <c r="L31" s="106"/>
      <c r="M31" s="106">
        <f>+H31*J31</f>
        <v>1534550</v>
      </c>
      <c r="N31" s="106"/>
      <c r="O31" s="106"/>
      <c r="P31" s="107"/>
      <c r="Q31" s="61"/>
      <c r="R31" s="47">
        <v>47</v>
      </c>
      <c r="S31" s="77" t="s">
        <v>60</v>
      </c>
      <c r="T31" s="113">
        <v>35000</v>
      </c>
      <c r="U31" s="114"/>
      <c r="V31" s="115"/>
      <c r="W31" s="101">
        <f>+H31*T31</f>
        <v>1645000</v>
      </c>
      <c r="X31" s="101"/>
      <c r="Y31" s="101"/>
      <c r="Z31" s="102"/>
      <c r="AA31" s="63"/>
      <c r="AB31" s="103">
        <f t="shared" si="0"/>
        <v>33825</v>
      </c>
      <c r="AC31" s="101"/>
      <c r="AD31" s="101"/>
      <c r="AE31" s="101">
        <f>+(M31+W31)/2</f>
        <v>1589775</v>
      </c>
      <c r="AF31" s="101"/>
      <c r="AG31" s="101"/>
      <c r="AH31" s="101"/>
      <c r="AI31" s="102"/>
    </row>
    <row r="32" spans="1:35" ht="85.5" customHeight="1" x14ac:dyDescent="0.25">
      <c r="A32" s="51" t="s">
        <v>105</v>
      </c>
      <c r="B32" s="220" t="s">
        <v>139</v>
      </c>
      <c r="C32" s="221"/>
      <c r="D32" s="221"/>
      <c r="E32" s="221"/>
      <c r="F32" s="221"/>
      <c r="G32" s="222"/>
      <c r="H32" s="47">
        <v>6</v>
      </c>
      <c r="I32" s="53" t="s">
        <v>59</v>
      </c>
      <c r="J32" s="246">
        <v>326990</v>
      </c>
      <c r="K32" s="106"/>
      <c r="L32" s="106"/>
      <c r="M32" s="106">
        <f>+H32*J32</f>
        <v>1961940</v>
      </c>
      <c r="N32" s="106"/>
      <c r="O32" s="106"/>
      <c r="P32" s="107"/>
      <c r="Q32" s="61"/>
      <c r="R32" s="47">
        <v>6</v>
      </c>
      <c r="S32" s="77" t="s">
        <v>87</v>
      </c>
      <c r="T32" s="113">
        <v>45000</v>
      </c>
      <c r="U32" s="114"/>
      <c r="V32" s="115"/>
      <c r="W32" s="101">
        <f>+H32*T32</f>
        <v>270000</v>
      </c>
      <c r="X32" s="101"/>
      <c r="Y32" s="101"/>
      <c r="Z32" s="102"/>
      <c r="AA32" s="63"/>
      <c r="AB32" s="103">
        <f t="shared" si="0"/>
        <v>185995</v>
      </c>
      <c r="AC32" s="101"/>
      <c r="AD32" s="101"/>
      <c r="AE32" s="101">
        <f>+(M32+W32)/2</f>
        <v>1115970</v>
      </c>
      <c r="AF32" s="101"/>
      <c r="AG32" s="101"/>
      <c r="AH32" s="101"/>
      <c r="AI32" s="102"/>
    </row>
    <row r="33" spans="1:35" ht="128.25" customHeight="1" x14ac:dyDescent="0.25">
      <c r="A33" s="51" t="s">
        <v>125</v>
      </c>
      <c r="B33" s="326" t="s">
        <v>141</v>
      </c>
      <c r="C33" s="327"/>
      <c r="D33" s="327"/>
      <c r="E33" s="327"/>
      <c r="F33" s="327"/>
      <c r="G33" s="328"/>
      <c r="H33" s="47">
        <v>1</v>
      </c>
      <c r="I33" s="53" t="s">
        <v>59</v>
      </c>
      <c r="J33" s="246">
        <v>1356200</v>
      </c>
      <c r="K33" s="106"/>
      <c r="L33" s="106"/>
      <c r="M33" s="106">
        <f>+H33*J33</f>
        <v>1356200</v>
      </c>
      <c r="N33" s="106"/>
      <c r="O33" s="106"/>
      <c r="P33" s="107"/>
      <c r="Q33" s="61"/>
      <c r="R33" s="47">
        <v>1</v>
      </c>
      <c r="S33" s="77" t="s">
        <v>87</v>
      </c>
      <c r="T33" s="113">
        <v>1700000</v>
      </c>
      <c r="U33" s="114"/>
      <c r="V33" s="115"/>
      <c r="W33" s="101">
        <f>+H33*T33</f>
        <v>1700000</v>
      </c>
      <c r="X33" s="101"/>
      <c r="Y33" s="101"/>
      <c r="Z33" s="102"/>
      <c r="AA33" s="63"/>
      <c r="AB33" s="103">
        <f t="shared" si="0"/>
        <v>1528100</v>
      </c>
      <c r="AC33" s="101"/>
      <c r="AD33" s="101"/>
      <c r="AE33" s="101">
        <f>+(M33+W33)/2</f>
        <v>1528100</v>
      </c>
      <c r="AF33" s="101"/>
      <c r="AG33" s="101"/>
      <c r="AH33" s="101"/>
      <c r="AI33" s="102"/>
    </row>
    <row r="34" spans="1:35" ht="15.75" customHeight="1" x14ac:dyDescent="0.25">
      <c r="A34" s="231" t="s">
        <v>107</v>
      </c>
      <c r="B34" s="231"/>
      <c r="C34" s="231"/>
      <c r="D34" s="231"/>
      <c r="E34" s="231"/>
      <c r="F34" s="231"/>
      <c r="G34" s="231"/>
      <c r="H34" s="231"/>
      <c r="I34" s="59"/>
      <c r="J34" s="233"/>
      <c r="K34" s="104"/>
      <c r="L34" s="104"/>
      <c r="M34" s="106"/>
      <c r="N34" s="106"/>
      <c r="O34" s="106"/>
      <c r="P34" s="107"/>
      <c r="Q34" s="60"/>
      <c r="R34" s="50"/>
      <c r="S34" s="59"/>
      <c r="T34" s="338"/>
      <c r="U34" s="339"/>
      <c r="V34" s="340"/>
      <c r="W34" s="101"/>
      <c r="X34" s="101"/>
      <c r="Y34" s="101"/>
      <c r="Z34" s="102"/>
      <c r="AA34" s="62"/>
      <c r="AB34" s="103"/>
      <c r="AC34" s="101"/>
      <c r="AD34" s="101"/>
      <c r="AE34" s="104"/>
      <c r="AF34" s="104"/>
      <c r="AG34" s="104"/>
      <c r="AH34" s="104"/>
      <c r="AI34" s="105"/>
    </row>
    <row r="35" spans="1:35" ht="67.5" customHeight="1" x14ac:dyDescent="0.25">
      <c r="A35" s="51" t="s">
        <v>108</v>
      </c>
      <c r="B35" s="325" t="s">
        <v>143</v>
      </c>
      <c r="C35" s="325" t="s">
        <v>56</v>
      </c>
      <c r="D35" s="325" t="s">
        <v>56</v>
      </c>
      <c r="E35" s="325" t="s">
        <v>56</v>
      </c>
      <c r="F35" s="325" t="s">
        <v>56</v>
      </c>
      <c r="G35" s="325" t="s">
        <v>56</v>
      </c>
      <c r="H35" s="47">
        <v>280</v>
      </c>
      <c r="I35" s="54" t="s">
        <v>57</v>
      </c>
      <c r="J35" s="246">
        <v>22563</v>
      </c>
      <c r="K35" s="106"/>
      <c r="L35" s="106"/>
      <c r="M35" s="106">
        <f>+H35*J35</f>
        <v>6317640</v>
      </c>
      <c r="N35" s="106"/>
      <c r="O35" s="106"/>
      <c r="P35" s="107"/>
      <c r="Q35" s="61"/>
      <c r="R35" s="47">
        <v>280</v>
      </c>
      <c r="S35" s="77" t="s">
        <v>57</v>
      </c>
      <c r="T35" s="113">
        <v>60000</v>
      </c>
      <c r="U35" s="114"/>
      <c r="V35" s="115"/>
      <c r="W35" s="101">
        <f>+H35*T35</f>
        <v>16800000</v>
      </c>
      <c r="X35" s="101"/>
      <c r="Y35" s="101"/>
      <c r="Z35" s="102"/>
      <c r="AA35" s="63"/>
      <c r="AB35" s="103">
        <f t="shared" si="0"/>
        <v>41281.5</v>
      </c>
      <c r="AC35" s="101"/>
      <c r="AD35" s="101"/>
      <c r="AE35" s="101">
        <f>+(M35+W35)/2</f>
        <v>11558820</v>
      </c>
      <c r="AF35" s="101"/>
      <c r="AG35" s="101"/>
      <c r="AH35" s="101"/>
      <c r="AI35" s="102"/>
    </row>
    <row r="36" spans="1:35" ht="50.25" customHeight="1" x14ac:dyDescent="0.25">
      <c r="A36" s="51" t="s">
        <v>109</v>
      </c>
      <c r="B36" s="220" t="s">
        <v>127</v>
      </c>
      <c r="C36" s="221"/>
      <c r="D36" s="221"/>
      <c r="E36" s="221"/>
      <c r="F36" s="221"/>
      <c r="G36" s="222"/>
      <c r="H36" s="47">
        <v>18</v>
      </c>
      <c r="I36" s="34" t="s">
        <v>57</v>
      </c>
      <c r="J36" s="246">
        <v>87411</v>
      </c>
      <c r="K36" s="106"/>
      <c r="L36" s="106"/>
      <c r="M36" s="106">
        <f>+H36*J36</f>
        <v>1573398</v>
      </c>
      <c r="N36" s="106"/>
      <c r="O36" s="106"/>
      <c r="P36" s="107"/>
      <c r="Q36" s="32"/>
      <c r="R36" s="47">
        <v>18</v>
      </c>
      <c r="S36" s="77" t="s">
        <v>57</v>
      </c>
      <c r="T36" s="108">
        <v>120000</v>
      </c>
      <c r="U36" s="109"/>
      <c r="V36" s="110"/>
      <c r="W36" s="101">
        <f>+H36*T36</f>
        <v>2160000</v>
      </c>
      <c r="X36" s="101"/>
      <c r="Y36" s="101"/>
      <c r="Z36" s="102"/>
      <c r="AA36" s="63"/>
      <c r="AB36" s="103">
        <f t="shared" si="0"/>
        <v>103705.5</v>
      </c>
      <c r="AC36" s="101"/>
      <c r="AD36" s="101"/>
      <c r="AE36" s="101">
        <f>+(M36+W36)/2</f>
        <v>1866699</v>
      </c>
      <c r="AF36" s="101"/>
      <c r="AG36" s="101"/>
      <c r="AH36" s="101"/>
      <c r="AI36" s="102"/>
    </row>
    <row r="37" spans="1:35" ht="34.5" customHeight="1" x14ac:dyDescent="0.25">
      <c r="A37" s="51" t="s">
        <v>110</v>
      </c>
      <c r="B37" s="220" t="s">
        <v>132</v>
      </c>
      <c r="C37" s="221"/>
      <c r="D37" s="221"/>
      <c r="E37" s="221"/>
      <c r="F37" s="221"/>
      <c r="G37" s="222"/>
      <c r="H37" s="47">
        <v>6</v>
      </c>
      <c r="I37" s="34" t="s">
        <v>57</v>
      </c>
      <c r="J37" s="246">
        <v>198547</v>
      </c>
      <c r="K37" s="106"/>
      <c r="L37" s="106"/>
      <c r="M37" s="106">
        <f>+H37*J37</f>
        <v>1191282</v>
      </c>
      <c r="N37" s="106"/>
      <c r="O37" s="106"/>
      <c r="P37" s="107"/>
      <c r="Q37" s="32"/>
      <c r="R37" s="47">
        <v>6</v>
      </c>
      <c r="S37" s="77" t="s">
        <v>57</v>
      </c>
      <c r="T37" s="335">
        <v>110000</v>
      </c>
      <c r="U37" s="336"/>
      <c r="V37" s="337"/>
      <c r="W37" s="112">
        <f>+H37*T37</f>
        <v>660000</v>
      </c>
      <c r="X37" s="112"/>
      <c r="Y37" s="112"/>
      <c r="Z37" s="251"/>
      <c r="AA37" s="63"/>
      <c r="AB37" s="103">
        <f t="shared" si="0"/>
        <v>154273.5</v>
      </c>
      <c r="AC37" s="101"/>
      <c r="AD37" s="101"/>
      <c r="AE37" s="101">
        <f>+(M37+W37)/2</f>
        <v>925641</v>
      </c>
      <c r="AF37" s="101"/>
      <c r="AG37" s="101"/>
      <c r="AH37" s="101"/>
      <c r="AI37" s="102"/>
    </row>
    <row r="38" spans="1:35" ht="15.75" customHeight="1" x14ac:dyDescent="0.25">
      <c r="A38" s="231" t="s">
        <v>111</v>
      </c>
      <c r="B38" s="231"/>
      <c r="C38" s="231"/>
      <c r="D38" s="231"/>
      <c r="E38" s="231"/>
      <c r="F38" s="231"/>
      <c r="G38" s="231"/>
      <c r="H38" s="231"/>
      <c r="I38" s="59"/>
      <c r="J38" s="233"/>
      <c r="K38" s="104"/>
      <c r="L38" s="104"/>
      <c r="M38" s="106"/>
      <c r="N38" s="106"/>
      <c r="O38" s="106"/>
      <c r="P38" s="107"/>
      <c r="Q38" s="60"/>
      <c r="R38" s="50"/>
      <c r="S38" s="59"/>
      <c r="T38" s="233"/>
      <c r="U38" s="104"/>
      <c r="V38" s="104"/>
      <c r="W38" s="101"/>
      <c r="X38" s="101"/>
      <c r="Y38" s="101"/>
      <c r="Z38" s="102"/>
      <c r="AA38" s="62"/>
      <c r="AB38" s="103"/>
      <c r="AC38" s="101"/>
      <c r="AD38" s="101"/>
      <c r="AE38" s="104"/>
      <c r="AF38" s="104"/>
      <c r="AG38" s="104"/>
      <c r="AH38" s="104"/>
      <c r="AI38" s="105"/>
    </row>
    <row r="39" spans="1:35" ht="54.75" customHeight="1" x14ac:dyDescent="0.25">
      <c r="A39" s="52" t="s">
        <v>112</v>
      </c>
      <c r="B39" s="331" t="s">
        <v>144</v>
      </c>
      <c r="C39" s="331"/>
      <c r="D39" s="331"/>
      <c r="E39" s="331"/>
      <c r="F39" s="331"/>
      <c r="G39" s="331"/>
      <c r="H39" s="76">
        <v>9</v>
      </c>
      <c r="I39" s="54" t="s">
        <v>59</v>
      </c>
      <c r="J39" s="246">
        <v>341520</v>
      </c>
      <c r="K39" s="106"/>
      <c r="L39" s="106"/>
      <c r="M39" s="106">
        <f>+H39*J39</f>
        <v>3073680</v>
      </c>
      <c r="N39" s="106"/>
      <c r="O39" s="106"/>
      <c r="P39" s="107"/>
      <c r="Q39" s="61"/>
      <c r="R39" s="47">
        <v>9</v>
      </c>
      <c r="S39" s="77" t="s">
        <v>59</v>
      </c>
      <c r="T39" s="332">
        <v>150000</v>
      </c>
      <c r="U39" s="333"/>
      <c r="V39" s="334"/>
      <c r="W39" s="101">
        <f>+H39*T39</f>
        <v>1350000</v>
      </c>
      <c r="X39" s="101"/>
      <c r="Y39" s="101"/>
      <c r="Z39" s="102"/>
      <c r="AA39" s="63"/>
      <c r="AB39" s="103">
        <f t="shared" si="0"/>
        <v>245760</v>
      </c>
      <c r="AC39" s="101"/>
      <c r="AD39" s="101"/>
      <c r="AE39" s="101">
        <f>+(M39+W39)/2</f>
        <v>2211840</v>
      </c>
      <c r="AF39" s="101"/>
      <c r="AG39" s="101"/>
      <c r="AH39" s="101"/>
      <c r="AI39" s="102"/>
    </row>
    <row r="40" spans="1:35" ht="33.75" customHeight="1" x14ac:dyDescent="0.25">
      <c r="A40" s="51" t="s">
        <v>114</v>
      </c>
      <c r="B40" s="325" t="s">
        <v>115</v>
      </c>
      <c r="C40" s="325"/>
      <c r="D40" s="325"/>
      <c r="E40" s="325"/>
      <c r="F40" s="325"/>
      <c r="G40" s="325"/>
      <c r="H40" s="76">
        <v>2</v>
      </c>
      <c r="I40" s="34" t="s">
        <v>59</v>
      </c>
      <c r="J40" s="246">
        <v>315200</v>
      </c>
      <c r="K40" s="106"/>
      <c r="L40" s="106"/>
      <c r="M40" s="106">
        <f>+H40*J40</f>
        <v>630400</v>
      </c>
      <c r="N40" s="106"/>
      <c r="O40" s="106"/>
      <c r="P40" s="107"/>
      <c r="Q40" s="32"/>
      <c r="R40" s="47">
        <v>2</v>
      </c>
      <c r="S40" s="75" t="s">
        <v>59</v>
      </c>
      <c r="T40" s="108">
        <v>45000</v>
      </c>
      <c r="U40" s="109"/>
      <c r="V40" s="110"/>
      <c r="W40" s="101">
        <f>+H40*T40</f>
        <v>90000</v>
      </c>
      <c r="X40" s="101"/>
      <c r="Y40" s="101"/>
      <c r="Z40" s="102"/>
      <c r="AA40" s="63"/>
      <c r="AB40" s="103">
        <f t="shared" si="0"/>
        <v>180100</v>
      </c>
      <c r="AC40" s="101"/>
      <c r="AD40" s="101"/>
      <c r="AE40" s="101">
        <f>+(M40+W40)/2</f>
        <v>360200</v>
      </c>
      <c r="AF40" s="101"/>
      <c r="AG40" s="101"/>
      <c r="AH40" s="101"/>
      <c r="AI40" s="102"/>
    </row>
    <row r="41" spans="1:35" ht="80.25" customHeight="1" x14ac:dyDescent="0.25">
      <c r="A41" s="52" t="s">
        <v>128</v>
      </c>
      <c r="B41" s="326" t="s">
        <v>130</v>
      </c>
      <c r="C41" s="327"/>
      <c r="D41" s="327"/>
      <c r="E41" s="327"/>
      <c r="F41" s="327"/>
      <c r="G41" s="328"/>
      <c r="H41" s="76">
        <v>12</v>
      </c>
      <c r="I41" s="34" t="s">
        <v>60</v>
      </c>
      <c r="J41" s="246">
        <v>125300</v>
      </c>
      <c r="K41" s="106"/>
      <c r="L41" s="106"/>
      <c r="M41" s="106">
        <f>+H41*J41</f>
        <v>1503600</v>
      </c>
      <c r="N41" s="106"/>
      <c r="O41" s="106"/>
      <c r="P41" s="107"/>
      <c r="Q41" s="32"/>
      <c r="R41" s="47">
        <v>12</v>
      </c>
      <c r="S41" s="75" t="s">
        <v>60</v>
      </c>
      <c r="T41" s="108">
        <v>270000</v>
      </c>
      <c r="U41" s="109"/>
      <c r="V41" s="110"/>
      <c r="W41" s="101">
        <f>+H41*T41</f>
        <v>3240000</v>
      </c>
      <c r="X41" s="101"/>
      <c r="Y41" s="101"/>
      <c r="Z41" s="102"/>
      <c r="AA41" s="63"/>
      <c r="AB41" s="103">
        <f t="shared" si="0"/>
        <v>197650</v>
      </c>
      <c r="AC41" s="101"/>
      <c r="AD41" s="101"/>
      <c r="AE41" s="101">
        <f>+(M41+W41)/2</f>
        <v>2371800</v>
      </c>
      <c r="AF41" s="101"/>
      <c r="AG41" s="101"/>
      <c r="AH41" s="101"/>
      <c r="AI41" s="102"/>
    </row>
    <row r="42" spans="1:35" ht="150" customHeight="1" x14ac:dyDescent="0.25">
      <c r="A42" s="51" t="s">
        <v>129</v>
      </c>
      <c r="B42" s="220" t="s">
        <v>131</v>
      </c>
      <c r="C42" s="221"/>
      <c r="D42" s="221"/>
      <c r="E42" s="221"/>
      <c r="F42" s="221"/>
      <c r="G42" s="222"/>
      <c r="H42" s="76">
        <v>208</v>
      </c>
      <c r="I42" s="34" t="s">
        <v>60</v>
      </c>
      <c r="J42" s="246">
        <v>17420</v>
      </c>
      <c r="K42" s="106"/>
      <c r="L42" s="106"/>
      <c r="M42" s="106">
        <f>+H42*J42</f>
        <v>3623360</v>
      </c>
      <c r="N42" s="106"/>
      <c r="O42" s="106"/>
      <c r="P42" s="107"/>
      <c r="Q42" s="32"/>
      <c r="R42" s="47">
        <v>208</v>
      </c>
      <c r="S42" s="75" t="s">
        <v>60</v>
      </c>
      <c r="T42" s="108">
        <v>20000</v>
      </c>
      <c r="U42" s="109"/>
      <c r="V42" s="110"/>
      <c r="W42" s="101">
        <f>+H42*T42</f>
        <v>4160000</v>
      </c>
      <c r="X42" s="101"/>
      <c r="Y42" s="101"/>
      <c r="Z42" s="102"/>
      <c r="AA42" s="63"/>
      <c r="AB42" s="103">
        <f t="shared" si="0"/>
        <v>18710</v>
      </c>
      <c r="AC42" s="101"/>
      <c r="AD42" s="101"/>
      <c r="AE42" s="101">
        <f>+(M42+W42)/2</f>
        <v>3891680</v>
      </c>
      <c r="AF42" s="101"/>
      <c r="AG42" s="101"/>
      <c r="AH42" s="101"/>
      <c r="AI42" s="102"/>
    </row>
    <row r="43" spans="1:35" x14ac:dyDescent="0.25">
      <c r="A43" s="317" t="s">
        <v>33</v>
      </c>
      <c r="B43" s="318"/>
      <c r="C43" s="318"/>
      <c r="D43" s="318"/>
      <c r="E43" s="318"/>
      <c r="F43" s="318"/>
      <c r="G43" s="318"/>
      <c r="H43" s="318"/>
      <c r="I43" s="344"/>
      <c r="J43" s="238"/>
      <c r="K43" s="239"/>
      <c r="L43" s="240"/>
      <c r="M43" s="241">
        <f>SUM(M12:O42)</f>
        <v>81097731.599999994</v>
      </c>
      <c r="N43" s="241"/>
      <c r="O43" s="241"/>
      <c r="P43" s="242"/>
      <c r="Q43" s="30"/>
      <c r="R43" s="88" t="s">
        <v>33</v>
      </c>
      <c r="S43" s="80"/>
      <c r="T43" s="238"/>
      <c r="U43" s="239"/>
      <c r="V43" s="240"/>
      <c r="W43" s="96">
        <f>SUM(W12:Z42)</f>
        <v>105480000</v>
      </c>
      <c r="X43" s="96"/>
      <c r="Y43" s="96"/>
      <c r="Z43" s="97"/>
      <c r="AA43" s="31"/>
      <c r="AB43" s="312"/>
      <c r="AC43" s="313"/>
      <c r="AD43" s="313"/>
      <c r="AE43" s="92">
        <f>SUM(AE12:AH42)</f>
        <v>93288865.799999997</v>
      </c>
      <c r="AF43" s="92"/>
      <c r="AG43" s="92"/>
      <c r="AH43" s="92"/>
      <c r="AI43" s="93"/>
    </row>
    <row r="44" spans="1:35" ht="15" customHeight="1" x14ac:dyDescent="0.25">
      <c r="A44" s="256" t="s">
        <v>44</v>
      </c>
      <c r="B44" s="257"/>
      <c r="C44" s="257"/>
      <c r="D44" s="257"/>
      <c r="E44" s="257"/>
      <c r="F44" s="257"/>
      <c r="G44" s="257"/>
      <c r="H44" s="257"/>
      <c r="I44" s="344"/>
      <c r="J44" s="98">
        <v>0.05</v>
      </c>
      <c r="K44" s="99"/>
      <c r="L44" s="100"/>
      <c r="M44" s="243">
        <f>+J44*M43</f>
        <v>4054886.58</v>
      </c>
      <c r="N44" s="244"/>
      <c r="O44" s="244"/>
      <c r="P44" s="245"/>
      <c r="Q44" s="30"/>
      <c r="R44" s="89" t="s">
        <v>44</v>
      </c>
      <c r="S44" s="79"/>
      <c r="T44" s="83">
        <v>7.0000000000000007E-2</v>
      </c>
      <c r="U44" s="84"/>
      <c r="V44" s="85"/>
      <c r="W44" s="86">
        <f>+T44*W43</f>
        <v>7383600.0000000009</v>
      </c>
      <c r="X44" s="86"/>
      <c r="Y44" s="86"/>
      <c r="Z44" s="87"/>
      <c r="AA44" s="31"/>
      <c r="AB44" s="83">
        <v>7.0000000000000007E-2</v>
      </c>
      <c r="AC44" s="84"/>
      <c r="AD44" s="84"/>
      <c r="AE44" s="81">
        <f>+AB44*AE43</f>
        <v>6530220.6060000006</v>
      </c>
      <c r="AF44" s="81"/>
      <c r="AG44" s="81"/>
      <c r="AH44" s="81"/>
      <c r="AI44" s="82"/>
    </row>
    <row r="45" spans="1:35" x14ac:dyDescent="0.25">
      <c r="A45" s="256" t="s">
        <v>45</v>
      </c>
      <c r="B45" s="257"/>
      <c r="C45" s="257"/>
      <c r="D45" s="257"/>
      <c r="E45" s="257"/>
      <c r="F45" s="257"/>
      <c r="G45" s="257"/>
      <c r="H45" s="257"/>
      <c r="I45" s="344"/>
      <c r="J45" s="83">
        <v>0.05</v>
      </c>
      <c r="K45" s="84"/>
      <c r="L45" s="85"/>
      <c r="M45" s="90">
        <f>+J45*M43</f>
        <v>4054886.58</v>
      </c>
      <c r="N45" s="90"/>
      <c r="O45" s="90"/>
      <c r="P45" s="91"/>
      <c r="Q45" s="30"/>
      <c r="R45" s="89" t="s">
        <v>67</v>
      </c>
      <c r="S45" s="79"/>
      <c r="T45" s="83">
        <v>0.05</v>
      </c>
      <c r="U45" s="84"/>
      <c r="V45" s="85"/>
      <c r="W45" s="86">
        <f>+T45*W43</f>
        <v>5274000</v>
      </c>
      <c r="X45" s="86"/>
      <c r="Y45" s="86"/>
      <c r="Z45" s="87"/>
      <c r="AA45" s="31"/>
      <c r="AB45" s="83">
        <v>0.05</v>
      </c>
      <c r="AC45" s="84"/>
      <c r="AD45" s="84"/>
      <c r="AE45" s="81">
        <f>+AB45*AE43</f>
        <v>4664443.29</v>
      </c>
      <c r="AF45" s="81"/>
      <c r="AG45" s="81"/>
      <c r="AH45" s="81"/>
      <c r="AI45" s="82"/>
    </row>
    <row r="46" spans="1:35" x14ac:dyDescent="0.25">
      <c r="A46" s="256" t="s">
        <v>46</v>
      </c>
      <c r="B46" s="257"/>
      <c r="C46" s="257"/>
      <c r="D46" s="257"/>
      <c r="E46" s="257"/>
      <c r="F46" s="257"/>
      <c r="G46" s="257"/>
      <c r="H46" s="257"/>
      <c r="I46" s="344"/>
      <c r="J46" s="83">
        <v>0.05</v>
      </c>
      <c r="K46" s="84"/>
      <c r="L46" s="85"/>
      <c r="M46" s="90">
        <f>+J46*M43</f>
        <v>4054886.58</v>
      </c>
      <c r="N46" s="90"/>
      <c r="O46" s="90"/>
      <c r="P46" s="91"/>
      <c r="Q46" s="30"/>
      <c r="R46" s="89" t="s">
        <v>66</v>
      </c>
      <c r="S46" s="79"/>
      <c r="T46" s="83">
        <v>0.03</v>
      </c>
      <c r="U46" s="84"/>
      <c r="V46" s="85"/>
      <c r="W46" s="86">
        <f>+T46*W43</f>
        <v>3164400</v>
      </c>
      <c r="X46" s="86"/>
      <c r="Y46" s="86"/>
      <c r="Z46" s="87"/>
      <c r="AA46" s="31"/>
      <c r="AB46" s="83">
        <v>0.03</v>
      </c>
      <c r="AC46" s="84"/>
      <c r="AD46" s="84"/>
      <c r="AE46" s="81">
        <f>+AB46*AE43</f>
        <v>2798665.9739999999</v>
      </c>
      <c r="AF46" s="81"/>
      <c r="AG46" s="81"/>
      <c r="AH46" s="81"/>
      <c r="AI46" s="82"/>
    </row>
    <row r="47" spans="1:35" x14ac:dyDescent="0.25">
      <c r="A47" s="226" t="s">
        <v>61</v>
      </c>
      <c r="B47" s="227"/>
      <c r="C47" s="227"/>
      <c r="D47" s="227"/>
      <c r="E47" s="227"/>
      <c r="F47" s="227"/>
      <c r="G47" s="227"/>
      <c r="H47" s="227"/>
      <c r="I47" s="344"/>
      <c r="J47" s="83">
        <v>0.19</v>
      </c>
      <c r="K47" s="84"/>
      <c r="L47" s="85"/>
      <c r="M47" s="90">
        <f>+M46*J47</f>
        <v>770428.45020000008</v>
      </c>
      <c r="N47" s="90"/>
      <c r="O47" s="90"/>
      <c r="P47" s="91"/>
      <c r="Q47" s="30"/>
      <c r="R47" s="89" t="s">
        <v>68</v>
      </c>
      <c r="S47" s="79"/>
      <c r="T47" s="98">
        <v>0.19</v>
      </c>
      <c r="U47" s="99"/>
      <c r="V47" s="100"/>
      <c r="W47" s="259">
        <f>+W45*T47</f>
        <v>1002060</v>
      </c>
      <c r="X47" s="260"/>
      <c r="Y47" s="260"/>
      <c r="Z47" s="261"/>
      <c r="AA47" s="31"/>
      <c r="AB47" s="98">
        <v>0.19</v>
      </c>
      <c r="AC47" s="99"/>
      <c r="AD47" s="100"/>
      <c r="AE47" s="159">
        <f>+AE45*AB47</f>
        <v>886244.22510000004</v>
      </c>
      <c r="AF47" s="160"/>
      <c r="AG47" s="160"/>
      <c r="AH47" s="160"/>
      <c r="AI47" s="161"/>
    </row>
    <row r="48" spans="1:35" ht="53.25" customHeight="1" thickBot="1" x14ac:dyDescent="0.3">
      <c r="A48" s="320" t="s">
        <v>34</v>
      </c>
      <c r="B48" s="321"/>
      <c r="C48" s="321"/>
      <c r="D48" s="321"/>
      <c r="E48" s="321"/>
      <c r="F48" s="321"/>
      <c r="G48" s="321"/>
      <c r="H48" s="321"/>
      <c r="I48" s="344"/>
      <c r="J48" s="304"/>
      <c r="K48" s="305"/>
      <c r="L48" s="305"/>
      <c r="M48" s="218">
        <f>+M43+M44+M45+M46+M47</f>
        <v>94032819.790199995</v>
      </c>
      <c r="N48" s="218"/>
      <c r="O48" s="218"/>
      <c r="P48" s="219"/>
      <c r="Q48" s="33">
        <f>SUM(Q12:T28)</f>
        <v>16875153</v>
      </c>
      <c r="R48" s="89" t="s">
        <v>69</v>
      </c>
      <c r="S48" s="79"/>
      <c r="T48" s="304"/>
      <c r="U48" s="305"/>
      <c r="V48" s="305"/>
      <c r="W48" s="94">
        <f>+W43+W44+W45+W46+W47</f>
        <v>122304060</v>
      </c>
      <c r="X48" s="94"/>
      <c r="Y48" s="94"/>
      <c r="Z48" s="95"/>
      <c r="AA48" s="31"/>
      <c r="AB48" s="125"/>
      <c r="AC48" s="126"/>
      <c r="AD48" s="126"/>
      <c r="AE48" s="94">
        <f>+AE44+AE43+AE45+AE46+AE47</f>
        <v>108168439.89510001</v>
      </c>
      <c r="AF48" s="94"/>
      <c r="AG48" s="94"/>
      <c r="AH48" s="94"/>
      <c r="AI48" s="95"/>
    </row>
    <row r="49" spans="1:35" s="5" customFormat="1" ht="5.25" customHeight="1" thickBot="1" x14ac:dyDescent="0.3">
      <c r="A49" s="13"/>
    </row>
    <row r="50" spans="1:35" s="5" customFormat="1" ht="16.149999999999999" customHeight="1" x14ac:dyDescent="0.25">
      <c r="A50" s="315" t="s">
        <v>35</v>
      </c>
      <c r="B50" s="316"/>
      <c r="C50" s="316"/>
      <c r="D50" s="316"/>
      <c r="E50" s="316"/>
      <c r="F50" s="316"/>
      <c r="G50" s="316"/>
      <c r="H50" s="316"/>
      <c r="I50" s="20"/>
      <c r="J50" s="202"/>
      <c r="K50" s="203"/>
      <c r="L50" s="203"/>
      <c r="M50" s="203"/>
      <c r="N50" s="203"/>
      <c r="O50" s="203"/>
      <c r="P50" s="204"/>
      <c r="Q50" s="20"/>
      <c r="R50" s="28"/>
      <c r="S50" s="20"/>
      <c r="T50" s="202"/>
      <c r="U50" s="203"/>
      <c r="V50" s="203"/>
      <c r="W50" s="203"/>
      <c r="X50" s="203"/>
      <c r="Y50" s="203"/>
      <c r="Z50" s="204"/>
      <c r="AA50" s="3"/>
      <c r="AB50" s="116"/>
      <c r="AC50" s="117"/>
      <c r="AD50" s="117"/>
      <c r="AE50" s="117"/>
      <c r="AF50" s="117"/>
      <c r="AG50" s="117"/>
      <c r="AH50" s="117"/>
      <c r="AI50" s="118"/>
    </row>
    <row r="51" spans="1:35" s="5" customFormat="1" ht="16.149999999999999" customHeight="1" x14ac:dyDescent="0.25">
      <c r="A51" s="200" t="s">
        <v>36</v>
      </c>
      <c r="B51" s="201"/>
      <c r="C51" s="201"/>
      <c r="D51" s="201"/>
      <c r="E51" s="201"/>
      <c r="F51" s="201"/>
      <c r="G51" s="201"/>
      <c r="H51" s="201"/>
      <c r="I51" s="21"/>
      <c r="J51" s="205"/>
      <c r="K51" s="206"/>
      <c r="L51" s="206"/>
      <c r="M51" s="206"/>
      <c r="N51" s="206"/>
      <c r="O51" s="206"/>
      <c r="P51" s="207"/>
      <c r="Q51" s="21"/>
      <c r="R51" s="29"/>
      <c r="S51" s="21"/>
      <c r="T51" s="205"/>
      <c r="U51" s="206"/>
      <c r="V51" s="206"/>
      <c r="W51" s="206"/>
      <c r="X51" s="206"/>
      <c r="Y51" s="206"/>
      <c r="Z51" s="207"/>
      <c r="AB51" s="119"/>
      <c r="AC51" s="120"/>
      <c r="AD51" s="120"/>
      <c r="AE51" s="120"/>
      <c r="AF51" s="120"/>
      <c r="AG51" s="120"/>
      <c r="AH51" s="120"/>
      <c r="AI51" s="121"/>
    </row>
    <row r="52" spans="1:35" s="5" customFormat="1" ht="28.5" customHeight="1" x14ac:dyDescent="0.25">
      <c r="A52" s="200" t="s">
        <v>37</v>
      </c>
      <c r="B52" s="201"/>
      <c r="C52" s="201"/>
      <c r="D52" s="201"/>
      <c r="E52" s="201"/>
      <c r="F52" s="201"/>
      <c r="G52" s="201"/>
      <c r="H52" s="201"/>
      <c r="J52" s="208"/>
      <c r="K52" s="209"/>
      <c r="L52" s="209"/>
      <c r="M52" s="209"/>
      <c r="N52" s="209"/>
      <c r="O52" s="209"/>
      <c r="P52" s="210"/>
      <c r="R52" s="13"/>
      <c r="T52" s="211"/>
      <c r="U52" s="153"/>
      <c r="V52" s="153"/>
      <c r="W52" s="153"/>
      <c r="X52" s="153"/>
      <c r="Y52" s="153"/>
      <c r="Z52" s="212"/>
      <c r="AB52" s="119"/>
      <c r="AC52" s="120"/>
      <c r="AD52" s="120"/>
      <c r="AE52" s="120"/>
      <c r="AF52" s="120"/>
      <c r="AG52" s="120"/>
      <c r="AH52" s="120"/>
      <c r="AI52" s="121"/>
    </row>
    <row r="53" spans="1:35" s="5" customFormat="1" ht="16.149999999999999" customHeight="1" x14ac:dyDescent="0.25">
      <c r="A53" s="200" t="s">
        <v>38</v>
      </c>
      <c r="B53" s="201"/>
      <c r="C53" s="201"/>
      <c r="D53" s="201"/>
      <c r="E53" s="201"/>
      <c r="F53" s="201"/>
      <c r="G53" s="201"/>
      <c r="H53" s="201"/>
      <c r="J53" s="211"/>
      <c r="K53" s="153"/>
      <c r="L53" s="153"/>
      <c r="M53" s="153"/>
      <c r="N53" s="153"/>
      <c r="O53" s="153"/>
      <c r="P53" s="212"/>
      <c r="R53" s="13"/>
      <c r="T53" s="211"/>
      <c r="U53" s="153"/>
      <c r="V53" s="153"/>
      <c r="W53" s="153"/>
      <c r="X53" s="153"/>
      <c r="Y53" s="153"/>
      <c r="Z53" s="212"/>
      <c r="AB53" s="119"/>
      <c r="AC53" s="120"/>
      <c r="AD53" s="120"/>
      <c r="AE53" s="120"/>
      <c r="AF53" s="120"/>
      <c r="AG53" s="120"/>
      <c r="AH53" s="120"/>
      <c r="AI53" s="121"/>
    </row>
    <row r="54" spans="1:35" s="5" customFormat="1" ht="16.149999999999999" customHeight="1" thickBot="1" x14ac:dyDescent="0.3">
      <c r="A54" s="323" t="s">
        <v>39</v>
      </c>
      <c r="B54" s="324"/>
      <c r="C54" s="324"/>
      <c r="D54" s="324"/>
      <c r="E54" s="324"/>
      <c r="F54" s="324"/>
      <c r="G54" s="324"/>
      <c r="H54" s="324"/>
      <c r="I54" s="7"/>
      <c r="J54" s="213"/>
      <c r="K54" s="214"/>
      <c r="L54" s="214"/>
      <c r="M54" s="214"/>
      <c r="N54" s="214"/>
      <c r="O54" s="214"/>
      <c r="P54" s="215"/>
      <c r="Q54" s="7"/>
      <c r="R54" s="11"/>
      <c r="S54" s="7"/>
      <c r="T54" s="213"/>
      <c r="U54" s="214"/>
      <c r="V54" s="214"/>
      <c r="W54" s="214"/>
      <c r="X54" s="214"/>
      <c r="Y54" s="214"/>
      <c r="Z54" s="215"/>
      <c r="AA54" s="7"/>
      <c r="AB54" s="122"/>
      <c r="AC54" s="123"/>
      <c r="AD54" s="123"/>
      <c r="AE54" s="123"/>
      <c r="AF54" s="123"/>
      <c r="AG54" s="123"/>
      <c r="AH54" s="123"/>
      <c r="AI54" s="124"/>
    </row>
    <row r="55" spans="1:35" s="5" customFormat="1" ht="3.75" customHeight="1" thickBot="1" x14ac:dyDescent="0.3">
      <c r="A55" s="13"/>
    </row>
    <row r="56" spans="1:35" x14ac:dyDescent="0.25">
      <c r="A56" s="306" t="s">
        <v>40</v>
      </c>
      <c r="B56" s="307"/>
      <c r="C56" s="307"/>
      <c r="D56" s="307"/>
      <c r="E56" s="307"/>
      <c r="F56" s="307"/>
      <c r="G56" s="307"/>
      <c r="H56" s="307"/>
      <c r="I56" s="307"/>
      <c r="J56" s="307"/>
      <c r="K56" s="307"/>
      <c r="L56" s="307"/>
      <c r="M56" s="307"/>
      <c r="N56" s="307"/>
      <c r="O56" s="307"/>
      <c r="P56" s="307"/>
      <c r="Q56" s="307"/>
      <c r="R56" s="307"/>
      <c r="S56" s="307"/>
      <c r="T56" s="307"/>
      <c r="U56" s="307"/>
      <c r="V56" s="307"/>
      <c r="W56" s="307"/>
      <c r="X56" s="307"/>
      <c r="Y56" s="307"/>
      <c r="Z56" s="307"/>
      <c r="AA56" s="307"/>
      <c r="AB56" s="307"/>
      <c r="AC56" s="307"/>
      <c r="AD56" s="307"/>
      <c r="AE56" s="307"/>
      <c r="AF56" s="307"/>
      <c r="AG56" s="307"/>
      <c r="AH56" s="307"/>
      <c r="AI56" s="308"/>
    </row>
    <row r="57" spans="1:35" ht="12" customHeight="1" x14ac:dyDescent="0.25">
      <c r="A57" s="309"/>
      <c r="B57" s="310"/>
      <c r="C57" s="310"/>
      <c r="D57" s="310"/>
      <c r="E57" s="310"/>
      <c r="F57" s="310"/>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0"/>
      <c r="AE57" s="310"/>
      <c r="AF57" s="310"/>
      <c r="AG57" s="310"/>
      <c r="AH57" s="310"/>
      <c r="AI57" s="311"/>
    </row>
    <row r="58" spans="1:35" ht="18" customHeight="1" x14ac:dyDescent="0.25">
      <c r="A58" s="13"/>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row>
    <row r="59" spans="1:35" s="16" customFormat="1" x14ac:dyDescent="0.25">
      <c r="A59" s="163" t="s">
        <v>41</v>
      </c>
      <c r="B59" s="163"/>
      <c r="C59" s="163"/>
      <c r="D59" s="163"/>
      <c r="E59" s="163"/>
      <c r="F59" s="163"/>
      <c r="G59" s="163"/>
      <c r="H59" s="163"/>
      <c r="I59" s="12"/>
      <c r="J59" s="12"/>
      <c r="K59" s="12"/>
      <c r="L59" s="12"/>
      <c r="M59" s="12"/>
      <c r="N59" s="12"/>
      <c r="O59" s="12"/>
      <c r="P59" s="12"/>
      <c r="Q59" s="12"/>
      <c r="R59" s="12"/>
      <c r="S59" s="12"/>
      <c r="T59" s="163" t="s">
        <v>42</v>
      </c>
      <c r="U59" s="163"/>
      <c r="V59" s="163"/>
      <c r="W59" s="163"/>
      <c r="X59" s="163"/>
      <c r="Y59" s="163"/>
      <c r="Z59" s="163"/>
      <c r="AA59" s="163"/>
      <c r="AB59" s="163"/>
      <c r="AC59" s="163"/>
      <c r="AD59" s="163"/>
      <c r="AE59" s="163"/>
      <c r="AF59" s="12"/>
      <c r="AG59" s="12"/>
      <c r="AH59" s="12"/>
      <c r="AI59" s="12"/>
    </row>
    <row r="60" spans="1:35" ht="4.1500000000000004" customHeight="1" x14ac:dyDescent="0.25">
      <c r="A60" s="13"/>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row>
  </sheetData>
  <mergeCells count="321">
    <mergeCell ref="A56:AI57"/>
    <mergeCell ref="A59:H59"/>
    <mergeCell ref="T59:AE59"/>
    <mergeCell ref="B29:G29"/>
    <mergeCell ref="J29:L29"/>
    <mergeCell ref="M29:P29"/>
    <mergeCell ref="T29:V29"/>
    <mergeCell ref="W29:Z29"/>
    <mergeCell ref="AB29:AD29"/>
    <mergeCell ref="AE29:AI29"/>
    <mergeCell ref="A53:H53"/>
    <mergeCell ref="J53:P53"/>
    <mergeCell ref="T53:Z53"/>
    <mergeCell ref="A54:H54"/>
    <mergeCell ref="J54:P54"/>
    <mergeCell ref="T54:Z54"/>
    <mergeCell ref="A51:H51"/>
    <mergeCell ref="J51:P51"/>
    <mergeCell ref="T51:Z51"/>
    <mergeCell ref="A52:H52"/>
    <mergeCell ref="J52:P52"/>
    <mergeCell ref="T52:Z52"/>
    <mergeCell ref="R48:S48"/>
    <mergeCell ref="T48:V48"/>
    <mergeCell ref="W48:Z48"/>
    <mergeCell ref="AB48:AD48"/>
    <mergeCell ref="AE48:AI48"/>
    <mergeCell ref="A50:H50"/>
    <mergeCell ref="J50:P50"/>
    <mergeCell ref="T50:Z50"/>
    <mergeCell ref="AB50:AI54"/>
    <mergeCell ref="A48:H48"/>
    <mergeCell ref="J48:L48"/>
    <mergeCell ref="M48:P48"/>
    <mergeCell ref="M47:P47"/>
    <mergeCell ref="R47:S47"/>
    <mergeCell ref="T47:V47"/>
    <mergeCell ref="W47:Z47"/>
    <mergeCell ref="AB47:AD47"/>
    <mergeCell ref="AE47:AI47"/>
    <mergeCell ref="R46:S46"/>
    <mergeCell ref="T46:V46"/>
    <mergeCell ref="W46:Z46"/>
    <mergeCell ref="AB46:AD46"/>
    <mergeCell ref="AE46:AI46"/>
    <mergeCell ref="A47:H47"/>
    <mergeCell ref="J47:L47"/>
    <mergeCell ref="T45:V45"/>
    <mergeCell ref="W45:Z45"/>
    <mergeCell ref="AB45:AD45"/>
    <mergeCell ref="AE45:AI45"/>
    <mergeCell ref="A46:H46"/>
    <mergeCell ref="J46:L46"/>
    <mergeCell ref="M46:P46"/>
    <mergeCell ref="W44:Z44"/>
    <mergeCell ref="AB44:AD44"/>
    <mergeCell ref="AE44:AI44"/>
    <mergeCell ref="A45:H45"/>
    <mergeCell ref="J45:L45"/>
    <mergeCell ref="M45:P45"/>
    <mergeCell ref="R45:S45"/>
    <mergeCell ref="AB43:AD43"/>
    <mergeCell ref="AE43:AI43"/>
    <mergeCell ref="A44:H44"/>
    <mergeCell ref="J44:L44"/>
    <mergeCell ref="M44:P44"/>
    <mergeCell ref="R44:S44"/>
    <mergeCell ref="T44:V44"/>
    <mergeCell ref="AE42:AI42"/>
    <mergeCell ref="A43:H43"/>
    <mergeCell ref="J43:L43"/>
    <mergeCell ref="M43:P43"/>
    <mergeCell ref="R43:S43"/>
    <mergeCell ref="T43:V43"/>
    <mergeCell ref="W43:Z43"/>
    <mergeCell ref="AB41:AD41"/>
    <mergeCell ref="AE41:AI41"/>
    <mergeCell ref="B42:G42"/>
    <mergeCell ref="J42:L42"/>
    <mergeCell ref="M42:P42"/>
    <mergeCell ref="T42:V42"/>
    <mergeCell ref="W42:Z42"/>
    <mergeCell ref="AB42:AD42"/>
    <mergeCell ref="W40:Z40"/>
    <mergeCell ref="AB40:AD40"/>
    <mergeCell ref="AE40:AI40"/>
    <mergeCell ref="B41:G41"/>
    <mergeCell ref="J41:L41"/>
    <mergeCell ref="M41:P41"/>
    <mergeCell ref="T41:V41"/>
    <mergeCell ref="W41:Z41"/>
    <mergeCell ref="B40:G40"/>
    <mergeCell ref="J40:L40"/>
    <mergeCell ref="M40:P40"/>
    <mergeCell ref="T40:V40"/>
    <mergeCell ref="AE38:AI38"/>
    <mergeCell ref="B39:G39"/>
    <mergeCell ref="J39:L39"/>
    <mergeCell ref="M39:P39"/>
    <mergeCell ref="T39:V39"/>
    <mergeCell ref="W39:Z39"/>
    <mergeCell ref="AB39:AD39"/>
    <mergeCell ref="AE39:AI39"/>
    <mergeCell ref="AB37:AD37"/>
    <mergeCell ref="AE37:AI37"/>
    <mergeCell ref="A38:H38"/>
    <mergeCell ref="J38:L38"/>
    <mergeCell ref="M38:P38"/>
    <mergeCell ref="T38:V38"/>
    <mergeCell ref="W38:Z38"/>
    <mergeCell ref="AB38:AD38"/>
    <mergeCell ref="W36:Z36"/>
    <mergeCell ref="AB36:AD36"/>
    <mergeCell ref="AE36:AI36"/>
    <mergeCell ref="B37:G37"/>
    <mergeCell ref="J37:L37"/>
    <mergeCell ref="M37:P37"/>
    <mergeCell ref="T37:V37"/>
    <mergeCell ref="W37:Z37"/>
    <mergeCell ref="B36:G36"/>
    <mergeCell ref="J36:L36"/>
    <mergeCell ref="M36:P36"/>
    <mergeCell ref="T36:V36"/>
    <mergeCell ref="AE34:AI34"/>
    <mergeCell ref="B35:G35"/>
    <mergeCell ref="J35:L35"/>
    <mergeCell ref="M35:P35"/>
    <mergeCell ref="T35:V35"/>
    <mergeCell ref="W35:Z35"/>
    <mergeCell ref="AB35:AD35"/>
    <mergeCell ref="AE35:AI35"/>
    <mergeCell ref="AB33:AD33"/>
    <mergeCell ref="AE33:AI33"/>
    <mergeCell ref="A34:H34"/>
    <mergeCell ref="J34:L34"/>
    <mergeCell ref="M34:P34"/>
    <mergeCell ref="T34:V34"/>
    <mergeCell ref="W34:Z34"/>
    <mergeCell ref="AB34:AD34"/>
    <mergeCell ref="W32:Z32"/>
    <mergeCell ref="AB32:AD32"/>
    <mergeCell ref="AE32:AI32"/>
    <mergeCell ref="B33:G33"/>
    <mergeCell ref="J33:L33"/>
    <mergeCell ref="M33:P33"/>
    <mergeCell ref="T33:V33"/>
    <mergeCell ref="W33:Z33"/>
    <mergeCell ref="B32:G32"/>
    <mergeCell ref="J32:L32"/>
    <mergeCell ref="M32:P32"/>
    <mergeCell ref="T32:V32"/>
    <mergeCell ref="AE30:AI30"/>
    <mergeCell ref="B31:G31"/>
    <mergeCell ref="J31:L31"/>
    <mergeCell ref="M31:P31"/>
    <mergeCell ref="T31:V31"/>
    <mergeCell ref="W31:Z31"/>
    <mergeCell ref="AB31:AD31"/>
    <mergeCell ref="AE31:AI31"/>
    <mergeCell ref="AB28:AD28"/>
    <mergeCell ref="AE28:AI28"/>
    <mergeCell ref="A30:H30"/>
    <mergeCell ref="J30:L30"/>
    <mergeCell ref="M30:P30"/>
    <mergeCell ref="T30:V30"/>
    <mergeCell ref="W30:Z30"/>
    <mergeCell ref="AB30:AD30"/>
    <mergeCell ref="W27:Z27"/>
    <mergeCell ref="AB27:AD27"/>
    <mergeCell ref="AE27:AI27"/>
    <mergeCell ref="B28:G28"/>
    <mergeCell ref="J28:L28"/>
    <mergeCell ref="M28:P28"/>
    <mergeCell ref="T28:V28"/>
    <mergeCell ref="W28:Z28"/>
    <mergeCell ref="B27:G27"/>
    <mergeCell ref="J27:L27"/>
    <mergeCell ref="M27:P27"/>
    <mergeCell ref="T27:V27"/>
    <mergeCell ref="AE25:AI25"/>
    <mergeCell ref="B26:G26"/>
    <mergeCell ref="J26:L26"/>
    <mergeCell ref="M26:P26"/>
    <mergeCell ref="T26:V26"/>
    <mergeCell ref="W26:Z26"/>
    <mergeCell ref="AB26:AD26"/>
    <mergeCell ref="AE26:AI26"/>
    <mergeCell ref="AB24:AD24"/>
    <mergeCell ref="AE24:AI24"/>
    <mergeCell ref="B25:G25"/>
    <mergeCell ref="J25:L25"/>
    <mergeCell ref="M25:P25"/>
    <mergeCell ref="T25:V25"/>
    <mergeCell ref="W25:Z25"/>
    <mergeCell ref="AB25:AD25"/>
    <mergeCell ref="W23:Z23"/>
    <mergeCell ref="AB23:AD23"/>
    <mergeCell ref="AE23:AI23"/>
    <mergeCell ref="A24:H24"/>
    <mergeCell ref="J24:L24"/>
    <mergeCell ref="M24:P24"/>
    <mergeCell ref="T24:V24"/>
    <mergeCell ref="W24:Z24"/>
    <mergeCell ref="B23:G23"/>
    <mergeCell ref="J23:L23"/>
    <mergeCell ref="M23:P23"/>
    <mergeCell ref="T23:V23"/>
    <mergeCell ref="AE21:AI21"/>
    <mergeCell ref="B22:G22"/>
    <mergeCell ref="J22:L22"/>
    <mergeCell ref="M22:P22"/>
    <mergeCell ref="T22:V22"/>
    <mergeCell ref="W22:Z22"/>
    <mergeCell ref="AB22:AD22"/>
    <mergeCell ref="AE22:AI22"/>
    <mergeCell ref="AB20:AD20"/>
    <mergeCell ref="AE20:AI20"/>
    <mergeCell ref="B21:G21"/>
    <mergeCell ref="J21:L21"/>
    <mergeCell ref="M21:P21"/>
    <mergeCell ref="T21:V21"/>
    <mergeCell ref="W21:Z21"/>
    <mergeCell ref="AB21:AD21"/>
    <mergeCell ref="W19:Z19"/>
    <mergeCell ref="AB19:AD19"/>
    <mergeCell ref="AE19:AI19"/>
    <mergeCell ref="B20:G20"/>
    <mergeCell ref="J20:L20"/>
    <mergeCell ref="M20:P20"/>
    <mergeCell ref="T20:V20"/>
    <mergeCell ref="W20:Z20"/>
    <mergeCell ref="B19:G19"/>
    <mergeCell ref="J19:L19"/>
    <mergeCell ref="M19:P19"/>
    <mergeCell ref="T19:V19"/>
    <mergeCell ref="AE17:AI17"/>
    <mergeCell ref="B18:G18"/>
    <mergeCell ref="J18:L18"/>
    <mergeCell ref="M18:P18"/>
    <mergeCell ref="T18:V18"/>
    <mergeCell ref="W18:Z18"/>
    <mergeCell ref="AB18:AD18"/>
    <mergeCell ref="AE18:AI18"/>
    <mergeCell ref="AB16:AD16"/>
    <mergeCell ref="AE16:AI16"/>
    <mergeCell ref="A17:H17"/>
    <mergeCell ref="J17:L17"/>
    <mergeCell ref="M17:P17"/>
    <mergeCell ref="T17:V17"/>
    <mergeCell ref="W17:Z17"/>
    <mergeCell ref="AB17:AD17"/>
    <mergeCell ref="W15:Z15"/>
    <mergeCell ref="AB15:AD15"/>
    <mergeCell ref="AE15:AI15"/>
    <mergeCell ref="B16:G16"/>
    <mergeCell ref="J16:L16"/>
    <mergeCell ref="M16:P16"/>
    <mergeCell ref="T16:V16"/>
    <mergeCell ref="W16:Z16"/>
    <mergeCell ref="B15:G15"/>
    <mergeCell ref="J15:L15"/>
    <mergeCell ref="M15:P15"/>
    <mergeCell ref="T15:V15"/>
    <mergeCell ref="AE13:AI13"/>
    <mergeCell ref="B14:G14"/>
    <mergeCell ref="J14:L14"/>
    <mergeCell ref="M14:P14"/>
    <mergeCell ref="T14:V14"/>
    <mergeCell ref="W14:Z14"/>
    <mergeCell ref="AB14:AD14"/>
    <mergeCell ref="AE14:AI14"/>
    <mergeCell ref="AB12:AD12"/>
    <mergeCell ref="AE12:AI12"/>
    <mergeCell ref="B13:G13"/>
    <mergeCell ref="J13:L13"/>
    <mergeCell ref="M13:P13"/>
    <mergeCell ref="T13:V13"/>
    <mergeCell ref="W13:Z13"/>
    <mergeCell ref="AB13:AD13"/>
    <mergeCell ref="W11:Z11"/>
    <mergeCell ref="AB11:AD11"/>
    <mergeCell ref="AE11:AI11"/>
    <mergeCell ref="B12:G12"/>
    <mergeCell ref="J12:L12"/>
    <mergeCell ref="M12:P12"/>
    <mergeCell ref="T12:V12"/>
    <mergeCell ref="W12:Z12"/>
    <mergeCell ref="A11:H11"/>
    <mergeCell ref="J11:L11"/>
    <mergeCell ref="M11:P11"/>
    <mergeCell ref="T11:V11"/>
    <mergeCell ref="AB9:AI9"/>
    <mergeCell ref="J10:L10"/>
    <mergeCell ref="M10:P10"/>
    <mergeCell ref="T10:V10"/>
    <mergeCell ref="W10:Z10"/>
    <mergeCell ref="AB10:AD10"/>
    <mergeCell ref="AE10:AI10"/>
    <mergeCell ref="W7:Y7"/>
    <mergeCell ref="J8:L8"/>
    <mergeCell ref="M8:O8"/>
    <mergeCell ref="T8:V8"/>
    <mergeCell ref="W8:Y8"/>
    <mergeCell ref="J5:L5"/>
    <mergeCell ref="T5:V5"/>
    <mergeCell ref="J7:L7"/>
    <mergeCell ref="M7:O7"/>
    <mergeCell ref="T7:V7"/>
    <mergeCell ref="I2:I10"/>
    <mergeCell ref="J2:O2"/>
    <mergeCell ref="R2:R10"/>
    <mergeCell ref="S2:S10"/>
    <mergeCell ref="T2:Y2"/>
    <mergeCell ref="AB2:AI8"/>
    <mergeCell ref="J3:L3"/>
    <mergeCell ref="M3:O3"/>
    <mergeCell ref="T3:V3"/>
    <mergeCell ref="W3:Y3"/>
    <mergeCell ref="A2:A10"/>
    <mergeCell ref="B2:G10"/>
    <mergeCell ref="H2:H10"/>
  </mergeCells>
  <printOptions horizontalCentered="1"/>
  <pageMargins left="0.70866141732283472" right="0.70866141732283472" top="0.74803149606299213" bottom="0.74803149606299213" header="0.31496062992125984" footer="0.31496062992125984"/>
  <pageSetup scale="5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117DCBD747BD74898AE5C70A8945CE5" ma:contentTypeVersion="16" ma:contentTypeDescription="Crear nuevo documento." ma:contentTypeScope="" ma:versionID="56f1013ac84e60884458737b5996521f">
  <xsd:schema xmlns:xsd="http://www.w3.org/2001/XMLSchema" xmlns:xs="http://www.w3.org/2001/XMLSchema" xmlns:p="http://schemas.microsoft.com/office/2006/metadata/properties" xmlns:ns3="c2758798-649b-4d87-9239-2d2a007e428d" xmlns:ns4="2b99cd08-13d5-4e29-9bfa-30af4af5e4ea" targetNamespace="http://schemas.microsoft.com/office/2006/metadata/properties" ma:root="true" ma:fieldsID="983dd51935d3b57bd1402edae714aa88" ns3:_="" ns4:_="">
    <xsd:import namespace="c2758798-649b-4d87-9239-2d2a007e428d"/>
    <xsd:import namespace="2b99cd08-13d5-4e29-9bfa-30af4af5e4e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ServiceLocation" minOccurs="0"/>
                <xsd:element ref="ns3:MediaLengthInSecond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758798-649b-4d87-9239-2d2a007e42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99cd08-13d5-4e29-9bfa-30af4af5e4ea"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2758798-649b-4d87-9239-2d2a007e428d" xsi:nil="true"/>
  </documentManagement>
</p:properties>
</file>

<file path=customXml/itemProps1.xml><?xml version="1.0" encoding="utf-8"?>
<ds:datastoreItem xmlns:ds="http://schemas.openxmlformats.org/officeDocument/2006/customXml" ds:itemID="{E8025F8A-B731-427E-92D8-EB8B8E59D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758798-649b-4d87-9239-2d2a007e428d"/>
    <ds:schemaRef ds:uri="2b99cd08-13d5-4e29-9bfa-30af4af5e4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1178AD-9219-4D1D-BFF9-F3759B96E634}">
  <ds:schemaRefs>
    <ds:schemaRef ds:uri="http://schemas.microsoft.com/sharepoint/v3/contenttype/forms"/>
  </ds:schemaRefs>
</ds:datastoreItem>
</file>

<file path=customXml/itemProps3.xml><?xml version="1.0" encoding="utf-8"?>
<ds:datastoreItem xmlns:ds="http://schemas.openxmlformats.org/officeDocument/2006/customXml" ds:itemID="{4606017F-00DA-478A-B91B-A4ABAB57E100}">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2b99cd08-13d5-4e29-9bfa-30af4af5e4ea"/>
    <ds:schemaRef ds:uri="http://schemas.microsoft.com/office/infopath/2007/PartnerControls"/>
    <ds:schemaRef ds:uri="http://purl.org/dc/terms/"/>
    <ds:schemaRef ds:uri="c2758798-649b-4d87-9239-2d2a007e428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Hoja2</vt:lpstr>
      <vt:lpstr>COTIZACIONES</vt:lpstr>
      <vt:lpstr>COTIZACIONES!Área_de_impresión</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Carmen Yamilia Perez Rojas</cp:lastModifiedBy>
  <cp:revision/>
  <dcterms:created xsi:type="dcterms:W3CDTF">2023-06-08T18:21:19Z</dcterms:created>
  <dcterms:modified xsi:type="dcterms:W3CDTF">2026-04-17T04:09:56Z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0x0101007117DCBD747BD74898AE5C70A8945CE5</vt:lpwstr>
  </property>
</Properties>
</file>