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c\Desktop\NOCAIMA\CONTRATACION 2026\PROCESOS\REGALIAS\"/>
    </mc:Choice>
  </mc:AlternateContent>
  <xr:revisionPtr revIDLastSave="0" documentId="8_{E3E8F3AB-E89A-40D8-B1E5-2FAD0C44EF72}" xr6:coauthVersionLast="47" xr6:coauthVersionMax="47" xr10:uidLastSave="{00000000-0000-0000-0000-000000000000}"/>
  <bookViews>
    <workbookView xWindow="-120" yWindow="-120" windowWidth="20730" windowHeight="11160" tabRatio="906" xr2:uid="{00000000-000D-0000-FFFF-FFFF00000000}"/>
  </bookViews>
  <sheets>
    <sheet name="PRESUPUESTO OFICIAL (Entida (2)" sheetId="270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0">[9]!_xlbgnm.ane7</definedName>
    <definedName name="_____ane7">[9]!_xlbgnm.ane7</definedName>
    <definedName name="_____ane8" localSheetId="0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0">[13]!_xlbgnm.ane7</definedName>
    <definedName name="____ane7">[13]!_xlbgnm.ane7</definedName>
    <definedName name="____ane8" localSheetId="0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0">[15]!_xlbgnm.ane7</definedName>
    <definedName name="___ane7">[15]!_xlbgnm.ane7</definedName>
    <definedName name="___ane8" localSheetId="0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0">[13]!_xlbgnm.ane7</definedName>
    <definedName name="__ane7">[13]!_xlbgnm.ane7</definedName>
    <definedName name="__ane8" localSheetId="0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0">[13]!_xlbgnm.ane7</definedName>
    <definedName name="_ane7">[13]!_xlbgnm.ane7</definedName>
    <definedName name="_ane8" localSheetId="0">[13]!_xlbgnm.ane8</definedName>
    <definedName name="_ane8">[13]!_xlbgnm.ane8</definedName>
    <definedName name="_APU221">#REF!</definedName>
    <definedName name="_APU465" localSheetId="0">[21]!absc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'PRESUPUESTO OFICIAL (Entida (2)'!$I$12:$I$28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0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0">[26]!absc</definedName>
    <definedName name="adoc1">[26]!absc</definedName>
    <definedName name="ADOC125" localSheetId="0">[29]!absc</definedName>
    <definedName name="ADOC125">[29]!absc</definedName>
    <definedName name="adoq" localSheetId="0">[30]!absc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0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0">[38]!absc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'PRESUPUESTO OFICIAL (Entida (2)'!$A$1:$M$44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0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 localSheetId="0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 localSheetId="0">[50]!Customize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 localSheetId="0">[50]!FareWellStmnt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 localSheetId="0">[50]!FinePrint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[20]Interc.válv.!$E$1:$E$65536</definedName>
    <definedName name="INV_11">'[81]PR 1'!$A$2:$N$655</definedName>
    <definedName name="INV_Payments" localSheetId="0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0">[26]!absc</definedName>
    <definedName name="LOCA">[26]!absc</definedName>
    <definedName name="LOCA1" localSheetId="0">[38]!absc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0">[9]!Módulo3.anexo1</definedName>
    <definedName name="Módulo3.anexo1">[9]!Módulo3.anexo1</definedName>
    <definedName name="Módulo3.anexo10" localSheetId="0">[9]!Módulo3.anexo10</definedName>
    <definedName name="Módulo3.anexo10">[9]!Módulo3.anexo10</definedName>
    <definedName name="Módulo3.anexo11" localSheetId="0">[9]!Módulo3.anexo11</definedName>
    <definedName name="Módulo3.anexo11">[9]!Módulo3.anexo11</definedName>
    <definedName name="Módulo3.anexo12" localSheetId="0">[9]!Módulo3.anexo12</definedName>
    <definedName name="Módulo3.anexo12">[9]!Módulo3.anexo12</definedName>
    <definedName name="Módulo3.anexo3" localSheetId="0">[9]!Módulo3.anexo3</definedName>
    <definedName name="Módulo3.anexo3">[9]!Módulo3.anexo3</definedName>
    <definedName name="Módulo3.anexo4" localSheetId="0">[9]!Módulo3.anexo4</definedName>
    <definedName name="Módulo3.anexo4">[9]!Módulo3.anexo4</definedName>
    <definedName name="Módulo3.anexo5" localSheetId="0">[9]!Módulo3.anexo5</definedName>
    <definedName name="Módulo3.anexo5">[9]!Módulo3.anexo5</definedName>
    <definedName name="Módulo3.anexo6" localSheetId="0">[9]!Módulo3.anexo6</definedName>
    <definedName name="Módulo3.anexo6">[9]!Módulo3.anexo6</definedName>
    <definedName name="Módulo8.anexo16" localSheetId="0">[9]!Módulo8.anexo16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 localSheetId="0">[50]!Nada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 localSheetId="0">DATE(YEAR([91]!Loan_Start),MONTH([91]!Loan_Start)+Payment_Number,DAY([91]!Loan_Start))</definedName>
    <definedName name="obras1">DATE(YEAR([91]!Loan_Start),MONTH([91]!Loan_Start)+Payment_Number,DAY([91]!Loan_Start))</definedName>
    <definedName name="obras11" hidden="1">#REF!</definedName>
    <definedName name="obras111" localSheetId="0">DATE(YEAR([92]!Loan_Start),MONTH([92]!Loan_Start)+Payment_Number,DAY([92]!Loan_Start))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yment_Date1" localSheetId="0">DATE(YEAR([92]!Loan_Start),MONTH([92]!Loan_Start)+Payment_Number,DAY([92]!Loan_Start))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 localSheetId="0">[95]!absc</definedName>
    <definedName name="PRUEBA">[95]!absc</definedName>
    <definedName name="prueba1" localSheetId="0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0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'PRESUPUESTO OFICIAL (Entida (2)'!$K$30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'PRESUPUESTO OFICIAL (Entida (2)'!$K$39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'PRESUPUESTO OFICIAL (Entida (2)'!$K$39</definedName>
    <definedName name="solver_pre" localSheetId="0" hidden="1">0.000001</definedName>
    <definedName name="solver_rel1" localSheetId="0" hidden="1">2</definedName>
    <definedName name="solver_rhs1" localSheetId="0" hidden="1">'PRESUPUESTO OFICIAL (Entida (2)'!$K$40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 localSheetId="0">MODULO10.auto_abrir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0">[21]!absc</definedName>
    <definedName name="t">[21]!absc</definedName>
    <definedName name="t_1" localSheetId="0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Payment1" localSheetId="0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 localSheetId="0">[110]!absc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0">[26]!absc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1" i="270" l="1"/>
  <c r="K21" i="270"/>
  <c r="K22" i="270"/>
  <c r="K23" i="270"/>
  <c r="K24" i="270"/>
  <c r="K25" i="270"/>
  <c r="K26" i="270"/>
  <c r="K20" i="270"/>
  <c r="K16" i="270"/>
  <c r="K17" i="270"/>
  <c r="K15" i="270"/>
  <c r="Q21" i="270"/>
  <c r="K18" i="270" l="1"/>
  <c r="Q20" i="270"/>
  <c r="Q27" i="270" s="1"/>
  <c r="K27" i="270"/>
  <c r="K28" i="270" l="1"/>
  <c r="K30" i="270" l="1"/>
  <c r="K34" i="270" s="1"/>
</calcChain>
</file>

<file path=xl/sharedStrings.xml><?xml version="1.0" encoding="utf-8"?>
<sst xmlns="http://schemas.openxmlformats.org/spreadsheetml/2006/main" count="76" uniqueCount="65">
  <si>
    <t>Código</t>
  </si>
  <si>
    <t>CCE-EICP-FM-25</t>
  </si>
  <si>
    <t>Versión</t>
  </si>
  <si>
    <t>FORMULARIO 1</t>
  </si>
  <si>
    <t>PRESUPUESTO OFICIAL</t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</si>
  <si>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 amarillo. Tratándose de otras modalidades de precio, la Entidad puede o no configurar los mismos aspectos.</t>
  </si>
  <si>
    <t>Nº</t>
  </si>
  <si>
    <t>ITEM DE PAGO</t>
  </si>
  <si>
    <t xml:space="preserve">ESPECIFICACIONES </t>
  </si>
  <si>
    <t>DESCRIPCION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</si>
  <si>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</si>
  <si>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</si>
  <si>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</si>
  <si>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</si>
  <si>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</si>
  <si>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</si>
  <si>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</si>
  <si>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>PORCENTAJE</t>
  </si>
  <si>
    <r>
      <rPr>
        <b/>
        <sz val="12"/>
        <rFont val="Arial Narrow"/>
        <family val="2"/>
      </rPr>
      <t>NOTA 2:</t>
    </r>
    <r>
      <rPr>
        <sz val="12"/>
        <rFont val="Arial Narrow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</si>
  <si>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ADMINISTRACION</t>
  </si>
  <si>
    <t>A=</t>
  </si>
  <si>
    <r>
      <rPr>
        <b/>
        <sz val="12"/>
        <rFont val="Arial Narrow"/>
        <family val="2"/>
      </rPr>
      <t>NOTA 3:</t>
    </r>
    <r>
      <rPr>
        <sz val="12"/>
        <rFont val="Arial Narrow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</si>
  <si>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</si>
  <si>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</si>
  <si>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</si>
  <si>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</si>
  <si>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</si>
  <si>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</si>
  <si>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Formulario 1 - Propuesta económica  - Documento tipo de selección abreviada de menor cuantía - versión 2</t>
  </si>
  <si>
    <r>
      <t xml:space="preserve">[La entidad puede utilizar este formulario de detalle del </t>
    </r>
    <r>
      <rPr>
        <b/>
        <u/>
        <sz val="12"/>
        <rFont val="Arial Narrow"/>
        <family val="2"/>
      </rPr>
      <t>presupuesto oficial</t>
    </r>
    <r>
      <rPr>
        <sz val="12"/>
        <rFont val="Arial Narrow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</si>
  <si>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t xml:space="preserve">TOTAL PROYECTO </t>
  </si>
  <si>
    <r>
      <rPr>
        <b/>
        <sz val="12"/>
        <rFont val="Arial Narrow"/>
        <family val="2"/>
      </rPr>
      <t xml:space="preserve">NOTA 1: </t>
    </r>
    <r>
      <rPr>
        <sz val="12"/>
        <rFont val="Arial Narrow"/>
        <family val="2"/>
      </rPr>
      <t xml:space="preserve"> Se debe tener en cuenta que el PRECIO UNITARIO No incluye el valor de A.I.U. </t>
    </r>
  </si>
  <si>
    <t xml:space="preserve">AIU </t>
  </si>
  <si>
    <t>EXCAVACIONES VARIAS A MÁQUINA SIN CLASIFICAR (INCLUYE RETIRO DE SOBRANTES A UNA DISTANCIA MENOR DE 5 KM)</t>
  </si>
  <si>
    <t>LOCALIZACIÓN Y REPLANTEO DE CIMIENTOS CON ELEMENTOS DE PRESICIÓN</t>
  </si>
  <si>
    <t>DEMOLICIÓN ADOQUÍN SOBRE ARENA, H=0.15 M</t>
  </si>
  <si>
    <t>PRELIMINARES, DEMOLICIONES, RELLENOS Y EXCAVACIÓNES</t>
  </si>
  <si>
    <t>m²</t>
  </si>
  <si>
    <t>m³</t>
  </si>
  <si>
    <t>***</t>
  </si>
  <si>
    <t>201 P</t>
  </si>
  <si>
    <t>ESTRUCTURA DE PAVIMENTO</t>
  </si>
  <si>
    <t>BASE GRANULAR</t>
  </si>
  <si>
    <t>CONCRETO PARA PAVIMENTO RIGIDO MR - 43, INCLUYE SELLADO DE JUNTAS Y ACERO DE TRANSFERENCIA Y UNION</t>
  </si>
  <si>
    <t>BORDILLO FUNDIDO EN SITIO DE 15 X 40 CM  EN CONCRETO CLASE E, 2500 PSI</t>
  </si>
  <si>
    <t>SUMINISTRO E INSTALACION DE GEOTEXTIL T 2400 (ESTABILIZACIÓN, FILTRO Y SEPARACIÓN)</t>
  </si>
  <si>
    <t>SUMINISTRO, FIGURADO Y ARMADO DE ACERO DE REFUERZO 60000 PSI</t>
  </si>
  <si>
    <t>NIVELACIÓN DE POZOS DE INSPECCIÓN DI=1,20M, E=0,25M, H=0,21M</t>
  </si>
  <si>
    <t>SUMIDERO FUNDIDO EN SITIO SL-250</t>
  </si>
  <si>
    <t>ml</t>
  </si>
  <si>
    <t>kg</t>
  </si>
  <si>
    <t>un</t>
  </si>
  <si>
    <t>3.3</t>
  </si>
  <si>
    <t>3.18</t>
  </si>
  <si>
    <t>4.33</t>
  </si>
  <si>
    <t>4.46</t>
  </si>
  <si>
    <t>330.1</t>
  </si>
  <si>
    <t>500.1</t>
  </si>
  <si>
    <t>672.1</t>
  </si>
  <si>
    <t>640.1</t>
  </si>
  <si>
    <t xml:space="preserve">TOTAL COSTOS DIRECTOS </t>
  </si>
  <si>
    <t xml:space="preserve">TOTAL COSTOS DIRECTOS  </t>
  </si>
  <si>
    <t>PMT</t>
  </si>
  <si>
    <t>PAGA</t>
  </si>
  <si>
    <t>MEJORAMIENTO DE LA CALLE 10 ENTRE CARRERA 5 Y 7 Y CARRERA 7 ENTRE CALLE 9 Y 10 DEL MUNICIPIO DE NOCAIMA CUNDINAMARCA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</si>
</sst>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2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* #,##0.00\ &quot;€&quot;_-;\-* #,##0.00\ &quot;€&quot;_-;_-* &quot;-&quot;??\ &quot;€&quot;_-;_-@_-"/>
    <numFmt numFmtId="166" formatCode="&quot;$&quot;\ #,##0.00_);\(&quot;$&quot;\ #,##0.00\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&quot;$&quot;\ #,##0.00;[Red]&quot;$&quot;\ \-#,##0.00"/>
    <numFmt numFmtId="170" formatCode="_ &quot;$&quot;\ * #,##0_ ;_ &quot;$&quot;\ * \-#,##0_ ;_ &quot;$&quot;\ * &quot;-&quot;_ ;_ @_ "/>
    <numFmt numFmtId="171" formatCode="_ &quot;$&quot;\ * #,##0.00_ ;_ &quot;$&quot;\ * \-#,##0.00_ ;_ &quot;$&quot;\ * &quot;-&quot;??_ ;_ @_ "/>
    <numFmt numFmtId="172" formatCode="_ * #,##0.00_ ;_ * \-#,##0.00_ ;_ * &quot;-&quot;??_ ;_ @_ "/>
    <numFmt numFmtId="173" formatCode="#,##0.000"/>
    <numFmt numFmtId="174" formatCode="#,##0.0"/>
    <numFmt numFmtId="175" formatCode="&quot;$&quot;\ #,##0.00"/>
    <numFmt numFmtId="176" formatCode="_-* #,##0.00\ &quot;Pts&quot;_-;\-* #,##0.00\ &quot;Pts&quot;_-;_-* &quot;-&quot;??\ &quot;Pts&quot;_-;_-@_-"/>
    <numFmt numFmtId="177" formatCode="#,##0.0000"/>
    <numFmt numFmtId="178" formatCode="0#.00\ \L\t"/>
    <numFmt numFmtId="179" formatCode="_([$$-240A]\ * #,##0.00_);_([$$-240A]\ * \(#,##0.00\);_([$$-240A]\ * &quot;-&quot;??_);_(@_)"/>
    <numFmt numFmtId="180" formatCode="_([$$-240A]\ * #,##0_);_([$$-240A]\ * \(#,##0\);_([$$-240A]\ * &quot;-&quot;??_);_(@_)"/>
    <numFmt numFmtId="181" formatCode="_-* #,##0.00\ [$€]_-;\-* #,##0.00\ [$€]_-;_-* &quot;-&quot;??\ [$€]_-;_-@_-"/>
    <numFmt numFmtId="182" formatCode="_ [$$-240A]\ * #,##0.00_ ;_ [$$-240A]\ * \-#,##0.00_ ;_ [$$-240A]\ * &quot;-&quot;??_ ;_ @_ "/>
    <numFmt numFmtId="183" formatCode="_ * #,##0_ ;_ * \-#,##0_ ;_ * &quot;-&quot;??_ ;_ @_ "/>
    <numFmt numFmtId="184" formatCode="_-[$$-240A]\ * #,##0.00_ ;_-[$$-240A]\ * \-#,##0.00\ ;_-[$$-240A]\ * &quot;-&quot;??_ ;_-@_ "/>
    <numFmt numFmtId="185" formatCode="_-[$$-240A]* #,##0.00_-;\-[$$-240A]* #,##0.00_-;_-[$$-240A]* &quot;-&quot;??_-;_-@_-"/>
    <numFmt numFmtId="186" formatCode="##0"/>
    <numFmt numFmtId="187" formatCode="0.000"/>
    <numFmt numFmtId="188" formatCode="0.0000"/>
    <numFmt numFmtId="189" formatCode="_-* #,##0\ _P_t_s_-;\-* #,##0\ _P_t_s_-;_-* &quot;-&quot;??\ _P_t_s_-;_-@_-"/>
    <numFmt numFmtId="190" formatCode="0.00%;\-0.00%;&quot;&quot;"/>
    <numFmt numFmtId="191" formatCode="&quot;$&quot;#,##0\ ;\(&quot;$&quot;#,##0\)"/>
    <numFmt numFmtId="192" formatCode="\(0%\)"/>
    <numFmt numFmtId="193" formatCode=";;"/>
    <numFmt numFmtId="194" formatCode="d\ \d\e\ mmmm\ \d\e\ yyyy"/>
    <numFmt numFmtId="195" formatCode="0%;\-0%;&quot;&quot;"/>
    <numFmt numFmtId="196" formatCode="#0&quot;.&quot;000&quot;´&quot;000&quot;.&quot;000"/>
    <numFmt numFmtId="197" formatCode="##0&quot;.&quot;000"/>
    <numFmt numFmtId="198" formatCode="##0&quot;´&quot;000&quot;.&quot;000"/>
    <numFmt numFmtId="199" formatCode="_(&quot;$&quot;\ * #,##0_);_(&quot;$&quot;\ * \(#,##0\);_(&quot;$&quot;\ * &quot;-&quot;??_);_(@_)"/>
    <numFmt numFmtId="200" formatCode="#0&quot;.&quot;"/>
    <numFmt numFmtId="201" formatCode="0.0%;\-0.0%;&quot;&quot;"/>
    <numFmt numFmtId="202" formatCode="&quot;$&quot;\ \ #,##0.00"/>
    <numFmt numFmtId="203" formatCode="_-[$$-240A]\ * #,##0.00_-;\-[$$-240A]\ * #,##0.00_-;_-[$$-240A]\ * &quot;-&quot;??_-;_-@_-"/>
  </numFmts>
  <fonts count="52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b/>
      <sz val="12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8"/>
      <name val="Arial"/>
      <family val="2"/>
      <charset val="1"/>
    </font>
    <font>
      <b/>
      <u/>
      <sz val="12"/>
      <name val="Arial Narrow"/>
      <family val="2"/>
    </font>
    <font>
      <sz val="12"/>
      <color theme="1"/>
      <name val="Gotham Narrow Book"/>
      <family val="3"/>
    </font>
    <font>
      <sz val="13"/>
      <color theme="1"/>
      <name val="Gotham Narrow"/>
      <family val="3"/>
    </font>
    <font>
      <sz val="13"/>
      <name val="Gotham Narrow"/>
      <family val="3"/>
    </font>
    <font>
      <sz val="13"/>
      <color indexed="8"/>
      <name val="Gotham Narrow"/>
      <family val="3"/>
    </font>
    <font>
      <sz val="10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6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 style="thick">
        <color auto="1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66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0" fontId="26" fillId="0" borderId="0">
      <alignment vertical="top"/>
    </xf>
    <xf numFmtId="181" fontId="6" fillId="0" borderId="0" applyFont="0" applyFill="0" applyBorder="0" applyAlignment="0" applyProtection="0"/>
    <xf numFmtId="0" fontId="17" fillId="3" borderId="0" applyNumberFormat="0" applyBorder="0" applyAlignment="0" applyProtection="0"/>
    <xf numFmtId="172" fontId="5" fillId="0" borderId="0" applyFont="0" applyFill="0" applyBorder="0" applyAlignment="0" applyProtection="0"/>
    <xf numFmtId="2" fontId="7" fillId="0" borderId="4" applyFont="0" applyBorder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68" fontId="9" fillId="0" borderId="0" applyFont="0" applyFill="0" applyBorder="0" applyAlignment="0" applyProtection="0"/>
    <xf numFmtId="173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27" fillId="0" borderId="0" applyFont="0" applyFill="0" applyBorder="0" applyAlignment="0" applyProtection="0"/>
    <xf numFmtId="172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7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67" fontId="9" fillId="0" borderId="0" applyFont="0" applyFill="0" applyBorder="0" applyAlignment="0" applyProtection="0"/>
    <xf numFmtId="169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6" fillId="0" borderId="0"/>
    <xf numFmtId="0" fontId="6" fillId="0" borderId="0"/>
    <xf numFmtId="0" fontId="27" fillId="0" borderId="0"/>
    <xf numFmtId="0" fontId="6" fillId="0" borderId="0"/>
    <xf numFmtId="0" fontId="6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28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23" borderId="5" applyNumberFormat="0" applyFont="0" applyAlignment="0" applyProtection="0"/>
    <xf numFmtId="9" fontId="9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5" fillId="0" borderId="10" applyNumberFormat="0" applyFill="0" applyAlignment="0" applyProtection="0"/>
    <xf numFmtId="0" fontId="25" fillId="0" borderId="10" applyNumberFormat="0" applyFill="0" applyAlignment="0" applyProtection="0"/>
    <xf numFmtId="172" fontId="29" fillId="0" borderId="0" applyFont="0" applyFill="0" applyBorder="0" applyAlignment="0" applyProtection="0"/>
    <xf numFmtId="0" fontId="5" fillId="0" borderId="0"/>
    <xf numFmtId="9" fontId="29" fillId="0" borderId="0" applyFont="0" applyFill="0" applyBorder="0" applyAlignment="0" applyProtection="0"/>
    <xf numFmtId="0" fontId="5" fillId="0" borderId="0"/>
    <xf numFmtId="176" fontId="5" fillId="0" borderId="0" applyFont="0" applyFill="0" applyBorder="0" applyAlignment="0" applyProtection="0"/>
    <xf numFmtId="0" fontId="4" fillId="0" borderId="0"/>
    <xf numFmtId="0" fontId="5" fillId="0" borderId="0"/>
    <xf numFmtId="0" fontId="5" fillId="0" borderId="0"/>
    <xf numFmtId="0" fontId="3" fillId="0" borderId="0"/>
    <xf numFmtId="43" fontId="3" fillId="0" borderId="0" applyFont="0" applyFill="0" applyBorder="0" applyAlignment="0" applyProtection="0"/>
    <xf numFmtId="0" fontId="5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5" fillId="0" borderId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186" fontId="7" fillId="0" borderId="38">
      <alignment horizontal="right"/>
    </xf>
    <xf numFmtId="186" fontId="7" fillId="0" borderId="38">
      <alignment horizontal="right"/>
    </xf>
    <xf numFmtId="2" fontId="7" fillId="0" borderId="0"/>
    <xf numFmtId="2" fontId="7" fillId="0" borderId="0"/>
    <xf numFmtId="2" fontId="7" fillId="0" borderId="0"/>
    <xf numFmtId="187" fontId="7" fillId="0" borderId="0"/>
    <xf numFmtId="187" fontId="7" fillId="0" borderId="0"/>
    <xf numFmtId="187" fontId="7" fillId="0" borderId="0"/>
    <xf numFmtId="188" fontId="8" fillId="0" borderId="0"/>
    <xf numFmtId="188" fontId="8" fillId="0" borderId="0"/>
    <xf numFmtId="188" fontId="8" fillId="0" borderId="0"/>
    <xf numFmtId="186" fontId="7" fillId="0" borderId="38">
      <alignment horizontal="right"/>
    </xf>
    <xf numFmtId="189" fontId="5" fillId="0" borderId="0">
      <protection locked="0"/>
    </xf>
    <xf numFmtId="3" fontId="35" fillId="0" borderId="0" applyFont="0" applyFill="0" applyBorder="0" applyAlignment="0" applyProtection="0"/>
    <xf numFmtId="190" fontId="5" fillId="0" borderId="0">
      <protection locked="0"/>
    </xf>
    <xf numFmtId="191" fontId="35" fillId="0" borderId="0" applyFont="0" applyFill="0" applyBorder="0" applyAlignment="0" applyProtection="0"/>
    <xf numFmtId="192" fontId="5" fillId="0" borderId="0">
      <protection locked="0"/>
    </xf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193" fontId="36" fillId="0" borderId="0">
      <protection locked="0"/>
    </xf>
    <xf numFmtId="193" fontId="36" fillId="0" borderId="0">
      <protection locked="0"/>
    </xf>
    <xf numFmtId="193" fontId="36" fillId="0" borderId="0">
      <protection locked="0"/>
    </xf>
    <xf numFmtId="193" fontId="36" fillId="0" borderId="0">
      <protection locked="0"/>
    </xf>
    <xf numFmtId="193" fontId="36" fillId="0" borderId="0">
      <protection locked="0"/>
    </xf>
    <xf numFmtId="193" fontId="36" fillId="0" borderId="0">
      <protection locked="0"/>
    </xf>
    <xf numFmtId="193" fontId="36" fillId="0" borderId="0">
      <protection locked="0"/>
    </xf>
    <xf numFmtId="194" fontId="5" fillId="0" borderId="0">
      <protection locked="0"/>
    </xf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195" fontId="5" fillId="0" borderId="0">
      <protection locked="0"/>
    </xf>
    <xf numFmtId="195" fontId="5" fillId="0" borderId="0">
      <protection locked="0"/>
    </xf>
    <xf numFmtId="0" fontId="17" fillId="3" borderId="0" applyNumberFormat="0" applyBorder="0" applyAlignment="0" applyProtection="0"/>
    <xf numFmtId="196" fontId="7" fillId="0" borderId="0">
      <alignment horizontal="right"/>
    </xf>
    <xf numFmtId="196" fontId="7" fillId="0" borderId="0">
      <alignment horizontal="right"/>
    </xf>
    <xf numFmtId="196" fontId="7" fillId="0" borderId="0">
      <alignment horizontal="right"/>
    </xf>
    <xf numFmtId="197" fontId="7" fillId="0" borderId="0" applyFont="0" applyFill="0" applyBorder="0" applyAlignment="0">
      <alignment horizontal="center"/>
    </xf>
    <xf numFmtId="197" fontId="7" fillId="0" borderId="0" applyFont="0" applyFill="0" applyBorder="0" applyAlignment="0">
      <alignment horizontal="center"/>
    </xf>
    <xf numFmtId="2" fontId="7" fillId="0" borderId="4" applyFont="0" applyBorder="0"/>
    <xf numFmtId="168" fontId="9" fillId="0" borderId="0" applyFont="0" applyFill="0" applyBorder="0" applyAlignment="0" applyProtection="0"/>
    <xf numFmtId="172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39" fillId="0" borderId="0" applyFont="0" applyFill="0" applyBorder="0" applyAlignment="0" applyProtection="0"/>
    <xf numFmtId="168" fontId="39" fillId="0" borderId="0" applyFont="0" applyFill="0" applyBorder="0" applyAlignment="0" applyProtection="0"/>
    <xf numFmtId="168" fontId="39" fillId="0" borderId="0" applyFont="0" applyFill="0" applyBorder="0" applyAlignment="0" applyProtection="0"/>
    <xf numFmtId="198" fontId="7" fillId="0" borderId="0">
      <alignment horizontal="right"/>
    </xf>
    <xf numFmtId="198" fontId="7" fillId="0" borderId="0">
      <alignment horizontal="right"/>
    </xf>
    <xf numFmtId="198" fontId="7" fillId="0" borderId="0">
      <alignment horizontal="right"/>
    </xf>
    <xf numFmtId="199" fontId="5" fillId="0" borderId="0" applyFont="0" applyFill="0" applyBorder="0" applyAlignment="0" applyProtection="0"/>
    <xf numFmtId="199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99" fontId="5" fillId="0" borderId="0" applyFont="0" applyFill="0" applyBorder="0" applyAlignment="0" applyProtection="0"/>
    <xf numFmtId="199" fontId="5" fillId="0" borderId="0" applyFont="0" applyFill="0" applyBorder="0" applyAlignment="0" applyProtection="0"/>
    <xf numFmtId="199" fontId="5" fillId="0" borderId="0" applyFont="0" applyFill="0" applyBorder="0" applyAlignment="0" applyProtection="0"/>
    <xf numFmtId="199" fontId="5" fillId="0" borderId="0" applyFont="0" applyFill="0" applyBorder="0" applyAlignment="0" applyProtection="0"/>
    <xf numFmtId="199" fontId="5" fillId="0" borderId="0" applyFont="0" applyFill="0" applyBorder="0" applyAlignment="0" applyProtection="0"/>
    <xf numFmtId="199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7" fontId="9" fillId="0" borderId="0" applyFont="0" applyFill="0" applyBorder="0" applyAlignment="0" applyProtection="0"/>
    <xf numFmtId="191" fontId="40" fillId="0" borderId="0" applyFont="0" applyFill="0" applyBorder="0" applyAlignment="0" applyProtection="0"/>
    <xf numFmtId="0" fontId="18" fillId="22" borderId="0" applyNumberFormat="0" applyBorder="0" applyAlignment="0" applyProtection="0"/>
    <xf numFmtId="200" fontId="7" fillId="0" borderId="0" applyFont="0" applyFill="0" applyBorder="0" applyAlignment="0">
      <alignment horizontal="center"/>
    </xf>
    <xf numFmtId="200" fontId="7" fillId="0" borderId="0" applyFont="0" applyFill="0" applyBorder="0" applyAlignment="0">
      <alignment horizontal="center"/>
    </xf>
    <xf numFmtId="0" fontId="5" fillId="0" borderId="0"/>
    <xf numFmtId="0" fontId="5" fillId="0" borderId="0"/>
    <xf numFmtId="0" fontId="39" fillId="0" borderId="0"/>
    <xf numFmtId="0" fontId="2" fillId="0" borderId="0"/>
    <xf numFmtId="0" fontId="3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1" fillId="0" borderId="0"/>
    <xf numFmtId="0" fontId="5" fillId="0" borderId="0"/>
    <xf numFmtId="0" fontId="5" fillId="23" borderId="5" applyNumberFormat="0" applyFont="0" applyAlignment="0" applyProtection="0"/>
    <xf numFmtId="201" fontId="5" fillId="0" borderId="0">
      <protection locked="0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9" fillId="0" borderId="0" applyFont="0" applyFill="0" applyBorder="0" applyAlignment="0" applyProtection="0"/>
    <xf numFmtId="0" fontId="42" fillId="0" borderId="0">
      <alignment vertical="top"/>
    </xf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195" fontId="5" fillId="0" borderId="39">
      <protection locked="0"/>
    </xf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51" fillId="0" borderId="0" applyFont="0" applyFill="0" applyBorder="0" applyAlignment="0" applyProtection="0"/>
  </cellStyleXfs>
  <cellXfs count="120">
    <xf numFmtId="0" fontId="0" fillId="0" borderId="0" xfId="0"/>
    <xf numFmtId="0" fontId="30" fillId="0" borderId="0" xfId="89" applyFont="1"/>
    <xf numFmtId="0" fontId="30" fillId="0" borderId="0" xfId="89" applyFont="1" applyAlignment="1">
      <alignment horizontal="center"/>
    </xf>
    <xf numFmtId="0" fontId="33" fillId="0" borderId="0" xfId="90" applyFont="1"/>
    <xf numFmtId="0" fontId="32" fillId="0" borderId="0" xfId="90" applyFont="1"/>
    <xf numFmtId="0" fontId="34" fillId="0" borderId="0" xfId="89" applyFont="1"/>
    <xf numFmtId="0" fontId="34" fillId="0" borderId="0" xfId="89" applyFont="1" applyAlignment="1">
      <alignment horizontal="center"/>
    </xf>
    <xf numFmtId="0" fontId="34" fillId="0" borderId="29" xfId="89" applyFont="1" applyBorder="1"/>
    <xf numFmtId="0" fontId="34" fillId="0" borderId="30" xfId="89" applyFont="1" applyBorder="1"/>
    <xf numFmtId="0" fontId="31" fillId="0" borderId="17" xfId="126" applyFont="1" applyBorder="1" applyAlignment="1">
      <alignment horizontal="center" vertical="center" wrapText="1"/>
    </xf>
    <xf numFmtId="0" fontId="34" fillId="0" borderId="16" xfId="73" applyFont="1" applyBorder="1" applyAlignment="1">
      <alignment horizontal="center" vertical="center"/>
    </xf>
    <xf numFmtId="0" fontId="34" fillId="0" borderId="12" xfId="73" applyFont="1" applyBorder="1" applyAlignment="1">
      <alignment horizontal="left" vertical="center"/>
    </xf>
    <xf numFmtId="166" fontId="34" fillId="0" borderId="20" xfId="62" applyNumberFormat="1" applyFont="1" applyBorder="1" applyAlignment="1">
      <alignment horizontal="right" vertical="center" wrapText="1"/>
    </xf>
    <xf numFmtId="175" fontId="31" fillId="0" borderId="31" xfId="39" applyNumberFormat="1" applyFont="1" applyBorder="1" applyAlignment="1">
      <alignment horizontal="right" vertical="center"/>
    </xf>
    <xf numFmtId="0" fontId="34" fillId="0" borderId="16" xfId="74" applyFont="1" applyBorder="1" applyAlignment="1">
      <alignment horizontal="center" vertical="center"/>
    </xf>
    <xf numFmtId="0" fontId="34" fillId="0" borderId="13" xfId="74" applyFont="1" applyBorder="1" applyAlignment="1">
      <alignment horizontal="center" vertical="center"/>
    </xf>
    <xf numFmtId="0" fontId="34" fillId="0" borderId="13" xfId="74" applyFont="1" applyBorder="1" applyAlignment="1">
      <alignment horizontal="left" vertical="center" wrapText="1"/>
    </xf>
    <xf numFmtId="0" fontId="34" fillId="0" borderId="0" xfId="90" applyFont="1"/>
    <xf numFmtId="0" fontId="34" fillId="0" borderId="29" xfId="90" applyFont="1" applyBorder="1"/>
    <xf numFmtId="0" fontId="34" fillId="0" borderId="30" xfId="90" applyFont="1" applyBorder="1"/>
    <xf numFmtId="0" fontId="31" fillId="0" borderId="27" xfId="79" applyFont="1" applyBorder="1" applyAlignment="1">
      <alignment vertical="center"/>
    </xf>
    <xf numFmtId="180" fontId="34" fillId="0" borderId="30" xfId="90" applyNumberFormat="1" applyFont="1" applyBorder="1"/>
    <xf numFmtId="182" fontId="34" fillId="0" borderId="30" xfId="90" applyNumberFormat="1" applyFont="1" applyBorder="1"/>
    <xf numFmtId="0" fontId="34" fillId="25" borderId="0" xfId="89" applyFont="1" applyFill="1"/>
    <xf numFmtId="0" fontId="30" fillId="25" borderId="0" xfId="89" applyFont="1" applyFill="1"/>
    <xf numFmtId="0" fontId="34" fillId="25" borderId="30" xfId="89" applyFont="1" applyFill="1" applyBorder="1"/>
    <xf numFmtId="9" fontId="34" fillId="27" borderId="24" xfId="95" applyFont="1" applyFill="1" applyBorder="1" applyAlignment="1">
      <alignment horizontal="center" vertical="center"/>
    </xf>
    <xf numFmtId="184" fontId="31" fillId="26" borderId="36" xfId="60" applyNumberFormat="1" applyFont="1" applyFill="1" applyBorder="1" applyAlignment="1">
      <alignment horizontal="center" vertical="center"/>
    </xf>
    <xf numFmtId="184" fontId="31" fillId="26" borderId="16" xfId="60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left"/>
    </xf>
    <xf numFmtId="0" fontId="44" fillId="0" borderId="0" xfId="0" applyFont="1" applyAlignment="1">
      <alignment horizontal="left"/>
    </xf>
    <xf numFmtId="49" fontId="31" fillId="0" borderId="0" xfId="131" applyNumberFormat="1" applyFont="1" applyAlignment="1">
      <alignment horizontal="right" vertical="center"/>
    </xf>
    <xf numFmtId="184" fontId="31" fillId="0" borderId="0" xfId="131" applyNumberFormat="1" applyFont="1" applyAlignment="1">
      <alignment vertical="center"/>
    </xf>
    <xf numFmtId="0" fontId="34" fillId="0" borderId="0" xfId="128" applyFont="1"/>
    <xf numFmtId="0" fontId="34" fillId="0" borderId="0" xfId="128" applyFont="1" applyAlignment="1">
      <alignment horizontal="center"/>
    </xf>
    <xf numFmtId="0" fontId="34" fillId="0" borderId="0" xfId="126" applyFont="1" applyAlignment="1">
      <alignment horizontal="center" vertical="center"/>
    </xf>
    <xf numFmtId="2" fontId="34" fillId="0" borderId="0" xfId="128" applyNumberFormat="1" applyFont="1"/>
    <xf numFmtId="179" fontId="34" fillId="0" borderId="0" xfId="129" applyNumberFormat="1" applyFont="1" applyBorder="1"/>
    <xf numFmtId="39" fontId="31" fillId="0" borderId="0" xfId="129" applyNumberFormat="1" applyFont="1" applyBorder="1" applyAlignment="1">
      <alignment vertical="center"/>
    </xf>
    <xf numFmtId="0" fontId="34" fillId="0" borderId="53" xfId="90" applyFont="1" applyBorder="1"/>
    <xf numFmtId="0" fontId="34" fillId="0" borderId="54" xfId="89" applyFont="1" applyBorder="1"/>
    <xf numFmtId="0" fontId="34" fillId="0" borderId="54" xfId="89" applyFont="1" applyBorder="1" applyAlignment="1">
      <alignment horizontal="center"/>
    </xf>
    <xf numFmtId="183" fontId="34" fillId="0" borderId="54" xfId="34" applyNumberFormat="1" applyFont="1" applyBorder="1"/>
    <xf numFmtId="0" fontId="34" fillId="0" borderId="55" xfId="89" applyFont="1" applyBorder="1"/>
    <xf numFmtId="0" fontId="43" fillId="0" borderId="59" xfId="0" applyFont="1" applyBorder="1" applyAlignment="1">
      <alignment horizontal="left"/>
    </xf>
    <xf numFmtId="0" fontId="34" fillId="0" borderId="64" xfId="89" applyFont="1" applyBorder="1"/>
    <xf numFmtId="0" fontId="34" fillId="25" borderId="64" xfId="89" applyFont="1" applyFill="1" applyBorder="1"/>
    <xf numFmtId="0" fontId="45" fillId="0" borderId="59" xfId="0" applyFont="1" applyBorder="1" applyAlignment="1">
      <alignment horizontal="left"/>
    </xf>
    <xf numFmtId="0" fontId="31" fillId="24" borderId="45" xfId="73" applyFont="1" applyFill="1" applyBorder="1" applyAlignment="1">
      <alignment vertical="center"/>
    </xf>
    <xf numFmtId="0" fontId="31" fillId="24" borderId="44" xfId="73" applyFont="1" applyFill="1" applyBorder="1" applyAlignment="1">
      <alignment vertical="center"/>
    </xf>
    <xf numFmtId="0" fontId="31" fillId="24" borderId="43" xfId="73" applyFont="1" applyFill="1" applyBorder="1" applyAlignment="1">
      <alignment vertical="center"/>
    </xf>
    <xf numFmtId="4" fontId="34" fillId="0" borderId="48" xfId="39" applyNumberFormat="1" applyFont="1" applyBorder="1" applyAlignment="1">
      <alignment vertical="center" wrapText="1"/>
    </xf>
    <xf numFmtId="0" fontId="48" fillId="25" borderId="16" xfId="135" applyFont="1" applyFill="1" applyBorder="1" applyAlignment="1" applyProtection="1">
      <alignment horizontal="center" vertical="center" wrapText="1"/>
      <protection locked="0"/>
    </xf>
    <xf numFmtId="0" fontId="49" fillId="25" borderId="16" xfId="135" applyFont="1" applyFill="1" applyBorder="1" applyAlignment="1" applyProtection="1">
      <alignment horizontal="center" vertical="center"/>
      <protection locked="0"/>
    </xf>
    <xf numFmtId="0" fontId="48" fillId="25" borderId="16" xfId="135" applyFont="1" applyFill="1" applyBorder="1" applyAlignment="1" applyProtection="1">
      <alignment horizontal="justify" vertical="center" wrapText="1"/>
      <protection locked="0"/>
    </xf>
    <xf numFmtId="4" fontId="47" fillId="0" borderId="16" xfId="255" applyNumberFormat="1" applyFont="1" applyBorder="1" applyAlignment="1">
      <alignment horizontal="center" vertical="center" wrapText="1"/>
    </xf>
    <xf numFmtId="0" fontId="31" fillId="24" borderId="32" xfId="135" applyFont="1" applyFill="1" applyBorder="1" applyAlignment="1">
      <alignment vertical="center"/>
    </xf>
    <xf numFmtId="0" fontId="31" fillId="24" borderId="34" xfId="135" applyFont="1" applyFill="1" applyBorder="1" applyAlignment="1">
      <alignment vertical="center"/>
    </xf>
    <xf numFmtId="0" fontId="31" fillId="0" borderId="0" xfId="135" applyFont="1" applyAlignment="1">
      <alignment vertical="center"/>
    </xf>
    <xf numFmtId="185" fontId="31" fillId="0" borderId="65" xfId="135" applyNumberFormat="1" applyFont="1" applyBorder="1" applyAlignment="1">
      <alignment vertical="center"/>
    </xf>
    <xf numFmtId="202" fontId="49" fillId="0" borderId="16" xfId="258" applyNumberFormat="1" applyFont="1" applyFill="1" applyBorder="1" applyAlignment="1" applyProtection="1">
      <alignment vertical="center"/>
      <protection locked="0"/>
    </xf>
    <xf numFmtId="44" fontId="31" fillId="0" borderId="46" xfId="265" applyFont="1" applyBorder="1" applyAlignment="1">
      <alignment vertical="center"/>
    </xf>
    <xf numFmtId="185" fontId="31" fillId="24" borderId="14" xfId="73" applyNumberFormat="1" applyFont="1" applyFill="1" applyBorder="1" applyAlignment="1">
      <alignment vertical="center"/>
    </xf>
    <xf numFmtId="2" fontId="50" fillId="25" borderId="16" xfId="135" applyNumberFormat="1" applyFont="1" applyFill="1" applyBorder="1" applyAlignment="1" applyProtection="1">
      <alignment horizontal="center" vertical="center" wrapText="1"/>
      <protection locked="0"/>
    </xf>
    <xf numFmtId="203" fontId="31" fillId="0" borderId="46" xfId="135" applyNumberFormat="1" applyFont="1" applyBorder="1" applyAlignment="1">
      <alignment vertical="center"/>
    </xf>
    <xf numFmtId="0" fontId="34" fillId="26" borderId="18" xfId="89" applyFont="1" applyFill="1" applyBorder="1" applyAlignment="1">
      <alignment horizontal="center" wrapText="1"/>
    </xf>
    <xf numFmtId="0" fontId="34" fillId="26" borderId="19" xfId="89" applyFont="1" applyFill="1" applyBorder="1" applyAlignment="1">
      <alignment horizontal="center" wrapText="1"/>
    </xf>
    <xf numFmtId="0" fontId="34" fillId="26" borderId="42" xfId="89" applyFont="1" applyFill="1" applyBorder="1" applyAlignment="1">
      <alignment horizontal="center" wrapText="1"/>
    </xf>
    <xf numFmtId="0" fontId="31" fillId="24" borderId="27" xfId="73" applyFont="1" applyFill="1" applyBorder="1" applyAlignment="1">
      <alignment horizontal="left" vertical="center"/>
    </xf>
    <xf numFmtId="0" fontId="31" fillId="24" borderId="15" xfId="73" applyFont="1" applyFill="1" applyBorder="1" applyAlignment="1">
      <alignment horizontal="left" vertical="center"/>
    </xf>
    <xf numFmtId="0" fontId="31" fillId="24" borderId="66" xfId="73" applyFont="1" applyFill="1" applyBorder="1" applyAlignment="1">
      <alignment horizontal="left" vertical="center"/>
    </xf>
    <xf numFmtId="0" fontId="34" fillId="0" borderId="63" xfId="89" applyFont="1" applyBorder="1" applyAlignment="1">
      <alignment horizontal="center"/>
    </xf>
    <xf numFmtId="0" fontId="34" fillId="0" borderId="51" xfId="89" applyFont="1" applyBorder="1" applyAlignment="1">
      <alignment horizontal="center"/>
    </xf>
    <xf numFmtId="0" fontId="34" fillId="0" borderId="52" xfId="89" applyFont="1" applyBorder="1" applyAlignment="1">
      <alignment horizontal="center"/>
    </xf>
    <xf numFmtId="0" fontId="43" fillId="0" borderId="60" xfId="0" applyFont="1" applyBorder="1" applyAlignment="1">
      <alignment horizontal="center" wrapText="1"/>
    </xf>
    <xf numFmtId="0" fontId="43" fillId="0" borderId="61" xfId="0" applyFont="1" applyBorder="1" applyAlignment="1">
      <alignment horizontal="center" wrapText="1"/>
    </xf>
    <xf numFmtId="0" fontId="43" fillId="0" borderId="62" xfId="0" applyFont="1" applyBorder="1" applyAlignment="1">
      <alignment horizontal="center" wrapText="1"/>
    </xf>
    <xf numFmtId="0" fontId="31" fillId="0" borderId="58" xfId="130" applyFont="1" applyBorder="1" applyAlignment="1">
      <alignment horizontal="center"/>
    </xf>
    <xf numFmtId="0" fontId="31" fillId="0" borderId="56" xfId="130" applyFont="1" applyBorder="1" applyAlignment="1">
      <alignment horizontal="center"/>
    </xf>
    <xf numFmtId="0" fontId="31" fillId="0" borderId="57" xfId="130" applyFont="1" applyBorder="1" applyAlignment="1">
      <alignment horizontal="center"/>
    </xf>
    <xf numFmtId="0" fontId="34" fillId="0" borderId="41" xfId="130" applyFont="1" applyBorder="1" applyAlignment="1">
      <alignment horizontal="center"/>
    </xf>
    <xf numFmtId="0" fontId="34" fillId="0" borderId="50" xfId="130" applyFont="1" applyBorder="1" applyAlignment="1">
      <alignment horizontal="center"/>
    </xf>
    <xf numFmtId="0" fontId="34" fillId="27" borderId="26" xfId="89" applyFont="1" applyFill="1" applyBorder="1" applyAlignment="1">
      <alignment horizontal="left" wrapText="1"/>
    </xf>
    <xf numFmtId="0" fontId="34" fillId="27" borderId="16" xfId="89" applyFont="1" applyFill="1" applyBorder="1" applyAlignment="1">
      <alignment horizontal="left" wrapText="1"/>
    </xf>
    <xf numFmtId="0" fontId="34" fillId="27" borderId="24" xfId="89" applyFont="1" applyFill="1" applyBorder="1" applyAlignment="1">
      <alignment horizontal="left" wrapText="1"/>
    </xf>
    <xf numFmtId="0" fontId="31" fillId="24" borderId="12" xfId="73" applyFont="1" applyFill="1" applyBorder="1" applyAlignment="1">
      <alignment horizontal="center" vertical="center" wrapText="1"/>
    </xf>
    <xf numFmtId="0" fontId="31" fillId="24" borderId="13" xfId="73" applyFont="1" applyFill="1" applyBorder="1" applyAlignment="1">
      <alignment horizontal="center" vertical="center" wrapText="1"/>
    </xf>
    <xf numFmtId="0" fontId="31" fillId="24" borderId="14" xfId="73" applyFont="1" applyFill="1" applyBorder="1" applyAlignment="1">
      <alignment horizontal="center" vertical="center" wrapText="1"/>
    </xf>
    <xf numFmtId="0" fontId="31" fillId="25" borderId="25" xfId="73" applyFont="1" applyFill="1" applyBorder="1" applyAlignment="1">
      <alignment horizontal="center" vertical="center" wrapText="1"/>
    </xf>
    <xf numFmtId="0" fontId="31" fillId="25" borderId="37" xfId="73" applyFont="1" applyFill="1" applyBorder="1" applyAlignment="1">
      <alignment horizontal="center" vertical="center" wrapText="1"/>
    </xf>
    <xf numFmtId="0" fontId="31" fillId="25" borderId="23" xfId="73" applyFont="1" applyFill="1" applyBorder="1" applyAlignment="1">
      <alignment horizontal="center" vertical="center" wrapText="1"/>
    </xf>
    <xf numFmtId="0" fontId="31" fillId="25" borderId="17" xfId="73" applyFont="1" applyFill="1" applyBorder="1" applyAlignment="1">
      <alignment horizontal="center" vertical="center" wrapText="1"/>
    </xf>
    <xf numFmtId="0" fontId="31" fillId="0" borderId="23" xfId="126" applyFont="1" applyBorder="1" applyAlignment="1">
      <alignment horizontal="center" vertical="center" wrapText="1"/>
    </xf>
    <xf numFmtId="4" fontId="31" fillId="25" borderId="23" xfId="73" applyNumberFormat="1" applyFont="1" applyFill="1" applyBorder="1" applyAlignment="1">
      <alignment horizontal="center" vertical="center" wrapText="1"/>
    </xf>
    <xf numFmtId="4" fontId="31" fillId="25" borderId="17" xfId="73" applyNumberFormat="1" applyFont="1" applyFill="1" applyBorder="1" applyAlignment="1">
      <alignment horizontal="center" vertical="center" wrapText="1"/>
    </xf>
    <xf numFmtId="4" fontId="31" fillId="25" borderId="28" xfId="73" applyNumberFormat="1" applyFont="1" applyFill="1" applyBorder="1" applyAlignment="1">
      <alignment horizontal="center" vertical="center" wrapText="1"/>
    </xf>
    <xf numFmtId="4" fontId="31" fillId="25" borderId="33" xfId="73" applyNumberFormat="1" applyFont="1" applyFill="1" applyBorder="1" applyAlignment="1">
      <alignment horizontal="center" vertical="center" wrapText="1"/>
    </xf>
    <xf numFmtId="0" fontId="31" fillId="24" borderId="12" xfId="73" applyFont="1" applyFill="1" applyBorder="1" applyAlignment="1">
      <alignment horizontal="right" vertical="center"/>
    </xf>
    <xf numFmtId="0" fontId="31" fillId="24" borderId="13" xfId="73" applyFont="1" applyFill="1" applyBorder="1" applyAlignment="1">
      <alignment horizontal="right" vertical="center"/>
    </xf>
    <xf numFmtId="0" fontId="31" fillId="24" borderId="20" xfId="73" applyFont="1" applyFill="1" applyBorder="1" applyAlignment="1">
      <alignment horizontal="right" vertical="center"/>
    </xf>
    <xf numFmtId="0" fontId="34" fillId="0" borderId="15" xfId="79" applyFont="1" applyBorder="1" applyAlignment="1">
      <alignment horizontal="center" vertical="center"/>
    </xf>
    <xf numFmtId="0" fontId="34" fillId="0" borderId="22" xfId="79" applyFont="1" applyBorder="1" applyAlignment="1">
      <alignment horizontal="center" vertical="center"/>
    </xf>
    <xf numFmtId="0" fontId="34" fillId="26" borderId="26" xfId="130" applyFont="1" applyFill="1" applyBorder="1" applyAlignment="1">
      <alignment vertical="center" wrapText="1"/>
    </xf>
    <xf numFmtId="0" fontId="34" fillId="26" borderId="16" xfId="130" applyFont="1" applyFill="1" applyBorder="1" applyAlignment="1">
      <alignment vertical="center" wrapText="1"/>
    </xf>
    <xf numFmtId="3" fontId="31" fillId="26" borderId="21" xfId="130" applyNumberFormat="1" applyFont="1" applyFill="1" applyBorder="1" applyAlignment="1">
      <alignment horizontal="center" vertical="center" wrapText="1"/>
    </xf>
    <xf numFmtId="3" fontId="31" fillId="26" borderId="16" xfId="130" applyNumberFormat="1" applyFont="1" applyFill="1" applyBorder="1" applyAlignment="1">
      <alignment horizontal="center" vertical="center"/>
    </xf>
    <xf numFmtId="0" fontId="31" fillId="26" borderId="16" xfId="130" applyFont="1" applyFill="1" applyBorder="1" applyAlignment="1">
      <alignment horizontal="center" vertical="center" wrapText="1"/>
    </xf>
    <xf numFmtId="0" fontId="31" fillId="26" borderId="16" xfId="130" applyFont="1" applyFill="1" applyBorder="1" applyAlignment="1">
      <alignment horizontal="center" vertical="center"/>
    </xf>
    <xf numFmtId="0" fontId="34" fillId="0" borderId="47" xfId="0" applyFont="1" applyBorder="1" applyAlignment="1">
      <alignment horizontal="center" vertical="center" wrapText="1"/>
    </xf>
    <xf numFmtId="0" fontId="34" fillId="0" borderId="40" xfId="0" applyFont="1" applyBorder="1" applyAlignment="1">
      <alignment horizontal="center" vertical="center" wrapText="1"/>
    </xf>
    <xf numFmtId="0" fontId="34" fillId="0" borderId="49" xfId="0" applyFont="1" applyBorder="1" applyAlignment="1">
      <alignment horizontal="center" vertical="center" wrapText="1"/>
    </xf>
    <xf numFmtId="0" fontId="34" fillId="0" borderId="11" xfId="0" applyFont="1" applyBorder="1" applyAlignment="1">
      <alignment horizontal="center" vertical="center" wrapText="1"/>
    </xf>
    <xf numFmtId="0" fontId="34" fillId="0" borderId="0" xfId="0" applyFont="1" applyAlignment="1">
      <alignment horizontal="center" vertical="center" wrapText="1"/>
    </xf>
    <xf numFmtId="0" fontId="34" fillId="0" borderId="35" xfId="0" applyFont="1" applyBorder="1" applyAlignment="1">
      <alignment horizontal="center" vertical="center" wrapText="1"/>
    </xf>
    <xf numFmtId="0" fontId="34" fillId="0" borderId="12" xfId="0" applyFont="1" applyBorder="1" applyAlignment="1">
      <alignment horizontal="center" vertical="center" wrapText="1"/>
    </xf>
    <xf numFmtId="0" fontId="34" fillId="0" borderId="13" xfId="0" applyFont="1" applyBorder="1" applyAlignment="1">
      <alignment horizontal="center" vertical="center" wrapText="1"/>
    </xf>
    <xf numFmtId="0" fontId="34" fillId="0" borderId="20" xfId="0" applyFont="1" applyBorder="1" applyAlignment="1">
      <alignment horizontal="center" vertical="center" wrapText="1"/>
    </xf>
    <xf numFmtId="3" fontId="31" fillId="26" borderId="16" xfId="130" applyNumberFormat="1" applyFont="1" applyFill="1" applyBorder="1" applyAlignment="1">
      <alignment horizontal="center" vertical="center" wrapText="1"/>
    </xf>
    <xf numFmtId="0" fontId="34" fillId="25" borderId="17" xfId="130" applyFont="1" applyFill="1" applyBorder="1" applyAlignment="1">
      <alignment horizontal="center" vertical="center" wrapText="1"/>
    </xf>
    <xf numFmtId="0" fontId="34" fillId="25" borderId="33" xfId="130" applyFont="1" applyFill="1" applyBorder="1" applyAlignment="1">
      <alignment horizontal="center" vertical="center" wrapText="1"/>
    </xf>
  </cellXfs>
  <cellStyles count="266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14" xfId="256" xr:uid="{A0B461C4-C85A-43EF-91AB-A584731AAA40}"/>
    <cellStyle name="Millares 15" xfId="257" xr:uid="{F297E422-5917-42C5-B342-EB7AD01B7EB5}"/>
    <cellStyle name="Millares 16" xfId="261" xr:uid="{BD337DA9-5997-4E76-B056-807996EFB98A}"/>
    <cellStyle name="Millares 17" xfId="259" xr:uid="{C2F701DF-2B3E-45F3-B828-C8D387BF6E92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 6" xfId="258" xr:uid="{76DFABF0-BF89-4145-BEEB-9A2B6BB67955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" xfId="265" builtinId="4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da 5" xfId="260" xr:uid="{C9770F35-B759-44FC-B50E-1C33BE48BF86}"/>
    <cellStyle name="Moneda 6" xfId="262" xr:uid="{50F76FE2-70C0-439B-9C23-1CC637577444}"/>
    <cellStyle name="Moneda 7" xfId="263" xr:uid="{1C7610B2-C942-475D-BA1B-67F643174567}"/>
    <cellStyle name="Moneda 8" xfId="264" xr:uid="{2A8A460B-601C-4AAB-A9B4-7846721D386B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10" xfId="255" xr:uid="{E94E8380-229E-45CF-A37C-AD128439D83B}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117" Type="http://schemas.openxmlformats.org/officeDocument/2006/relationships/customXml" Target="../customXml/item1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113" Type="http://schemas.openxmlformats.org/officeDocument/2006/relationships/theme" Target="theme/theme1.xml"/><Relationship Id="rId118" Type="http://schemas.openxmlformats.org/officeDocument/2006/relationships/customXml" Target="../customXml/item2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49" Type="http://schemas.openxmlformats.org/officeDocument/2006/relationships/externalLink" Target="externalLinks/externalLink48.xml"/><Relationship Id="rId114" Type="http://schemas.openxmlformats.org/officeDocument/2006/relationships/styles" Target="styles.xml"/><Relationship Id="rId119" Type="http://schemas.openxmlformats.org/officeDocument/2006/relationships/customXml" Target="../customXml/item3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sharedStrings" Target="sharedStrings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116" Type="http://schemas.openxmlformats.org/officeDocument/2006/relationships/calcChain" Target="calcChain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Relationship Id="rId15" Type="http://schemas.openxmlformats.org/officeDocument/2006/relationships/externalLink" Target="externalLinks/externalLink14.xml"/><Relationship Id="rId36" Type="http://schemas.openxmlformats.org/officeDocument/2006/relationships/externalLink" Target="externalLinks/externalLink35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Administrador/Desktop/AMV03NARI&#209;O%20ACTUAL/PRESUPUESTOS/Ruta%201702/PRESENTACI&#211;N%20BOGOT&#193;_RUTA%201702_26%20MARZO%202012/a%20%20aaInformaci&#243;n%20GRUPO%204/A%20MInformes%20Mensuales/Informe%20de%20estado%20vial%20ene/aCCIDENTES%20DE%201995%20-%201996.xls?7C10C0C8" TargetMode="External"/><Relationship Id="rId1" Type="http://schemas.openxmlformats.org/officeDocument/2006/relationships/externalLinkPath" Target="file:///\\7C10C0C8\aCCIDENTES%20DE%201995%20-%201996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TRAMO%20III/Desktop/Nueva%20carpeta/Documents%20and%20Settings/Adolfo%20Leon/Mis%20documentos/Mis%20documentos/ACTA%20No%2040/ACTA%20No36/CONSORCIO%20acta%20No35/Mis%20documentos/WINDOWS/TEMP/RELACI~1.XLS?92870375" TargetMode="External"/><Relationship Id="rId1" Type="http://schemas.openxmlformats.org/officeDocument/2006/relationships/externalLinkPath" Target="file:///\\92870375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TRAMO%20III/Desktop/Nueva%20carpeta/Users/Subtecnica.PROCOPAL/Documents/MVM/DEVIMED%20S.A/San%20Vicente/HLOPEZA/GERONA/CANTIDADES%20REPOSICION/SUBCIRCUITO%207/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Causa Posible"/>
      <sheetName val="Accidentalidad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>
        <row r="2">
          <cell r="A2">
            <v>0</v>
          </cell>
        </row>
      </sheetData>
      <sheetData sheetId="334"/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/>
      <sheetData sheetId="435"/>
      <sheetData sheetId="436"/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>
        <row r="2">
          <cell r="A2">
            <v>0</v>
          </cell>
        </row>
      </sheetData>
      <sheetData sheetId="519"/>
      <sheetData sheetId="520"/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/>
      <sheetData sheetId="524"/>
      <sheetData sheetId="525"/>
      <sheetData sheetId="526"/>
      <sheetData sheetId="527"/>
      <sheetData sheetId="528"/>
      <sheetData sheetId="529">
        <row r="2">
          <cell r="A2">
            <v>0</v>
          </cell>
        </row>
      </sheetData>
      <sheetData sheetId="530"/>
      <sheetData sheetId="531"/>
      <sheetData sheetId="532"/>
      <sheetData sheetId="533">
        <row r="2">
          <cell r="A2">
            <v>0</v>
          </cell>
        </row>
      </sheetData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>
        <row r="2">
          <cell r="A2">
            <v>0</v>
          </cell>
        </row>
      </sheetData>
      <sheetData sheetId="550"/>
      <sheetData sheetId="551"/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/>
      <sheetData sheetId="555"/>
      <sheetData sheetId="556"/>
      <sheetData sheetId="557"/>
      <sheetData sheetId="558"/>
      <sheetData sheetId="559"/>
      <sheetData sheetId="560">
        <row r="2">
          <cell r="A2">
            <v>0</v>
          </cell>
        </row>
      </sheetData>
      <sheetData sheetId="561"/>
      <sheetData sheetId="562"/>
      <sheetData sheetId="563"/>
      <sheetData sheetId="564">
        <row r="2">
          <cell r="A2">
            <v>0</v>
          </cell>
        </row>
      </sheetData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>
        <row r="2">
          <cell r="A2">
            <v>0</v>
          </cell>
        </row>
      </sheetData>
      <sheetData sheetId="581"/>
      <sheetData sheetId="582"/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/>
      <sheetData sheetId="586"/>
      <sheetData sheetId="587"/>
      <sheetData sheetId="588"/>
      <sheetData sheetId="589"/>
      <sheetData sheetId="590"/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  <sheetName val="DATOS_CONTRATO"/>
      <sheetName val="URCDIT"/>
      <sheetName val="DATOS"/>
      <sheetName val="Lineas del PACC"/>
      <sheetName val="Análisis_determinístico"/>
      <sheetName val="DEST__MEDIOS"/>
      <sheetName val="CARGASPROC_"/>
      <sheetName val="G_L_P__FINAL"/>
      <sheetName val="Lineas_del_PACC"/>
      <sheetName val="DATOS_CONTRATO1"/>
      <sheetName val="Análisis_determinístico1"/>
      <sheetName val="DEST__MEDIOS1"/>
      <sheetName val="CARGASPROC_1"/>
      <sheetName val="G_L_P__FINAL1"/>
      <sheetName val="Lineas_del_PACC1"/>
      <sheetName val="Informe_Semanal1"/>
      <sheetName val="BHA#4_8_5 inch"/>
      <sheetName val="DPC"/>
      <sheetName val="Bases de Datos"/>
      <sheetName val="Instrucciones "/>
      <sheetName val="Tbg Tally"/>
      <sheetName val="Reverse Tally"/>
      <sheetName val="PERSON"/>
      <sheetName val="Tablas"/>
      <sheetName val="API93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\a  aaInformación GRUPO 4\A MIn"/>
      <sheetName val="Informacion"/>
      <sheetName val="MATERIALES"/>
      <sheetName val="Informe"/>
      <sheetName val="Seguim-16"/>
      <sheetName val="Res-Accide-10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  <sheetName val="NOMINA_1"/>
      <sheetName val="NOMINA_2"/>
      <sheetName val="PAZ_Y_SALVO"/>
      <sheetName val="CONTROL___"/>
      <sheetName val="CONTROL_DIA__EJECUCION"/>
      <sheetName val="INFORME_CONTRATO"/>
      <sheetName val="PAGO_No1"/>
      <sheetName val="RECIBO_No__1"/>
      <sheetName val="PAGO_No_2_"/>
      <sheetName val="RECIBO_No__2"/>
      <sheetName val="PAGO_No_3"/>
      <sheetName val="RECIBO_No_3"/>
      <sheetName val="PAGO_No_4"/>
      <sheetName val="RECIBO_No_4"/>
      <sheetName val="PAGO_FINAL"/>
      <sheetName val="RECIBO_FINAL"/>
      <sheetName val="CENTROS_COSTOS"/>
      <sheetName val="adicional_1"/>
      <sheetName val="adicional_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3"/>
      <sheetName val="Cantidades_de_Obra3"/>
      <sheetName val="SUB_APU1"/>
      <sheetName val="Cantidades_de_Obra1"/>
      <sheetName val="SUB_APU2"/>
      <sheetName val="Cantidades_de_Obra2"/>
      <sheetName val="Itemes Renovación"/>
    </sheetNames>
    <sheetDataSet>
      <sheetData sheetId="0"/>
      <sheetData sheetId="1"/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64BF87-BF8D-493E-8B95-08672B9B5F82}">
  <dimension ref="A1:Q44"/>
  <sheetViews>
    <sheetView showGridLines="0" tabSelected="1" zoomScale="80" zoomScaleNormal="80" zoomScaleSheetLayoutView="55" zoomScalePageLayoutView="70" workbookViewId="0">
      <selection activeCell="O33" sqref="O33"/>
    </sheetView>
  </sheetViews>
  <sheetFormatPr baseColWidth="10" defaultColWidth="11.42578125" defaultRowHeight="16.5"/>
  <cols>
    <col min="1" max="2" width="4.42578125" style="1" customWidth="1"/>
    <col min="3" max="3" width="14.7109375" style="1" customWidth="1"/>
    <col min="4" max="4" width="14.28515625" style="1" customWidth="1"/>
    <col min="5" max="5" width="16.140625" style="2" customWidth="1"/>
    <col min="6" max="6" width="22" style="1" customWidth="1"/>
    <col min="7" max="7" width="73.28515625" style="1" customWidth="1"/>
    <col min="8" max="8" width="8.7109375" style="1" customWidth="1"/>
    <col min="9" max="9" width="18.85546875" style="1" customWidth="1"/>
    <col min="10" max="10" width="23.85546875" style="1" customWidth="1"/>
    <col min="11" max="11" width="30" style="1" customWidth="1"/>
    <col min="12" max="13" width="4.42578125" style="1" customWidth="1"/>
    <col min="14" max="14" width="11.42578125" style="1"/>
    <col min="15" max="15" width="19.28515625" style="1" customWidth="1"/>
    <col min="16" max="16" width="11.42578125" style="1"/>
    <col min="17" max="17" width="36.5703125" style="1" customWidth="1"/>
    <col min="18" max="16384" width="11.42578125" style="1"/>
  </cols>
  <sheetData>
    <row r="1" spans="1:13" ht="17.25" thickBot="1">
      <c r="A1" s="5"/>
      <c r="B1" s="29"/>
      <c r="C1" s="30"/>
      <c r="D1" s="29"/>
      <c r="E1" s="30"/>
      <c r="F1" s="5"/>
      <c r="G1" s="5"/>
      <c r="H1" s="5"/>
      <c r="I1" s="5"/>
      <c r="J1" s="5"/>
      <c r="K1" s="5"/>
      <c r="L1" s="5"/>
      <c r="M1" s="5"/>
    </row>
    <row r="2" spans="1:13" ht="17.25" thickTop="1">
      <c r="A2" s="5"/>
      <c r="B2" s="71"/>
      <c r="C2" s="72"/>
      <c r="D2" s="72"/>
      <c r="E2" s="72"/>
      <c r="F2" s="72"/>
      <c r="G2" s="72"/>
      <c r="H2" s="72"/>
      <c r="I2" s="72"/>
      <c r="J2" s="72"/>
      <c r="K2" s="72"/>
      <c r="L2" s="73"/>
      <c r="M2" s="5"/>
    </row>
    <row r="3" spans="1:13" ht="30.75" customHeight="1">
      <c r="A3" s="5"/>
      <c r="B3" s="7"/>
      <c r="C3" s="74" t="s">
        <v>28</v>
      </c>
      <c r="D3" s="75"/>
      <c r="E3" s="75"/>
      <c r="F3" s="76"/>
      <c r="G3" s="5"/>
      <c r="H3" s="5"/>
      <c r="I3" s="5"/>
      <c r="J3" s="5"/>
      <c r="K3" s="5"/>
      <c r="L3" s="8"/>
      <c r="M3" s="5"/>
    </row>
    <row r="4" spans="1:13">
      <c r="A4" s="5"/>
      <c r="B4" s="7"/>
      <c r="C4" s="44" t="s">
        <v>0</v>
      </c>
      <c r="D4" s="47" t="s">
        <v>1</v>
      </c>
      <c r="E4" s="44" t="s">
        <v>2</v>
      </c>
      <c r="F4" s="47">
        <v>2</v>
      </c>
      <c r="G4" s="5"/>
      <c r="H4" s="5"/>
      <c r="I4" s="5"/>
      <c r="J4" s="5"/>
      <c r="K4" s="5"/>
      <c r="L4" s="8"/>
      <c r="M4" s="5"/>
    </row>
    <row r="5" spans="1:13" ht="17.25" thickBot="1">
      <c r="A5" s="5"/>
      <c r="B5" s="7"/>
      <c r="C5" s="29"/>
      <c r="D5" s="30"/>
      <c r="E5" s="29"/>
      <c r="F5" s="30"/>
      <c r="G5" s="5"/>
      <c r="H5" s="5"/>
      <c r="I5" s="5"/>
      <c r="J5" s="5"/>
      <c r="K5" s="5"/>
      <c r="L5" s="8"/>
      <c r="M5" s="5"/>
    </row>
    <row r="6" spans="1:13" ht="31.5" customHeight="1" thickTop="1">
      <c r="A6" s="5"/>
      <c r="B6" s="7"/>
      <c r="C6" s="77" t="s">
        <v>3</v>
      </c>
      <c r="D6" s="78"/>
      <c r="E6" s="78"/>
      <c r="F6" s="78"/>
      <c r="G6" s="78"/>
      <c r="H6" s="78"/>
      <c r="I6" s="78"/>
      <c r="J6" s="78"/>
      <c r="K6" s="79"/>
      <c r="L6" s="8"/>
      <c r="M6" s="5"/>
    </row>
    <row r="7" spans="1:13">
      <c r="A7" s="5"/>
      <c r="B7" s="45"/>
      <c r="C7" s="80" t="s">
        <v>4</v>
      </c>
      <c r="D7" s="80"/>
      <c r="E7" s="80"/>
      <c r="F7" s="80"/>
      <c r="G7" s="80"/>
      <c r="H7" s="80"/>
      <c r="I7" s="80"/>
      <c r="J7" s="80"/>
      <c r="K7" s="81"/>
      <c r="L7" s="8"/>
      <c r="M7" s="5"/>
    </row>
    <row r="8" spans="1:13" s="24" customFormat="1">
      <c r="A8" s="23"/>
      <c r="B8" s="46"/>
      <c r="C8" s="82" t="s">
        <v>29</v>
      </c>
      <c r="D8" s="83"/>
      <c r="E8" s="83"/>
      <c r="F8" s="83"/>
      <c r="G8" s="83"/>
      <c r="H8" s="83"/>
      <c r="I8" s="83"/>
      <c r="J8" s="83"/>
      <c r="K8" s="84"/>
      <c r="L8" s="25"/>
      <c r="M8" s="23"/>
    </row>
    <row r="9" spans="1:13">
      <c r="A9" s="5"/>
      <c r="B9" s="45"/>
      <c r="C9" s="82"/>
      <c r="D9" s="83"/>
      <c r="E9" s="83"/>
      <c r="F9" s="83"/>
      <c r="G9" s="83"/>
      <c r="H9" s="83"/>
      <c r="I9" s="83"/>
      <c r="J9" s="83"/>
      <c r="K9" s="84"/>
      <c r="L9" s="8"/>
      <c r="M9" s="5"/>
    </row>
    <row r="10" spans="1:13" ht="34.5" customHeight="1">
      <c r="A10" s="5"/>
      <c r="B10" s="45"/>
      <c r="C10" s="65" t="s">
        <v>5</v>
      </c>
      <c r="D10" s="66"/>
      <c r="E10" s="66"/>
      <c r="F10" s="66"/>
      <c r="G10" s="66"/>
      <c r="H10" s="66"/>
      <c r="I10" s="66"/>
      <c r="J10" s="66"/>
      <c r="K10" s="67"/>
      <c r="L10" s="8"/>
      <c r="M10" s="5"/>
    </row>
    <row r="11" spans="1:13" ht="53.25" customHeight="1" thickBot="1">
      <c r="A11" s="5"/>
      <c r="B11" s="7"/>
      <c r="C11" s="85" t="s">
        <v>64</v>
      </c>
      <c r="D11" s="86"/>
      <c r="E11" s="86"/>
      <c r="F11" s="86"/>
      <c r="G11" s="86"/>
      <c r="H11" s="86"/>
      <c r="I11" s="86"/>
      <c r="J11" s="86"/>
      <c r="K11" s="87"/>
      <c r="L11" s="8"/>
      <c r="M11" s="5"/>
    </row>
    <row r="12" spans="1:13" ht="30" customHeight="1">
      <c r="A12" s="5"/>
      <c r="B12" s="7"/>
      <c r="C12" s="88" t="s">
        <v>6</v>
      </c>
      <c r="D12" s="90" t="s">
        <v>7</v>
      </c>
      <c r="E12" s="92" t="s">
        <v>8</v>
      </c>
      <c r="F12" s="92"/>
      <c r="G12" s="88" t="s">
        <v>9</v>
      </c>
      <c r="H12" s="90" t="s">
        <v>10</v>
      </c>
      <c r="I12" s="90" t="s">
        <v>11</v>
      </c>
      <c r="J12" s="93" t="s">
        <v>12</v>
      </c>
      <c r="K12" s="95" t="s">
        <v>13</v>
      </c>
      <c r="L12" s="8"/>
      <c r="M12" s="5"/>
    </row>
    <row r="13" spans="1:13" ht="30" customHeight="1" thickBot="1">
      <c r="A13" s="5"/>
      <c r="B13" s="7"/>
      <c r="C13" s="89"/>
      <c r="D13" s="91"/>
      <c r="E13" s="9" t="s">
        <v>14</v>
      </c>
      <c r="F13" s="9" t="s">
        <v>15</v>
      </c>
      <c r="G13" s="89"/>
      <c r="H13" s="91"/>
      <c r="I13" s="91"/>
      <c r="J13" s="94"/>
      <c r="K13" s="96"/>
      <c r="L13" s="8"/>
      <c r="M13" s="5"/>
    </row>
    <row r="14" spans="1:13" ht="30" customHeight="1">
      <c r="A14" s="5"/>
      <c r="B14" s="7"/>
      <c r="C14" s="48" t="s">
        <v>36</v>
      </c>
      <c r="D14" s="49"/>
      <c r="E14" s="49"/>
      <c r="F14" s="49"/>
      <c r="G14" s="49"/>
      <c r="H14" s="49"/>
      <c r="I14" s="49"/>
      <c r="J14" s="49"/>
      <c r="K14" s="50"/>
      <c r="L14" s="8"/>
      <c r="M14" s="5"/>
    </row>
    <row r="15" spans="1:13" ht="30" customHeight="1">
      <c r="A15" s="5"/>
      <c r="B15" s="7"/>
      <c r="C15" s="10">
        <v>1</v>
      </c>
      <c r="D15" s="53">
        <v>1.41</v>
      </c>
      <c r="E15" s="14" t="s">
        <v>39</v>
      </c>
      <c r="F15" s="14"/>
      <c r="G15" s="54" t="s">
        <v>34</v>
      </c>
      <c r="H15" s="52" t="s">
        <v>37</v>
      </c>
      <c r="I15" s="55">
        <v>776</v>
      </c>
      <c r="J15" s="60">
        <v>6716</v>
      </c>
      <c r="K15" s="60">
        <f>ROUND(+I15*J15,0)</f>
        <v>5211616</v>
      </c>
      <c r="L15" s="8"/>
      <c r="M15" s="5"/>
    </row>
    <row r="16" spans="1:13" ht="30" customHeight="1">
      <c r="A16" s="5"/>
      <c r="B16" s="7"/>
      <c r="C16" s="10">
        <v>2</v>
      </c>
      <c r="D16" s="53">
        <v>1.1499999999999999</v>
      </c>
      <c r="E16" s="14" t="s">
        <v>40</v>
      </c>
      <c r="F16" s="14"/>
      <c r="G16" s="54" t="s">
        <v>35</v>
      </c>
      <c r="H16" s="52" t="s">
        <v>37</v>
      </c>
      <c r="I16" s="55">
        <v>182.5</v>
      </c>
      <c r="J16" s="60">
        <v>16736</v>
      </c>
      <c r="K16" s="60">
        <f t="shared" ref="K16:K17" si="0">ROUND(+I16*J16,0)</f>
        <v>3054320</v>
      </c>
      <c r="L16" s="8"/>
      <c r="M16" s="5"/>
    </row>
    <row r="17" spans="1:17" ht="30" customHeight="1">
      <c r="A17" s="5"/>
      <c r="B17" s="7"/>
      <c r="C17" s="10">
        <v>3</v>
      </c>
      <c r="D17" s="53">
        <v>16.2</v>
      </c>
      <c r="E17" s="14" t="s">
        <v>39</v>
      </c>
      <c r="F17" s="14"/>
      <c r="G17" s="54" t="s">
        <v>33</v>
      </c>
      <c r="H17" s="52" t="s">
        <v>38</v>
      </c>
      <c r="I17" s="55">
        <v>698.4</v>
      </c>
      <c r="J17" s="60">
        <v>21896</v>
      </c>
      <c r="K17" s="60">
        <f t="shared" si="0"/>
        <v>15292166</v>
      </c>
      <c r="L17" s="8"/>
      <c r="M17" s="5"/>
    </row>
    <row r="18" spans="1:17" ht="30" customHeight="1" thickBot="1">
      <c r="A18" s="5"/>
      <c r="B18" s="7"/>
      <c r="C18" s="11" t="s">
        <v>16</v>
      </c>
      <c r="D18" s="15"/>
      <c r="E18" s="15"/>
      <c r="F18" s="15"/>
      <c r="G18" s="16"/>
      <c r="H18" s="15"/>
      <c r="I18" s="51"/>
      <c r="J18" s="12"/>
      <c r="K18" s="13">
        <f>SUM(K1:K17)</f>
        <v>23558102</v>
      </c>
      <c r="L18" s="8"/>
      <c r="M18" s="5"/>
    </row>
    <row r="19" spans="1:17" ht="30" customHeight="1">
      <c r="A19" s="5"/>
      <c r="B19" s="7"/>
      <c r="C19" s="68" t="s">
        <v>41</v>
      </c>
      <c r="D19" s="69"/>
      <c r="E19" s="69"/>
      <c r="F19" s="69"/>
      <c r="G19" s="69"/>
      <c r="H19" s="69"/>
      <c r="I19" s="69"/>
      <c r="J19" s="69"/>
      <c r="K19" s="70"/>
      <c r="L19" s="8"/>
      <c r="M19" s="5"/>
    </row>
    <row r="20" spans="1:17" ht="17.25">
      <c r="A20" s="5"/>
      <c r="B20" s="7"/>
      <c r="C20" s="10">
        <v>4</v>
      </c>
      <c r="D20" s="63" t="s">
        <v>52</v>
      </c>
      <c r="E20" s="14" t="s">
        <v>39</v>
      </c>
      <c r="F20" s="14"/>
      <c r="G20" s="54" t="s">
        <v>42</v>
      </c>
      <c r="H20" s="52" t="s">
        <v>38</v>
      </c>
      <c r="I20" s="55">
        <v>232.8</v>
      </c>
      <c r="J20" s="60">
        <v>206628</v>
      </c>
      <c r="K20" s="60">
        <f>ROUND(+I20*J20,0)</f>
        <v>48102998</v>
      </c>
      <c r="L20" s="8"/>
      <c r="M20" s="5"/>
      <c r="Q20" s="1">
        <f>+I20*O20</f>
        <v>0</v>
      </c>
    </row>
    <row r="21" spans="1:17" ht="51.75">
      <c r="A21" s="5"/>
      <c r="B21" s="7"/>
      <c r="C21" s="10">
        <v>5</v>
      </c>
      <c r="D21" s="53" t="s">
        <v>53</v>
      </c>
      <c r="E21" s="14" t="s">
        <v>56</v>
      </c>
      <c r="F21" s="14"/>
      <c r="G21" s="54" t="s">
        <v>43</v>
      </c>
      <c r="H21" s="52" t="s">
        <v>38</v>
      </c>
      <c r="I21" s="55">
        <v>148</v>
      </c>
      <c r="J21" s="60">
        <v>1023873</v>
      </c>
      <c r="K21" s="60">
        <f t="shared" ref="K21:K26" si="1">ROUND(+I21*J21,0)</f>
        <v>151533204</v>
      </c>
      <c r="L21" s="8"/>
      <c r="M21" s="5"/>
      <c r="Q21" s="1">
        <f t="shared" ref="Q21" si="2">+I21*O21</f>
        <v>0</v>
      </c>
    </row>
    <row r="22" spans="1:17" ht="34.5">
      <c r="A22" s="5"/>
      <c r="B22" s="7"/>
      <c r="C22" s="10">
        <v>6</v>
      </c>
      <c r="D22" s="53" t="s">
        <v>54</v>
      </c>
      <c r="E22" s="14" t="s">
        <v>57</v>
      </c>
      <c r="F22" s="14"/>
      <c r="G22" s="54" t="s">
        <v>44</v>
      </c>
      <c r="H22" s="52" t="s">
        <v>49</v>
      </c>
      <c r="I22" s="55">
        <v>240</v>
      </c>
      <c r="J22" s="60">
        <v>71318</v>
      </c>
      <c r="K22" s="60">
        <f t="shared" si="1"/>
        <v>17116320</v>
      </c>
      <c r="L22" s="8"/>
      <c r="M22" s="5"/>
    </row>
    <row r="23" spans="1:17" ht="34.5">
      <c r="A23" s="5"/>
      <c r="B23" s="7"/>
      <c r="C23" s="10">
        <v>7</v>
      </c>
      <c r="D23" s="53" t="s">
        <v>55</v>
      </c>
      <c r="E23" s="14" t="s">
        <v>58</v>
      </c>
      <c r="F23" s="14"/>
      <c r="G23" s="54" t="s">
        <v>45</v>
      </c>
      <c r="H23" s="52" t="s">
        <v>37</v>
      </c>
      <c r="I23" s="55">
        <v>776</v>
      </c>
      <c r="J23" s="60">
        <v>14184</v>
      </c>
      <c r="K23" s="60">
        <f t="shared" si="1"/>
        <v>11006784</v>
      </c>
      <c r="L23" s="8"/>
      <c r="M23" s="5"/>
    </row>
    <row r="24" spans="1:17" ht="34.5">
      <c r="A24" s="5"/>
      <c r="B24" s="7"/>
      <c r="C24" s="10">
        <v>8</v>
      </c>
      <c r="D24" s="53">
        <v>4.5199999999999996</v>
      </c>
      <c r="E24" s="14" t="s">
        <v>59</v>
      </c>
      <c r="F24" s="14"/>
      <c r="G24" s="54" t="s">
        <v>46</v>
      </c>
      <c r="H24" s="52" t="s">
        <v>50</v>
      </c>
      <c r="I24" s="55">
        <v>3353.6</v>
      </c>
      <c r="J24" s="60">
        <v>8666</v>
      </c>
      <c r="K24" s="60">
        <f t="shared" si="1"/>
        <v>29062298</v>
      </c>
      <c r="L24" s="8"/>
      <c r="M24" s="5"/>
    </row>
    <row r="25" spans="1:17" ht="34.5">
      <c r="A25" s="5"/>
      <c r="B25" s="7"/>
      <c r="C25" s="10">
        <v>9</v>
      </c>
      <c r="D25" s="53">
        <v>4.13</v>
      </c>
      <c r="E25" s="14" t="s">
        <v>39</v>
      </c>
      <c r="F25" s="14"/>
      <c r="G25" s="54" t="s">
        <v>47</v>
      </c>
      <c r="H25" s="52" t="s">
        <v>51</v>
      </c>
      <c r="I25" s="55">
        <v>2</v>
      </c>
      <c r="J25" s="60">
        <v>209024</v>
      </c>
      <c r="K25" s="60">
        <f t="shared" si="1"/>
        <v>418048</v>
      </c>
      <c r="L25" s="8"/>
      <c r="M25" s="5"/>
    </row>
    <row r="26" spans="1:17" ht="17.25">
      <c r="A26" s="5"/>
      <c r="B26" s="7"/>
      <c r="C26" s="10">
        <v>10</v>
      </c>
      <c r="D26" s="53">
        <v>4.0999999999999996</v>
      </c>
      <c r="E26" s="14" t="s">
        <v>39</v>
      </c>
      <c r="F26" s="14"/>
      <c r="G26" s="54" t="s">
        <v>48</v>
      </c>
      <c r="H26" s="52" t="s">
        <v>51</v>
      </c>
      <c r="I26" s="55">
        <v>6</v>
      </c>
      <c r="J26" s="60">
        <v>4503681</v>
      </c>
      <c r="K26" s="60">
        <f t="shared" si="1"/>
        <v>27022086</v>
      </c>
      <c r="L26" s="8"/>
      <c r="M26" s="5"/>
    </row>
    <row r="27" spans="1:17" ht="30" customHeight="1" thickBot="1">
      <c r="A27" s="5"/>
      <c r="B27" s="7"/>
      <c r="C27" s="11" t="s">
        <v>16</v>
      </c>
      <c r="D27" s="15"/>
      <c r="E27" s="15"/>
      <c r="F27" s="15"/>
      <c r="G27" s="16"/>
      <c r="H27" s="15"/>
      <c r="I27" s="51"/>
      <c r="J27" s="12"/>
      <c r="K27" s="13">
        <f>SUM(K20:K26)</f>
        <v>284261738</v>
      </c>
      <c r="L27" s="8"/>
      <c r="M27" s="5"/>
      <c r="Q27" s="1">
        <f>SUM(Q20:Q26)</f>
        <v>0</v>
      </c>
    </row>
    <row r="28" spans="1:17" s="3" customFormat="1" ht="30" customHeight="1" thickBot="1">
      <c r="A28" s="17"/>
      <c r="B28" s="18"/>
      <c r="C28" s="97" t="s">
        <v>60</v>
      </c>
      <c r="D28" s="98"/>
      <c r="E28" s="98"/>
      <c r="F28" s="98"/>
      <c r="G28" s="98"/>
      <c r="H28" s="98"/>
      <c r="I28" s="98"/>
      <c r="J28" s="99"/>
      <c r="K28" s="62">
        <f>K27+K18</f>
        <v>307819840</v>
      </c>
      <c r="L28" s="19"/>
      <c r="M28" s="17"/>
    </row>
    <row r="29" spans="1:17" s="3" customFormat="1" thickBot="1">
      <c r="A29" s="17"/>
      <c r="B29" s="18"/>
      <c r="C29" s="31"/>
      <c r="D29" s="31"/>
      <c r="E29" s="31"/>
      <c r="F29" s="31"/>
      <c r="G29" s="31"/>
      <c r="H29" s="31"/>
      <c r="I29" s="31"/>
      <c r="J29" s="31"/>
      <c r="K29" s="32"/>
      <c r="L29" s="19"/>
      <c r="M29" s="17"/>
    </row>
    <row r="30" spans="1:17" s="3" customFormat="1" ht="30" customHeight="1" thickBot="1">
      <c r="A30" s="17"/>
      <c r="B30" s="18"/>
      <c r="C30" s="33"/>
      <c r="D30" s="34"/>
      <c r="E30" s="33"/>
      <c r="F30" s="33"/>
      <c r="G30" s="56" t="s">
        <v>61</v>
      </c>
      <c r="H30" s="57"/>
      <c r="I30" s="57"/>
      <c r="J30" s="57"/>
      <c r="K30" s="59">
        <f>K28</f>
        <v>307819840</v>
      </c>
      <c r="L30" s="19"/>
      <c r="M30" s="58"/>
      <c r="N30" s="58"/>
    </row>
    <row r="31" spans="1:17" s="3" customFormat="1" ht="30" customHeight="1" thickBot="1">
      <c r="A31" s="17"/>
      <c r="B31" s="18"/>
      <c r="C31" s="33"/>
      <c r="D31" s="35"/>
      <c r="E31" s="35"/>
      <c r="F31" s="35"/>
      <c r="G31" s="56" t="s">
        <v>32</v>
      </c>
      <c r="H31" s="57"/>
      <c r="I31" s="57"/>
      <c r="J31" s="57"/>
      <c r="K31" s="61">
        <f>ROUND(+K28*0.33,0)</f>
        <v>101580547</v>
      </c>
      <c r="L31" s="19"/>
      <c r="M31" s="58"/>
      <c r="N31" s="58"/>
    </row>
    <row r="32" spans="1:17" s="3" customFormat="1" ht="30" customHeight="1" thickBot="1">
      <c r="A32" s="17"/>
      <c r="B32" s="18"/>
      <c r="C32" s="33"/>
      <c r="D32" s="35"/>
      <c r="E32" s="35"/>
      <c r="F32" s="35"/>
      <c r="G32" s="56" t="s">
        <v>62</v>
      </c>
      <c r="H32" s="57"/>
      <c r="I32" s="57"/>
      <c r="J32" s="57"/>
      <c r="K32" s="61">
        <v>7618550</v>
      </c>
      <c r="L32" s="19"/>
      <c r="M32" s="58"/>
      <c r="N32" s="58"/>
    </row>
    <row r="33" spans="1:14" s="3" customFormat="1" ht="30" customHeight="1" thickBot="1">
      <c r="A33" s="17"/>
      <c r="B33" s="18"/>
      <c r="C33" s="33"/>
      <c r="D33" s="34"/>
      <c r="E33" s="33"/>
      <c r="F33" s="33"/>
      <c r="G33" s="56" t="s">
        <v>63</v>
      </c>
      <c r="H33" s="57"/>
      <c r="I33" s="57"/>
      <c r="J33" s="57"/>
      <c r="K33" s="61">
        <v>15514400</v>
      </c>
      <c r="L33" s="19"/>
      <c r="M33" s="58"/>
      <c r="N33" s="58"/>
    </row>
    <row r="34" spans="1:14" s="3" customFormat="1" ht="30" customHeight="1" thickBot="1">
      <c r="A34" s="17"/>
      <c r="B34" s="18"/>
      <c r="C34" s="33"/>
      <c r="D34" s="34"/>
      <c r="E34" s="33"/>
      <c r="F34" s="33"/>
      <c r="G34" s="56" t="s">
        <v>30</v>
      </c>
      <c r="H34" s="57"/>
      <c r="I34" s="57"/>
      <c r="J34" s="57"/>
      <c r="K34" s="64">
        <f>SUM(K30:K33)</f>
        <v>432533337</v>
      </c>
      <c r="L34" s="19"/>
      <c r="M34" s="58"/>
      <c r="N34" s="58"/>
    </row>
    <row r="35" spans="1:14" s="3" customFormat="1" thickBot="1">
      <c r="A35" s="17"/>
      <c r="B35" s="18"/>
      <c r="C35" s="33"/>
      <c r="D35" s="34"/>
      <c r="E35" s="34"/>
      <c r="F35" s="34"/>
      <c r="G35" s="33"/>
      <c r="H35" s="33"/>
      <c r="I35" s="36"/>
      <c r="J35" s="37"/>
      <c r="K35" s="38"/>
      <c r="L35" s="19"/>
      <c r="M35" s="17"/>
    </row>
    <row r="36" spans="1:14" s="3" customFormat="1" ht="15.75">
      <c r="A36" s="17"/>
      <c r="B36" s="18"/>
      <c r="C36" s="20"/>
      <c r="D36" s="100"/>
      <c r="E36" s="100"/>
      <c r="F36" s="100"/>
      <c r="G36" s="100"/>
      <c r="H36" s="100"/>
      <c r="I36" s="100"/>
      <c r="J36" s="100"/>
      <c r="K36" s="101"/>
      <c r="L36" s="21"/>
      <c r="M36" s="17"/>
    </row>
    <row r="37" spans="1:14" s="3" customFormat="1" ht="46.5" customHeight="1">
      <c r="A37" s="17"/>
      <c r="B37" s="18"/>
      <c r="C37" s="102" t="s">
        <v>31</v>
      </c>
      <c r="D37" s="103"/>
      <c r="E37" s="103"/>
      <c r="F37" s="103"/>
      <c r="G37" s="103"/>
      <c r="H37" s="104" t="s">
        <v>9</v>
      </c>
      <c r="I37" s="104"/>
      <c r="J37" s="104"/>
      <c r="K37" s="27" t="s">
        <v>17</v>
      </c>
      <c r="L37" s="22"/>
      <c r="M37" s="17"/>
    </row>
    <row r="38" spans="1:14" s="3" customFormat="1" ht="32.25" customHeight="1">
      <c r="A38" s="17"/>
      <c r="B38" s="18"/>
      <c r="C38" s="102" t="s">
        <v>18</v>
      </c>
      <c r="D38" s="103"/>
      <c r="E38" s="103"/>
      <c r="F38" s="103"/>
      <c r="G38" s="103"/>
      <c r="H38" s="105" t="s">
        <v>19</v>
      </c>
      <c r="I38" s="105"/>
      <c r="J38" s="28" t="s">
        <v>20</v>
      </c>
      <c r="K38" s="26">
        <v>0.25</v>
      </c>
      <c r="L38" s="22"/>
      <c r="M38" s="17"/>
    </row>
    <row r="39" spans="1:14" s="3" customFormat="1" ht="30" customHeight="1">
      <c r="A39" s="17"/>
      <c r="B39" s="18"/>
      <c r="C39" s="102" t="s">
        <v>21</v>
      </c>
      <c r="D39" s="103"/>
      <c r="E39" s="103"/>
      <c r="F39" s="103"/>
      <c r="G39" s="103"/>
      <c r="H39" s="106" t="s">
        <v>22</v>
      </c>
      <c r="I39" s="107"/>
      <c r="J39" s="28" t="s">
        <v>23</v>
      </c>
      <c r="K39" s="26">
        <v>0.03</v>
      </c>
      <c r="L39" s="22"/>
      <c r="M39" s="17"/>
    </row>
    <row r="40" spans="1:14" s="4" customFormat="1" ht="58.5" customHeight="1">
      <c r="A40" s="17"/>
      <c r="B40" s="18"/>
      <c r="C40" s="108"/>
      <c r="D40" s="109"/>
      <c r="E40" s="109"/>
      <c r="F40" s="109"/>
      <c r="G40" s="110"/>
      <c r="H40" s="117" t="s">
        <v>24</v>
      </c>
      <c r="I40" s="105"/>
      <c r="J40" s="28" t="s">
        <v>25</v>
      </c>
      <c r="K40" s="26">
        <v>0.05</v>
      </c>
      <c r="L40" s="19"/>
      <c r="M40" s="17"/>
    </row>
    <row r="41" spans="1:14" ht="39" customHeight="1">
      <c r="A41" s="5"/>
      <c r="B41" s="7"/>
      <c r="C41" s="111"/>
      <c r="D41" s="112"/>
      <c r="E41" s="112"/>
      <c r="F41" s="112"/>
      <c r="G41" s="113"/>
      <c r="H41" s="105" t="s">
        <v>26</v>
      </c>
      <c r="I41" s="105"/>
      <c r="J41" s="28" t="s">
        <v>27</v>
      </c>
      <c r="K41" s="26">
        <v>0.33</v>
      </c>
      <c r="L41" s="8"/>
      <c r="M41" s="5"/>
    </row>
    <row r="42" spans="1:14" ht="47.25" customHeight="1" thickBot="1">
      <c r="A42" s="5"/>
      <c r="B42" s="7"/>
      <c r="C42" s="114"/>
      <c r="D42" s="115"/>
      <c r="E42" s="115"/>
      <c r="F42" s="115"/>
      <c r="G42" s="116"/>
      <c r="H42" s="118"/>
      <c r="I42" s="118"/>
      <c r="J42" s="118"/>
      <c r="K42" s="119"/>
      <c r="L42" s="8"/>
      <c r="M42" s="5"/>
    </row>
    <row r="43" spans="1:14" ht="17.25" thickBot="1">
      <c r="A43" s="5"/>
      <c r="B43" s="39"/>
      <c r="C43" s="40"/>
      <c r="D43" s="40"/>
      <c r="E43" s="41"/>
      <c r="F43" s="40"/>
      <c r="G43" s="42"/>
      <c r="H43" s="40"/>
      <c r="I43" s="40"/>
      <c r="J43" s="40"/>
      <c r="K43" s="40"/>
      <c r="L43" s="43"/>
      <c r="M43" s="5"/>
    </row>
    <row r="44" spans="1:14" ht="17.25" thickTop="1">
      <c r="A44" s="5"/>
      <c r="B44" s="5"/>
      <c r="C44" s="5"/>
      <c r="D44" s="5"/>
      <c r="E44" s="6"/>
      <c r="F44" s="5"/>
      <c r="G44" s="5"/>
      <c r="H44" s="5"/>
      <c r="I44" s="5"/>
      <c r="J44" s="5"/>
      <c r="K44" s="5"/>
      <c r="L44" s="5"/>
      <c r="M44" s="5"/>
    </row>
  </sheetData>
  <mergeCells count="28">
    <mergeCell ref="C39:G39"/>
    <mergeCell ref="H39:I39"/>
    <mergeCell ref="C40:G42"/>
    <mergeCell ref="H40:I40"/>
    <mergeCell ref="H41:I41"/>
    <mergeCell ref="H42:K42"/>
    <mergeCell ref="C28:J28"/>
    <mergeCell ref="D36:K36"/>
    <mergeCell ref="C37:G37"/>
    <mergeCell ref="H37:J37"/>
    <mergeCell ref="C38:G38"/>
    <mergeCell ref="H38:I38"/>
    <mergeCell ref="C10:K10"/>
    <mergeCell ref="C19:K19"/>
    <mergeCell ref="B2:L2"/>
    <mergeCell ref="C3:F3"/>
    <mergeCell ref="C6:K6"/>
    <mergeCell ref="C7:K7"/>
    <mergeCell ref="C8:K9"/>
    <mergeCell ref="C11:K11"/>
    <mergeCell ref="C12:C13"/>
    <mergeCell ref="D12:D13"/>
    <mergeCell ref="E12:F12"/>
    <mergeCell ref="G12:G13"/>
    <mergeCell ref="H12:H13"/>
    <mergeCell ref="I12:I13"/>
    <mergeCell ref="J12:J13"/>
    <mergeCell ref="K12:K13"/>
  </mergeCell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B118EDF-F6F9-439A-8413-9FA9016CF69D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042E8BB3-52AF-45C2-B261-29FE22166B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 OFICIAL (Entida (2)</vt:lpstr>
      <vt:lpstr>'PRESUPUESTO OFICIAL (Entida (2)'!Área_de_impresión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pc</cp:lastModifiedBy>
  <cp:revision/>
  <cp:lastPrinted>2020-02-14T22:15:33Z</cp:lastPrinted>
  <dcterms:created xsi:type="dcterms:W3CDTF">2006-06-27T16:47:25Z</dcterms:created>
  <dcterms:modified xsi:type="dcterms:W3CDTF">2026-05-20T16:00:38Z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22927100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