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estep\OneDrive\Documentos\18. CUETTO\35. CAMARAS\"/>
    </mc:Choice>
  </mc:AlternateContent>
  <xr:revisionPtr revIDLastSave="0" documentId="13_ncr:1_{6BAFE9F8-C18A-48FB-9E1A-0C57F8DC69BB}" xr6:coauthVersionLast="47" xr6:coauthVersionMax="47" xr10:uidLastSave="{00000000-0000-0000-0000-000000000000}"/>
  <bookViews>
    <workbookView xWindow="16284" yWindow="-3912" windowWidth="23256" windowHeight="12456" tabRatio="592" firstSheet="4" activeTab="5" xr2:uid="{00000000-000D-0000-FFFF-FFFF00000000}"/>
  </bookViews>
  <sheets>
    <sheet name="MAQUINARIA" sheetId="26" state="hidden" r:id="rId1"/>
    <sheet name="PRESUPUESTO (2)" sheetId="63" state="hidden" r:id="rId2"/>
    <sheet name="Hoja1" sheetId="62" state="hidden" r:id="rId3"/>
    <sheet name="INTERVENTORIA" sheetId="41" state="hidden" r:id="rId4"/>
    <sheet name="PRESUPUESTO" sheetId="2" r:id="rId5"/>
    <sheet name="AUI" sheetId="64" r:id="rId6"/>
    <sheet name="FACTOR PRESTASIONAL" sheetId="65" r:id="rId7"/>
    <sheet name="APU CAP. I" sheetId="45" r:id="rId8"/>
    <sheet name="INSUMOS" sheetId="25" state="hidden" r:id="rId9"/>
    <sheet name=".FM" sheetId="61" state="hidden" r:id="rId10"/>
    <sheet name="AUI " sheetId="55" state="hidden" r:id="rId11"/>
    <sheet name="REVISION DE ESTUDIOS Y DISEÑOS " sheetId="57" state="hidden" r:id="rId12"/>
    <sheet name="PMT" sheetId="60" state="hidden" r:id="rId13"/>
    <sheet name="PGIO " sheetId="59" state="hidden" r:id="rId14"/>
    <sheet name="FACTOR PRESTACIONAL" sheetId="49" state="hidden" r:id="rId15"/>
    <sheet name="MANO DE OBRA" sheetId="27" r:id="rId16"/>
    <sheet name="APU CAP. II" sheetId="46" state="hidden" r:id="rId17"/>
    <sheet name="CANTIDADES I" sheetId="48" state="hidden" r:id="rId18"/>
    <sheet name="CANTIDADES II" sheetId="47" state="hidden" r:id="rId19"/>
    <sheet name="CRONOGRAMA" sheetId="34" state="hidden"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s>
  <definedNames>
    <definedName name="\a" localSheetId="9">#REF!</definedName>
    <definedName name="\a" localSheetId="5">#REF!</definedName>
    <definedName name="\a" localSheetId="10">#REF!</definedName>
    <definedName name="\a" localSheetId="6">#REF!</definedName>
    <definedName name="\a" localSheetId="12">#REF!</definedName>
    <definedName name="\a">#REF!</definedName>
    <definedName name="\b" localSheetId="9">#REF!</definedName>
    <definedName name="\b" localSheetId="5">#REF!</definedName>
    <definedName name="\b" localSheetId="10">#REF!</definedName>
    <definedName name="\b" localSheetId="6">#REF!</definedName>
    <definedName name="\b" localSheetId="13">#REF!</definedName>
    <definedName name="\b" localSheetId="12">[1]INSUMOS!#REF!</definedName>
    <definedName name="\b">#REF!</definedName>
    <definedName name="\c" localSheetId="9">#REF!</definedName>
    <definedName name="\c" localSheetId="5">#REF!</definedName>
    <definedName name="\c" localSheetId="10">#REF!</definedName>
    <definedName name="\c" localSheetId="6">#REF!</definedName>
    <definedName name="\c" localSheetId="13">#REF!</definedName>
    <definedName name="\c" localSheetId="12">#REF!</definedName>
    <definedName name="\c">#REF!</definedName>
    <definedName name="\eliminar" localSheetId="10">#REF!</definedName>
    <definedName name="\eliminar" localSheetId="12">[2]RESUM96!#REF!</definedName>
    <definedName name="\eliminar">#REF!</definedName>
    <definedName name="\eliminar1" localSheetId="10">#REF!</definedName>
    <definedName name="\eliminar1" localSheetId="12">[2]RESUM96!#REF!</definedName>
    <definedName name="\eliminar1">#REF!</definedName>
    <definedName name="\i" localSheetId="9">#REF!</definedName>
    <definedName name="\i" localSheetId="5">#REF!</definedName>
    <definedName name="\i" localSheetId="10">#REF!</definedName>
    <definedName name="\i" localSheetId="6">#REF!</definedName>
    <definedName name="\i" localSheetId="13">#REF!</definedName>
    <definedName name="\i" localSheetId="12">[1]INSUMOS!#REF!</definedName>
    <definedName name="\i">#REF!</definedName>
    <definedName name="\L" localSheetId="9">#REF!</definedName>
    <definedName name="\L" localSheetId="5">#REF!</definedName>
    <definedName name="\L" localSheetId="10">#REF!</definedName>
    <definedName name="\L" localSheetId="6">#REF!</definedName>
    <definedName name="\L" localSheetId="13">#REF!</definedName>
    <definedName name="\L" localSheetId="12">#REF!</definedName>
    <definedName name="\L">#REF!</definedName>
    <definedName name="\m" localSheetId="9">#REF!</definedName>
    <definedName name="\m" localSheetId="6">#REF!</definedName>
    <definedName name="\m" localSheetId="13">#REF!</definedName>
    <definedName name="\m" localSheetId="12">[1]INSUMOS!#REF!</definedName>
    <definedName name="\m">#REF!</definedName>
    <definedName name="\o" localSheetId="9">#REF!</definedName>
    <definedName name="\o" localSheetId="5">#REF!</definedName>
    <definedName name="\o" localSheetId="10">#REF!</definedName>
    <definedName name="\o" localSheetId="6">#REF!</definedName>
    <definedName name="\o" localSheetId="13">#REF!</definedName>
    <definedName name="\o" localSheetId="12">#REF!</definedName>
    <definedName name="\o">#REF!</definedName>
    <definedName name="\P" localSheetId="9">#REF!</definedName>
    <definedName name="\P" localSheetId="5">#REF!</definedName>
    <definedName name="\P" localSheetId="10">#REF!</definedName>
    <definedName name="\P" localSheetId="6">#REF!</definedName>
    <definedName name="\P" localSheetId="13">#REF!</definedName>
    <definedName name="\P" localSheetId="12">#REF!</definedName>
    <definedName name="\P">#REF!</definedName>
    <definedName name="\q" localSheetId="12">#REF!</definedName>
    <definedName name="\q">#REF!</definedName>
    <definedName name="\r" localSheetId="9">#REF!</definedName>
    <definedName name="\r" localSheetId="10">#REF!</definedName>
    <definedName name="\r" localSheetId="6">#REF!</definedName>
    <definedName name="\r" localSheetId="13">#REF!</definedName>
    <definedName name="\r" localSheetId="12">[1]INSUMOS!#REF!</definedName>
    <definedName name="\r">#REF!</definedName>
    <definedName name="\s" localSheetId="9">#REF!</definedName>
    <definedName name="\s" localSheetId="5">#REF!</definedName>
    <definedName name="\s" localSheetId="10">#REF!</definedName>
    <definedName name="\s" localSheetId="6">#REF!</definedName>
    <definedName name="\s" localSheetId="13">#REF!</definedName>
    <definedName name="\s" localSheetId="12">#REF!</definedName>
    <definedName name="\s">#REF!</definedName>
    <definedName name="\t" localSheetId="9">#REF!</definedName>
    <definedName name="\t" localSheetId="6">#REF!</definedName>
    <definedName name="\t" localSheetId="13">#REF!</definedName>
    <definedName name="\t" localSheetId="12">[1]INSUMOS!#REF!</definedName>
    <definedName name="\t">#REF!</definedName>
    <definedName name="\x" localSheetId="9">#REF!</definedName>
    <definedName name="\x" localSheetId="5">#REF!</definedName>
    <definedName name="\x" localSheetId="10">#REF!</definedName>
    <definedName name="\x" localSheetId="6">#REF!</definedName>
    <definedName name="\x" localSheetId="13">#REF!</definedName>
    <definedName name="\x" localSheetId="12">[1]INSUMOS!#REF!</definedName>
    <definedName name="\x">#REF!</definedName>
    <definedName name="\z" localSheetId="9">#REF!</definedName>
    <definedName name="\z" localSheetId="5">#REF!</definedName>
    <definedName name="\z" localSheetId="10">#REF!</definedName>
    <definedName name="\z" localSheetId="6">#REF!</definedName>
    <definedName name="\z" localSheetId="13">#REF!</definedName>
    <definedName name="\z" localSheetId="12">#REF!</definedName>
    <definedName name="\z">#REF!</definedName>
    <definedName name="_" localSheetId="9">#REF!</definedName>
    <definedName name="_" localSheetId="5">#REF!</definedName>
    <definedName name="_" localSheetId="10">#REF!</definedName>
    <definedName name="_" localSheetId="6">#REF!</definedName>
    <definedName name="_" localSheetId="13">#REF!</definedName>
    <definedName name="_" localSheetId="12">#REF!</definedName>
    <definedName name="_">#REF!</definedName>
    <definedName name="_\a">#REF!</definedName>
    <definedName name="_\b">#REF!</definedName>
    <definedName name="_\c">#REF!</definedName>
    <definedName name="_\eliminar">#REF!</definedName>
    <definedName name="_\eliminar1">#REF!</definedName>
    <definedName name="_\i">#REF!</definedName>
    <definedName name="_\L">#REF!</definedName>
    <definedName name="_\m">#REF!</definedName>
    <definedName name="_\o">#REF!</definedName>
    <definedName name="_\P">#REF!</definedName>
    <definedName name="_\q">#REF!</definedName>
    <definedName name="_\r">#REF!</definedName>
    <definedName name="_\s">#REF!</definedName>
    <definedName name="_\t">#REF!</definedName>
    <definedName name="_\x">#REF!</definedName>
    <definedName name="_\z">#REF!</definedName>
    <definedName name="__\a">#REF!</definedName>
    <definedName name="__\b">#REF!</definedName>
    <definedName name="__\c">#REF!</definedName>
    <definedName name="__\eliminar">#REF!</definedName>
    <definedName name="__\eliminar1">#REF!</definedName>
    <definedName name="__\i">#REF!</definedName>
    <definedName name="__\L">#REF!</definedName>
    <definedName name="__\m">#REF!</definedName>
    <definedName name="__\o">#REF!</definedName>
    <definedName name="__\P">#REF!</definedName>
    <definedName name="__\q">#REF!</definedName>
    <definedName name="__\r">#REF!</definedName>
    <definedName name="__\s">#REF!</definedName>
    <definedName name="__\t">#REF!</definedName>
    <definedName name="__\x">#REF!</definedName>
    <definedName name="__\z">#REF!</definedName>
    <definedName name="___\a">#REF!</definedName>
    <definedName name="___\b">#REF!</definedName>
    <definedName name="___\c">#REF!</definedName>
    <definedName name="___\eliminar">#REF!</definedName>
    <definedName name="___\eliminar1">#REF!</definedName>
    <definedName name="___\i">#REF!</definedName>
    <definedName name="___\L">#REF!</definedName>
    <definedName name="___\m">#REF!</definedName>
    <definedName name="___\o">#REF!</definedName>
    <definedName name="___\P">#REF!</definedName>
    <definedName name="___\q">#REF!</definedName>
    <definedName name="___\r">#REF!</definedName>
    <definedName name="___\s">#REF!</definedName>
    <definedName name="___\t">#REF!</definedName>
    <definedName name="___\x">#REF!</definedName>
    <definedName name="___\z">#REF!</definedName>
    <definedName name="____\q">#REF!</definedName>
    <definedName name="_____\eliminar">#REF!</definedName>
    <definedName name="_____\eliminar1">#REF!</definedName>
    <definedName name="________\a" localSheetId="12">#REF!</definedName>
    <definedName name="_________\a">#REF!</definedName>
    <definedName name="_________\m" localSheetId="12">#REF!</definedName>
    <definedName name="_________\t" localSheetId="12">#REF!</definedName>
    <definedName name="__________\b" localSheetId="12">#REF!</definedName>
    <definedName name="__________\c" localSheetId="12">#REF!</definedName>
    <definedName name="__________\i" localSheetId="12">#REF!</definedName>
    <definedName name="__________\L" localSheetId="12">#REF!</definedName>
    <definedName name="__________\m">#REF!</definedName>
    <definedName name="__________\o" localSheetId="12">#REF!</definedName>
    <definedName name="__________\P" localSheetId="12">#REF!</definedName>
    <definedName name="__________\r" localSheetId="12">#REF!</definedName>
    <definedName name="__________\s" localSheetId="12">#REF!</definedName>
    <definedName name="__________\t">#REF!</definedName>
    <definedName name="__________\x" localSheetId="12">#REF!</definedName>
    <definedName name="__________\z" localSheetId="12">#REF!</definedName>
    <definedName name="___________\b">#REF!</definedName>
    <definedName name="___________\c">#REF!</definedName>
    <definedName name="___________\i">#REF!</definedName>
    <definedName name="___________\L">#REF!</definedName>
    <definedName name="___________\o">#REF!</definedName>
    <definedName name="___________\P">#REF!</definedName>
    <definedName name="___________\r">#REF!</definedName>
    <definedName name="___________\s">#REF!</definedName>
    <definedName name="___________\x">#REF!</definedName>
    <definedName name="___________\z">#REF!</definedName>
    <definedName name="___________________________________________________i1" localSheetId="9">#REF!</definedName>
    <definedName name="___________________________________________________i1" localSheetId="5">#REF!</definedName>
    <definedName name="___________________________________________________i1" localSheetId="10">#REF!</definedName>
    <definedName name="___________________________________________________i1" localSheetId="6">#REF!</definedName>
    <definedName name="___________________________________________________i1" localSheetId="13">#REF!</definedName>
    <definedName name="___________________________________________________i1" localSheetId="12">#REF!</definedName>
    <definedName name="___________________________________________________i1">#REF!</definedName>
    <definedName name="__________________________________________________i1" localSheetId="9">#REF!</definedName>
    <definedName name="__________________________________________________i1" localSheetId="5">#REF!</definedName>
    <definedName name="__________________________________________________i1" localSheetId="10">#REF!</definedName>
    <definedName name="__________________________________________________i1" localSheetId="6">#REF!</definedName>
    <definedName name="__________________________________________________i1" localSheetId="13">#REF!</definedName>
    <definedName name="__________________________________________________i1" localSheetId="12">#REF!</definedName>
    <definedName name="__________________________________________________i1">#REF!</definedName>
    <definedName name="_________________________________________________i1" localSheetId="9">#REF!</definedName>
    <definedName name="_________________________________________________i1" localSheetId="5">#REF!</definedName>
    <definedName name="_________________________________________________i1" localSheetId="10">#REF!</definedName>
    <definedName name="_________________________________________________i1" localSheetId="6">#REF!</definedName>
    <definedName name="_________________________________________________i1" localSheetId="13">#REF!</definedName>
    <definedName name="_________________________________________________i1" localSheetId="12">#REF!</definedName>
    <definedName name="_________________________________________________i1">#REF!</definedName>
    <definedName name="________________________________________________i1" localSheetId="9">#REF!</definedName>
    <definedName name="________________________________________________i1" localSheetId="5">#REF!</definedName>
    <definedName name="________________________________________________i1" localSheetId="10">#REF!</definedName>
    <definedName name="________________________________________________i1" localSheetId="6">#REF!</definedName>
    <definedName name="________________________________________________i1" localSheetId="13">#REF!</definedName>
    <definedName name="________________________________________________i1" localSheetId="12">#REF!</definedName>
    <definedName name="________________________________________________i1">#REF!</definedName>
    <definedName name="_______________________________________________i1" localSheetId="9">#REF!</definedName>
    <definedName name="_______________________________________________i1" localSheetId="5">#REF!</definedName>
    <definedName name="_______________________________________________i1" localSheetId="10">#REF!</definedName>
    <definedName name="_______________________________________________i1" localSheetId="6">#REF!</definedName>
    <definedName name="_______________________________________________i1" localSheetId="13">#REF!</definedName>
    <definedName name="_______________________________________________i1" localSheetId="12">#REF!</definedName>
    <definedName name="_______________________________________________i1">#REF!</definedName>
    <definedName name="______________________________________________i1" localSheetId="9">#REF!</definedName>
    <definedName name="______________________________________________i1" localSheetId="5">#REF!</definedName>
    <definedName name="______________________________________________i1" localSheetId="10">#REF!</definedName>
    <definedName name="______________________________________________i1" localSheetId="6">#REF!</definedName>
    <definedName name="______________________________________________i1" localSheetId="13">#REF!</definedName>
    <definedName name="______________________________________________i1" localSheetId="12">#REF!</definedName>
    <definedName name="______________________________________________i1">#REF!</definedName>
    <definedName name="_____________________________________________i1" localSheetId="9">#REF!</definedName>
    <definedName name="_____________________________________________i1" localSheetId="5">#REF!</definedName>
    <definedName name="_____________________________________________i1" localSheetId="10">#REF!</definedName>
    <definedName name="_____________________________________________i1" localSheetId="6">#REF!</definedName>
    <definedName name="_____________________________________________i1" localSheetId="13">#REF!</definedName>
    <definedName name="_____________________________________________i1" localSheetId="12">#REF!</definedName>
    <definedName name="_____________________________________________i1">#REF!</definedName>
    <definedName name="____________________________________________i1" localSheetId="9">#REF!</definedName>
    <definedName name="____________________________________________i1" localSheetId="5">#REF!</definedName>
    <definedName name="____________________________________________i1" localSheetId="10">#REF!</definedName>
    <definedName name="____________________________________________i1" localSheetId="6">#REF!</definedName>
    <definedName name="____________________________________________i1" localSheetId="13">#REF!</definedName>
    <definedName name="____________________________________________i1" localSheetId="12">#REF!</definedName>
    <definedName name="____________________________________________i1">#REF!</definedName>
    <definedName name="___________________________________________i1" localSheetId="9">#REF!</definedName>
    <definedName name="___________________________________________i1" localSheetId="5">#REF!</definedName>
    <definedName name="___________________________________________i1" localSheetId="10">#REF!</definedName>
    <definedName name="___________________________________________i1" localSheetId="6">#REF!</definedName>
    <definedName name="___________________________________________i1" localSheetId="13">#REF!</definedName>
    <definedName name="___________________________________________i1" localSheetId="12">#REF!</definedName>
    <definedName name="___________________________________________i1">#REF!</definedName>
    <definedName name="__________________________________________i1" localSheetId="9">#REF!</definedName>
    <definedName name="__________________________________________i1" localSheetId="5">#REF!</definedName>
    <definedName name="__________________________________________i1" localSheetId="10">#REF!</definedName>
    <definedName name="__________________________________________i1" localSheetId="6">#REF!</definedName>
    <definedName name="__________________________________________i1" localSheetId="13">#REF!</definedName>
    <definedName name="__________________________________________i1" localSheetId="12">#REF!</definedName>
    <definedName name="__________________________________________i1">#REF!</definedName>
    <definedName name="_________________________________________i1" localSheetId="9">#REF!</definedName>
    <definedName name="_________________________________________i1" localSheetId="5">#REF!</definedName>
    <definedName name="_________________________________________i1" localSheetId="10">#REF!</definedName>
    <definedName name="_________________________________________i1" localSheetId="6">#REF!</definedName>
    <definedName name="_________________________________________i1" localSheetId="13">#REF!</definedName>
    <definedName name="_________________________________________i1" localSheetId="12">#REF!</definedName>
    <definedName name="_________________________________________i1">#REF!</definedName>
    <definedName name="________________________________________i1" localSheetId="9">#REF!</definedName>
    <definedName name="________________________________________i1" localSheetId="5">#REF!</definedName>
    <definedName name="________________________________________i1" localSheetId="10">#REF!</definedName>
    <definedName name="________________________________________i1" localSheetId="6">#REF!</definedName>
    <definedName name="________________________________________i1" localSheetId="13">#REF!</definedName>
    <definedName name="________________________________________i1" localSheetId="12">#REF!</definedName>
    <definedName name="________________________________________i1">#REF!</definedName>
    <definedName name="_______________________________________i1" localSheetId="9">#REF!</definedName>
    <definedName name="_______________________________________i1" localSheetId="5">#REF!</definedName>
    <definedName name="_______________________________________i1" localSheetId="10">#REF!</definedName>
    <definedName name="_______________________________________i1" localSheetId="6">#REF!</definedName>
    <definedName name="_______________________________________i1" localSheetId="13">#REF!</definedName>
    <definedName name="_______________________________________i1" localSheetId="12">#REF!</definedName>
    <definedName name="_______________________________________i1">#REF!</definedName>
    <definedName name="______________________________________i1" localSheetId="9">#REF!</definedName>
    <definedName name="______________________________________i1" localSheetId="5">#REF!</definedName>
    <definedName name="______________________________________i1" localSheetId="10">#REF!</definedName>
    <definedName name="______________________________________i1" localSheetId="6">#REF!</definedName>
    <definedName name="______________________________________i1" localSheetId="13">#REF!</definedName>
    <definedName name="______________________________________i1" localSheetId="12">#REF!</definedName>
    <definedName name="______________________________________i1">#REF!</definedName>
    <definedName name="_____________________________________i1" localSheetId="9">#REF!</definedName>
    <definedName name="_____________________________________i1" localSheetId="5">#REF!</definedName>
    <definedName name="_____________________________________i1" localSheetId="10">#REF!</definedName>
    <definedName name="_____________________________________i1" localSheetId="6">#REF!</definedName>
    <definedName name="_____________________________________i1" localSheetId="13">#REF!</definedName>
    <definedName name="_____________________________________i1" localSheetId="12">#REF!</definedName>
    <definedName name="_____________________________________i1">#REF!</definedName>
    <definedName name="____________________________________i1" localSheetId="9">#REF!</definedName>
    <definedName name="____________________________________i1" localSheetId="5">#REF!</definedName>
    <definedName name="____________________________________i1" localSheetId="10">#REF!</definedName>
    <definedName name="____________________________________i1" localSheetId="6">#REF!</definedName>
    <definedName name="____________________________________i1" localSheetId="13">#REF!</definedName>
    <definedName name="____________________________________i1" localSheetId="12">#REF!</definedName>
    <definedName name="____________________________________i1">#REF!</definedName>
    <definedName name="___________________________________i1" localSheetId="9">#REF!</definedName>
    <definedName name="___________________________________i1" localSheetId="5">#REF!</definedName>
    <definedName name="___________________________________i1" localSheetId="10">#REF!</definedName>
    <definedName name="___________________________________i1" localSheetId="6">#REF!</definedName>
    <definedName name="___________________________________i1" localSheetId="13">#REF!</definedName>
    <definedName name="___________________________________i1" localSheetId="12">#REF!</definedName>
    <definedName name="___________________________________i1">#REF!</definedName>
    <definedName name="__________________________________i1" localSheetId="9">#REF!</definedName>
    <definedName name="__________________________________i1" localSheetId="5">#REF!</definedName>
    <definedName name="__________________________________i1" localSheetId="10">#REF!</definedName>
    <definedName name="__________________________________i1" localSheetId="6">#REF!</definedName>
    <definedName name="__________________________________i1" localSheetId="13">#REF!</definedName>
    <definedName name="__________________________________i1" localSheetId="12">#REF!</definedName>
    <definedName name="__________________________________i1">#REF!</definedName>
    <definedName name="_________________________________apu1" localSheetId="10">#REF!</definedName>
    <definedName name="_________________________________apu1" localSheetId="12">[3]INSUMOS!#REF!</definedName>
    <definedName name="_________________________________apu1">#REF!</definedName>
    <definedName name="_________________________________i1" localSheetId="9">#REF!</definedName>
    <definedName name="_________________________________i1" localSheetId="5">#REF!</definedName>
    <definedName name="_________________________________i1" localSheetId="10">#REF!</definedName>
    <definedName name="_________________________________i1" localSheetId="6">#REF!</definedName>
    <definedName name="_________________________________i1" localSheetId="13">#REF!</definedName>
    <definedName name="_________________________________i1" localSheetId="12">#REF!</definedName>
    <definedName name="_________________________________i1">#REF!</definedName>
    <definedName name="________________________________apu1" localSheetId="10">#REF!</definedName>
    <definedName name="________________________________apu1" localSheetId="12">[3]INSUMOS!#REF!</definedName>
    <definedName name="________________________________apu1">#REF!</definedName>
    <definedName name="________________________________i1" localSheetId="9">#REF!</definedName>
    <definedName name="________________________________i1" localSheetId="5">#REF!</definedName>
    <definedName name="________________________________i1" localSheetId="10">#REF!</definedName>
    <definedName name="________________________________i1" localSheetId="6">#REF!</definedName>
    <definedName name="________________________________i1" localSheetId="13">#REF!</definedName>
    <definedName name="________________________________i1" localSheetId="12">#REF!</definedName>
    <definedName name="________________________________i1">#REF!</definedName>
    <definedName name="_______________________________apu1" localSheetId="10">#REF!</definedName>
    <definedName name="_______________________________apu1" localSheetId="12">[3]INSUMOS!#REF!</definedName>
    <definedName name="_______________________________apu1">#REF!</definedName>
    <definedName name="_______________________________i1" localSheetId="9">#REF!</definedName>
    <definedName name="_______________________________i1" localSheetId="5">#REF!</definedName>
    <definedName name="_______________________________i1" localSheetId="10">#REF!</definedName>
    <definedName name="_______________________________i1" localSheetId="6">#REF!</definedName>
    <definedName name="_______________________________i1" localSheetId="13">#REF!</definedName>
    <definedName name="_______________________________i1" localSheetId="12">#REF!</definedName>
    <definedName name="_______________________________i1">#REF!</definedName>
    <definedName name="______________________________apu1" localSheetId="10">#REF!</definedName>
    <definedName name="______________________________apu1" localSheetId="12">[3]INSUMOS!#REF!</definedName>
    <definedName name="______________________________apu1">#REF!</definedName>
    <definedName name="______________________________i1" localSheetId="9">#REF!</definedName>
    <definedName name="______________________________i1" localSheetId="5">#REF!</definedName>
    <definedName name="______________________________i1" localSheetId="10">#REF!</definedName>
    <definedName name="______________________________i1" localSheetId="6">#REF!</definedName>
    <definedName name="______________________________i1" localSheetId="13">#REF!</definedName>
    <definedName name="______________________________i1" localSheetId="12">#REF!</definedName>
    <definedName name="______________________________i1">#REF!</definedName>
    <definedName name="_____________________________i1" localSheetId="9">#REF!</definedName>
    <definedName name="_____________________________i1" localSheetId="5">#REF!</definedName>
    <definedName name="_____________________________i1" localSheetId="10">#REF!</definedName>
    <definedName name="_____________________________i1" localSheetId="6">#REF!</definedName>
    <definedName name="_____________________________i1" localSheetId="13">#REF!</definedName>
    <definedName name="_____________________________i1" localSheetId="12">#REF!</definedName>
    <definedName name="_____________________________i1">#REF!</definedName>
    <definedName name="____________________________apu1" localSheetId="10">#REF!</definedName>
    <definedName name="____________________________apu1" localSheetId="12">[3]INSUMOS!#REF!</definedName>
    <definedName name="____________________________apu1">#REF!</definedName>
    <definedName name="____________________________i1" localSheetId="9">#REF!</definedName>
    <definedName name="____________________________i1" localSheetId="5">#REF!</definedName>
    <definedName name="____________________________i1" localSheetId="10">#REF!</definedName>
    <definedName name="____________________________i1" localSheetId="6">#REF!</definedName>
    <definedName name="____________________________i1" localSheetId="13">#REF!</definedName>
    <definedName name="____________________________i1" localSheetId="12">#REF!</definedName>
    <definedName name="____________________________i1">#REF!</definedName>
    <definedName name="___________________________apu1" localSheetId="10">#REF!</definedName>
    <definedName name="___________________________apu1" localSheetId="12">[3]INSUMOS!#REF!</definedName>
    <definedName name="___________________________apu1">#REF!</definedName>
    <definedName name="___________________________i1" localSheetId="9">#REF!</definedName>
    <definedName name="___________________________i1" localSheetId="5">#REF!</definedName>
    <definedName name="___________________________i1" localSheetId="10">#REF!</definedName>
    <definedName name="___________________________i1" localSheetId="6">#REF!</definedName>
    <definedName name="___________________________i1" localSheetId="13">#REF!</definedName>
    <definedName name="___________________________i1" localSheetId="12">#REF!</definedName>
    <definedName name="___________________________i1">#REF!</definedName>
    <definedName name="__________________________apu1" localSheetId="10">#REF!</definedName>
    <definedName name="__________________________apu1" localSheetId="12">[3]INSUMOS!#REF!</definedName>
    <definedName name="__________________________apu1">#REF!</definedName>
    <definedName name="__________________________i1" localSheetId="9">#REF!</definedName>
    <definedName name="__________________________i1" localSheetId="5">#REF!</definedName>
    <definedName name="__________________________i1" localSheetId="10">#REF!</definedName>
    <definedName name="__________________________i1" localSheetId="6">#REF!</definedName>
    <definedName name="__________________________i1" localSheetId="13">#REF!</definedName>
    <definedName name="__________________________i1" localSheetId="12">#REF!</definedName>
    <definedName name="__________________________i1">#REF!</definedName>
    <definedName name="_________________________apu1" localSheetId="10">#REF!</definedName>
    <definedName name="_________________________apu1" localSheetId="12">[3]INSUMOS!#REF!</definedName>
    <definedName name="_________________________apu1">#REF!</definedName>
    <definedName name="_________________________i1" localSheetId="9">#REF!</definedName>
    <definedName name="_________________________i1" localSheetId="5">#REF!</definedName>
    <definedName name="_________________________i1" localSheetId="10">#REF!</definedName>
    <definedName name="_________________________i1" localSheetId="6">#REF!</definedName>
    <definedName name="_________________________i1" localSheetId="13">#REF!</definedName>
    <definedName name="_________________________i1" localSheetId="12">#REF!</definedName>
    <definedName name="_________________________i1">#REF!</definedName>
    <definedName name="________________________apu1" localSheetId="10">#REF!</definedName>
    <definedName name="________________________apu1" localSheetId="12">[3]INSUMOS!#REF!</definedName>
    <definedName name="________________________apu1">#REF!</definedName>
    <definedName name="________________________i1" localSheetId="9">#REF!</definedName>
    <definedName name="________________________i1" localSheetId="5">#REF!</definedName>
    <definedName name="________________________i1" localSheetId="10">#REF!</definedName>
    <definedName name="________________________i1" localSheetId="6">#REF!</definedName>
    <definedName name="________________________i1" localSheetId="13">#REF!</definedName>
    <definedName name="________________________i1" localSheetId="12">#REF!</definedName>
    <definedName name="________________________i1">#REF!</definedName>
    <definedName name="_______________________apu1" localSheetId="10">#REF!</definedName>
    <definedName name="_______________________apu1" localSheetId="12">[3]INSUMOS!#REF!</definedName>
    <definedName name="_______________________apu1">#REF!</definedName>
    <definedName name="_______________________i1" localSheetId="9">#REF!</definedName>
    <definedName name="_______________________i1" localSheetId="5">#REF!</definedName>
    <definedName name="_______________________i1" localSheetId="10">#REF!</definedName>
    <definedName name="_______________________i1" localSheetId="6">#REF!</definedName>
    <definedName name="_______________________i1" localSheetId="13">#REF!</definedName>
    <definedName name="_______________________i1" localSheetId="12">#REF!</definedName>
    <definedName name="_______________________i1">#REF!</definedName>
    <definedName name="______________________i1" localSheetId="9">#REF!</definedName>
    <definedName name="______________________i1" localSheetId="5">#REF!</definedName>
    <definedName name="______________________i1" localSheetId="10">#REF!</definedName>
    <definedName name="______________________i1" localSheetId="6">#REF!</definedName>
    <definedName name="______________________i1" localSheetId="13">#REF!</definedName>
    <definedName name="______________________i1" localSheetId="12">#REF!</definedName>
    <definedName name="______________________i1">#REF!</definedName>
    <definedName name="_____________________apu1" localSheetId="10">#REF!</definedName>
    <definedName name="_____________________apu1" localSheetId="12">[3]INSUMOS!#REF!</definedName>
    <definedName name="_____________________apu1">#REF!</definedName>
    <definedName name="_____________________i1" localSheetId="9">#REF!</definedName>
    <definedName name="_____________________i1" localSheetId="5">#REF!</definedName>
    <definedName name="_____________________i1" localSheetId="10">#REF!</definedName>
    <definedName name="_____________________i1" localSheetId="6">#REF!</definedName>
    <definedName name="_____________________i1" localSheetId="13">#REF!</definedName>
    <definedName name="_____________________i1" localSheetId="12">#REF!</definedName>
    <definedName name="_____________________i1">#REF!</definedName>
    <definedName name="____________________apu1" localSheetId="10">#REF!</definedName>
    <definedName name="____________________apu1" localSheetId="12">[3]INSUMOS!#REF!</definedName>
    <definedName name="____________________apu1">#REF!</definedName>
    <definedName name="____________________i1" localSheetId="9">#REF!</definedName>
    <definedName name="____________________i1" localSheetId="5">#REF!</definedName>
    <definedName name="____________________i1" localSheetId="10">#REF!</definedName>
    <definedName name="____________________i1" localSheetId="6">#REF!</definedName>
    <definedName name="____________________i1" localSheetId="13">#REF!</definedName>
    <definedName name="____________________i1" localSheetId="12">#REF!</definedName>
    <definedName name="____________________i1">#REF!</definedName>
    <definedName name="___________________apu1" localSheetId="10">#REF!</definedName>
    <definedName name="___________________apu1" localSheetId="12">[3]INSUMOS!#REF!</definedName>
    <definedName name="___________________apu1">#REF!</definedName>
    <definedName name="___________________i1" localSheetId="9">#REF!</definedName>
    <definedName name="___________________i1" localSheetId="5">#REF!</definedName>
    <definedName name="___________________i1" localSheetId="10">#REF!</definedName>
    <definedName name="___________________i1" localSheetId="6">#REF!</definedName>
    <definedName name="___________________i1" localSheetId="13">#REF!</definedName>
    <definedName name="___________________i1" localSheetId="12">#REF!</definedName>
    <definedName name="___________________i1">#REF!</definedName>
    <definedName name="__________________AFC1" localSheetId="10">#REF!</definedName>
    <definedName name="__________________AFC1" localSheetId="12">[4]INV!$A$25:$D$28</definedName>
    <definedName name="__________________AFC1">#REF!</definedName>
    <definedName name="__________________AFC3" localSheetId="10">#REF!</definedName>
    <definedName name="__________________AFC3" localSheetId="12">[4]INV!$F$25:$I$28</definedName>
    <definedName name="__________________AFC3">#REF!</definedName>
    <definedName name="__________________AFC5" localSheetId="10">#REF!</definedName>
    <definedName name="__________________AFC5" localSheetId="12">[4]INV!$K$25:$N$28</definedName>
    <definedName name="__________________AFC5">#REF!</definedName>
    <definedName name="__________________apu1" localSheetId="9">#REF!</definedName>
    <definedName name="__________________apu1" localSheetId="5">#REF!</definedName>
    <definedName name="__________________apu1" localSheetId="10">#REF!</definedName>
    <definedName name="__________________apu1" localSheetId="6">#REF!</definedName>
    <definedName name="__________________apu1" localSheetId="12">[3]INSUMOS!#REF!</definedName>
    <definedName name="__________________apu1">#REF!</definedName>
    <definedName name="__________________BGC1" localSheetId="10">#REF!</definedName>
    <definedName name="__________________BGC1" localSheetId="12">[4]INV!$A$5:$D$8</definedName>
    <definedName name="__________________BGC1">#REF!</definedName>
    <definedName name="__________________BGC3" localSheetId="10">#REF!</definedName>
    <definedName name="__________________BGC3" localSheetId="12">[4]INV!$F$5:$I$8</definedName>
    <definedName name="__________________BGC3">#REF!</definedName>
    <definedName name="__________________BGC5" localSheetId="10">#REF!</definedName>
    <definedName name="__________________BGC5" localSheetId="12">[4]INV!$K$5:$N$8</definedName>
    <definedName name="__________________BGC5">#REF!</definedName>
    <definedName name="__________________CAC1" localSheetId="10">#REF!</definedName>
    <definedName name="__________________CAC1" localSheetId="12">[4]INV!$A$19:$D$22</definedName>
    <definedName name="__________________CAC1">#REF!</definedName>
    <definedName name="__________________CAC3" localSheetId="10">#REF!</definedName>
    <definedName name="__________________CAC3" localSheetId="12">[4]INV!$F$19:$I$22</definedName>
    <definedName name="__________________CAC3">#REF!</definedName>
    <definedName name="__________________CAC5" localSheetId="10">#REF!</definedName>
    <definedName name="__________________CAC5" localSheetId="12">[4]INV!$K$19:$N$22</definedName>
    <definedName name="__________________CAC5">#REF!</definedName>
    <definedName name="__________________i1" localSheetId="9">#REF!</definedName>
    <definedName name="__________________i1" localSheetId="5">#REF!</definedName>
    <definedName name="__________________i1" localSheetId="10">#REF!</definedName>
    <definedName name="__________________i1" localSheetId="6">#REF!</definedName>
    <definedName name="__________________i1" localSheetId="13">#REF!</definedName>
    <definedName name="__________________i1" localSheetId="12">#REF!</definedName>
    <definedName name="__________________i1">#REF!</definedName>
    <definedName name="__________________MA2" localSheetId="9">#REF!</definedName>
    <definedName name="__________________MA2" localSheetId="5">#REF!</definedName>
    <definedName name="__________________MA2" localSheetId="10">#REF!</definedName>
    <definedName name="__________________MA2" localSheetId="6">#REF!</definedName>
    <definedName name="__________________MA2" localSheetId="13">#REF!</definedName>
    <definedName name="__________________MA2" localSheetId="12">#REF!</definedName>
    <definedName name="__________________MA2">#REF!</definedName>
    <definedName name="__________________SBC1" localSheetId="10">#REF!</definedName>
    <definedName name="__________________SBC1" localSheetId="12">[4]INV!$A$12:$D$15</definedName>
    <definedName name="__________________SBC1">#REF!</definedName>
    <definedName name="__________________SBC3" localSheetId="10">#REF!</definedName>
    <definedName name="__________________SBC3" localSheetId="12">[4]INV!$F$12:$I$15</definedName>
    <definedName name="__________________SBC3">#REF!</definedName>
    <definedName name="__________________SBC5" localSheetId="10">#REF!</definedName>
    <definedName name="__________________SBC5" localSheetId="12">[4]INV!$K$12:$N$15</definedName>
    <definedName name="__________________SBC5">#REF!</definedName>
    <definedName name="_________________AFC1" localSheetId="10">#REF!</definedName>
    <definedName name="_________________AFC1" localSheetId="12">[4]INV!$A$25:$D$28</definedName>
    <definedName name="_________________AFC1">#REF!</definedName>
    <definedName name="_________________AFC3" localSheetId="10">#REF!</definedName>
    <definedName name="_________________AFC3" localSheetId="12">[4]INV!$F$25:$I$28</definedName>
    <definedName name="_________________AFC3">#REF!</definedName>
    <definedName name="_________________AFC5" localSheetId="10">#REF!</definedName>
    <definedName name="_________________AFC5" localSheetId="12">[4]INV!$K$25:$N$28</definedName>
    <definedName name="_________________AFC5">#REF!</definedName>
    <definedName name="_________________apu1" localSheetId="9">#REF!</definedName>
    <definedName name="_________________apu1" localSheetId="5">#REF!</definedName>
    <definedName name="_________________apu1" localSheetId="10">#REF!</definedName>
    <definedName name="_________________apu1" localSheetId="6">#REF!</definedName>
    <definedName name="_________________apu1" localSheetId="12">[3]INSUMOS!#REF!</definedName>
    <definedName name="_________________apu1">#REF!</definedName>
    <definedName name="_________________BGC1" localSheetId="10">#REF!</definedName>
    <definedName name="_________________BGC1" localSheetId="12">[4]INV!$A$5:$D$8</definedName>
    <definedName name="_________________BGC1">#REF!</definedName>
    <definedName name="_________________BGC3" localSheetId="10">#REF!</definedName>
    <definedName name="_________________BGC3" localSheetId="12">[4]INV!$F$5:$I$8</definedName>
    <definedName name="_________________BGC3">#REF!</definedName>
    <definedName name="_________________BGC5" localSheetId="10">#REF!</definedName>
    <definedName name="_________________BGC5" localSheetId="12">[4]INV!$K$5:$N$8</definedName>
    <definedName name="_________________BGC5">#REF!</definedName>
    <definedName name="_________________CAC1" localSheetId="10">#REF!</definedName>
    <definedName name="_________________CAC1" localSheetId="12">[4]INV!$A$19:$D$22</definedName>
    <definedName name="_________________CAC1">#REF!</definedName>
    <definedName name="_________________CAC3" localSheetId="10">#REF!</definedName>
    <definedName name="_________________CAC3" localSheetId="12">[4]INV!$F$19:$I$22</definedName>
    <definedName name="_________________CAC3">#REF!</definedName>
    <definedName name="_________________CAC5" localSheetId="10">#REF!</definedName>
    <definedName name="_________________CAC5" localSheetId="12">[4]INV!$K$19:$N$22</definedName>
    <definedName name="_________________CAC5">#REF!</definedName>
    <definedName name="_________________i1" localSheetId="9">#REF!</definedName>
    <definedName name="_________________i1" localSheetId="5">#REF!</definedName>
    <definedName name="_________________i1" localSheetId="10">#REF!</definedName>
    <definedName name="_________________i1" localSheetId="6">#REF!</definedName>
    <definedName name="_________________i1" localSheetId="13">#REF!</definedName>
    <definedName name="_________________i1" localSheetId="12">#REF!</definedName>
    <definedName name="_________________i1">#REF!</definedName>
    <definedName name="_________________MA2" localSheetId="9">#REF!</definedName>
    <definedName name="_________________MA2" localSheetId="5">#REF!</definedName>
    <definedName name="_________________MA2" localSheetId="10">#REF!</definedName>
    <definedName name="_________________MA2" localSheetId="6">#REF!</definedName>
    <definedName name="_________________MA2" localSheetId="13">#REF!</definedName>
    <definedName name="_________________MA2" localSheetId="12">#REF!</definedName>
    <definedName name="_________________MA2">#REF!</definedName>
    <definedName name="_________________SBC1" localSheetId="10">#REF!</definedName>
    <definedName name="_________________SBC1" localSheetId="12">[4]INV!$A$12:$D$15</definedName>
    <definedName name="_________________SBC1">#REF!</definedName>
    <definedName name="_________________SBC3" localSheetId="10">#REF!</definedName>
    <definedName name="_________________SBC3" localSheetId="12">[4]INV!$F$12:$I$15</definedName>
    <definedName name="_________________SBC3">#REF!</definedName>
    <definedName name="_________________SBC5" localSheetId="10">#REF!</definedName>
    <definedName name="_________________SBC5" localSheetId="12">[4]INV!$K$12:$N$15</definedName>
    <definedName name="_________________SBC5">#REF!</definedName>
    <definedName name="________________AFC1" localSheetId="10">#REF!</definedName>
    <definedName name="________________AFC1" localSheetId="12">[4]INV!$A$25:$D$28</definedName>
    <definedName name="________________AFC1">#REF!</definedName>
    <definedName name="________________AFC3" localSheetId="10">#REF!</definedName>
    <definedName name="________________AFC3" localSheetId="12">[4]INV!$F$25:$I$28</definedName>
    <definedName name="________________AFC3">#REF!</definedName>
    <definedName name="________________AFC5" localSheetId="10">#REF!</definedName>
    <definedName name="________________AFC5" localSheetId="12">[4]INV!$K$25:$N$28</definedName>
    <definedName name="________________AFC5">#REF!</definedName>
    <definedName name="________________apu1" localSheetId="9">#REF!</definedName>
    <definedName name="________________apu1" localSheetId="5">#REF!</definedName>
    <definedName name="________________apu1" localSheetId="10">#REF!</definedName>
    <definedName name="________________apu1" localSheetId="6">#REF!</definedName>
    <definedName name="________________apu1" localSheetId="12">[3]INSUMOS!#REF!</definedName>
    <definedName name="________________apu1">#REF!</definedName>
    <definedName name="________________BGC1" localSheetId="10">#REF!</definedName>
    <definedName name="________________BGC1" localSheetId="12">[4]INV!$A$5:$D$8</definedName>
    <definedName name="________________BGC1">#REF!</definedName>
    <definedName name="________________BGC3" localSheetId="10">#REF!</definedName>
    <definedName name="________________BGC3" localSheetId="12">[4]INV!$F$5:$I$8</definedName>
    <definedName name="________________BGC3">#REF!</definedName>
    <definedName name="________________BGC5" localSheetId="10">#REF!</definedName>
    <definedName name="________________BGC5" localSheetId="12">[4]INV!$K$5:$N$8</definedName>
    <definedName name="________________BGC5">#REF!</definedName>
    <definedName name="________________CAC1" localSheetId="10">#REF!</definedName>
    <definedName name="________________CAC1" localSheetId="12">[4]INV!$A$19:$D$22</definedName>
    <definedName name="________________CAC1">#REF!</definedName>
    <definedName name="________________CAC3" localSheetId="10">#REF!</definedName>
    <definedName name="________________CAC3" localSheetId="12">[4]INV!$F$19:$I$22</definedName>
    <definedName name="________________CAC3">#REF!</definedName>
    <definedName name="________________CAC5" localSheetId="10">#REF!</definedName>
    <definedName name="________________CAC5" localSheetId="12">[4]INV!$K$19:$N$22</definedName>
    <definedName name="________________CAC5">#REF!</definedName>
    <definedName name="________________i1" localSheetId="9">#REF!</definedName>
    <definedName name="________________i1" localSheetId="5">#REF!</definedName>
    <definedName name="________________i1" localSheetId="10">#REF!</definedName>
    <definedName name="________________i1" localSheetId="6">#REF!</definedName>
    <definedName name="________________i1" localSheetId="13">#REF!</definedName>
    <definedName name="________________i1" localSheetId="12">#REF!</definedName>
    <definedName name="________________i1">#REF!</definedName>
    <definedName name="________________MA2" localSheetId="9">#REF!</definedName>
    <definedName name="________________MA2" localSheetId="5">#REF!</definedName>
    <definedName name="________________MA2" localSheetId="10">#REF!</definedName>
    <definedName name="________________MA2" localSheetId="6">#REF!</definedName>
    <definedName name="________________MA2" localSheetId="13">#REF!</definedName>
    <definedName name="________________MA2" localSheetId="12">#REF!</definedName>
    <definedName name="________________MA2">#REF!</definedName>
    <definedName name="________________SBC1" localSheetId="10">#REF!</definedName>
    <definedName name="________________SBC1" localSheetId="12">[4]INV!$A$12:$D$15</definedName>
    <definedName name="________________SBC1">#REF!</definedName>
    <definedName name="________________SBC3" localSheetId="10">#REF!</definedName>
    <definedName name="________________SBC3" localSheetId="12">[4]INV!$F$12:$I$15</definedName>
    <definedName name="________________SBC3">#REF!</definedName>
    <definedName name="________________SBC5" localSheetId="10">#REF!</definedName>
    <definedName name="________________SBC5" localSheetId="12">[4]INV!$K$12:$N$15</definedName>
    <definedName name="________________SBC5">#REF!</definedName>
    <definedName name="_______________AFC1" localSheetId="10">#REF!</definedName>
    <definedName name="_______________AFC1" localSheetId="12">[4]INV!$A$25:$D$28</definedName>
    <definedName name="_______________AFC1">#REF!</definedName>
    <definedName name="_______________AFC3" localSheetId="10">#REF!</definedName>
    <definedName name="_______________AFC3" localSheetId="12">[4]INV!$F$25:$I$28</definedName>
    <definedName name="_______________AFC3">#REF!</definedName>
    <definedName name="_______________AFC5" localSheetId="10">#REF!</definedName>
    <definedName name="_______________AFC5" localSheetId="12">[4]INV!$K$25:$N$28</definedName>
    <definedName name="_______________AFC5">#REF!</definedName>
    <definedName name="_______________apu1" localSheetId="9">#REF!</definedName>
    <definedName name="_______________apu1" localSheetId="5">#REF!</definedName>
    <definedName name="_______________apu1" localSheetId="10">#REF!</definedName>
    <definedName name="_______________apu1" localSheetId="6">#REF!</definedName>
    <definedName name="_______________apu1" localSheetId="12">[3]INSUMOS!#REF!</definedName>
    <definedName name="_______________apu1">#REF!</definedName>
    <definedName name="_______________BGC1" localSheetId="10">#REF!</definedName>
    <definedName name="_______________BGC1" localSheetId="12">[4]INV!$A$5:$D$8</definedName>
    <definedName name="_______________BGC1">#REF!</definedName>
    <definedName name="_______________BGC3" localSheetId="10">#REF!</definedName>
    <definedName name="_______________BGC3" localSheetId="12">[4]INV!$F$5:$I$8</definedName>
    <definedName name="_______________BGC3">#REF!</definedName>
    <definedName name="_______________BGC5" localSheetId="10">#REF!</definedName>
    <definedName name="_______________BGC5" localSheetId="12">[4]INV!$K$5:$N$8</definedName>
    <definedName name="_______________BGC5">#REF!</definedName>
    <definedName name="_______________CAC1" localSheetId="10">#REF!</definedName>
    <definedName name="_______________CAC1" localSheetId="12">[4]INV!$A$19:$D$22</definedName>
    <definedName name="_______________CAC1">#REF!</definedName>
    <definedName name="_______________CAC3" localSheetId="10">#REF!</definedName>
    <definedName name="_______________CAC3" localSheetId="12">[4]INV!$F$19:$I$22</definedName>
    <definedName name="_______________CAC3">#REF!</definedName>
    <definedName name="_______________CAC5" localSheetId="10">#REF!</definedName>
    <definedName name="_______________CAC5" localSheetId="12">[4]INV!$K$19:$N$22</definedName>
    <definedName name="_______________CAC5">#REF!</definedName>
    <definedName name="_______________EST1" localSheetId="12">#REF!</definedName>
    <definedName name="_______________EST1">#REF!</definedName>
    <definedName name="_______________EST10" localSheetId="12">#REF!</definedName>
    <definedName name="_______________EST10">#REF!</definedName>
    <definedName name="_______________EST11" localSheetId="12">#REF!</definedName>
    <definedName name="_______________EST11">#REF!</definedName>
    <definedName name="_______________EST12" localSheetId="12">#REF!</definedName>
    <definedName name="_______________EST12">#REF!</definedName>
    <definedName name="_______________EST13" localSheetId="12">#REF!</definedName>
    <definedName name="_______________EST13">#REF!</definedName>
    <definedName name="_______________EST14" localSheetId="12">#REF!</definedName>
    <definedName name="_______________EST14">#REF!</definedName>
    <definedName name="_______________EST15" localSheetId="12">#REF!</definedName>
    <definedName name="_______________EST15">#REF!</definedName>
    <definedName name="_______________EST16" localSheetId="12">#REF!</definedName>
    <definedName name="_______________EST16">#REF!</definedName>
    <definedName name="_______________EST17" localSheetId="12">#REF!</definedName>
    <definedName name="_______________EST17">#REF!</definedName>
    <definedName name="_______________EST18" localSheetId="12">#REF!</definedName>
    <definedName name="_______________EST18">#REF!</definedName>
    <definedName name="_______________EST19" localSheetId="12">#REF!</definedName>
    <definedName name="_______________EST19">#REF!</definedName>
    <definedName name="_______________EST2" localSheetId="12">#REF!</definedName>
    <definedName name="_______________EST2">#REF!</definedName>
    <definedName name="_______________EST3" localSheetId="12">#REF!</definedName>
    <definedName name="_______________EST3">#REF!</definedName>
    <definedName name="_______________EST4" localSheetId="12">#REF!</definedName>
    <definedName name="_______________EST4">#REF!</definedName>
    <definedName name="_______________EST5" localSheetId="12">#REF!</definedName>
    <definedName name="_______________EST5">#REF!</definedName>
    <definedName name="_______________EST6" localSheetId="12">#REF!</definedName>
    <definedName name="_______________EST6">#REF!</definedName>
    <definedName name="_______________EST7" localSheetId="12">#REF!</definedName>
    <definedName name="_______________EST7">#REF!</definedName>
    <definedName name="_______________EST8" localSheetId="12">#REF!</definedName>
    <definedName name="_______________EST8">#REF!</definedName>
    <definedName name="_______________EST9" localSheetId="12">#REF!</definedName>
    <definedName name="_______________EST9">#REF!</definedName>
    <definedName name="_______________EXC1" localSheetId="12">#REF!</definedName>
    <definedName name="_______________EXC1">#REF!</definedName>
    <definedName name="_______________EXC10" localSheetId="12">#REF!</definedName>
    <definedName name="_______________EXC10">#REF!</definedName>
    <definedName name="_______________EXC11" localSheetId="12">#REF!</definedName>
    <definedName name="_______________EXC11">#REF!</definedName>
    <definedName name="_______________EXC12" localSheetId="12">#REF!</definedName>
    <definedName name="_______________EXC12">#REF!</definedName>
    <definedName name="_______________EXC2" localSheetId="12">#REF!</definedName>
    <definedName name="_______________EXC2">#REF!</definedName>
    <definedName name="_______________EXC3" localSheetId="12">#REF!</definedName>
    <definedName name="_______________EXC3">#REF!</definedName>
    <definedName name="_______________EXC4" localSheetId="12">#REF!</definedName>
    <definedName name="_______________EXC4">#REF!</definedName>
    <definedName name="_______________EXC5" localSheetId="12">#REF!</definedName>
    <definedName name="_______________EXC5">#REF!</definedName>
    <definedName name="_______________EXC6" localSheetId="12">#REF!</definedName>
    <definedName name="_______________EXC6">#REF!</definedName>
    <definedName name="_______________EXC7" localSheetId="12">#REF!</definedName>
    <definedName name="_______________EXC7">#REF!</definedName>
    <definedName name="_______________EXC8" localSheetId="12">#REF!</definedName>
    <definedName name="_______________EXC8">#REF!</definedName>
    <definedName name="_______________EXC9" localSheetId="12">#REF!</definedName>
    <definedName name="_______________EXC9">#REF!</definedName>
    <definedName name="_______________i1" localSheetId="9">#REF!</definedName>
    <definedName name="_______________i1" localSheetId="5">#REF!</definedName>
    <definedName name="_______________i1" localSheetId="10">#REF!</definedName>
    <definedName name="_______________i1" localSheetId="6">#REF!</definedName>
    <definedName name="_______________i1" localSheetId="13">#REF!</definedName>
    <definedName name="_______________i1" localSheetId="12">#REF!</definedName>
    <definedName name="_______________i1">#REF!</definedName>
    <definedName name="_______________MA2" localSheetId="9">#REF!</definedName>
    <definedName name="_______________MA2" localSheetId="5">#REF!</definedName>
    <definedName name="_______________MA2" localSheetId="10">#REF!</definedName>
    <definedName name="_______________MA2" localSheetId="6">#REF!</definedName>
    <definedName name="_______________MA2" localSheetId="13">#REF!</definedName>
    <definedName name="_______________MA2" localSheetId="12">#REF!</definedName>
    <definedName name="_______________MA2">#REF!</definedName>
    <definedName name="_______________SBC1" localSheetId="10">#REF!</definedName>
    <definedName name="_______________SBC1" localSheetId="12">[4]INV!$A$12:$D$15</definedName>
    <definedName name="_______________SBC1">#REF!</definedName>
    <definedName name="_______________SBC3" localSheetId="10">#REF!</definedName>
    <definedName name="_______________SBC3" localSheetId="12">[4]INV!$F$12:$I$15</definedName>
    <definedName name="_______________SBC3">#REF!</definedName>
    <definedName name="_______________SBC5" localSheetId="10">#REF!</definedName>
    <definedName name="_______________SBC5" localSheetId="12">[4]INV!$K$12:$N$15</definedName>
    <definedName name="_______________SBC5">#REF!</definedName>
    <definedName name="______________AFC1" localSheetId="10">#REF!</definedName>
    <definedName name="______________AFC1" localSheetId="12">[4]INV!$A$25:$D$28</definedName>
    <definedName name="______________AFC1">#REF!</definedName>
    <definedName name="______________AFC3" localSheetId="10">#REF!</definedName>
    <definedName name="______________AFC3" localSheetId="12">[4]INV!$F$25:$I$28</definedName>
    <definedName name="______________AFC3">#REF!</definedName>
    <definedName name="______________AFC5" localSheetId="10">#REF!</definedName>
    <definedName name="______________AFC5" localSheetId="12">[4]INV!$K$25:$N$28</definedName>
    <definedName name="______________AFC5">#REF!</definedName>
    <definedName name="______________apu1" localSheetId="9">#REF!</definedName>
    <definedName name="______________apu1" localSheetId="5">#REF!</definedName>
    <definedName name="______________apu1" localSheetId="10">#REF!</definedName>
    <definedName name="______________apu1" localSheetId="6">#REF!</definedName>
    <definedName name="______________apu1" localSheetId="12">[3]INSUMOS!#REF!</definedName>
    <definedName name="______________apu1">#REF!</definedName>
    <definedName name="______________BGC1" localSheetId="10">#REF!</definedName>
    <definedName name="______________BGC1" localSheetId="12">[4]INV!$A$5:$D$8</definedName>
    <definedName name="______________BGC1">#REF!</definedName>
    <definedName name="______________BGC3" localSheetId="10">#REF!</definedName>
    <definedName name="______________BGC3" localSheetId="12">[4]INV!$F$5:$I$8</definedName>
    <definedName name="______________BGC3">#REF!</definedName>
    <definedName name="______________BGC5" localSheetId="10">#REF!</definedName>
    <definedName name="______________BGC5" localSheetId="12">[4]INV!$K$5:$N$8</definedName>
    <definedName name="______________BGC5">#REF!</definedName>
    <definedName name="______________CAC1" localSheetId="10">#REF!</definedName>
    <definedName name="______________CAC1" localSheetId="12">[4]INV!$A$19:$D$22</definedName>
    <definedName name="______________CAC1">#REF!</definedName>
    <definedName name="______________CAC3" localSheetId="10">#REF!</definedName>
    <definedName name="______________CAC3" localSheetId="12">[4]INV!$F$19:$I$22</definedName>
    <definedName name="______________CAC3">#REF!</definedName>
    <definedName name="______________CAC5" localSheetId="10">#REF!</definedName>
    <definedName name="______________CAC5" localSheetId="12">[4]INV!$K$19:$N$22</definedName>
    <definedName name="______________CAC5">#REF!</definedName>
    <definedName name="______________i1" localSheetId="9">#REF!</definedName>
    <definedName name="______________i1" localSheetId="5">#REF!</definedName>
    <definedName name="______________i1" localSheetId="10">#REF!</definedName>
    <definedName name="______________i1" localSheetId="6">#REF!</definedName>
    <definedName name="______________i1" localSheetId="13">#REF!</definedName>
    <definedName name="______________i1" localSheetId="12">#REF!</definedName>
    <definedName name="______________i1">#REF!</definedName>
    <definedName name="______________MA2" localSheetId="9">#REF!</definedName>
    <definedName name="______________MA2" localSheetId="5">#REF!</definedName>
    <definedName name="______________MA2" localSheetId="10">#REF!</definedName>
    <definedName name="______________MA2" localSheetId="6">#REF!</definedName>
    <definedName name="______________MA2" localSheetId="13">#REF!</definedName>
    <definedName name="______________MA2" localSheetId="12">#REF!</definedName>
    <definedName name="______________MA2">#REF!</definedName>
    <definedName name="______________SBC1" localSheetId="10">#REF!</definedName>
    <definedName name="______________SBC1" localSheetId="12">[4]INV!$A$12:$D$15</definedName>
    <definedName name="______________SBC1">#REF!</definedName>
    <definedName name="______________SBC3" localSheetId="10">#REF!</definedName>
    <definedName name="______________SBC3" localSheetId="12">[4]INV!$F$12:$I$15</definedName>
    <definedName name="______________SBC3">#REF!</definedName>
    <definedName name="______________SBC5" localSheetId="10">#REF!</definedName>
    <definedName name="______________SBC5" localSheetId="12">[4]INV!$K$12:$N$15</definedName>
    <definedName name="______________SBC5">#REF!</definedName>
    <definedName name="_____________AFC1" localSheetId="10">#REF!</definedName>
    <definedName name="_____________AFC1" localSheetId="12">[4]INV!$A$25:$D$28</definedName>
    <definedName name="_____________AFC1">#REF!</definedName>
    <definedName name="_____________AFC3" localSheetId="10">#REF!</definedName>
    <definedName name="_____________AFC3" localSheetId="12">[4]INV!$F$25:$I$28</definedName>
    <definedName name="_____________AFC3">#REF!</definedName>
    <definedName name="_____________AFC5" localSheetId="10">#REF!</definedName>
    <definedName name="_____________AFC5" localSheetId="12">[4]INV!$K$25:$N$28</definedName>
    <definedName name="_____________AFC5">#REF!</definedName>
    <definedName name="_____________apu1" localSheetId="9">#REF!</definedName>
    <definedName name="_____________apu1" localSheetId="5">#REF!</definedName>
    <definedName name="_____________apu1" localSheetId="10">#REF!</definedName>
    <definedName name="_____________apu1" localSheetId="6">#REF!</definedName>
    <definedName name="_____________apu1" localSheetId="12">[3]INSUMOS!#REF!</definedName>
    <definedName name="_____________apu1">#REF!</definedName>
    <definedName name="_____________BGC1" localSheetId="10">#REF!</definedName>
    <definedName name="_____________BGC1" localSheetId="12">[4]INV!$A$5:$D$8</definedName>
    <definedName name="_____________BGC1">#REF!</definedName>
    <definedName name="_____________BGC3" localSheetId="10">#REF!</definedName>
    <definedName name="_____________BGC3" localSheetId="12">[4]INV!$F$5:$I$8</definedName>
    <definedName name="_____________BGC3">#REF!</definedName>
    <definedName name="_____________BGC5" localSheetId="10">#REF!</definedName>
    <definedName name="_____________BGC5" localSheetId="12">[4]INV!$K$5:$N$8</definedName>
    <definedName name="_____________BGC5">#REF!</definedName>
    <definedName name="_____________CAC1" localSheetId="10">#REF!</definedName>
    <definedName name="_____________CAC1" localSheetId="12">[4]INV!$A$19:$D$22</definedName>
    <definedName name="_____________CAC1">#REF!</definedName>
    <definedName name="_____________CAC3" localSheetId="10">#REF!</definedName>
    <definedName name="_____________CAC3" localSheetId="12">[4]INV!$F$19:$I$22</definedName>
    <definedName name="_____________CAC3">#REF!</definedName>
    <definedName name="_____________CAC5" localSheetId="10">#REF!</definedName>
    <definedName name="_____________CAC5" localSheetId="12">[4]INV!$K$19:$N$22</definedName>
    <definedName name="_____________CAC5">#REF!</definedName>
    <definedName name="_____________cua1" localSheetId="10">#REF!</definedName>
    <definedName name="_____________cua1" localSheetId="12">'[5]ALCANTARILLADO RAS'!$A$4:$B$14</definedName>
    <definedName name="_____________cua1">#REF!</definedName>
    <definedName name="_____________DMD1" localSheetId="9">#REF!</definedName>
    <definedName name="_____________DMD1" localSheetId="5">#REF!</definedName>
    <definedName name="_____________DMD1" localSheetId="10">#REF!</definedName>
    <definedName name="_____________DMD1" localSheetId="6">#REF!</definedName>
    <definedName name="_____________DMD1" localSheetId="13">#REF!</definedName>
    <definedName name="_____________DMD1" localSheetId="12">#REF!</definedName>
    <definedName name="_____________DMD1">#REF!</definedName>
    <definedName name="_____________EST1" localSheetId="12">#REF!</definedName>
    <definedName name="_____________EST1">#REF!</definedName>
    <definedName name="_____________EST10" localSheetId="12">#REF!</definedName>
    <definedName name="_____________EST10">#REF!</definedName>
    <definedName name="_____________EST11" localSheetId="12">#REF!</definedName>
    <definedName name="_____________EST11">#REF!</definedName>
    <definedName name="_____________EST12" localSheetId="12">#REF!</definedName>
    <definedName name="_____________EST12">#REF!</definedName>
    <definedName name="_____________EST13" localSheetId="12">#REF!</definedName>
    <definedName name="_____________EST13">#REF!</definedName>
    <definedName name="_____________EST14" localSheetId="12">#REF!</definedName>
    <definedName name="_____________EST14">#REF!</definedName>
    <definedName name="_____________EST15" localSheetId="12">#REF!</definedName>
    <definedName name="_____________EST15">#REF!</definedName>
    <definedName name="_____________EST16" localSheetId="12">#REF!</definedName>
    <definedName name="_____________EST16">#REF!</definedName>
    <definedName name="_____________EST17" localSheetId="12">#REF!</definedName>
    <definedName name="_____________EST17">#REF!</definedName>
    <definedName name="_____________EST18" localSheetId="12">#REF!</definedName>
    <definedName name="_____________EST18">#REF!</definedName>
    <definedName name="_____________EST19" localSheetId="12">#REF!</definedName>
    <definedName name="_____________EST19">#REF!</definedName>
    <definedName name="_____________EST2" localSheetId="12">#REF!</definedName>
    <definedName name="_____________EST2">#REF!</definedName>
    <definedName name="_____________EST3" localSheetId="12">#REF!</definedName>
    <definedName name="_____________EST3">#REF!</definedName>
    <definedName name="_____________EST4" localSheetId="12">#REF!</definedName>
    <definedName name="_____________EST4">#REF!</definedName>
    <definedName name="_____________EST5" localSheetId="12">#REF!</definedName>
    <definedName name="_____________EST5">#REF!</definedName>
    <definedName name="_____________EST6" localSheetId="12">#REF!</definedName>
    <definedName name="_____________EST6">#REF!</definedName>
    <definedName name="_____________EST7" localSheetId="12">#REF!</definedName>
    <definedName name="_____________EST7">#REF!</definedName>
    <definedName name="_____________EST8" localSheetId="12">#REF!</definedName>
    <definedName name="_____________EST8">#REF!</definedName>
    <definedName name="_____________EST9" localSheetId="12">#REF!</definedName>
    <definedName name="_____________EST9">#REF!</definedName>
    <definedName name="_____________EXC1" localSheetId="12">#REF!</definedName>
    <definedName name="_____________EXC1">#REF!</definedName>
    <definedName name="_____________EXC10" localSheetId="12">#REF!</definedName>
    <definedName name="_____________EXC10">#REF!</definedName>
    <definedName name="_____________EXC11" localSheetId="12">#REF!</definedName>
    <definedName name="_____________EXC11">#REF!</definedName>
    <definedName name="_____________EXC12" localSheetId="12">#REF!</definedName>
    <definedName name="_____________EXC12">#REF!</definedName>
    <definedName name="_____________EXC2" localSheetId="12">#REF!</definedName>
    <definedName name="_____________EXC2">#REF!</definedName>
    <definedName name="_____________EXC3" localSheetId="12">#REF!</definedName>
    <definedName name="_____________EXC3">#REF!</definedName>
    <definedName name="_____________EXC4" localSheetId="12">#REF!</definedName>
    <definedName name="_____________EXC4">#REF!</definedName>
    <definedName name="_____________EXC5" localSheetId="12">#REF!</definedName>
    <definedName name="_____________EXC5">#REF!</definedName>
    <definedName name="_____________EXC8" localSheetId="12">#REF!</definedName>
    <definedName name="_____________EXC8">#REF!</definedName>
    <definedName name="_____________EXC9" localSheetId="12">#REF!</definedName>
    <definedName name="_____________EXC9">#REF!</definedName>
    <definedName name="_____________i1" localSheetId="9">#REF!</definedName>
    <definedName name="_____________i1" localSheetId="5">#REF!</definedName>
    <definedName name="_____________i1" localSheetId="10">#REF!</definedName>
    <definedName name="_____________i1" localSheetId="6">#REF!</definedName>
    <definedName name="_____________i1" localSheetId="13">#REF!</definedName>
    <definedName name="_____________i1" localSheetId="12">#REF!</definedName>
    <definedName name="_____________i1">#REF!</definedName>
    <definedName name="_____________MA2" localSheetId="9">#REF!</definedName>
    <definedName name="_____________MA2" localSheetId="5">#REF!</definedName>
    <definedName name="_____________MA2" localSheetId="10">#REF!</definedName>
    <definedName name="_____________MA2" localSheetId="6">#REF!</definedName>
    <definedName name="_____________MA2" localSheetId="13">#REF!</definedName>
    <definedName name="_____________MA2" localSheetId="12">#REF!</definedName>
    <definedName name="_____________MA2">#REF!</definedName>
    <definedName name="_____________ORO10" localSheetId="12">#REF!</definedName>
    <definedName name="_____________ORO10">#REF!</definedName>
    <definedName name="_____________ORO11" localSheetId="12">#REF!</definedName>
    <definedName name="_____________ORO11">#REF!</definedName>
    <definedName name="_____________ORO12" localSheetId="12">#REF!</definedName>
    <definedName name="_____________ORO12">#REF!</definedName>
    <definedName name="_____________ORO13" localSheetId="12">#REF!</definedName>
    <definedName name="_____________ORO13">#REF!</definedName>
    <definedName name="_____________ORO14" localSheetId="12">#REF!</definedName>
    <definedName name="_____________ORO14">#REF!</definedName>
    <definedName name="_____________ORO15" localSheetId="12">#REF!</definedName>
    <definedName name="_____________ORO15">#REF!</definedName>
    <definedName name="_____________ORO16" localSheetId="12">#REF!</definedName>
    <definedName name="_____________ORO16">#REF!</definedName>
    <definedName name="_____________ORO17" localSheetId="12">#REF!</definedName>
    <definedName name="_____________ORO17">#REF!</definedName>
    <definedName name="_____________ORO18" localSheetId="12">#REF!</definedName>
    <definedName name="_____________ORO18">#REF!</definedName>
    <definedName name="_____________ORO19" localSheetId="12">#REF!</definedName>
    <definedName name="_____________ORO19">#REF!</definedName>
    <definedName name="_____________SBC1" localSheetId="10">#REF!</definedName>
    <definedName name="_____________SBC1" localSheetId="12">[4]INV!$A$12:$D$15</definedName>
    <definedName name="_____________SBC1">#REF!</definedName>
    <definedName name="_____________SBC3" localSheetId="10">#REF!</definedName>
    <definedName name="_____________SBC3" localSheetId="12">[4]INV!$F$12:$I$15</definedName>
    <definedName name="_____________SBC3">#REF!</definedName>
    <definedName name="_____________SBC5" localSheetId="10">#REF!</definedName>
    <definedName name="_____________SBC5" localSheetId="12">[4]INV!$K$12:$N$15</definedName>
    <definedName name="_____________SBC5">#REF!</definedName>
    <definedName name="_____________VPD1" localSheetId="10">#REF!</definedName>
    <definedName name="_____________VPD1" localSheetId="12">[6]TARIFAS!$C$582</definedName>
    <definedName name="_____________VPD1">#REF!</definedName>
    <definedName name="_____________VPI1" localSheetId="10">#REF!</definedName>
    <definedName name="_____________VPI1" localSheetId="12">[6]TARIFAS!$C$580</definedName>
    <definedName name="_____________VPI1">#REF!</definedName>
    <definedName name="_____________VRA1" localSheetId="10">#REF!</definedName>
    <definedName name="_____________VRA1" localSheetId="12">[6]TARIFAS!$C$579</definedName>
    <definedName name="_____________VRA1">#REF!</definedName>
    <definedName name="____________AFC1" localSheetId="10">#REF!</definedName>
    <definedName name="____________AFC1" localSheetId="12">[4]INV!$A$25:$D$28</definedName>
    <definedName name="____________AFC1">#REF!</definedName>
    <definedName name="____________AFC3" localSheetId="10">#REF!</definedName>
    <definedName name="____________AFC3" localSheetId="12">[4]INV!$F$25:$I$28</definedName>
    <definedName name="____________AFC3">#REF!</definedName>
    <definedName name="____________AFC5" localSheetId="10">#REF!</definedName>
    <definedName name="____________AFC5" localSheetId="12">[4]INV!$K$25:$N$28</definedName>
    <definedName name="____________AFC5">#REF!</definedName>
    <definedName name="____________apu1" localSheetId="9">#REF!</definedName>
    <definedName name="____________apu1" localSheetId="5">#REF!</definedName>
    <definedName name="____________apu1" localSheetId="10">#REF!</definedName>
    <definedName name="____________apu1" localSheetId="6">#REF!</definedName>
    <definedName name="____________apu1" localSheetId="12">[3]INSUMOS!#REF!</definedName>
    <definedName name="____________apu1">#REF!</definedName>
    <definedName name="____________BGC1" localSheetId="10">#REF!</definedName>
    <definedName name="____________BGC1" localSheetId="12">[4]INV!$A$5:$D$8</definedName>
    <definedName name="____________BGC1">#REF!</definedName>
    <definedName name="____________BGC3" localSheetId="10">#REF!</definedName>
    <definedName name="____________BGC3" localSheetId="12">[4]INV!$F$5:$I$8</definedName>
    <definedName name="____________BGC3">#REF!</definedName>
    <definedName name="____________BGC5" localSheetId="10">#REF!</definedName>
    <definedName name="____________BGC5" localSheetId="12">[4]INV!$K$5:$N$8</definedName>
    <definedName name="____________BGC5">#REF!</definedName>
    <definedName name="____________CAC1" localSheetId="10">#REF!</definedName>
    <definedName name="____________CAC1" localSheetId="12">[4]INV!$A$19:$D$22</definedName>
    <definedName name="____________CAC1">#REF!</definedName>
    <definedName name="____________CAC3" localSheetId="10">#REF!</definedName>
    <definedName name="____________CAC3" localSheetId="12">[4]INV!$F$19:$I$22</definedName>
    <definedName name="____________CAC3">#REF!</definedName>
    <definedName name="____________CAC5" localSheetId="10">#REF!</definedName>
    <definedName name="____________CAC5" localSheetId="12">[4]INV!$K$19:$N$22</definedName>
    <definedName name="____________CAC5">#REF!</definedName>
    <definedName name="____________cua1" localSheetId="10">#REF!</definedName>
    <definedName name="____________cua1" localSheetId="12">'[5]ALCANTARILLADO RAS'!$A$4:$B$14</definedName>
    <definedName name="____________cua1">#REF!</definedName>
    <definedName name="____________DMD1" localSheetId="9">#REF!</definedName>
    <definedName name="____________DMD1" localSheetId="5">#REF!</definedName>
    <definedName name="____________DMD1" localSheetId="10">#REF!</definedName>
    <definedName name="____________DMD1" localSheetId="6">#REF!</definedName>
    <definedName name="____________DMD1" localSheetId="13">#REF!</definedName>
    <definedName name="____________DMD1" localSheetId="12">#REF!</definedName>
    <definedName name="____________DMD1">#REF!</definedName>
    <definedName name="____________EXC6" localSheetId="12">#REF!</definedName>
    <definedName name="____________EXC6">#REF!</definedName>
    <definedName name="____________EXC7" localSheetId="12">#REF!</definedName>
    <definedName name="____________EXC7">#REF!</definedName>
    <definedName name="____________i1" localSheetId="9">#REF!</definedName>
    <definedName name="____________i1" localSheetId="5">#REF!</definedName>
    <definedName name="____________i1" localSheetId="10">#REF!</definedName>
    <definedName name="____________i1" localSheetId="6">#REF!</definedName>
    <definedName name="____________i1" localSheetId="13">#REF!</definedName>
    <definedName name="____________i1" localSheetId="12">#REF!</definedName>
    <definedName name="____________i1">#REF!</definedName>
    <definedName name="____________MA2" localSheetId="9">#REF!</definedName>
    <definedName name="____________MA2" localSheetId="5">#REF!</definedName>
    <definedName name="____________MA2" localSheetId="10">#REF!</definedName>
    <definedName name="____________MA2" localSheetId="6">#REF!</definedName>
    <definedName name="____________MA2" localSheetId="13">#REF!</definedName>
    <definedName name="____________MA2" localSheetId="12">#REF!</definedName>
    <definedName name="____________MA2">#REF!</definedName>
    <definedName name="____________SBC1" localSheetId="10">#REF!</definedName>
    <definedName name="____________SBC1" localSheetId="12">[4]INV!$A$12:$D$15</definedName>
    <definedName name="____________SBC1">#REF!</definedName>
    <definedName name="____________SBC3" localSheetId="10">#REF!</definedName>
    <definedName name="____________SBC3" localSheetId="12">[4]INV!$F$12:$I$15</definedName>
    <definedName name="____________SBC3">#REF!</definedName>
    <definedName name="____________SBC5" localSheetId="10">#REF!</definedName>
    <definedName name="____________SBC5" localSheetId="12">[4]INV!$K$12:$N$15</definedName>
    <definedName name="____________SBC5">#REF!</definedName>
    <definedName name="____________VPD1" localSheetId="10">#REF!</definedName>
    <definedName name="____________VPD1" localSheetId="12">[6]TARIFAS!$C$582</definedName>
    <definedName name="____________VPD1">#REF!</definedName>
    <definedName name="____________VPI1" localSheetId="10">#REF!</definedName>
    <definedName name="____________VPI1" localSheetId="12">[6]TARIFAS!$C$580</definedName>
    <definedName name="____________VPI1">#REF!</definedName>
    <definedName name="____________VRA1" localSheetId="10">#REF!</definedName>
    <definedName name="____________VRA1" localSheetId="12">[6]TARIFAS!$C$579</definedName>
    <definedName name="____________VRA1">#REF!</definedName>
    <definedName name="___________AFC1" localSheetId="10">#REF!</definedName>
    <definedName name="___________AFC1" localSheetId="12">[4]INV!$A$25:$D$28</definedName>
    <definedName name="___________AFC1">#REF!</definedName>
    <definedName name="___________AFC3" localSheetId="10">#REF!</definedName>
    <definedName name="___________AFC3" localSheetId="12">[4]INV!$F$25:$I$28</definedName>
    <definedName name="___________AFC3">#REF!</definedName>
    <definedName name="___________AFC5" localSheetId="10">#REF!</definedName>
    <definedName name="___________AFC5" localSheetId="12">[4]INV!$K$25:$N$28</definedName>
    <definedName name="___________AFC5">#REF!</definedName>
    <definedName name="___________apu1" localSheetId="9">#REF!</definedName>
    <definedName name="___________apu1" localSheetId="5">#REF!</definedName>
    <definedName name="___________apu1" localSheetId="10">#REF!</definedName>
    <definedName name="___________apu1" localSheetId="6">#REF!</definedName>
    <definedName name="___________apu1" localSheetId="12">[3]INSUMOS!#REF!</definedName>
    <definedName name="___________apu1">#REF!</definedName>
    <definedName name="___________BGC1" localSheetId="10">#REF!</definedName>
    <definedName name="___________BGC1" localSheetId="12">[4]INV!$A$5:$D$8</definedName>
    <definedName name="___________BGC1">#REF!</definedName>
    <definedName name="___________BGC3" localSheetId="10">#REF!</definedName>
    <definedName name="___________BGC3" localSheetId="12">[4]INV!$F$5:$I$8</definedName>
    <definedName name="___________BGC3">#REF!</definedName>
    <definedName name="___________BGC5" localSheetId="10">#REF!</definedName>
    <definedName name="___________BGC5" localSheetId="12">[4]INV!$K$5:$N$8</definedName>
    <definedName name="___________BGC5">#REF!</definedName>
    <definedName name="___________CAC1" localSheetId="10">#REF!</definedName>
    <definedName name="___________CAC1" localSheetId="12">[4]INV!$A$19:$D$22</definedName>
    <definedName name="___________CAC1">#REF!</definedName>
    <definedName name="___________CAC3" localSheetId="10">#REF!</definedName>
    <definedName name="___________CAC3" localSheetId="12">[4]INV!$F$19:$I$22</definedName>
    <definedName name="___________CAC3">#REF!</definedName>
    <definedName name="___________CAC5" localSheetId="10">#REF!</definedName>
    <definedName name="___________CAC5" localSheetId="12">[4]INV!$K$19:$N$22</definedName>
    <definedName name="___________CAC5">#REF!</definedName>
    <definedName name="___________cua1" localSheetId="10">#REF!</definedName>
    <definedName name="___________cua1" localSheetId="12">'[5]ALCANTARILLADO RAS'!$A$4:$B$14</definedName>
    <definedName name="___________cua1">#REF!</definedName>
    <definedName name="___________DMD1" localSheetId="9">#REF!</definedName>
    <definedName name="___________DMD1" localSheetId="5">#REF!</definedName>
    <definedName name="___________DMD1" localSheetId="10">#REF!</definedName>
    <definedName name="___________DMD1" localSheetId="6">#REF!</definedName>
    <definedName name="___________DMD1" localSheetId="13">#REF!</definedName>
    <definedName name="___________DMD1" localSheetId="12">#REF!</definedName>
    <definedName name="___________DMD1">#REF!</definedName>
    <definedName name="___________i1" localSheetId="9">#REF!</definedName>
    <definedName name="___________i1" localSheetId="5">#REF!</definedName>
    <definedName name="___________i1" localSheetId="10">#REF!</definedName>
    <definedName name="___________i1" localSheetId="6">#REF!</definedName>
    <definedName name="___________i1" localSheetId="13">#REF!</definedName>
    <definedName name="___________i1" localSheetId="12">#REF!</definedName>
    <definedName name="___________i1">#REF!</definedName>
    <definedName name="___________MA2" localSheetId="9">#REF!</definedName>
    <definedName name="___________MA2" localSheetId="5">#REF!</definedName>
    <definedName name="___________MA2" localSheetId="10">#REF!</definedName>
    <definedName name="___________MA2" localSheetId="6">#REF!</definedName>
    <definedName name="___________MA2" localSheetId="13">#REF!</definedName>
    <definedName name="___________MA2" localSheetId="12">#REF!</definedName>
    <definedName name="___________MA2">#REF!</definedName>
    <definedName name="___________SBC1" localSheetId="10">#REF!</definedName>
    <definedName name="___________SBC1" localSheetId="12">[4]INV!$A$12:$D$15</definedName>
    <definedName name="___________SBC1">#REF!</definedName>
    <definedName name="___________SBC3" localSheetId="10">#REF!</definedName>
    <definedName name="___________SBC3" localSheetId="12">[4]INV!$F$12:$I$15</definedName>
    <definedName name="___________SBC3">#REF!</definedName>
    <definedName name="___________SBC5" localSheetId="10">#REF!</definedName>
    <definedName name="___________SBC5" localSheetId="12">[4]INV!$K$12:$N$15</definedName>
    <definedName name="___________SBC5">#REF!</definedName>
    <definedName name="___________tab1" localSheetId="12">#REF!</definedName>
    <definedName name="___________tab1">#REF!</definedName>
    <definedName name="___________tab2" localSheetId="12">#REF!</definedName>
    <definedName name="___________tab2">#REF!</definedName>
    <definedName name="___________tab3" localSheetId="12">#REF!</definedName>
    <definedName name="___________tab3">#REF!</definedName>
    <definedName name="___________TAB4" localSheetId="12">#REF!</definedName>
    <definedName name="___________TAB4">#REF!</definedName>
    <definedName name="___________VPD1" localSheetId="10">#REF!</definedName>
    <definedName name="___________VPD1" localSheetId="12">[6]TARIFAS!$C$582</definedName>
    <definedName name="___________VPD1">#REF!</definedName>
    <definedName name="___________VPI1" localSheetId="10">#REF!</definedName>
    <definedName name="___________VPI1" localSheetId="12">[6]TARIFAS!$C$580</definedName>
    <definedName name="___________VPI1">#REF!</definedName>
    <definedName name="___________VRA1" localSheetId="10">#REF!</definedName>
    <definedName name="___________VRA1" localSheetId="12">[6]TARIFAS!$C$579</definedName>
    <definedName name="___________VRA1">#REF!</definedName>
    <definedName name="__________AFC1" localSheetId="10">#REF!</definedName>
    <definedName name="__________AFC1" localSheetId="12">[4]INV!$A$25:$D$28</definedName>
    <definedName name="__________AFC1">#REF!</definedName>
    <definedName name="__________AFC3" localSheetId="10">#REF!</definedName>
    <definedName name="__________AFC3" localSheetId="12">[4]INV!$F$25:$I$28</definedName>
    <definedName name="__________AFC3">#REF!</definedName>
    <definedName name="__________AFC5" localSheetId="10">#REF!</definedName>
    <definedName name="__________AFC5" localSheetId="12">[4]INV!$K$25:$N$28</definedName>
    <definedName name="__________AFC5">#REF!</definedName>
    <definedName name="__________apu1" localSheetId="9">#REF!</definedName>
    <definedName name="__________apu1" localSheetId="5">#REF!</definedName>
    <definedName name="__________apu1" localSheetId="10">#REF!</definedName>
    <definedName name="__________apu1" localSheetId="6">#REF!</definedName>
    <definedName name="__________apu1" localSheetId="12">[3]INSUMOS!#REF!</definedName>
    <definedName name="__________apu1">#REF!</definedName>
    <definedName name="__________BGC1" localSheetId="10">#REF!</definedName>
    <definedName name="__________BGC1" localSheetId="12">[4]INV!$A$5:$D$8</definedName>
    <definedName name="__________BGC1">#REF!</definedName>
    <definedName name="__________BGC3" localSheetId="10">#REF!</definedName>
    <definedName name="__________BGC3" localSheetId="12">[4]INV!$F$5:$I$8</definedName>
    <definedName name="__________BGC3">#REF!</definedName>
    <definedName name="__________BGC5" localSheetId="10">#REF!</definedName>
    <definedName name="__________BGC5" localSheetId="12">[4]INV!$K$5:$N$8</definedName>
    <definedName name="__________BGC5">#REF!</definedName>
    <definedName name="__________CAC1" localSheetId="10">#REF!</definedName>
    <definedName name="__________CAC1" localSheetId="12">[4]INV!$A$19:$D$22</definedName>
    <definedName name="__________CAC1">#REF!</definedName>
    <definedName name="__________CAC3" localSheetId="10">#REF!</definedName>
    <definedName name="__________CAC3" localSheetId="12">[4]INV!$F$19:$I$22</definedName>
    <definedName name="__________CAC3">#REF!</definedName>
    <definedName name="__________CAC5" localSheetId="10">#REF!</definedName>
    <definedName name="__________CAC5" localSheetId="12">[4]INV!$K$19:$N$22</definedName>
    <definedName name="__________CAC5">#REF!</definedName>
    <definedName name="__________cua1" localSheetId="10">#REF!</definedName>
    <definedName name="__________cua1" localSheetId="12">'[5]ALCANTARILLADO RAS'!$A$4:$B$14</definedName>
    <definedName name="__________cua1">#REF!</definedName>
    <definedName name="__________DMD1" localSheetId="9">#REF!</definedName>
    <definedName name="__________DMD1" localSheetId="5">#REF!</definedName>
    <definedName name="__________DMD1" localSheetId="10">#REF!</definedName>
    <definedName name="__________DMD1" localSheetId="6">#REF!</definedName>
    <definedName name="__________DMD1" localSheetId="13">#REF!</definedName>
    <definedName name="__________DMD1" localSheetId="12">#REF!</definedName>
    <definedName name="__________DMD1">#REF!</definedName>
    <definedName name="__________i1" localSheetId="9">#REF!</definedName>
    <definedName name="__________i1" localSheetId="5">#REF!</definedName>
    <definedName name="__________i1" localSheetId="10">#REF!</definedName>
    <definedName name="__________i1" localSheetId="6">#REF!</definedName>
    <definedName name="__________i1" localSheetId="13">#REF!</definedName>
    <definedName name="__________i1" localSheetId="12">#REF!</definedName>
    <definedName name="__________i1">#REF!</definedName>
    <definedName name="__________INF1" localSheetId="9">#REF!</definedName>
    <definedName name="__________INF1" localSheetId="5">#REF!</definedName>
    <definedName name="__________INF1" localSheetId="10">#REF!</definedName>
    <definedName name="__________INF1" localSheetId="6">#REF!</definedName>
    <definedName name="__________INF1" localSheetId="13">#REF!</definedName>
    <definedName name="__________INF1" localSheetId="12">#REF!</definedName>
    <definedName name="__________INF1">#REF!</definedName>
    <definedName name="__________MA2" localSheetId="9">#REF!</definedName>
    <definedName name="__________MA2" localSheetId="5">#REF!</definedName>
    <definedName name="__________MA2" localSheetId="10">#REF!</definedName>
    <definedName name="__________MA2" localSheetId="6">#REF!</definedName>
    <definedName name="__________MA2" localSheetId="13">#REF!</definedName>
    <definedName name="__________MA2" localSheetId="12">#REF!</definedName>
    <definedName name="__________MA2">#REF!</definedName>
    <definedName name="__________ORO10" localSheetId="12">#REF!</definedName>
    <definedName name="__________ORO10">#REF!</definedName>
    <definedName name="__________ORO11" localSheetId="12">#REF!</definedName>
    <definedName name="__________ORO11">#REF!</definedName>
    <definedName name="__________ORO12" localSheetId="12">#REF!</definedName>
    <definedName name="__________ORO12">#REF!</definedName>
    <definedName name="__________ORO13" localSheetId="12">#REF!</definedName>
    <definedName name="__________ORO13">#REF!</definedName>
    <definedName name="__________ORO14" localSheetId="12">#REF!</definedName>
    <definedName name="__________ORO14">#REF!</definedName>
    <definedName name="__________ORO15" localSheetId="12">#REF!</definedName>
    <definedName name="__________ORO15">#REF!</definedName>
    <definedName name="__________ORO16" localSheetId="12">#REF!</definedName>
    <definedName name="__________ORO16">#REF!</definedName>
    <definedName name="__________ORO17" localSheetId="12">#REF!</definedName>
    <definedName name="__________ORO17">#REF!</definedName>
    <definedName name="__________ORO18" localSheetId="12">#REF!</definedName>
    <definedName name="__________ORO18">#REF!</definedName>
    <definedName name="__________ORO19" localSheetId="12">#REF!</definedName>
    <definedName name="__________ORO19">#REF!</definedName>
    <definedName name="__________Rc" localSheetId="9">#REF!</definedName>
    <definedName name="__________Rc" localSheetId="5">#REF!</definedName>
    <definedName name="__________Rc" localSheetId="10">#REF!</definedName>
    <definedName name="__________Rc" localSheetId="6">#REF!</definedName>
    <definedName name="__________Rc" localSheetId="13">#REF!</definedName>
    <definedName name="__________Rc" localSheetId="12">#REF!</definedName>
    <definedName name="__________Rc">#REF!</definedName>
    <definedName name="__________SBC1" localSheetId="10">#REF!</definedName>
    <definedName name="__________SBC1" localSheetId="12">[4]INV!$A$12:$D$15</definedName>
    <definedName name="__________SBC1">#REF!</definedName>
    <definedName name="__________SBC3" localSheetId="10">#REF!</definedName>
    <definedName name="__________SBC3" localSheetId="12">[4]INV!$F$12:$I$15</definedName>
    <definedName name="__________SBC3">#REF!</definedName>
    <definedName name="__________SBC5" localSheetId="10">#REF!</definedName>
    <definedName name="__________SBC5" localSheetId="12">[4]INV!$K$12:$N$15</definedName>
    <definedName name="__________SBC5">#REF!</definedName>
    <definedName name="__________tab1" localSheetId="12">#REF!</definedName>
    <definedName name="__________tab1">#REF!</definedName>
    <definedName name="__________tab2" localSheetId="12">#REF!</definedName>
    <definedName name="__________tab2">#REF!</definedName>
    <definedName name="__________tab3" localSheetId="12">#REF!</definedName>
    <definedName name="__________tab3">#REF!</definedName>
    <definedName name="__________TAB4" localSheetId="12">#REF!</definedName>
    <definedName name="__________TAB4">#REF!</definedName>
    <definedName name="__________VPD1" localSheetId="10">#REF!</definedName>
    <definedName name="__________VPD1" localSheetId="12">[6]TARIFAS!$C$582</definedName>
    <definedName name="__________VPD1">#REF!</definedName>
    <definedName name="__________VPI1" localSheetId="10">#REF!</definedName>
    <definedName name="__________VPI1" localSheetId="12">[6]TARIFAS!$C$580</definedName>
    <definedName name="__________VPI1">#REF!</definedName>
    <definedName name="__________VRA1" localSheetId="10">#REF!</definedName>
    <definedName name="__________VRA1" localSheetId="12">[6]TARIFAS!$C$579</definedName>
    <definedName name="__________VRA1">#REF!</definedName>
    <definedName name="_________AFC1" localSheetId="10">#REF!</definedName>
    <definedName name="_________AFC1" localSheetId="12">[4]INV!$A$25:$D$28</definedName>
    <definedName name="_________AFC1">#REF!</definedName>
    <definedName name="_________AFC3" localSheetId="10">#REF!</definedName>
    <definedName name="_________AFC3" localSheetId="12">[4]INV!$F$25:$I$28</definedName>
    <definedName name="_________AFC3">#REF!</definedName>
    <definedName name="_________AFC5" localSheetId="10">#REF!</definedName>
    <definedName name="_________AFC5" localSheetId="12">[4]INV!$K$25:$N$28</definedName>
    <definedName name="_________AFC5">#REF!</definedName>
    <definedName name="_________apu1" localSheetId="9">#REF!</definedName>
    <definedName name="_________apu1" localSheetId="5">#REF!</definedName>
    <definedName name="_________apu1" localSheetId="10">#REF!</definedName>
    <definedName name="_________apu1" localSheetId="6">#REF!</definedName>
    <definedName name="_________apu1" localSheetId="12">[3]INSUMOS!#REF!</definedName>
    <definedName name="_________apu1">#REF!</definedName>
    <definedName name="_________BGC1" localSheetId="10">#REF!</definedName>
    <definedName name="_________BGC1" localSheetId="12">[4]INV!$A$5:$D$8</definedName>
    <definedName name="_________BGC1">#REF!</definedName>
    <definedName name="_________BGC3" localSheetId="10">#REF!</definedName>
    <definedName name="_________BGC3" localSheetId="12">[4]INV!$F$5:$I$8</definedName>
    <definedName name="_________BGC3">#REF!</definedName>
    <definedName name="_________BGC5" localSheetId="10">#REF!</definedName>
    <definedName name="_________BGC5" localSheetId="12">[4]INV!$K$5:$N$8</definedName>
    <definedName name="_________BGC5">#REF!</definedName>
    <definedName name="_________CAC1" localSheetId="10">#REF!</definedName>
    <definedName name="_________CAC1" localSheetId="12">[4]INV!$A$19:$D$22</definedName>
    <definedName name="_________CAC1">#REF!</definedName>
    <definedName name="_________CAC3" localSheetId="10">#REF!</definedName>
    <definedName name="_________CAC3" localSheetId="12">[4]INV!$F$19:$I$22</definedName>
    <definedName name="_________CAC3">#REF!</definedName>
    <definedName name="_________CAC5" localSheetId="10">#REF!</definedName>
    <definedName name="_________CAC5" localSheetId="12">[4]INV!$K$19:$N$22</definedName>
    <definedName name="_________CAC5">#REF!</definedName>
    <definedName name="_________cua1" localSheetId="10">#REF!</definedName>
    <definedName name="_________cua1" localSheetId="12">'[5]ALCANTARILLADO RAS'!$A$4:$B$14</definedName>
    <definedName name="_________cua1">#REF!</definedName>
    <definedName name="_________DMD1" localSheetId="9">#REF!</definedName>
    <definedName name="_________DMD1" localSheetId="5">#REF!</definedName>
    <definedName name="_________DMD1" localSheetId="10">#REF!</definedName>
    <definedName name="_________DMD1" localSheetId="6">#REF!</definedName>
    <definedName name="_________DMD1" localSheetId="13">#REF!</definedName>
    <definedName name="_________DMD1" localSheetId="12">#REF!</definedName>
    <definedName name="_________DMD1">#REF!</definedName>
    <definedName name="_________EST6" localSheetId="9">#REF!</definedName>
    <definedName name="_________EST6" localSheetId="5">#REF!</definedName>
    <definedName name="_________EST6" localSheetId="10">#REF!</definedName>
    <definedName name="_________EST6" localSheetId="6">#REF!</definedName>
    <definedName name="_________EST6" localSheetId="13">#REF!</definedName>
    <definedName name="_________EST6" localSheetId="12">#REF!</definedName>
    <definedName name="_________EST6">#REF!</definedName>
    <definedName name="_________exc02">#REF!</definedName>
    <definedName name="_________exc24">#REF!</definedName>
    <definedName name="_________exc40">#REF!</definedName>
    <definedName name="_________i1" localSheetId="9">#REF!</definedName>
    <definedName name="_________i1" localSheetId="5">#REF!</definedName>
    <definedName name="_________i1" localSheetId="10">#REF!</definedName>
    <definedName name="_________i1" localSheetId="6">#REF!</definedName>
    <definedName name="_________i1" localSheetId="13">#REF!</definedName>
    <definedName name="_________i1" localSheetId="12">#REF!</definedName>
    <definedName name="_________i1">#REF!</definedName>
    <definedName name="_________INF1" localSheetId="9">#REF!</definedName>
    <definedName name="_________INF1" localSheetId="5">#REF!</definedName>
    <definedName name="_________INF1" localSheetId="10">#REF!</definedName>
    <definedName name="_________INF1" localSheetId="6">#REF!</definedName>
    <definedName name="_________INF1" localSheetId="13">#REF!</definedName>
    <definedName name="_________INF1" localSheetId="12">#REF!</definedName>
    <definedName name="_________INF1">#REF!</definedName>
    <definedName name="_________MA2" localSheetId="9">#REF!</definedName>
    <definedName name="_________MA2" localSheetId="5">#REF!</definedName>
    <definedName name="_________MA2" localSheetId="10">#REF!</definedName>
    <definedName name="_________MA2" localSheetId="6">#REF!</definedName>
    <definedName name="_________MA2" localSheetId="13">#REF!</definedName>
    <definedName name="_________MA2" localSheetId="12">#REF!</definedName>
    <definedName name="_________MA2">#REF!</definedName>
    <definedName name="_________PJ50" localSheetId="9">#REF!</definedName>
    <definedName name="_________PJ50" localSheetId="5">#REF!</definedName>
    <definedName name="_________PJ50" localSheetId="10">#REF!</definedName>
    <definedName name="_________PJ50" localSheetId="6">#REF!</definedName>
    <definedName name="_________PJ50" localSheetId="13">#REF!</definedName>
    <definedName name="_________PJ50" localSheetId="12">#REF!</definedName>
    <definedName name="_________PJ50">#REF!</definedName>
    <definedName name="_________PMT5671" localSheetId="10">#REF!</definedName>
    <definedName name="_________PMT5671" localSheetId="12">[7]MEMORIAS!#REF!</definedName>
    <definedName name="_________PMT5671">#REF!</definedName>
    <definedName name="_________PMT5805" localSheetId="10">#REF!</definedName>
    <definedName name="_________PMT5805" localSheetId="12">[7]MEMORIAS!#REF!</definedName>
    <definedName name="_________PMT5805">#REF!</definedName>
    <definedName name="_________PMT5806" localSheetId="10">#REF!</definedName>
    <definedName name="_________PMT5806" localSheetId="12">[7]MEMORIAS!#REF!</definedName>
    <definedName name="_________PMT5806">#REF!</definedName>
    <definedName name="_________PMT5815" localSheetId="10">#REF!</definedName>
    <definedName name="_________PMT5815" localSheetId="12">[7]MEMORIAS!#REF!</definedName>
    <definedName name="_________PMT5815">#REF!</definedName>
    <definedName name="_________PMT5820" localSheetId="10">#REF!</definedName>
    <definedName name="_________PMT5820" localSheetId="12">[7]MEMORIAS!#REF!</definedName>
    <definedName name="_________PMT5820">#REF!</definedName>
    <definedName name="_________Rc" localSheetId="9">#REF!</definedName>
    <definedName name="_________Rc" localSheetId="5">#REF!</definedName>
    <definedName name="_________Rc" localSheetId="10">#REF!</definedName>
    <definedName name="_________Rc" localSheetId="6">#REF!</definedName>
    <definedName name="_________Rc" localSheetId="13">#REF!</definedName>
    <definedName name="_________Rc" localSheetId="12">#REF!</definedName>
    <definedName name="_________Rc">#REF!</definedName>
    <definedName name="_________SBC1" localSheetId="10">#REF!</definedName>
    <definedName name="_________SBC1" localSheetId="12">[4]INV!$A$12:$D$15</definedName>
    <definedName name="_________SBC1">#REF!</definedName>
    <definedName name="_________SBC3" localSheetId="10">#REF!</definedName>
    <definedName name="_________SBC3" localSheetId="12">[4]INV!$F$12:$I$15</definedName>
    <definedName name="_________SBC3">#REF!</definedName>
    <definedName name="_________SBC5" localSheetId="10">#REF!</definedName>
    <definedName name="_________SBC5" localSheetId="12">[4]INV!$K$12:$N$15</definedName>
    <definedName name="_________SBC5">#REF!</definedName>
    <definedName name="_________VPD1" localSheetId="10">#REF!</definedName>
    <definedName name="_________VPD1" localSheetId="12">[6]TARIFAS!$C$582</definedName>
    <definedName name="_________VPD1">#REF!</definedName>
    <definedName name="_________VPI1" localSheetId="10">#REF!</definedName>
    <definedName name="_________VPI1" localSheetId="12">[6]TARIFAS!$C$580</definedName>
    <definedName name="_________VPI1">#REF!</definedName>
    <definedName name="_________VRA1" localSheetId="10">#REF!</definedName>
    <definedName name="_________VRA1" localSheetId="12">[6]TARIFAS!$C$579</definedName>
    <definedName name="_________VRA1">#REF!</definedName>
    <definedName name="________AFC1" localSheetId="10">#REF!</definedName>
    <definedName name="________AFC1" localSheetId="12">[4]INV!$A$25:$D$28</definedName>
    <definedName name="________AFC1">#REF!</definedName>
    <definedName name="________AFC3" localSheetId="10">#REF!</definedName>
    <definedName name="________AFC3" localSheetId="12">[4]INV!$F$25:$I$28</definedName>
    <definedName name="________AFC3">#REF!</definedName>
    <definedName name="________AFC5" localSheetId="10">#REF!</definedName>
    <definedName name="________AFC5" localSheetId="12">[4]INV!$K$25:$N$28</definedName>
    <definedName name="________AFC5">#REF!</definedName>
    <definedName name="________aiu2" localSheetId="10">#REF!</definedName>
    <definedName name="________aiu2" localSheetId="12">[8]AIU!$J$105</definedName>
    <definedName name="________aiu2">#REF!</definedName>
    <definedName name="________apu1" localSheetId="9">#REF!</definedName>
    <definedName name="________apu1" localSheetId="5">#REF!</definedName>
    <definedName name="________apu1" localSheetId="10">#REF!</definedName>
    <definedName name="________apu1" localSheetId="6">#REF!</definedName>
    <definedName name="________apu1" localSheetId="12">[3]INSUMOS!#REF!</definedName>
    <definedName name="________apu1">#REF!</definedName>
    <definedName name="________BGC1" localSheetId="10">#REF!</definedName>
    <definedName name="________BGC1" localSheetId="12">[4]INV!$A$5:$D$8</definedName>
    <definedName name="________BGC1">#REF!</definedName>
    <definedName name="________BGC3" localSheetId="10">#REF!</definedName>
    <definedName name="________BGC3" localSheetId="12">[4]INV!$F$5:$I$8</definedName>
    <definedName name="________BGC3">#REF!</definedName>
    <definedName name="________BGC5" localSheetId="10">#REF!</definedName>
    <definedName name="________BGC5" localSheetId="12">[4]INV!$K$5:$N$8</definedName>
    <definedName name="________BGC5">#REF!</definedName>
    <definedName name="________CAC1" localSheetId="10">#REF!</definedName>
    <definedName name="________CAC1" localSheetId="12">[4]INV!$A$19:$D$22</definedName>
    <definedName name="________CAC1">#REF!</definedName>
    <definedName name="________CAC3" localSheetId="10">#REF!</definedName>
    <definedName name="________CAC3" localSheetId="12">[4]INV!$F$19:$I$22</definedName>
    <definedName name="________CAC3">#REF!</definedName>
    <definedName name="________CAC5" localSheetId="10">#REF!</definedName>
    <definedName name="________CAC5" localSheetId="12">[4]INV!$K$19:$N$22</definedName>
    <definedName name="________CAC5">#REF!</definedName>
    <definedName name="________cua1" localSheetId="10">#REF!</definedName>
    <definedName name="________cua1" localSheetId="12">'[5]ALCANTARILLADO RAS'!$A$4:$B$14</definedName>
    <definedName name="________cua1">#REF!</definedName>
    <definedName name="________DMD1" localSheetId="9">#REF!</definedName>
    <definedName name="________DMD1" localSheetId="5">#REF!</definedName>
    <definedName name="________DMD1" localSheetId="10">#REF!</definedName>
    <definedName name="________DMD1" localSheetId="6">#REF!</definedName>
    <definedName name="________DMD1" localSheetId="13">#REF!</definedName>
    <definedName name="________DMD1" localSheetId="12">#REF!</definedName>
    <definedName name="________DMD1">#REF!</definedName>
    <definedName name="________EST1" localSheetId="9">#REF!</definedName>
    <definedName name="________EST1" localSheetId="5">#REF!</definedName>
    <definedName name="________EST1" localSheetId="10">#REF!</definedName>
    <definedName name="________EST1" localSheetId="6">#REF!</definedName>
    <definedName name="________EST1" localSheetId="13">#REF!</definedName>
    <definedName name="________EST1" localSheetId="12">#REF!</definedName>
    <definedName name="________EST1">#REF!</definedName>
    <definedName name="________EST10" localSheetId="9">#REF!</definedName>
    <definedName name="________EST10" localSheetId="5">#REF!</definedName>
    <definedName name="________EST10" localSheetId="10">#REF!</definedName>
    <definedName name="________EST10" localSheetId="6">#REF!</definedName>
    <definedName name="________EST10" localSheetId="13">#REF!</definedName>
    <definedName name="________EST10" localSheetId="12">#REF!</definedName>
    <definedName name="________EST10">#REF!</definedName>
    <definedName name="________EST11" localSheetId="9">#REF!</definedName>
    <definedName name="________EST11" localSheetId="5">#REF!</definedName>
    <definedName name="________EST11" localSheetId="10">#REF!</definedName>
    <definedName name="________EST11" localSheetId="6">#REF!</definedName>
    <definedName name="________EST11" localSheetId="13">#REF!</definedName>
    <definedName name="________EST11" localSheetId="12">#REF!</definedName>
    <definedName name="________EST11">#REF!</definedName>
    <definedName name="________EST12" localSheetId="9">#REF!</definedName>
    <definedName name="________EST12" localSheetId="5">#REF!</definedName>
    <definedName name="________EST12" localSheetId="10">#REF!</definedName>
    <definedName name="________EST12" localSheetId="6">#REF!</definedName>
    <definedName name="________EST12" localSheetId="13">#REF!</definedName>
    <definedName name="________EST12" localSheetId="12">#REF!</definedName>
    <definedName name="________EST12">#REF!</definedName>
    <definedName name="________EST13" localSheetId="9">#REF!</definedName>
    <definedName name="________EST13" localSheetId="5">#REF!</definedName>
    <definedName name="________EST13" localSheetId="10">#REF!</definedName>
    <definedName name="________EST13" localSheetId="6">#REF!</definedName>
    <definedName name="________EST13" localSheetId="13">#REF!</definedName>
    <definedName name="________EST13" localSheetId="12">#REF!</definedName>
    <definedName name="________EST13">#REF!</definedName>
    <definedName name="________EST14" localSheetId="9">#REF!</definedName>
    <definedName name="________EST14" localSheetId="5">#REF!</definedName>
    <definedName name="________EST14" localSheetId="10">#REF!</definedName>
    <definedName name="________EST14" localSheetId="6">#REF!</definedName>
    <definedName name="________EST14" localSheetId="13">#REF!</definedName>
    <definedName name="________EST14" localSheetId="12">#REF!</definedName>
    <definedName name="________EST14">#REF!</definedName>
    <definedName name="________EST15" localSheetId="9">#REF!</definedName>
    <definedName name="________EST15" localSheetId="5">#REF!</definedName>
    <definedName name="________EST15" localSheetId="10">#REF!</definedName>
    <definedName name="________EST15" localSheetId="6">#REF!</definedName>
    <definedName name="________EST15" localSheetId="13">#REF!</definedName>
    <definedName name="________EST15" localSheetId="12">#REF!</definedName>
    <definedName name="________EST15">#REF!</definedName>
    <definedName name="________EST16" localSheetId="9">#REF!</definedName>
    <definedName name="________EST16" localSheetId="5">#REF!</definedName>
    <definedName name="________EST16" localSheetId="10">#REF!</definedName>
    <definedName name="________EST16" localSheetId="6">#REF!</definedName>
    <definedName name="________EST16" localSheetId="13">#REF!</definedName>
    <definedName name="________EST16" localSheetId="12">#REF!</definedName>
    <definedName name="________EST16">#REF!</definedName>
    <definedName name="________EST17" localSheetId="9">#REF!</definedName>
    <definedName name="________EST17" localSheetId="5">#REF!</definedName>
    <definedName name="________EST17" localSheetId="10">#REF!</definedName>
    <definedName name="________EST17" localSheetId="6">#REF!</definedName>
    <definedName name="________EST17" localSheetId="13">#REF!</definedName>
    <definedName name="________EST17" localSheetId="12">#REF!</definedName>
    <definedName name="________EST17">#REF!</definedName>
    <definedName name="________EST18" localSheetId="9">#REF!</definedName>
    <definedName name="________EST18" localSheetId="5">#REF!</definedName>
    <definedName name="________EST18" localSheetId="10">#REF!</definedName>
    <definedName name="________EST18" localSheetId="6">#REF!</definedName>
    <definedName name="________EST18" localSheetId="13">#REF!</definedName>
    <definedName name="________EST18" localSheetId="12">#REF!</definedName>
    <definedName name="________EST18">#REF!</definedName>
    <definedName name="________EST19" localSheetId="9">#REF!</definedName>
    <definedName name="________EST19" localSheetId="5">#REF!</definedName>
    <definedName name="________EST19" localSheetId="10">#REF!</definedName>
    <definedName name="________EST19" localSheetId="6">#REF!</definedName>
    <definedName name="________EST19" localSheetId="13">#REF!</definedName>
    <definedName name="________EST19" localSheetId="12">#REF!</definedName>
    <definedName name="________EST19">#REF!</definedName>
    <definedName name="________EST2" localSheetId="9">#REF!</definedName>
    <definedName name="________EST2" localSheetId="5">#REF!</definedName>
    <definedName name="________EST2" localSheetId="10">#REF!</definedName>
    <definedName name="________EST2" localSheetId="6">#REF!</definedName>
    <definedName name="________EST2" localSheetId="13">#REF!</definedName>
    <definedName name="________EST2" localSheetId="12">#REF!</definedName>
    <definedName name="________EST2">#REF!</definedName>
    <definedName name="________EST3" localSheetId="9">#REF!</definedName>
    <definedName name="________EST3" localSheetId="5">#REF!</definedName>
    <definedName name="________EST3" localSheetId="10">#REF!</definedName>
    <definedName name="________EST3" localSheetId="6">#REF!</definedName>
    <definedName name="________EST3" localSheetId="13">#REF!</definedName>
    <definedName name="________EST3" localSheetId="12">#REF!</definedName>
    <definedName name="________EST3">#REF!</definedName>
    <definedName name="________EST4" localSheetId="9">#REF!</definedName>
    <definedName name="________EST4" localSheetId="5">#REF!</definedName>
    <definedName name="________EST4" localSheetId="10">#REF!</definedName>
    <definedName name="________EST4" localSheetId="6">#REF!</definedName>
    <definedName name="________EST4" localSheetId="13">#REF!</definedName>
    <definedName name="________EST4" localSheetId="12">#REF!</definedName>
    <definedName name="________EST4">#REF!</definedName>
    <definedName name="________EST5" localSheetId="9">#REF!</definedName>
    <definedName name="________EST5" localSheetId="5">#REF!</definedName>
    <definedName name="________EST5" localSheetId="10">#REF!</definedName>
    <definedName name="________EST5" localSheetId="6">#REF!</definedName>
    <definedName name="________EST5" localSheetId="13">#REF!</definedName>
    <definedName name="________EST5" localSheetId="12">#REF!</definedName>
    <definedName name="________EST5">#REF!</definedName>
    <definedName name="________EST6" localSheetId="9">#REF!</definedName>
    <definedName name="________EST6" localSheetId="5">#REF!</definedName>
    <definedName name="________EST6" localSheetId="10">#REF!</definedName>
    <definedName name="________EST6" localSheetId="6">#REF!</definedName>
    <definedName name="________EST6" localSheetId="13">#REF!</definedName>
    <definedName name="________EST6" localSheetId="12">#REF!</definedName>
    <definedName name="________EST6">#REF!</definedName>
    <definedName name="________EST7" localSheetId="9">#REF!</definedName>
    <definedName name="________EST7" localSheetId="5">#REF!</definedName>
    <definedName name="________EST7" localSheetId="10">#REF!</definedName>
    <definedName name="________EST7" localSheetId="6">#REF!</definedName>
    <definedName name="________EST7" localSheetId="13">#REF!</definedName>
    <definedName name="________EST7" localSheetId="12">#REF!</definedName>
    <definedName name="________EST7">#REF!</definedName>
    <definedName name="________EST8" localSheetId="9">#REF!</definedName>
    <definedName name="________EST8" localSheetId="5">#REF!</definedName>
    <definedName name="________EST8" localSheetId="10">#REF!</definedName>
    <definedName name="________EST8" localSheetId="6">#REF!</definedName>
    <definedName name="________EST8" localSheetId="13">#REF!</definedName>
    <definedName name="________EST8" localSheetId="12">#REF!</definedName>
    <definedName name="________EST8">#REF!</definedName>
    <definedName name="________EST9" localSheetId="9">#REF!</definedName>
    <definedName name="________EST9" localSheetId="5">#REF!</definedName>
    <definedName name="________EST9" localSheetId="10">#REF!</definedName>
    <definedName name="________EST9" localSheetId="6">#REF!</definedName>
    <definedName name="________EST9" localSheetId="13">#REF!</definedName>
    <definedName name="________EST9" localSheetId="12">#REF!</definedName>
    <definedName name="________EST9">#REF!</definedName>
    <definedName name="________EXC1" localSheetId="9">#REF!</definedName>
    <definedName name="________EXC1" localSheetId="5">#REF!</definedName>
    <definedName name="________EXC1" localSheetId="10">#REF!</definedName>
    <definedName name="________EXC1" localSheetId="6">#REF!</definedName>
    <definedName name="________EXC1" localSheetId="13">#REF!</definedName>
    <definedName name="________EXC1" localSheetId="12">#REF!</definedName>
    <definedName name="________EXC1">#REF!</definedName>
    <definedName name="________EXC10" localSheetId="9">#REF!</definedName>
    <definedName name="________EXC10" localSheetId="5">#REF!</definedName>
    <definedName name="________EXC10" localSheetId="10">#REF!</definedName>
    <definedName name="________EXC10" localSheetId="6">#REF!</definedName>
    <definedName name="________EXC10" localSheetId="13">#REF!</definedName>
    <definedName name="________EXC10" localSheetId="12">#REF!</definedName>
    <definedName name="________EXC10">#REF!</definedName>
    <definedName name="________EXC11" localSheetId="9">#REF!</definedName>
    <definedName name="________EXC11" localSheetId="5">#REF!</definedName>
    <definedName name="________EXC11" localSheetId="10">#REF!</definedName>
    <definedName name="________EXC11" localSheetId="6">#REF!</definedName>
    <definedName name="________EXC11" localSheetId="13">#REF!</definedName>
    <definedName name="________EXC11" localSheetId="12">#REF!</definedName>
    <definedName name="________EXC11">#REF!</definedName>
    <definedName name="________EXC12" localSheetId="9">#REF!</definedName>
    <definedName name="________EXC12" localSheetId="5">#REF!</definedName>
    <definedName name="________EXC12" localSheetId="10">#REF!</definedName>
    <definedName name="________EXC12" localSheetId="6">#REF!</definedName>
    <definedName name="________EXC12" localSheetId="13">#REF!</definedName>
    <definedName name="________EXC12" localSheetId="12">#REF!</definedName>
    <definedName name="________EXC12">#REF!</definedName>
    <definedName name="________EXC2" localSheetId="9">#REF!</definedName>
    <definedName name="________EXC2" localSheetId="5">#REF!</definedName>
    <definedName name="________EXC2" localSheetId="10">#REF!</definedName>
    <definedName name="________EXC2" localSheetId="6">#REF!</definedName>
    <definedName name="________EXC2" localSheetId="13">#REF!</definedName>
    <definedName name="________EXC2" localSheetId="12">#REF!</definedName>
    <definedName name="________EXC2">#REF!</definedName>
    <definedName name="________EXC3" localSheetId="9">#REF!</definedName>
    <definedName name="________EXC3" localSheetId="5">#REF!</definedName>
    <definedName name="________EXC3" localSheetId="10">#REF!</definedName>
    <definedName name="________EXC3" localSheetId="6">#REF!</definedName>
    <definedName name="________EXC3" localSheetId="13">#REF!</definedName>
    <definedName name="________EXC3" localSheetId="12">#REF!</definedName>
    <definedName name="________EXC3">#REF!</definedName>
    <definedName name="________EXC4" localSheetId="9">#REF!</definedName>
    <definedName name="________EXC4" localSheetId="5">#REF!</definedName>
    <definedName name="________EXC4" localSheetId="10">#REF!</definedName>
    <definedName name="________EXC4" localSheetId="6">#REF!</definedName>
    <definedName name="________EXC4" localSheetId="13">#REF!</definedName>
    <definedName name="________EXC4" localSheetId="12">#REF!</definedName>
    <definedName name="________EXC4">#REF!</definedName>
    <definedName name="________EXC5" localSheetId="9">#REF!</definedName>
    <definedName name="________EXC5" localSheetId="5">#REF!</definedName>
    <definedName name="________EXC5" localSheetId="10">#REF!</definedName>
    <definedName name="________EXC5" localSheetId="6">#REF!</definedName>
    <definedName name="________EXC5" localSheetId="13">#REF!</definedName>
    <definedName name="________EXC5" localSheetId="12">#REF!</definedName>
    <definedName name="________EXC5">#REF!</definedName>
    <definedName name="________EXC6" localSheetId="9">#REF!</definedName>
    <definedName name="________EXC6" localSheetId="5">#REF!</definedName>
    <definedName name="________EXC6" localSheetId="10">#REF!</definedName>
    <definedName name="________EXC6" localSheetId="6">#REF!</definedName>
    <definedName name="________EXC6" localSheetId="13">#REF!</definedName>
    <definedName name="________EXC6" localSheetId="12">#REF!</definedName>
    <definedName name="________EXC6">#REF!</definedName>
    <definedName name="________EXC7" localSheetId="9">#REF!</definedName>
    <definedName name="________EXC7" localSheetId="5">#REF!</definedName>
    <definedName name="________EXC7" localSheetId="10">#REF!</definedName>
    <definedName name="________EXC7" localSheetId="6">#REF!</definedName>
    <definedName name="________EXC7" localSheetId="13">#REF!</definedName>
    <definedName name="________EXC7" localSheetId="12">#REF!</definedName>
    <definedName name="________EXC7">#REF!</definedName>
    <definedName name="________EXC8" localSheetId="9">#REF!</definedName>
    <definedName name="________EXC8" localSheetId="5">#REF!</definedName>
    <definedName name="________EXC8" localSheetId="10">#REF!</definedName>
    <definedName name="________EXC8" localSheetId="6">#REF!</definedName>
    <definedName name="________EXC8" localSheetId="13">#REF!</definedName>
    <definedName name="________EXC8" localSheetId="12">#REF!</definedName>
    <definedName name="________EXC8">#REF!</definedName>
    <definedName name="________EXC9" localSheetId="9">#REF!</definedName>
    <definedName name="________EXC9" localSheetId="5">#REF!</definedName>
    <definedName name="________EXC9" localSheetId="10">#REF!</definedName>
    <definedName name="________EXC9" localSheetId="6">#REF!</definedName>
    <definedName name="________EXC9" localSheetId="13">#REF!</definedName>
    <definedName name="________EXC9" localSheetId="12">#REF!</definedName>
    <definedName name="________EXC9">#REF!</definedName>
    <definedName name="________i1" localSheetId="9">#REF!</definedName>
    <definedName name="________i1" localSheetId="5">#REF!</definedName>
    <definedName name="________i1" localSheetId="10">#REF!</definedName>
    <definedName name="________i1" localSheetId="6">#REF!</definedName>
    <definedName name="________i1" localSheetId="13">#REF!</definedName>
    <definedName name="________i1" localSheetId="12">#REF!</definedName>
    <definedName name="________i1">#REF!</definedName>
    <definedName name="________INF1" localSheetId="9">#REF!</definedName>
    <definedName name="________INF1" localSheetId="5">#REF!</definedName>
    <definedName name="________INF1" localSheetId="10">#REF!</definedName>
    <definedName name="________INF1" localSheetId="6">#REF!</definedName>
    <definedName name="________INF1" localSheetId="13">#REF!</definedName>
    <definedName name="________INF1" localSheetId="12">#REF!</definedName>
    <definedName name="________INF1">#REF!</definedName>
    <definedName name="________MA2" localSheetId="9">#REF!</definedName>
    <definedName name="________MA2" localSheetId="5">#REF!</definedName>
    <definedName name="________MA2" localSheetId="10">#REF!</definedName>
    <definedName name="________MA2" localSheetId="6">#REF!</definedName>
    <definedName name="________MA2" localSheetId="13">#REF!</definedName>
    <definedName name="________MA2" localSheetId="12">#REF!</definedName>
    <definedName name="________MA2">#REF!</definedName>
    <definedName name="________PJ50" localSheetId="9">#REF!</definedName>
    <definedName name="________PJ50" localSheetId="5">#REF!</definedName>
    <definedName name="________PJ50" localSheetId="10">#REF!</definedName>
    <definedName name="________PJ50" localSheetId="6">#REF!</definedName>
    <definedName name="________PJ50" localSheetId="13">#REF!</definedName>
    <definedName name="________PJ50" localSheetId="12">#REF!</definedName>
    <definedName name="________PJ50">#REF!</definedName>
    <definedName name="________Rc" localSheetId="9">#REF!</definedName>
    <definedName name="________Rc" localSheetId="5">#REF!</definedName>
    <definedName name="________Rc" localSheetId="10">#REF!</definedName>
    <definedName name="________Rc" localSheetId="6">#REF!</definedName>
    <definedName name="________Rc" localSheetId="13">#REF!</definedName>
    <definedName name="________Rc" localSheetId="12">#REF!</definedName>
    <definedName name="________Rc">#REF!</definedName>
    <definedName name="________SBC1" localSheetId="10">#REF!</definedName>
    <definedName name="________SBC1" localSheetId="12">[4]INV!$A$12:$D$15</definedName>
    <definedName name="________SBC1">#REF!</definedName>
    <definedName name="________SBC3" localSheetId="10">#REF!</definedName>
    <definedName name="________SBC3" localSheetId="12">[4]INV!$F$12:$I$15</definedName>
    <definedName name="________SBC3">#REF!</definedName>
    <definedName name="________SBC5" localSheetId="10">#REF!</definedName>
    <definedName name="________SBC5" localSheetId="12">[4]INV!$K$12:$N$15</definedName>
    <definedName name="________SBC5">#REF!</definedName>
    <definedName name="________VPD1" localSheetId="10">#REF!</definedName>
    <definedName name="________VPD1" localSheetId="12">[6]TARIFAS!$C$582</definedName>
    <definedName name="________VPD1">#REF!</definedName>
    <definedName name="________VPI1" localSheetId="10">#REF!</definedName>
    <definedName name="________VPI1" localSheetId="12">[6]TARIFAS!$C$580</definedName>
    <definedName name="________VPI1">#REF!</definedName>
    <definedName name="________VRA1" localSheetId="10">#REF!</definedName>
    <definedName name="________VRA1" localSheetId="12">[6]TARIFAS!$C$579</definedName>
    <definedName name="________VRA1">#REF!</definedName>
    <definedName name="_______a1" localSheetId="9" hidden="1">{"TAB1",#N/A,TRUE,"GENERAL";"TAB2",#N/A,TRUE,"GENERAL";"TAB3",#N/A,TRUE,"GENERAL";"TAB4",#N/A,TRUE,"GENERAL";"TAB5",#N/A,TRUE,"GENERAL"}</definedName>
    <definedName name="_______a1" localSheetId="5" hidden="1">{"TAB1",#N/A,TRUE,"GENERAL";"TAB2",#N/A,TRUE,"GENERAL";"TAB3",#N/A,TRUE,"GENERAL";"TAB4",#N/A,TRUE,"GENERAL";"TAB5",#N/A,TRUE,"GENERAL"}</definedName>
    <definedName name="_______a1" localSheetId="10"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13" hidden="1">{"TAB1",#N/A,TRUE,"GENERAL";"TAB2",#N/A,TRUE,"GENERAL";"TAB3",#N/A,TRUE,"GENERAL";"TAB4",#N/A,TRUE,"GENERAL";"TAB5",#N/A,TRUE,"GENERAL"}</definedName>
    <definedName name="_______a1" localSheetId="12" hidden="1">{"TAB1",#N/A,TRUE,"GENERAL";"TAB2",#N/A,TRUE,"GENERAL";"TAB3",#N/A,TRUE,"GENERAL";"TAB4",#N/A,TRUE,"GENERAL";"TAB5",#N/A,TRUE,"GENERAL"}</definedName>
    <definedName name="_______a1"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10"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13" hidden="1">{"TAB1",#N/A,TRUE,"GENERAL";"TAB2",#N/A,TRUE,"GENERAL";"TAB3",#N/A,TRUE,"GENERAL";"TAB4",#N/A,TRUE,"GENERAL";"TAB5",#N/A,TRUE,"GENERAL"}</definedName>
    <definedName name="_______a3" localSheetId="12" hidden="1">{"TAB1",#N/A,TRUE,"GENERAL";"TAB2",#N/A,TRUE,"GENERAL";"TAB3",#N/A,TRUE,"GENERAL";"TAB4",#N/A,TRUE,"GENERAL";"TAB5",#N/A,TRUE,"GENERAL"}</definedName>
    <definedName name="_______a3" hidden="1">{"TAB1",#N/A,TRUE,"GENERAL";"TAB2",#N/A,TRUE,"GENERAL";"TAB3",#N/A,TRUE,"GENERAL";"TAB4",#N/A,TRUE,"GENERAL";"TAB5",#N/A,TRUE,"GENERAL"}</definedName>
    <definedName name="_______a4" localSheetId="9" hidden="1">{"via1",#N/A,TRUE,"general";"via2",#N/A,TRUE,"general";"via3",#N/A,TRUE,"general"}</definedName>
    <definedName name="_______a4" localSheetId="5" hidden="1">{"via1",#N/A,TRUE,"general";"via2",#N/A,TRUE,"general";"via3",#N/A,TRUE,"general"}</definedName>
    <definedName name="_______a4" localSheetId="10" hidden="1">{"via1",#N/A,TRUE,"general";"via2",#N/A,TRUE,"general";"via3",#N/A,TRUE,"general"}</definedName>
    <definedName name="_______a4" localSheetId="6" hidden="1">{"via1",#N/A,TRUE,"general";"via2",#N/A,TRUE,"general";"via3",#N/A,TRUE,"general"}</definedName>
    <definedName name="_______a4" localSheetId="13" hidden="1">{"via1",#N/A,TRUE,"general";"via2",#N/A,TRUE,"general";"via3",#N/A,TRUE,"general"}</definedName>
    <definedName name="_______a4" localSheetId="12" hidden="1">{"via1",#N/A,TRUE,"general";"via2",#N/A,TRUE,"general";"via3",#N/A,TRUE,"general"}</definedName>
    <definedName name="_______a4" hidden="1">{"via1",#N/A,TRUE,"general";"via2",#N/A,TRUE,"general";"via3",#N/A,TRUE,"general"}</definedName>
    <definedName name="_______a5" localSheetId="9"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10"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13" hidden="1">{"TAB1",#N/A,TRUE,"GENERAL";"TAB2",#N/A,TRUE,"GENERAL";"TAB3",#N/A,TRUE,"GENERAL";"TAB4",#N/A,TRUE,"GENERAL";"TAB5",#N/A,TRUE,"GENERAL"}</definedName>
    <definedName name="_______a5" localSheetId="12" hidden="1">{"TAB1",#N/A,TRUE,"GENERAL";"TAB2",#N/A,TRUE,"GENERAL";"TAB3",#N/A,TRUE,"GENERAL";"TAB4",#N/A,TRUE,"GENERAL";"TAB5",#N/A,TRUE,"GENERAL"}</definedName>
    <definedName name="_______a5"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10"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13" hidden="1">{"TAB1",#N/A,TRUE,"GENERAL";"TAB2",#N/A,TRUE,"GENERAL";"TAB3",#N/A,TRUE,"GENERAL";"TAB4",#N/A,TRUE,"GENERAL";"TAB5",#N/A,TRUE,"GENERAL"}</definedName>
    <definedName name="_______a6" localSheetId="12" hidden="1">{"TAB1",#N/A,TRUE,"GENERAL";"TAB2",#N/A,TRUE,"GENERAL";"TAB3",#N/A,TRUE,"GENERAL";"TAB4",#N/A,TRUE,"GENERAL";"TAB5",#N/A,TRUE,"GENERAL"}</definedName>
    <definedName name="_______a6" hidden="1">{"TAB1",#N/A,TRUE,"GENERAL";"TAB2",#N/A,TRUE,"GENERAL";"TAB3",#N/A,TRUE,"GENERAL";"TAB4",#N/A,TRUE,"GENERAL";"TAB5",#N/A,TRUE,"GENERAL"}</definedName>
    <definedName name="_______AFC1" localSheetId="10">#REF!</definedName>
    <definedName name="_______AFC1" localSheetId="12">[4]INV!$A$25:$D$28</definedName>
    <definedName name="_______AFC1">#REF!</definedName>
    <definedName name="_______AFC3" localSheetId="10">#REF!</definedName>
    <definedName name="_______AFC3" localSheetId="12">[4]INV!$F$25:$I$28</definedName>
    <definedName name="_______AFC3">#REF!</definedName>
    <definedName name="_______AFC5" localSheetId="10">#REF!</definedName>
    <definedName name="_______AFC5" localSheetId="12">[4]INV!$K$25:$N$28</definedName>
    <definedName name="_______AFC5">#REF!</definedName>
    <definedName name="_______ALL4" localSheetId="9">#REF!</definedName>
    <definedName name="_______ALL4" localSheetId="5">#REF!</definedName>
    <definedName name="_______ALL4" localSheetId="10">#REF!</definedName>
    <definedName name="_______ALL4" localSheetId="6">#REF!</definedName>
    <definedName name="_______ALL4" localSheetId="13">#REF!</definedName>
    <definedName name="_______ALL4" localSheetId="12">#REF!</definedName>
    <definedName name="_______ALL4">#REF!</definedName>
    <definedName name="_______apu1" localSheetId="10">#REF!</definedName>
    <definedName name="_______apu1" localSheetId="12">[3]INSUMOS!#REF!</definedName>
    <definedName name="_______apu1">#REF!</definedName>
    <definedName name="_______APU221" localSheetId="9">#REF!</definedName>
    <definedName name="_______APU221" localSheetId="5">#REF!</definedName>
    <definedName name="_______APU221" localSheetId="10">#REF!</definedName>
    <definedName name="_______APU221" localSheetId="6">#REF!</definedName>
    <definedName name="_______APU221" localSheetId="13">#REF!</definedName>
    <definedName name="_______APU221" localSheetId="12">#REF!</definedName>
    <definedName name="_______APU221">#REF!</definedName>
    <definedName name="_______b2" localSheetId="9"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10"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13" hidden="1">{"TAB1",#N/A,TRUE,"GENERAL";"TAB2",#N/A,TRUE,"GENERAL";"TAB3",#N/A,TRUE,"GENERAL";"TAB4",#N/A,TRUE,"GENERAL";"TAB5",#N/A,TRUE,"GENERAL"}</definedName>
    <definedName name="_______b2" localSheetId="12" hidden="1">{"TAB1",#N/A,TRUE,"GENERAL";"TAB2",#N/A,TRUE,"GENERAL";"TAB3",#N/A,TRUE,"GENERAL";"TAB4",#N/A,TRUE,"GENERAL";"TAB5",#N/A,TRUE,"GENERAL"}</definedName>
    <definedName name="_______b2"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10"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13" hidden="1">{"TAB1",#N/A,TRUE,"GENERAL";"TAB2",#N/A,TRUE,"GENERAL";"TAB3",#N/A,TRUE,"GENERAL";"TAB4",#N/A,TRUE,"GENERAL";"TAB5",#N/A,TRUE,"GENERAL"}</definedName>
    <definedName name="_______b3" localSheetId="12" hidden="1">{"TAB1",#N/A,TRUE,"GENERAL";"TAB2",#N/A,TRUE,"GENERAL";"TAB3",#N/A,TRUE,"GENERAL";"TAB4",#N/A,TRUE,"GENERAL";"TAB5",#N/A,TRUE,"GENERAL"}</definedName>
    <definedName name="_______b3"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10"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13" hidden="1">{"TAB1",#N/A,TRUE,"GENERAL";"TAB2",#N/A,TRUE,"GENERAL";"TAB3",#N/A,TRUE,"GENERAL";"TAB4",#N/A,TRUE,"GENERAL";"TAB5",#N/A,TRUE,"GENERAL"}</definedName>
    <definedName name="_______b4" localSheetId="12" hidden="1">{"TAB1",#N/A,TRUE,"GENERAL";"TAB2",#N/A,TRUE,"GENERAL";"TAB3",#N/A,TRUE,"GENERAL";"TAB4",#N/A,TRUE,"GENERAL";"TAB5",#N/A,TRUE,"GENERAL"}</definedName>
    <definedName name="_______b4"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10"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13" hidden="1">{"TAB1",#N/A,TRUE,"GENERAL";"TAB2",#N/A,TRUE,"GENERAL";"TAB3",#N/A,TRUE,"GENERAL";"TAB4",#N/A,TRUE,"GENERAL";"TAB5",#N/A,TRUE,"GENERAL"}</definedName>
    <definedName name="_______b5" localSheetId="12" hidden="1">{"TAB1",#N/A,TRUE,"GENERAL";"TAB2",#N/A,TRUE,"GENERAL";"TAB3",#N/A,TRUE,"GENERAL";"TAB4",#N/A,TRUE,"GENERAL";"TAB5",#N/A,TRUE,"GENERAL"}</definedName>
    <definedName name="_______b5"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10"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13" hidden="1">{"TAB1",#N/A,TRUE,"GENERAL";"TAB2",#N/A,TRUE,"GENERAL";"TAB3",#N/A,TRUE,"GENERAL";"TAB4",#N/A,TRUE,"GENERAL";"TAB5",#N/A,TRUE,"GENERAL"}</definedName>
    <definedName name="_______b6" localSheetId="12" hidden="1">{"TAB1",#N/A,TRUE,"GENERAL";"TAB2",#N/A,TRUE,"GENERAL";"TAB3",#N/A,TRUE,"GENERAL";"TAB4",#N/A,TRUE,"GENERAL";"TAB5",#N/A,TRUE,"GENERAL"}</definedName>
    <definedName name="_______b6" hidden="1">{"TAB1",#N/A,TRUE,"GENERAL";"TAB2",#N/A,TRUE,"GENERAL";"TAB3",#N/A,TRUE,"GENERAL";"TAB4",#N/A,TRUE,"GENERAL";"TAB5",#N/A,TRUE,"GENERAL"}</definedName>
    <definedName name="_______b7" localSheetId="9" hidden="1">{"via1",#N/A,TRUE,"general";"via2",#N/A,TRUE,"general";"via3",#N/A,TRUE,"general"}</definedName>
    <definedName name="_______b7" localSheetId="5" hidden="1">{"via1",#N/A,TRUE,"general";"via2",#N/A,TRUE,"general";"via3",#N/A,TRUE,"general"}</definedName>
    <definedName name="_______b7" localSheetId="10" hidden="1">{"via1",#N/A,TRUE,"general";"via2",#N/A,TRUE,"general";"via3",#N/A,TRUE,"general"}</definedName>
    <definedName name="_______b7" localSheetId="6" hidden="1">{"via1",#N/A,TRUE,"general";"via2",#N/A,TRUE,"general";"via3",#N/A,TRUE,"general"}</definedName>
    <definedName name="_______b7" localSheetId="13" hidden="1">{"via1",#N/A,TRUE,"general";"via2",#N/A,TRUE,"general";"via3",#N/A,TRUE,"general"}</definedName>
    <definedName name="_______b7" localSheetId="12" hidden="1">{"via1",#N/A,TRUE,"general";"via2",#N/A,TRUE,"general";"via3",#N/A,TRUE,"general"}</definedName>
    <definedName name="_______b7" hidden="1">{"via1",#N/A,TRUE,"general";"via2",#N/A,TRUE,"general";"via3",#N/A,TRUE,"general"}</definedName>
    <definedName name="_______b8" localSheetId="9" hidden="1">{"via1",#N/A,TRUE,"general";"via2",#N/A,TRUE,"general";"via3",#N/A,TRUE,"general"}</definedName>
    <definedName name="_______b8" localSheetId="5" hidden="1">{"via1",#N/A,TRUE,"general";"via2",#N/A,TRUE,"general";"via3",#N/A,TRUE,"general"}</definedName>
    <definedName name="_______b8" localSheetId="10" hidden="1">{"via1",#N/A,TRUE,"general";"via2",#N/A,TRUE,"general";"via3",#N/A,TRUE,"general"}</definedName>
    <definedName name="_______b8" localSheetId="6" hidden="1">{"via1",#N/A,TRUE,"general";"via2",#N/A,TRUE,"general";"via3",#N/A,TRUE,"general"}</definedName>
    <definedName name="_______b8" localSheetId="13" hidden="1">{"via1",#N/A,TRUE,"general";"via2",#N/A,TRUE,"general";"via3",#N/A,TRUE,"general"}</definedName>
    <definedName name="_______b8" localSheetId="12" hidden="1">{"via1",#N/A,TRUE,"general";"via2",#N/A,TRUE,"general";"via3",#N/A,TRUE,"general"}</definedName>
    <definedName name="_______b8" hidden="1">{"via1",#N/A,TRUE,"general";"via2",#N/A,TRUE,"general";"via3",#N/A,TRUE,"general"}</definedName>
    <definedName name="_______bb9" localSheetId="9"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10"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13" hidden="1">{"TAB1",#N/A,TRUE,"GENERAL";"TAB2",#N/A,TRUE,"GENERAL";"TAB3",#N/A,TRUE,"GENERAL";"TAB4",#N/A,TRUE,"GENERAL";"TAB5",#N/A,TRUE,"GENERAL"}</definedName>
    <definedName name="_______bb9" localSheetId="12" hidden="1">{"TAB1",#N/A,TRUE,"GENERAL";"TAB2",#N/A,TRUE,"GENERAL";"TAB3",#N/A,TRUE,"GENERAL";"TAB4",#N/A,TRUE,"GENERAL";"TAB5",#N/A,TRUE,"GENERAL"}</definedName>
    <definedName name="_______bb9"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13" hidden="1">{"TAB1",#N/A,TRUE,"GENERAL";"TAB2",#N/A,TRUE,"GENERAL";"TAB3",#N/A,TRUE,"GENERAL";"TAB4",#N/A,TRUE,"GENERAL";"TAB5",#N/A,TRUE,"GENERAL"}</definedName>
    <definedName name="_______bgb5" localSheetId="12" hidden="1">{"TAB1",#N/A,TRUE,"GENERAL";"TAB2",#N/A,TRUE,"GENERAL";"TAB3",#N/A,TRUE,"GENERAL";"TAB4",#N/A,TRUE,"GENERAL";"TAB5",#N/A,TRUE,"GENERAL"}</definedName>
    <definedName name="_______bgb5" hidden="1">{"TAB1",#N/A,TRUE,"GENERAL";"TAB2",#N/A,TRUE,"GENERAL";"TAB3",#N/A,TRUE,"GENERAL";"TAB4",#N/A,TRUE,"GENERAL";"TAB5",#N/A,TRUE,"GENERAL"}</definedName>
    <definedName name="_______BGC1" localSheetId="10">#REF!</definedName>
    <definedName name="_______BGC1" localSheetId="12">[4]INV!$A$5:$D$8</definedName>
    <definedName name="_______BGC1">#REF!</definedName>
    <definedName name="_______BGC3" localSheetId="10">#REF!</definedName>
    <definedName name="_______BGC3" localSheetId="12">[4]INV!$F$5:$I$8</definedName>
    <definedName name="_______BGC3">#REF!</definedName>
    <definedName name="_______BGC5" localSheetId="10">#REF!</definedName>
    <definedName name="_______BGC5" localSheetId="12">[4]INV!$K$5:$N$8</definedName>
    <definedName name="_______BGC5">#REF!</definedName>
    <definedName name="_______CAC1" localSheetId="10">#REF!</definedName>
    <definedName name="_______CAC1" localSheetId="12">[4]INV!$A$19:$D$22</definedName>
    <definedName name="_______CAC1">#REF!</definedName>
    <definedName name="_______CAC3" localSheetId="10">#REF!</definedName>
    <definedName name="_______CAC3" localSheetId="12">[4]INV!$F$19:$I$22</definedName>
    <definedName name="_______CAC3">#REF!</definedName>
    <definedName name="_______CAC5" localSheetId="10">#REF!</definedName>
    <definedName name="_______CAC5" localSheetId="12">[4]INV!$K$19:$N$22</definedName>
    <definedName name="_______CAC5">#REF!</definedName>
    <definedName name="_______cua1" localSheetId="10">#REF!</definedName>
    <definedName name="_______cua1" localSheetId="12">'[5]ALCANTARILLADO RAS'!$A$4:$B$14</definedName>
    <definedName name="_______cua1">#REF!</definedName>
    <definedName name="_______DMD1" localSheetId="9">#REF!</definedName>
    <definedName name="_______DMD1" localSheetId="5">#REF!</definedName>
    <definedName name="_______DMD1" localSheetId="10">#REF!</definedName>
    <definedName name="_______DMD1" localSheetId="6">#REF!</definedName>
    <definedName name="_______DMD1" localSheetId="13">#REF!</definedName>
    <definedName name="_______DMD1" localSheetId="12">#REF!</definedName>
    <definedName name="_______DMD1">#REF!</definedName>
    <definedName name="_______EST1" localSheetId="9">#REF!</definedName>
    <definedName name="_______EST1" localSheetId="5">#REF!</definedName>
    <definedName name="_______EST1" localSheetId="10">#REF!</definedName>
    <definedName name="_______EST1" localSheetId="6">#REF!</definedName>
    <definedName name="_______EST1" localSheetId="13">#REF!</definedName>
    <definedName name="_______EST1" localSheetId="12">#REF!</definedName>
    <definedName name="_______EST1">#REF!</definedName>
    <definedName name="_______EST10" localSheetId="9">#REF!</definedName>
    <definedName name="_______EST10" localSheetId="5">#REF!</definedName>
    <definedName name="_______EST10" localSheetId="10">#REF!</definedName>
    <definedName name="_______EST10" localSheetId="6">#REF!</definedName>
    <definedName name="_______EST10" localSheetId="13">#REF!</definedName>
    <definedName name="_______EST10" localSheetId="12">#REF!</definedName>
    <definedName name="_______EST10">#REF!</definedName>
    <definedName name="_______EST11" localSheetId="9">#REF!</definedName>
    <definedName name="_______EST11" localSheetId="5">#REF!</definedName>
    <definedName name="_______EST11" localSheetId="10">#REF!</definedName>
    <definedName name="_______EST11" localSheetId="6">#REF!</definedName>
    <definedName name="_______EST11" localSheetId="13">#REF!</definedName>
    <definedName name="_______EST11" localSheetId="12">#REF!</definedName>
    <definedName name="_______EST11">#REF!</definedName>
    <definedName name="_______EST12" localSheetId="9">#REF!</definedName>
    <definedName name="_______EST12" localSheetId="5">#REF!</definedName>
    <definedName name="_______EST12" localSheetId="10">#REF!</definedName>
    <definedName name="_______EST12" localSheetId="6">#REF!</definedName>
    <definedName name="_______EST12" localSheetId="13">#REF!</definedName>
    <definedName name="_______EST12" localSheetId="12">#REF!</definedName>
    <definedName name="_______EST12">#REF!</definedName>
    <definedName name="_______EST13" localSheetId="9">#REF!</definedName>
    <definedName name="_______EST13" localSheetId="5">#REF!</definedName>
    <definedName name="_______EST13" localSheetId="10">#REF!</definedName>
    <definedName name="_______EST13" localSheetId="6">#REF!</definedName>
    <definedName name="_______EST13" localSheetId="13">#REF!</definedName>
    <definedName name="_______EST13" localSheetId="12">#REF!</definedName>
    <definedName name="_______EST13">#REF!</definedName>
    <definedName name="_______EST14" localSheetId="9">#REF!</definedName>
    <definedName name="_______EST14" localSheetId="5">#REF!</definedName>
    <definedName name="_______EST14" localSheetId="10">#REF!</definedName>
    <definedName name="_______EST14" localSheetId="6">#REF!</definedName>
    <definedName name="_______EST14" localSheetId="13">#REF!</definedName>
    <definedName name="_______EST14" localSheetId="12">#REF!</definedName>
    <definedName name="_______EST14">#REF!</definedName>
    <definedName name="_______EST15" localSheetId="9">#REF!</definedName>
    <definedName name="_______EST15" localSheetId="5">#REF!</definedName>
    <definedName name="_______EST15" localSheetId="10">#REF!</definedName>
    <definedName name="_______EST15" localSheetId="6">#REF!</definedName>
    <definedName name="_______EST15" localSheetId="13">#REF!</definedName>
    <definedName name="_______EST15" localSheetId="12">#REF!</definedName>
    <definedName name="_______EST15">#REF!</definedName>
    <definedName name="_______EST16" localSheetId="9">#REF!</definedName>
    <definedName name="_______EST16" localSheetId="5">#REF!</definedName>
    <definedName name="_______EST16" localSheetId="10">#REF!</definedName>
    <definedName name="_______EST16" localSheetId="6">#REF!</definedName>
    <definedName name="_______EST16" localSheetId="13">#REF!</definedName>
    <definedName name="_______EST16" localSheetId="12">#REF!</definedName>
    <definedName name="_______EST16">#REF!</definedName>
    <definedName name="_______EST17" localSheetId="9">#REF!</definedName>
    <definedName name="_______EST17" localSheetId="5">#REF!</definedName>
    <definedName name="_______EST17" localSheetId="10">#REF!</definedName>
    <definedName name="_______EST17" localSheetId="6">#REF!</definedName>
    <definedName name="_______EST17" localSheetId="13">#REF!</definedName>
    <definedName name="_______EST17" localSheetId="12">#REF!</definedName>
    <definedName name="_______EST17">#REF!</definedName>
    <definedName name="_______EST18" localSheetId="9">#REF!</definedName>
    <definedName name="_______EST18" localSheetId="5">#REF!</definedName>
    <definedName name="_______EST18" localSheetId="10">#REF!</definedName>
    <definedName name="_______EST18" localSheetId="6">#REF!</definedName>
    <definedName name="_______EST18" localSheetId="13">#REF!</definedName>
    <definedName name="_______EST18" localSheetId="12">#REF!</definedName>
    <definedName name="_______EST18">#REF!</definedName>
    <definedName name="_______EST19" localSheetId="9">#REF!</definedName>
    <definedName name="_______EST19" localSheetId="5">#REF!</definedName>
    <definedName name="_______EST19" localSheetId="10">#REF!</definedName>
    <definedName name="_______EST19" localSheetId="6">#REF!</definedName>
    <definedName name="_______EST19" localSheetId="13">#REF!</definedName>
    <definedName name="_______EST19" localSheetId="12">#REF!</definedName>
    <definedName name="_______EST19">#REF!</definedName>
    <definedName name="_______EST2" localSheetId="9">#REF!</definedName>
    <definedName name="_______EST2" localSheetId="5">#REF!</definedName>
    <definedName name="_______EST2" localSheetId="10">#REF!</definedName>
    <definedName name="_______EST2" localSheetId="6">#REF!</definedName>
    <definedName name="_______EST2" localSheetId="13">#REF!</definedName>
    <definedName name="_______EST2" localSheetId="12">#REF!</definedName>
    <definedName name="_______EST2">#REF!</definedName>
    <definedName name="_______EST3" localSheetId="9">#REF!</definedName>
    <definedName name="_______EST3" localSheetId="5">#REF!</definedName>
    <definedName name="_______EST3" localSheetId="10">#REF!</definedName>
    <definedName name="_______EST3" localSheetId="6">#REF!</definedName>
    <definedName name="_______EST3" localSheetId="13">#REF!</definedName>
    <definedName name="_______EST3" localSheetId="12">#REF!</definedName>
    <definedName name="_______EST3">#REF!</definedName>
    <definedName name="_______EST4" localSheetId="9">#REF!</definedName>
    <definedName name="_______EST4" localSheetId="5">#REF!</definedName>
    <definedName name="_______EST4" localSheetId="10">#REF!</definedName>
    <definedName name="_______EST4" localSheetId="6">#REF!</definedName>
    <definedName name="_______EST4" localSheetId="13">#REF!</definedName>
    <definedName name="_______EST4" localSheetId="12">#REF!</definedName>
    <definedName name="_______EST4">#REF!</definedName>
    <definedName name="_______EST5" localSheetId="9">#REF!</definedName>
    <definedName name="_______EST5" localSheetId="5">#REF!</definedName>
    <definedName name="_______EST5" localSheetId="10">#REF!</definedName>
    <definedName name="_______EST5" localSheetId="6">#REF!</definedName>
    <definedName name="_______EST5" localSheetId="13">#REF!</definedName>
    <definedName name="_______EST5" localSheetId="12">#REF!</definedName>
    <definedName name="_______EST5">#REF!</definedName>
    <definedName name="_______EST6" localSheetId="9">#REF!</definedName>
    <definedName name="_______EST6" localSheetId="5">#REF!</definedName>
    <definedName name="_______EST6" localSheetId="10">#REF!</definedName>
    <definedName name="_______EST6" localSheetId="6">#REF!</definedName>
    <definedName name="_______EST6" localSheetId="13">#REF!</definedName>
    <definedName name="_______EST6" localSheetId="12">#REF!</definedName>
    <definedName name="_______EST6">#REF!</definedName>
    <definedName name="_______EST7" localSheetId="9">#REF!</definedName>
    <definedName name="_______EST7" localSheetId="5">#REF!</definedName>
    <definedName name="_______EST7" localSheetId="10">#REF!</definedName>
    <definedName name="_______EST7" localSheetId="6">#REF!</definedName>
    <definedName name="_______EST7" localSheetId="13">#REF!</definedName>
    <definedName name="_______EST7" localSheetId="12">#REF!</definedName>
    <definedName name="_______EST7">#REF!</definedName>
    <definedName name="_______EST8" localSheetId="9">#REF!</definedName>
    <definedName name="_______EST8" localSheetId="5">#REF!</definedName>
    <definedName name="_______EST8" localSheetId="10">#REF!</definedName>
    <definedName name="_______EST8" localSheetId="6">#REF!</definedName>
    <definedName name="_______EST8" localSheetId="13">#REF!</definedName>
    <definedName name="_______EST8" localSheetId="12">#REF!</definedName>
    <definedName name="_______EST8">#REF!</definedName>
    <definedName name="_______EST9" localSheetId="9">#REF!</definedName>
    <definedName name="_______EST9" localSheetId="5">#REF!</definedName>
    <definedName name="_______EST9" localSheetId="10">#REF!</definedName>
    <definedName name="_______EST9" localSheetId="6">#REF!</definedName>
    <definedName name="_______EST9" localSheetId="13">#REF!</definedName>
    <definedName name="_______EST9" localSheetId="12">#REF!</definedName>
    <definedName name="_______EST9">#REF!</definedName>
    <definedName name="_______exc02">#REF!</definedName>
    <definedName name="_______EXC1" localSheetId="9">#REF!</definedName>
    <definedName name="_______EXC1" localSheetId="5">#REF!</definedName>
    <definedName name="_______EXC1" localSheetId="10">#REF!</definedName>
    <definedName name="_______EXC1" localSheetId="6">#REF!</definedName>
    <definedName name="_______EXC1" localSheetId="13">#REF!</definedName>
    <definedName name="_______EXC1" localSheetId="12">#REF!</definedName>
    <definedName name="_______EXC1">#REF!</definedName>
    <definedName name="_______EXC10" localSheetId="9">#REF!</definedName>
    <definedName name="_______EXC10" localSheetId="5">#REF!</definedName>
    <definedName name="_______EXC10" localSheetId="10">#REF!</definedName>
    <definedName name="_______EXC10" localSheetId="6">#REF!</definedName>
    <definedName name="_______EXC10" localSheetId="13">#REF!</definedName>
    <definedName name="_______EXC10" localSheetId="12">#REF!</definedName>
    <definedName name="_______EXC10">#REF!</definedName>
    <definedName name="_______EXC11" localSheetId="9">#REF!</definedName>
    <definedName name="_______EXC11" localSheetId="5">#REF!</definedName>
    <definedName name="_______EXC11" localSheetId="10">#REF!</definedName>
    <definedName name="_______EXC11" localSheetId="6">#REF!</definedName>
    <definedName name="_______EXC11" localSheetId="13">#REF!</definedName>
    <definedName name="_______EXC11" localSheetId="12">#REF!</definedName>
    <definedName name="_______EXC11">#REF!</definedName>
    <definedName name="_______EXC12" localSheetId="9">#REF!</definedName>
    <definedName name="_______EXC12" localSheetId="5">#REF!</definedName>
    <definedName name="_______EXC12" localSheetId="10">#REF!</definedName>
    <definedName name="_______EXC12" localSheetId="6">#REF!</definedName>
    <definedName name="_______EXC12" localSheetId="13">#REF!</definedName>
    <definedName name="_______EXC12" localSheetId="12">#REF!</definedName>
    <definedName name="_______EXC12">#REF!</definedName>
    <definedName name="_______EXC2" localSheetId="9">#REF!</definedName>
    <definedName name="_______EXC2" localSheetId="5">#REF!</definedName>
    <definedName name="_______EXC2" localSheetId="10">#REF!</definedName>
    <definedName name="_______EXC2" localSheetId="6">#REF!</definedName>
    <definedName name="_______EXC2" localSheetId="13">#REF!</definedName>
    <definedName name="_______EXC2" localSheetId="12">#REF!</definedName>
    <definedName name="_______EXC2">#REF!</definedName>
    <definedName name="_______exc24">#REF!</definedName>
    <definedName name="_______EXC3" localSheetId="9">#REF!</definedName>
    <definedName name="_______EXC3" localSheetId="5">#REF!</definedName>
    <definedName name="_______EXC3" localSheetId="10">#REF!</definedName>
    <definedName name="_______EXC3" localSheetId="6">#REF!</definedName>
    <definedName name="_______EXC3" localSheetId="13">#REF!</definedName>
    <definedName name="_______EXC3" localSheetId="12">#REF!</definedName>
    <definedName name="_______EXC3">#REF!</definedName>
    <definedName name="_______EXC4" localSheetId="9">#REF!</definedName>
    <definedName name="_______EXC4" localSheetId="5">#REF!</definedName>
    <definedName name="_______EXC4" localSheetId="10">#REF!</definedName>
    <definedName name="_______EXC4" localSheetId="6">#REF!</definedName>
    <definedName name="_______EXC4" localSheetId="13">#REF!</definedName>
    <definedName name="_______EXC4" localSheetId="12">#REF!</definedName>
    <definedName name="_______EXC4">#REF!</definedName>
    <definedName name="_______exc40">#REF!</definedName>
    <definedName name="_______EXC5" localSheetId="9">#REF!</definedName>
    <definedName name="_______EXC5" localSheetId="5">#REF!</definedName>
    <definedName name="_______EXC5" localSheetId="10">#REF!</definedName>
    <definedName name="_______EXC5" localSheetId="6">#REF!</definedName>
    <definedName name="_______EXC5" localSheetId="13">#REF!</definedName>
    <definedName name="_______EXC5" localSheetId="12">#REF!</definedName>
    <definedName name="_______EXC5">#REF!</definedName>
    <definedName name="_______EXC6" localSheetId="9">#REF!</definedName>
    <definedName name="_______EXC6" localSheetId="5">#REF!</definedName>
    <definedName name="_______EXC6" localSheetId="10">#REF!</definedName>
    <definedName name="_______EXC6" localSheetId="6">#REF!</definedName>
    <definedName name="_______EXC6" localSheetId="13">#REF!</definedName>
    <definedName name="_______EXC6" localSheetId="12">#REF!</definedName>
    <definedName name="_______EXC6">#REF!</definedName>
    <definedName name="_______EXC7" localSheetId="9">#REF!</definedName>
    <definedName name="_______EXC7" localSheetId="5">#REF!</definedName>
    <definedName name="_______EXC7" localSheetId="10">#REF!</definedName>
    <definedName name="_______EXC7" localSheetId="6">#REF!</definedName>
    <definedName name="_______EXC7" localSheetId="13">#REF!</definedName>
    <definedName name="_______EXC7" localSheetId="12">#REF!</definedName>
    <definedName name="_______EXC7">#REF!</definedName>
    <definedName name="_______EXC8" localSheetId="9">#REF!</definedName>
    <definedName name="_______EXC8" localSheetId="5">#REF!</definedName>
    <definedName name="_______EXC8" localSheetId="10">#REF!</definedName>
    <definedName name="_______EXC8" localSheetId="6">#REF!</definedName>
    <definedName name="_______EXC8" localSheetId="13">#REF!</definedName>
    <definedName name="_______EXC8" localSheetId="12">#REF!</definedName>
    <definedName name="_______EXC8">#REF!</definedName>
    <definedName name="_______EXC9" localSheetId="9">#REF!</definedName>
    <definedName name="_______EXC9" localSheetId="5">#REF!</definedName>
    <definedName name="_______EXC9" localSheetId="10">#REF!</definedName>
    <definedName name="_______EXC9" localSheetId="6">#REF!</definedName>
    <definedName name="_______EXC9" localSheetId="13">#REF!</definedName>
    <definedName name="_______EXC9" localSheetId="12">#REF!</definedName>
    <definedName name="_______EXC9">#REF!</definedName>
    <definedName name="_______g2" localSheetId="9"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10"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13" hidden="1">{"TAB1",#N/A,TRUE,"GENERAL";"TAB2",#N/A,TRUE,"GENERAL";"TAB3",#N/A,TRUE,"GENERAL";"TAB4",#N/A,TRUE,"GENERAL";"TAB5",#N/A,TRUE,"GENERAL"}</definedName>
    <definedName name="_______g2" localSheetId="12" hidden="1">{"TAB1",#N/A,TRUE,"GENERAL";"TAB2",#N/A,TRUE,"GENERAL";"TAB3",#N/A,TRUE,"GENERAL";"TAB4",#N/A,TRUE,"GENERAL";"TAB5",#N/A,TRUE,"GENERAL"}</definedName>
    <definedName name="_______g2" hidden="1">{"TAB1",#N/A,TRUE,"GENERAL";"TAB2",#N/A,TRUE,"GENERAL";"TAB3",#N/A,TRUE,"GENERAL";"TAB4",#N/A,TRUE,"GENERAL";"TAB5",#N/A,TRUE,"GENERAL"}</definedName>
    <definedName name="_______g3" localSheetId="9" hidden="1">{"via1",#N/A,TRUE,"general";"via2",#N/A,TRUE,"general";"via3",#N/A,TRUE,"general"}</definedName>
    <definedName name="_______g3" localSheetId="5" hidden="1">{"via1",#N/A,TRUE,"general";"via2",#N/A,TRUE,"general";"via3",#N/A,TRUE,"general"}</definedName>
    <definedName name="_______g3" localSheetId="10" hidden="1">{"via1",#N/A,TRUE,"general";"via2",#N/A,TRUE,"general";"via3",#N/A,TRUE,"general"}</definedName>
    <definedName name="_______g3" localSheetId="6" hidden="1">{"via1",#N/A,TRUE,"general";"via2",#N/A,TRUE,"general";"via3",#N/A,TRUE,"general"}</definedName>
    <definedName name="_______g3" localSheetId="13" hidden="1">{"via1",#N/A,TRUE,"general";"via2",#N/A,TRUE,"general";"via3",#N/A,TRUE,"general"}</definedName>
    <definedName name="_______g3" localSheetId="12" hidden="1">{"via1",#N/A,TRUE,"general";"via2",#N/A,TRUE,"general";"via3",#N/A,TRUE,"general"}</definedName>
    <definedName name="_______g3" hidden="1">{"via1",#N/A,TRUE,"general";"via2",#N/A,TRUE,"general";"via3",#N/A,TRUE,"general"}</definedName>
    <definedName name="_______g4" localSheetId="9" hidden="1">{"via1",#N/A,TRUE,"general";"via2",#N/A,TRUE,"general";"via3",#N/A,TRUE,"general"}</definedName>
    <definedName name="_______g4" localSheetId="5" hidden="1">{"via1",#N/A,TRUE,"general";"via2",#N/A,TRUE,"general";"via3",#N/A,TRUE,"general"}</definedName>
    <definedName name="_______g4" localSheetId="10" hidden="1">{"via1",#N/A,TRUE,"general";"via2",#N/A,TRUE,"general";"via3",#N/A,TRUE,"general"}</definedName>
    <definedName name="_______g4" localSheetId="6" hidden="1">{"via1",#N/A,TRUE,"general";"via2",#N/A,TRUE,"general";"via3",#N/A,TRUE,"general"}</definedName>
    <definedName name="_______g4" localSheetId="13" hidden="1">{"via1",#N/A,TRUE,"general";"via2",#N/A,TRUE,"general";"via3",#N/A,TRUE,"general"}</definedName>
    <definedName name="_______g4" localSheetId="12" hidden="1">{"via1",#N/A,TRUE,"general";"via2",#N/A,TRUE,"general";"via3",#N/A,TRUE,"general"}</definedName>
    <definedName name="_______g4" hidden="1">{"via1",#N/A,TRUE,"general";"via2",#N/A,TRUE,"general";"via3",#N/A,TRUE,"general"}</definedName>
    <definedName name="_______g5" localSheetId="9" hidden="1">{"via1",#N/A,TRUE,"general";"via2",#N/A,TRUE,"general";"via3",#N/A,TRUE,"general"}</definedName>
    <definedName name="_______g5" localSheetId="5" hidden="1">{"via1",#N/A,TRUE,"general";"via2",#N/A,TRUE,"general";"via3",#N/A,TRUE,"general"}</definedName>
    <definedName name="_______g5" localSheetId="10" hidden="1">{"via1",#N/A,TRUE,"general";"via2",#N/A,TRUE,"general";"via3",#N/A,TRUE,"general"}</definedName>
    <definedName name="_______g5" localSheetId="6" hidden="1">{"via1",#N/A,TRUE,"general";"via2",#N/A,TRUE,"general";"via3",#N/A,TRUE,"general"}</definedName>
    <definedName name="_______g5" localSheetId="13" hidden="1">{"via1",#N/A,TRUE,"general";"via2",#N/A,TRUE,"general";"via3",#N/A,TRUE,"general"}</definedName>
    <definedName name="_______g5" localSheetId="12" hidden="1">{"via1",#N/A,TRUE,"general";"via2",#N/A,TRUE,"general";"via3",#N/A,TRUE,"general"}</definedName>
    <definedName name="_______g5" hidden="1">{"via1",#N/A,TRUE,"general";"via2",#N/A,TRUE,"general";"via3",#N/A,TRUE,"general"}</definedName>
    <definedName name="_______g6" localSheetId="9" hidden="1">{"via1",#N/A,TRUE,"general";"via2",#N/A,TRUE,"general";"via3",#N/A,TRUE,"general"}</definedName>
    <definedName name="_______g6" localSheetId="5" hidden="1">{"via1",#N/A,TRUE,"general";"via2",#N/A,TRUE,"general";"via3",#N/A,TRUE,"general"}</definedName>
    <definedName name="_______g6" localSheetId="10" hidden="1">{"via1",#N/A,TRUE,"general";"via2",#N/A,TRUE,"general";"via3",#N/A,TRUE,"general"}</definedName>
    <definedName name="_______g6" localSheetId="6" hidden="1">{"via1",#N/A,TRUE,"general";"via2",#N/A,TRUE,"general";"via3",#N/A,TRUE,"general"}</definedName>
    <definedName name="_______g6" localSheetId="13" hidden="1">{"via1",#N/A,TRUE,"general";"via2",#N/A,TRUE,"general";"via3",#N/A,TRUE,"general"}</definedName>
    <definedName name="_______g6" localSheetId="12" hidden="1">{"via1",#N/A,TRUE,"general";"via2",#N/A,TRUE,"general";"via3",#N/A,TRUE,"general"}</definedName>
    <definedName name="_______g6" hidden="1">{"via1",#N/A,TRUE,"general";"via2",#N/A,TRUE,"general";"via3",#N/A,TRUE,"general"}</definedName>
    <definedName name="_______g7" localSheetId="9"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10"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13" hidden="1">{"TAB1",#N/A,TRUE,"GENERAL";"TAB2",#N/A,TRUE,"GENERAL";"TAB3",#N/A,TRUE,"GENERAL";"TAB4",#N/A,TRUE,"GENERAL";"TAB5",#N/A,TRUE,"GENERAL"}</definedName>
    <definedName name="_______g7" localSheetId="12" hidden="1">{"TAB1",#N/A,TRUE,"GENERAL";"TAB2",#N/A,TRUE,"GENERAL";"TAB3",#N/A,TRUE,"GENERAL";"TAB4",#N/A,TRUE,"GENERAL";"TAB5",#N/A,TRUE,"GENERAL"}</definedName>
    <definedName name="_______g7"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10"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13" hidden="1">{"TAB1",#N/A,TRUE,"GENERAL";"TAB2",#N/A,TRUE,"GENERAL";"TAB3",#N/A,TRUE,"GENERAL";"TAB4",#N/A,TRUE,"GENERAL";"TAB5",#N/A,TRUE,"GENERAL"}</definedName>
    <definedName name="_______GR1" localSheetId="12" hidden="1">{"TAB1",#N/A,TRUE,"GENERAL";"TAB2",#N/A,TRUE,"GENERAL";"TAB3",#N/A,TRUE,"GENERAL";"TAB4",#N/A,TRUE,"GENERAL";"TAB5",#N/A,TRUE,"GENERAL"}</definedName>
    <definedName name="_______GR1" hidden="1">{"TAB1",#N/A,TRUE,"GENERAL";"TAB2",#N/A,TRUE,"GENERAL";"TAB3",#N/A,TRUE,"GENERAL";"TAB4",#N/A,TRUE,"GENERAL";"TAB5",#N/A,TRUE,"GENERAL"}</definedName>
    <definedName name="_______gtr4" localSheetId="9" hidden="1">{"via1",#N/A,TRUE,"general";"via2",#N/A,TRUE,"general";"via3",#N/A,TRUE,"general"}</definedName>
    <definedName name="_______gtr4" localSheetId="5" hidden="1">{"via1",#N/A,TRUE,"general";"via2",#N/A,TRUE,"general";"via3",#N/A,TRUE,"general"}</definedName>
    <definedName name="_______gtr4" localSheetId="10" hidden="1">{"via1",#N/A,TRUE,"general";"via2",#N/A,TRUE,"general";"via3",#N/A,TRUE,"general"}</definedName>
    <definedName name="_______gtr4" localSheetId="6" hidden="1">{"via1",#N/A,TRUE,"general";"via2",#N/A,TRUE,"general";"via3",#N/A,TRUE,"general"}</definedName>
    <definedName name="_______gtr4" localSheetId="13" hidden="1">{"via1",#N/A,TRUE,"general";"via2",#N/A,TRUE,"general";"via3",#N/A,TRUE,"general"}</definedName>
    <definedName name="_______gtr4" localSheetId="12" hidden="1">{"via1",#N/A,TRUE,"general";"via2",#N/A,TRUE,"general";"via3",#N/A,TRUE,"general"}</definedName>
    <definedName name="_______gtr4" hidden="1">{"via1",#N/A,TRUE,"general";"via2",#N/A,TRUE,"general";"via3",#N/A,TRUE,"general"}</definedName>
    <definedName name="_______h2" localSheetId="9" hidden="1">{"via1",#N/A,TRUE,"general";"via2",#N/A,TRUE,"general";"via3",#N/A,TRUE,"general"}</definedName>
    <definedName name="_______h2" localSheetId="5" hidden="1">{"via1",#N/A,TRUE,"general";"via2",#N/A,TRUE,"general";"via3",#N/A,TRUE,"general"}</definedName>
    <definedName name="_______h2" localSheetId="10" hidden="1">{"via1",#N/A,TRUE,"general";"via2",#N/A,TRUE,"general";"via3",#N/A,TRUE,"general"}</definedName>
    <definedName name="_______h2" localSheetId="6" hidden="1">{"via1",#N/A,TRUE,"general";"via2",#N/A,TRUE,"general";"via3",#N/A,TRUE,"general"}</definedName>
    <definedName name="_______h2" localSheetId="13" hidden="1">{"via1",#N/A,TRUE,"general";"via2",#N/A,TRUE,"general";"via3",#N/A,TRUE,"general"}</definedName>
    <definedName name="_______h2" localSheetId="12" hidden="1">{"via1",#N/A,TRUE,"general";"via2",#N/A,TRUE,"general";"via3",#N/A,TRUE,"general"}</definedName>
    <definedName name="_______h2" hidden="1">{"via1",#N/A,TRUE,"general";"via2",#N/A,TRUE,"general";"via3",#N/A,TRUE,"general"}</definedName>
    <definedName name="_______h3" localSheetId="9" hidden="1">{"via1",#N/A,TRUE,"general";"via2",#N/A,TRUE,"general";"via3",#N/A,TRUE,"general"}</definedName>
    <definedName name="_______h3" localSheetId="5" hidden="1">{"via1",#N/A,TRUE,"general";"via2",#N/A,TRUE,"general";"via3",#N/A,TRUE,"general"}</definedName>
    <definedName name="_______h3" localSheetId="10" hidden="1">{"via1",#N/A,TRUE,"general";"via2",#N/A,TRUE,"general";"via3",#N/A,TRUE,"general"}</definedName>
    <definedName name="_______h3" localSheetId="6" hidden="1">{"via1",#N/A,TRUE,"general";"via2",#N/A,TRUE,"general";"via3",#N/A,TRUE,"general"}</definedName>
    <definedName name="_______h3" localSheetId="13" hidden="1">{"via1",#N/A,TRUE,"general";"via2",#N/A,TRUE,"general";"via3",#N/A,TRUE,"general"}</definedName>
    <definedName name="_______h3" localSheetId="12" hidden="1">{"via1",#N/A,TRUE,"general";"via2",#N/A,TRUE,"general";"via3",#N/A,TRUE,"general"}</definedName>
    <definedName name="_______h3" hidden="1">{"via1",#N/A,TRUE,"general";"via2",#N/A,TRUE,"general";"via3",#N/A,TRUE,"general"}</definedName>
    <definedName name="_______h4" localSheetId="9"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10"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13" hidden="1">{"TAB1",#N/A,TRUE,"GENERAL";"TAB2",#N/A,TRUE,"GENERAL";"TAB3",#N/A,TRUE,"GENERAL";"TAB4",#N/A,TRUE,"GENERAL";"TAB5",#N/A,TRUE,"GENERAL"}</definedName>
    <definedName name="_______h4" localSheetId="12" hidden="1">{"TAB1",#N/A,TRUE,"GENERAL";"TAB2",#N/A,TRUE,"GENERAL";"TAB3",#N/A,TRUE,"GENERAL";"TAB4",#N/A,TRUE,"GENERAL";"TAB5",#N/A,TRUE,"GENERAL"}</definedName>
    <definedName name="_______h4"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10"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13" hidden="1">{"TAB1",#N/A,TRUE,"GENERAL";"TAB2",#N/A,TRUE,"GENERAL";"TAB3",#N/A,TRUE,"GENERAL";"TAB4",#N/A,TRUE,"GENERAL";"TAB5",#N/A,TRUE,"GENERAL"}</definedName>
    <definedName name="_______h5" localSheetId="12" hidden="1">{"TAB1",#N/A,TRUE,"GENERAL";"TAB2",#N/A,TRUE,"GENERAL";"TAB3",#N/A,TRUE,"GENERAL";"TAB4",#N/A,TRUE,"GENERAL";"TAB5",#N/A,TRUE,"GENERAL"}</definedName>
    <definedName name="_______h5" hidden="1">{"TAB1",#N/A,TRUE,"GENERAL";"TAB2",#N/A,TRUE,"GENERAL";"TAB3",#N/A,TRUE,"GENERAL";"TAB4",#N/A,TRUE,"GENERAL";"TAB5",#N/A,TRUE,"GENERAL"}</definedName>
    <definedName name="_______h6" localSheetId="9" hidden="1">{"via1",#N/A,TRUE,"general";"via2",#N/A,TRUE,"general";"via3",#N/A,TRUE,"general"}</definedName>
    <definedName name="_______h6" localSheetId="5" hidden="1">{"via1",#N/A,TRUE,"general";"via2",#N/A,TRUE,"general";"via3",#N/A,TRUE,"general"}</definedName>
    <definedName name="_______h6" localSheetId="10" hidden="1">{"via1",#N/A,TRUE,"general";"via2",#N/A,TRUE,"general";"via3",#N/A,TRUE,"general"}</definedName>
    <definedName name="_______h6" localSheetId="6" hidden="1">{"via1",#N/A,TRUE,"general";"via2",#N/A,TRUE,"general";"via3",#N/A,TRUE,"general"}</definedName>
    <definedName name="_______h6" localSheetId="13" hidden="1">{"via1",#N/A,TRUE,"general";"via2",#N/A,TRUE,"general";"via3",#N/A,TRUE,"general"}</definedName>
    <definedName name="_______h6" localSheetId="12" hidden="1">{"via1",#N/A,TRUE,"general";"via2",#N/A,TRUE,"general";"via3",#N/A,TRUE,"general"}</definedName>
    <definedName name="_______h6" hidden="1">{"via1",#N/A,TRUE,"general";"via2",#N/A,TRUE,"general";"via3",#N/A,TRUE,"general"}</definedName>
    <definedName name="_______h7" localSheetId="9"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10"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13" hidden="1">{"TAB1",#N/A,TRUE,"GENERAL";"TAB2",#N/A,TRUE,"GENERAL";"TAB3",#N/A,TRUE,"GENERAL";"TAB4",#N/A,TRUE,"GENERAL";"TAB5",#N/A,TRUE,"GENERAL"}</definedName>
    <definedName name="_______h7" localSheetId="12" hidden="1">{"TAB1",#N/A,TRUE,"GENERAL";"TAB2",#N/A,TRUE,"GENERAL";"TAB3",#N/A,TRUE,"GENERAL";"TAB4",#N/A,TRUE,"GENERAL";"TAB5",#N/A,TRUE,"GENERAL"}</definedName>
    <definedName name="_______h7" hidden="1">{"TAB1",#N/A,TRUE,"GENERAL";"TAB2",#N/A,TRUE,"GENERAL";"TAB3",#N/A,TRUE,"GENERAL";"TAB4",#N/A,TRUE,"GENERAL";"TAB5",#N/A,TRUE,"GENERAL"}</definedName>
    <definedName name="_______h8" localSheetId="9" hidden="1">{"via1",#N/A,TRUE,"general";"via2",#N/A,TRUE,"general";"via3",#N/A,TRUE,"general"}</definedName>
    <definedName name="_______h8" localSheetId="5" hidden="1">{"via1",#N/A,TRUE,"general";"via2",#N/A,TRUE,"general";"via3",#N/A,TRUE,"general"}</definedName>
    <definedName name="_______h8" localSheetId="10" hidden="1">{"via1",#N/A,TRUE,"general";"via2",#N/A,TRUE,"general";"via3",#N/A,TRUE,"general"}</definedName>
    <definedName name="_______h8" localSheetId="6" hidden="1">{"via1",#N/A,TRUE,"general";"via2",#N/A,TRUE,"general";"via3",#N/A,TRUE,"general"}</definedName>
    <definedName name="_______h8" localSheetId="13" hidden="1">{"via1",#N/A,TRUE,"general";"via2",#N/A,TRUE,"general";"via3",#N/A,TRUE,"general"}</definedName>
    <definedName name="_______h8" localSheetId="12" hidden="1">{"via1",#N/A,TRUE,"general";"via2",#N/A,TRUE,"general";"via3",#N/A,TRUE,"general"}</definedName>
    <definedName name="_______h8" hidden="1">{"via1",#N/A,TRUE,"general";"via2",#N/A,TRUE,"general";"via3",#N/A,TRUE,"general"}</definedName>
    <definedName name="_______hfh7" localSheetId="9" hidden="1">{"via1",#N/A,TRUE,"general";"via2",#N/A,TRUE,"general";"via3",#N/A,TRUE,"general"}</definedName>
    <definedName name="_______hfh7" localSheetId="5" hidden="1">{"via1",#N/A,TRUE,"general";"via2",#N/A,TRUE,"general";"via3",#N/A,TRUE,"general"}</definedName>
    <definedName name="_______hfh7" localSheetId="10" hidden="1">{"via1",#N/A,TRUE,"general";"via2",#N/A,TRUE,"general";"via3",#N/A,TRUE,"general"}</definedName>
    <definedName name="_______hfh7" localSheetId="6" hidden="1">{"via1",#N/A,TRUE,"general";"via2",#N/A,TRUE,"general";"via3",#N/A,TRUE,"general"}</definedName>
    <definedName name="_______hfh7" localSheetId="13" hidden="1">{"via1",#N/A,TRUE,"general";"via2",#N/A,TRUE,"general";"via3",#N/A,TRUE,"general"}</definedName>
    <definedName name="_______hfh7" localSheetId="12" hidden="1">{"via1",#N/A,TRUE,"general";"via2",#N/A,TRUE,"general";"via3",#N/A,TRUE,"general"}</definedName>
    <definedName name="_______hfh7" hidden="1">{"via1",#N/A,TRUE,"general";"via2",#N/A,TRUE,"general";"via3",#N/A,TRUE,"general"}</definedName>
    <definedName name="_______i1" localSheetId="9">#REF!</definedName>
    <definedName name="_______i1" localSheetId="5">#REF!</definedName>
    <definedName name="_______i1" localSheetId="10">#REF!</definedName>
    <definedName name="_______i1" localSheetId="6">#REF!</definedName>
    <definedName name="_______i1" localSheetId="13">#REF!</definedName>
    <definedName name="_______i1" localSheetId="12">#REF!</definedName>
    <definedName name="_______i1">#REF!</definedName>
    <definedName name="_______i4" localSheetId="9" hidden="1">{"via1",#N/A,TRUE,"general";"via2",#N/A,TRUE,"general";"via3",#N/A,TRUE,"general"}</definedName>
    <definedName name="_______i4" localSheetId="5" hidden="1">{"via1",#N/A,TRUE,"general";"via2",#N/A,TRUE,"general";"via3",#N/A,TRUE,"general"}</definedName>
    <definedName name="_______i4" localSheetId="10" hidden="1">{"via1",#N/A,TRUE,"general";"via2",#N/A,TRUE,"general";"via3",#N/A,TRUE,"general"}</definedName>
    <definedName name="_______i4" localSheetId="6" hidden="1">{"via1",#N/A,TRUE,"general";"via2",#N/A,TRUE,"general";"via3",#N/A,TRUE,"general"}</definedName>
    <definedName name="_______i4" localSheetId="13" hidden="1">{"via1",#N/A,TRUE,"general";"via2",#N/A,TRUE,"general";"via3",#N/A,TRUE,"general"}</definedName>
    <definedName name="_______i4" localSheetId="12" hidden="1">{"via1",#N/A,TRUE,"general";"via2",#N/A,TRUE,"general";"via3",#N/A,TRUE,"general"}</definedName>
    <definedName name="_______i4" hidden="1">{"via1",#N/A,TRUE,"general";"via2",#N/A,TRUE,"general";"via3",#N/A,TRUE,"general"}</definedName>
    <definedName name="_______i5" localSheetId="9"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10"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13" hidden="1">{"TAB1",#N/A,TRUE,"GENERAL";"TAB2",#N/A,TRUE,"GENERAL";"TAB3",#N/A,TRUE,"GENERAL";"TAB4",#N/A,TRUE,"GENERAL";"TAB5",#N/A,TRUE,"GENERAL"}</definedName>
    <definedName name="_______i5" localSheetId="12" hidden="1">{"TAB1",#N/A,TRUE,"GENERAL";"TAB2",#N/A,TRUE,"GENERAL";"TAB3",#N/A,TRUE,"GENERAL";"TAB4",#N/A,TRUE,"GENERAL";"TAB5",#N/A,TRUE,"GENERAL"}</definedName>
    <definedName name="_______i5"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10"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13" hidden="1">{"TAB1",#N/A,TRUE,"GENERAL";"TAB2",#N/A,TRUE,"GENERAL";"TAB3",#N/A,TRUE,"GENERAL";"TAB4",#N/A,TRUE,"GENERAL";"TAB5",#N/A,TRUE,"GENERAL"}</definedName>
    <definedName name="_______i6" localSheetId="12" hidden="1">{"TAB1",#N/A,TRUE,"GENERAL";"TAB2",#N/A,TRUE,"GENERAL";"TAB3",#N/A,TRUE,"GENERAL";"TAB4",#N/A,TRUE,"GENERAL";"TAB5",#N/A,TRUE,"GENERAL"}</definedName>
    <definedName name="_______i6" hidden="1">{"TAB1",#N/A,TRUE,"GENERAL";"TAB2",#N/A,TRUE,"GENERAL";"TAB3",#N/A,TRUE,"GENERAL";"TAB4",#N/A,TRUE,"GENERAL";"TAB5",#N/A,TRUE,"GENERAL"}</definedName>
    <definedName name="_______i7" localSheetId="9" hidden="1">{"via1",#N/A,TRUE,"general";"via2",#N/A,TRUE,"general";"via3",#N/A,TRUE,"general"}</definedName>
    <definedName name="_______i7" localSheetId="5" hidden="1">{"via1",#N/A,TRUE,"general";"via2",#N/A,TRUE,"general";"via3",#N/A,TRUE,"general"}</definedName>
    <definedName name="_______i7" localSheetId="10" hidden="1">{"via1",#N/A,TRUE,"general";"via2",#N/A,TRUE,"general";"via3",#N/A,TRUE,"general"}</definedName>
    <definedName name="_______i7" localSheetId="6" hidden="1">{"via1",#N/A,TRUE,"general";"via2",#N/A,TRUE,"general";"via3",#N/A,TRUE,"general"}</definedName>
    <definedName name="_______i7" localSheetId="13" hidden="1">{"via1",#N/A,TRUE,"general";"via2",#N/A,TRUE,"general";"via3",#N/A,TRUE,"general"}</definedName>
    <definedName name="_______i7" localSheetId="12" hidden="1">{"via1",#N/A,TRUE,"general";"via2",#N/A,TRUE,"general";"via3",#N/A,TRUE,"general"}</definedName>
    <definedName name="_______i7" hidden="1">{"via1",#N/A,TRUE,"general";"via2",#N/A,TRUE,"general";"via3",#N/A,TRUE,"general"}</definedName>
    <definedName name="_______i77" localSheetId="9"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10"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13" hidden="1">{"TAB1",#N/A,TRUE,"GENERAL";"TAB2",#N/A,TRUE,"GENERAL";"TAB3",#N/A,TRUE,"GENERAL";"TAB4",#N/A,TRUE,"GENERAL";"TAB5",#N/A,TRUE,"GENERAL"}</definedName>
    <definedName name="_______i77" localSheetId="12" hidden="1">{"TAB1",#N/A,TRUE,"GENERAL";"TAB2",#N/A,TRUE,"GENERAL";"TAB3",#N/A,TRUE,"GENERAL";"TAB4",#N/A,TRUE,"GENERAL";"TAB5",#N/A,TRUE,"GENERAL"}</definedName>
    <definedName name="_______i77" hidden="1">{"TAB1",#N/A,TRUE,"GENERAL";"TAB2",#N/A,TRUE,"GENERAL";"TAB3",#N/A,TRUE,"GENERAL";"TAB4",#N/A,TRUE,"GENERAL";"TAB5",#N/A,TRUE,"GENERAL"}</definedName>
    <definedName name="_______i8" localSheetId="9" hidden="1">{"via1",#N/A,TRUE,"general";"via2",#N/A,TRUE,"general";"via3",#N/A,TRUE,"general"}</definedName>
    <definedName name="_______i8" localSheetId="5" hidden="1">{"via1",#N/A,TRUE,"general";"via2",#N/A,TRUE,"general";"via3",#N/A,TRUE,"general"}</definedName>
    <definedName name="_______i8" localSheetId="10" hidden="1">{"via1",#N/A,TRUE,"general";"via2",#N/A,TRUE,"general";"via3",#N/A,TRUE,"general"}</definedName>
    <definedName name="_______i8" localSheetId="6" hidden="1">{"via1",#N/A,TRUE,"general";"via2",#N/A,TRUE,"general";"via3",#N/A,TRUE,"general"}</definedName>
    <definedName name="_______i8" localSheetId="13" hidden="1">{"via1",#N/A,TRUE,"general";"via2",#N/A,TRUE,"general";"via3",#N/A,TRUE,"general"}</definedName>
    <definedName name="_______i8" localSheetId="12" hidden="1">{"via1",#N/A,TRUE,"general";"via2",#N/A,TRUE,"general";"via3",#N/A,TRUE,"general"}</definedName>
    <definedName name="_______i8" hidden="1">{"via1",#N/A,TRUE,"general";"via2",#N/A,TRUE,"general";"via3",#N/A,TRUE,"general"}</definedName>
    <definedName name="_______i9" localSheetId="9"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10"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13" hidden="1">{"TAB1",#N/A,TRUE,"GENERAL";"TAB2",#N/A,TRUE,"GENERAL";"TAB3",#N/A,TRUE,"GENERAL";"TAB4",#N/A,TRUE,"GENERAL";"TAB5",#N/A,TRUE,"GENERAL"}</definedName>
    <definedName name="_______i9" localSheetId="12" hidden="1">{"TAB1",#N/A,TRUE,"GENERAL";"TAB2",#N/A,TRUE,"GENERAL";"TAB3",#N/A,TRUE,"GENERAL";"TAB4",#N/A,TRUE,"GENERAL";"TAB5",#N/A,TRUE,"GENERAL"}</definedName>
    <definedName name="_______i9" hidden="1">{"TAB1",#N/A,TRUE,"GENERAL";"TAB2",#N/A,TRUE,"GENERAL";"TAB3",#N/A,TRUE,"GENERAL";"TAB4",#N/A,TRUE,"GENERAL";"TAB5",#N/A,TRUE,"GENERAL"}</definedName>
    <definedName name="_______INF1" localSheetId="9">#REF!</definedName>
    <definedName name="_______INF1" localSheetId="5">#REF!</definedName>
    <definedName name="_______INF1" localSheetId="10">#REF!</definedName>
    <definedName name="_______INF1" localSheetId="6">#REF!</definedName>
    <definedName name="_______INF1" localSheetId="13">#REF!</definedName>
    <definedName name="_______INF1" localSheetId="12">#REF!</definedName>
    <definedName name="_______INF1">#REF!</definedName>
    <definedName name="_______k3" localSheetId="9"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10"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13" hidden="1">{"TAB1",#N/A,TRUE,"GENERAL";"TAB2",#N/A,TRUE,"GENERAL";"TAB3",#N/A,TRUE,"GENERAL";"TAB4",#N/A,TRUE,"GENERAL";"TAB5",#N/A,TRUE,"GENERAL"}</definedName>
    <definedName name="_______k3" localSheetId="12" hidden="1">{"TAB1",#N/A,TRUE,"GENERAL";"TAB2",#N/A,TRUE,"GENERAL";"TAB3",#N/A,TRUE,"GENERAL";"TAB4",#N/A,TRUE,"GENERAL";"TAB5",#N/A,TRUE,"GENERAL"}</definedName>
    <definedName name="_______k3" hidden="1">{"TAB1",#N/A,TRUE,"GENERAL";"TAB2",#N/A,TRUE,"GENERAL";"TAB3",#N/A,TRUE,"GENERAL";"TAB4",#N/A,TRUE,"GENERAL";"TAB5",#N/A,TRUE,"GENERAL"}</definedName>
    <definedName name="_______k4" localSheetId="9" hidden="1">{"via1",#N/A,TRUE,"general";"via2",#N/A,TRUE,"general";"via3",#N/A,TRUE,"general"}</definedName>
    <definedName name="_______k4" localSheetId="5" hidden="1">{"via1",#N/A,TRUE,"general";"via2",#N/A,TRUE,"general";"via3",#N/A,TRUE,"general"}</definedName>
    <definedName name="_______k4" localSheetId="10" hidden="1">{"via1",#N/A,TRUE,"general";"via2",#N/A,TRUE,"general";"via3",#N/A,TRUE,"general"}</definedName>
    <definedName name="_______k4" localSheetId="6" hidden="1">{"via1",#N/A,TRUE,"general";"via2",#N/A,TRUE,"general";"via3",#N/A,TRUE,"general"}</definedName>
    <definedName name="_______k4" localSheetId="13" hidden="1">{"via1",#N/A,TRUE,"general";"via2",#N/A,TRUE,"general";"via3",#N/A,TRUE,"general"}</definedName>
    <definedName name="_______k4" localSheetId="12" hidden="1">{"via1",#N/A,TRUE,"general";"via2",#N/A,TRUE,"general";"via3",#N/A,TRUE,"general"}</definedName>
    <definedName name="_______k4" hidden="1">{"via1",#N/A,TRUE,"general";"via2",#N/A,TRUE,"general";"via3",#N/A,TRUE,"general"}</definedName>
    <definedName name="_______k5" localSheetId="9" hidden="1">{"via1",#N/A,TRUE,"general";"via2",#N/A,TRUE,"general";"via3",#N/A,TRUE,"general"}</definedName>
    <definedName name="_______k5" localSheetId="5" hidden="1">{"via1",#N/A,TRUE,"general";"via2",#N/A,TRUE,"general";"via3",#N/A,TRUE,"general"}</definedName>
    <definedName name="_______k5" localSheetId="10" hidden="1">{"via1",#N/A,TRUE,"general";"via2",#N/A,TRUE,"general";"via3",#N/A,TRUE,"general"}</definedName>
    <definedName name="_______k5" localSheetId="6" hidden="1">{"via1",#N/A,TRUE,"general";"via2",#N/A,TRUE,"general";"via3",#N/A,TRUE,"general"}</definedName>
    <definedName name="_______k5" localSheetId="13" hidden="1">{"via1",#N/A,TRUE,"general";"via2",#N/A,TRUE,"general";"via3",#N/A,TRUE,"general"}</definedName>
    <definedName name="_______k5" localSheetId="12" hidden="1">{"via1",#N/A,TRUE,"general";"via2",#N/A,TRUE,"general";"via3",#N/A,TRUE,"general"}</definedName>
    <definedName name="_______k5" hidden="1">{"via1",#N/A,TRUE,"general";"via2",#N/A,TRUE,"general";"via3",#N/A,TRUE,"general"}</definedName>
    <definedName name="_______k6" localSheetId="9"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10"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13" hidden="1">{"TAB1",#N/A,TRUE,"GENERAL";"TAB2",#N/A,TRUE,"GENERAL";"TAB3",#N/A,TRUE,"GENERAL";"TAB4",#N/A,TRUE,"GENERAL";"TAB5",#N/A,TRUE,"GENERAL"}</definedName>
    <definedName name="_______k6" localSheetId="12" hidden="1">{"TAB1",#N/A,TRUE,"GENERAL";"TAB2",#N/A,TRUE,"GENERAL";"TAB3",#N/A,TRUE,"GENERAL";"TAB4",#N/A,TRUE,"GENERAL";"TAB5",#N/A,TRUE,"GENERAL"}</definedName>
    <definedName name="_______k6" hidden="1">{"TAB1",#N/A,TRUE,"GENERAL";"TAB2",#N/A,TRUE,"GENERAL";"TAB3",#N/A,TRUE,"GENERAL";"TAB4",#N/A,TRUE,"GENERAL";"TAB5",#N/A,TRUE,"GENERAL"}</definedName>
    <definedName name="_______k7" localSheetId="9" hidden="1">{"via1",#N/A,TRUE,"general";"via2",#N/A,TRUE,"general";"via3",#N/A,TRUE,"general"}</definedName>
    <definedName name="_______k7" localSheetId="5" hidden="1">{"via1",#N/A,TRUE,"general";"via2",#N/A,TRUE,"general";"via3",#N/A,TRUE,"general"}</definedName>
    <definedName name="_______k7" localSheetId="10" hidden="1">{"via1",#N/A,TRUE,"general";"via2",#N/A,TRUE,"general";"via3",#N/A,TRUE,"general"}</definedName>
    <definedName name="_______k7" localSheetId="6" hidden="1">{"via1",#N/A,TRUE,"general";"via2",#N/A,TRUE,"general";"via3",#N/A,TRUE,"general"}</definedName>
    <definedName name="_______k7" localSheetId="13" hidden="1">{"via1",#N/A,TRUE,"general";"via2",#N/A,TRUE,"general";"via3",#N/A,TRUE,"general"}</definedName>
    <definedName name="_______k7" localSheetId="12" hidden="1">{"via1",#N/A,TRUE,"general";"via2",#N/A,TRUE,"general";"via3",#N/A,TRUE,"general"}</definedName>
    <definedName name="_______k7" hidden="1">{"via1",#N/A,TRUE,"general";"via2",#N/A,TRUE,"general";"via3",#N/A,TRUE,"general"}</definedName>
    <definedName name="_______k8" localSheetId="9" hidden="1">{"via1",#N/A,TRUE,"general";"via2",#N/A,TRUE,"general";"via3",#N/A,TRUE,"general"}</definedName>
    <definedName name="_______k8" localSheetId="5" hidden="1">{"via1",#N/A,TRUE,"general";"via2",#N/A,TRUE,"general";"via3",#N/A,TRUE,"general"}</definedName>
    <definedName name="_______k8" localSheetId="10" hidden="1">{"via1",#N/A,TRUE,"general";"via2",#N/A,TRUE,"general";"via3",#N/A,TRUE,"general"}</definedName>
    <definedName name="_______k8" localSheetId="6" hidden="1">{"via1",#N/A,TRUE,"general";"via2",#N/A,TRUE,"general";"via3",#N/A,TRUE,"general"}</definedName>
    <definedName name="_______k8" localSheetId="13" hidden="1">{"via1",#N/A,TRUE,"general";"via2",#N/A,TRUE,"general";"via3",#N/A,TRUE,"general"}</definedName>
    <definedName name="_______k8" localSheetId="12" hidden="1">{"via1",#N/A,TRUE,"general";"via2",#N/A,TRUE,"general";"via3",#N/A,TRUE,"general"}</definedName>
    <definedName name="_______k8" hidden="1">{"via1",#N/A,TRUE,"general";"via2",#N/A,TRUE,"general";"via3",#N/A,TRUE,"general"}</definedName>
    <definedName name="_______k9" localSheetId="9"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10"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13" hidden="1">{"TAB1",#N/A,TRUE,"GENERAL";"TAB2",#N/A,TRUE,"GENERAL";"TAB3",#N/A,TRUE,"GENERAL";"TAB4",#N/A,TRUE,"GENERAL";"TAB5",#N/A,TRUE,"GENERAL"}</definedName>
    <definedName name="_______k9" localSheetId="12" hidden="1">{"TAB1",#N/A,TRUE,"GENERAL";"TAB2",#N/A,TRUE,"GENERAL";"TAB3",#N/A,TRUE,"GENERAL";"TAB4",#N/A,TRUE,"GENERAL";"TAB5",#N/A,TRUE,"GENERAL"}</definedName>
    <definedName name="_______k9"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13" hidden="1">{"TAB1",#N/A,TRUE,"GENERAL";"TAB2",#N/A,TRUE,"GENERAL";"TAB3",#N/A,TRUE,"GENERAL";"TAB4",#N/A,TRUE,"GENERAL";"TAB5",#N/A,TRUE,"GENERAL"}</definedName>
    <definedName name="_______kjk6" localSheetId="12" hidden="1">{"TAB1",#N/A,TRUE,"GENERAL";"TAB2",#N/A,TRUE,"GENERAL";"TAB3",#N/A,TRUE,"GENERAL";"TAB4",#N/A,TRUE,"GENERAL";"TAB5",#N/A,TRUE,"GENERAL"}</definedName>
    <definedName name="_______kjk6" hidden="1">{"TAB1",#N/A,TRUE,"GENERAL";"TAB2",#N/A,TRUE,"GENERAL";"TAB3",#N/A,TRUE,"GENERAL";"TAB4",#N/A,TRUE,"GENERAL";"TAB5",#N/A,TRUE,"GENERAL"}</definedName>
    <definedName name="_______m3" localSheetId="9" hidden="1">{"via1",#N/A,TRUE,"general";"via2",#N/A,TRUE,"general";"via3",#N/A,TRUE,"general"}</definedName>
    <definedName name="_______m3" localSheetId="5" hidden="1">{"via1",#N/A,TRUE,"general";"via2",#N/A,TRUE,"general";"via3",#N/A,TRUE,"general"}</definedName>
    <definedName name="_______m3" localSheetId="10" hidden="1">{"via1",#N/A,TRUE,"general";"via2",#N/A,TRUE,"general";"via3",#N/A,TRUE,"general"}</definedName>
    <definedName name="_______m3" localSheetId="6" hidden="1">{"via1",#N/A,TRUE,"general";"via2",#N/A,TRUE,"general";"via3",#N/A,TRUE,"general"}</definedName>
    <definedName name="_______m3" localSheetId="13" hidden="1">{"via1",#N/A,TRUE,"general";"via2",#N/A,TRUE,"general";"via3",#N/A,TRUE,"general"}</definedName>
    <definedName name="_______m3" localSheetId="12" hidden="1">{"via1",#N/A,TRUE,"general";"via2",#N/A,TRUE,"general";"via3",#N/A,TRUE,"general"}</definedName>
    <definedName name="_______m3" hidden="1">{"via1",#N/A,TRUE,"general";"via2",#N/A,TRUE,"general";"via3",#N/A,TRUE,"general"}</definedName>
    <definedName name="_______m4" localSheetId="9"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10"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13" hidden="1">{"TAB1",#N/A,TRUE,"GENERAL";"TAB2",#N/A,TRUE,"GENERAL";"TAB3",#N/A,TRUE,"GENERAL";"TAB4",#N/A,TRUE,"GENERAL";"TAB5",#N/A,TRUE,"GENERAL"}</definedName>
    <definedName name="_______m4" localSheetId="12" hidden="1">{"TAB1",#N/A,TRUE,"GENERAL";"TAB2",#N/A,TRUE,"GENERAL";"TAB3",#N/A,TRUE,"GENERAL";"TAB4",#N/A,TRUE,"GENERAL";"TAB5",#N/A,TRUE,"GENERAL"}</definedName>
    <definedName name="_______m4" hidden="1">{"TAB1",#N/A,TRUE,"GENERAL";"TAB2",#N/A,TRUE,"GENERAL";"TAB3",#N/A,TRUE,"GENERAL";"TAB4",#N/A,TRUE,"GENERAL";"TAB5",#N/A,TRUE,"GENERAL"}</definedName>
    <definedName name="_______m5" localSheetId="9" hidden="1">{"via1",#N/A,TRUE,"general";"via2",#N/A,TRUE,"general";"via3",#N/A,TRUE,"general"}</definedName>
    <definedName name="_______m5" localSheetId="5" hidden="1">{"via1",#N/A,TRUE,"general";"via2",#N/A,TRUE,"general";"via3",#N/A,TRUE,"general"}</definedName>
    <definedName name="_______m5" localSheetId="10" hidden="1">{"via1",#N/A,TRUE,"general";"via2",#N/A,TRUE,"general";"via3",#N/A,TRUE,"general"}</definedName>
    <definedName name="_______m5" localSheetId="6" hidden="1">{"via1",#N/A,TRUE,"general";"via2",#N/A,TRUE,"general";"via3",#N/A,TRUE,"general"}</definedName>
    <definedName name="_______m5" localSheetId="13" hidden="1">{"via1",#N/A,TRUE,"general";"via2",#N/A,TRUE,"general";"via3",#N/A,TRUE,"general"}</definedName>
    <definedName name="_______m5" localSheetId="12" hidden="1">{"via1",#N/A,TRUE,"general";"via2",#N/A,TRUE,"general";"via3",#N/A,TRUE,"general"}</definedName>
    <definedName name="_______m5" hidden="1">{"via1",#N/A,TRUE,"general";"via2",#N/A,TRUE,"general";"via3",#N/A,TRUE,"general"}</definedName>
    <definedName name="_______m6" localSheetId="9"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10"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13" hidden="1">{"TAB1",#N/A,TRUE,"GENERAL";"TAB2",#N/A,TRUE,"GENERAL";"TAB3",#N/A,TRUE,"GENERAL";"TAB4",#N/A,TRUE,"GENERAL";"TAB5",#N/A,TRUE,"GENERAL"}</definedName>
    <definedName name="_______m6" localSheetId="12" hidden="1">{"TAB1",#N/A,TRUE,"GENERAL";"TAB2",#N/A,TRUE,"GENERAL";"TAB3",#N/A,TRUE,"GENERAL";"TAB4",#N/A,TRUE,"GENERAL";"TAB5",#N/A,TRUE,"GENERAL"}</definedName>
    <definedName name="_______m6"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10"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13" hidden="1">{"TAB1",#N/A,TRUE,"GENERAL";"TAB2",#N/A,TRUE,"GENERAL";"TAB3",#N/A,TRUE,"GENERAL";"TAB4",#N/A,TRUE,"GENERAL";"TAB5",#N/A,TRUE,"GENERAL"}</definedName>
    <definedName name="_______m7" localSheetId="12" hidden="1">{"TAB1",#N/A,TRUE,"GENERAL";"TAB2",#N/A,TRUE,"GENERAL";"TAB3",#N/A,TRUE,"GENERAL";"TAB4",#N/A,TRUE,"GENERAL";"TAB5",#N/A,TRUE,"GENERAL"}</definedName>
    <definedName name="_______m7" hidden="1">{"TAB1",#N/A,TRUE,"GENERAL";"TAB2",#N/A,TRUE,"GENERAL";"TAB3",#N/A,TRUE,"GENERAL";"TAB4",#N/A,TRUE,"GENERAL";"TAB5",#N/A,TRUE,"GENERAL"}</definedName>
    <definedName name="_______m8" localSheetId="9" hidden="1">{"via1",#N/A,TRUE,"general";"via2",#N/A,TRUE,"general";"via3",#N/A,TRUE,"general"}</definedName>
    <definedName name="_______m8" localSheetId="5" hidden="1">{"via1",#N/A,TRUE,"general";"via2",#N/A,TRUE,"general";"via3",#N/A,TRUE,"general"}</definedName>
    <definedName name="_______m8" localSheetId="10" hidden="1">{"via1",#N/A,TRUE,"general";"via2",#N/A,TRUE,"general";"via3",#N/A,TRUE,"general"}</definedName>
    <definedName name="_______m8" localSheetId="6" hidden="1">{"via1",#N/A,TRUE,"general";"via2",#N/A,TRUE,"general";"via3",#N/A,TRUE,"general"}</definedName>
    <definedName name="_______m8" localSheetId="13" hidden="1">{"via1",#N/A,TRUE,"general";"via2",#N/A,TRUE,"general";"via3",#N/A,TRUE,"general"}</definedName>
    <definedName name="_______m8" localSheetId="12" hidden="1">{"via1",#N/A,TRUE,"general";"via2",#N/A,TRUE,"general";"via3",#N/A,TRUE,"general"}</definedName>
    <definedName name="_______m8" hidden="1">{"via1",#N/A,TRUE,"general";"via2",#N/A,TRUE,"general";"via3",#N/A,TRUE,"general"}</definedName>
    <definedName name="_______m9" localSheetId="9" hidden="1">{"via1",#N/A,TRUE,"general";"via2",#N/A,TRUE,"general";"via3",#N/A,TRUE,"general"}</definedName>
    <definedName name="_______m9" localSheetId="5" hidden="1">{"via1",#N/A,TRUE,"general";"via2",#N/A,TRUE,"general";"via3",#N/A,TRUE,"general"}</definedName>
    <definedName name="_______m9" localSheetId="10" hidden="1">{"via1",#N/A,TRUE,"general";"via2",#N/A,TRUE,"general";"via3",#N/A,TRUE,"general"}</definedName>
    <definedName name="_______m9" localSheetId="6" hidden="1">{"via1",#N/A,TRUE,"general";"via2",#N/A,TRUE,"general";"via3",#N/A,TRUE,"general"}</definedName>
    <definedName name="_______m9" localSheetId="13" hidden="1">{"via1",#N/A,TRUE,"general";"via2",#N/A,TRUE,"general";"via3",#N/A,TRUE,"general"}</definedName>
    <definedName name="_______m9" localSheetId="12" hidden="1">{"via1",#N/A,TRUE,"general";"via2",#N/A,TRUE,"general";"via3",#N/A,TRUE,"general"}</definedName>
    <definedName name="_______m9" hidden="1">{"via1",#N/A,TRUE,"general";"via2",#N/A,TRUE,"general";"via3",#N/A,TRUE,"general"}</definedName>
    <definedName name="_______MA2" localSheetId="9">#REF!</definedName>
    <definedName name="_______MA2" localSheetId="5">#REF!</definedName>
    <definedName name="_______MA2" localSheetId="10">#REF!</definedName>
    <definedName name="_______MA2" localSheetId="6">#REF!</definedName>
    <definedName name="_______MA2" localSheetId="13">#REF!</definedName>
    <definedName name="_______MA2" localSheetId="12">#REF!</definedName>
    <definedName name="_______MA2">#REF!</definedName>
    <definedName name="_______mor15" localSheetId="9">#REF!</definedName>
    <definedName name="_______mor15" localSheetId="5">#REF!</definedName>
    <definedName name="_______mor15" localSheetId="10">#REF!</definedName>
    <definedName name="_______mor15" localSheetId="6">#REF!</definedName>
    <definedName name="_______mor15" localSheetId="13">#REF!</definedName>
    <definedName name="_______mor15" localSheetId="12">#REF!</definedName>
    <definedName name="_______mor15">#REF!</definedName>
    <definedName name="_______n3" localSheetId="9"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10"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13" hidden="1">{"TAB1",#N/A,TRUE,"GENERAL";"TAB2",#N/A,TRUE,"GENERAL";"TAB3",#N/A,TRUE,"GENERAL";"TAB4",#N/A,TRUE,"GENERAL";"TAB5",#N/A,TRUE,"GENERAL"}</definedName>
    <definedName name="_______n3" localSheetId="12" hidden="1">{"TAB1",#N/A,TRUE,"GENERAL";"TAB2",#N/A,TRUE,"GENERAL";"TAB3",#N/A,TRUE,"GENERAL";"TAB4",#N/A,TRUE,"GENERAL";"TAB5",#N/A,TRUE,"GENERAL"}</definedName>
    <definedName name="_______n3" hidden="1">{"TAB1",#N/A,TRUE,"GENERAL";"TAB2",#N/A,TRUE,"GENERAL";"TAB3",#N/A,TRUE,"GENERAL";"TAB4",#N/A,TRUE,"GENERAL";"TAB5",#N/A,TRUE,"GENERAL"}</definedName>
    <definedName name="_______n4" localSheetId="9" hidden="1">{"via1",#N/A,TRUE,"general";"via2",#N/A,TRUE,"general";"via3",#N/A,TRUE,"general"}</definedName>
    <definedName name="_______n4" localSheetId="5" hidden="1">{"via1",#N/A,TRUE,"general";"via2",#N/A,TRUE,"general";"via3",#N/A,TRUE,"general"}</definedName>
    <definedName name="_______n4" localSheetId="10" hidden="1">{"via1",#N/A,TRUE,"general";"via2",#N/A,TRUE,"general";"via3",#N/A,TRUE,"general"}</definedName>
    <definedName name="_______n4" localSheetId="6" hidden="1">{"via1",#N/A,TRUE,"general";"via2",#N/A,TRUE,"general";"via3",#N/A,TRUE,"general"}</definedName>
    <definedName name="_______n4" localSheetId="13" hidden="1">{"via1",#N/A,TRUE,"general";"via2",#N/A,TRUE,"general";"via3",#N/A,TRUE,"general"}</definedName>
    <definedName name="_______n4" localSheetId="12" hidden="1">{"via1",#N/A,TRUE,"general";"via2",#N/A,TRUE,"general";"via3",#N/A,TRUE,"general"}</definedName>
    <definedName name="_______n4" hidden="1">{"via1",#N/A,TRUE,"general";"via2",#N/A,TRUE,"general";"via3",#N/A,TRUE,"general"}</definedName>
    <definedName name="_______n5" localSheetId="9"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10"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13" hidden="1">{"TAB1",#N/A,TRUE,"GENERAL";"TAB2",#N/A,TRUE,"GENERAL";"TAB3",#N/A,TRUE,"GENERAL";"TAB4",#N/A,TRUE,"GENERAL";"TAB5",#N/A,TRUE,"GENERAL"}</definedName>
    <definedName name="_______n5" localSheetId="12" hidden="1">{"TAB1",#N/A,TRUE,"GENERAL";"TAB2",#N/A,TRUE,"GENERAL";"TAB3",#N/A,TRUE,"GENERAL";"TAB4",#N/A,TRUE,"GENERAL";"TAB5",#N/A,TRUE,"GENERAL"}</definedName>
    <definedName name="_______n5" hidden="1">{"TAB1",#N/A,TRUE,"GENERAL";"TAB2",#N/A,TRUE,"GENERAL";"TAB3",#N/A,TRUE,"GENERAL";"TAB4",#N/A,TRUE,"GENERAL";"TAB5",#N/A,TRUE,"GENERAL"}</definedName>
    <definedName name="_______nyn7" localSheetId="9" hidden="1">{"via1",#N/A,TRUE,"general";"via2",#N/A,TRUE,"general";"via3",#N/A,TRUE,"general"}</definedName>
    <definedName name="_______nyn7" localSheetId="5" hidden="1">{"via1",#N/A,TRUE,"general";"via2",#N/A,TRUE,"general";"via3",#N/A,TRUE,"general"}</definedName>
    <definedName name="_______nyn7" localSheetId="10" hidden="1">{"via1",#N/A,TRUE,"general";"via2",#N/A,TRUE,"general";"via3",#N/A,TRUE,"general"}</definedName>
    <definedName name="_______nyn7" localSheetId="6" hidden="1">{"via1",#N/A,TRUE,"general";"via2",#N/A,TRUE,"general";"via3",#N/A,TRUE,"general"}</definedName>
    <definedName name="_______nyn7" localSheetId="13" hidden="1">{"via1",#N/A,TRUE,"general";"via2",#N/A,TRUE,"general";"via3",#N/A,TRUE,"general"}</definedName>
    <definedName name="_______nyn7" localSheetId="12" hidden="1">{"via1",#N/A,TRUE,"general";"via2",#N/A,TRUE,"general";"via3",#N/A,TRUE,"general"}</definedName>
    <definedName name="_______nyn7" hidden="1">{"via1",#N/A,TRUE,"general";"via2",#N/A,TRUE,"general";"via3",#N/A,TRUE,"general"}</definedName>
    <definedName name="_______o4" localSheetId="9" hidden="1">{"via1",#N/A,TRUE,"general";"via2",#N/A,TRUE,"general";"via3",#N/A,TRUE,"general"}</definedName>
    <definedName name="_______o4" localSheetId="5" hidden="1">{"via1",#N/A,TRUE,"general";"via2",#N/A,TRUE,"general";"via3",#N/A,TRUE,"general"}</definedName>
    <definedName name="_______o4" localSheetId="10" hidden="1">{"via1",#N/A,TRUE,"general";"via2",#N/A,TRUE,"general";"via3",#N/A,TRUE,"general"}</definedName>
    <definedName name="_______o4" localSheetId="6" hidden="1">{"via1",#N/A,TRUE,"general";"via2",#N/A,TRUE,"general";"via3",#N/A,TRUE,"general"}</definedName>
    <definedName name="_______o4" localSheetId="13" hidden="1">{"via1",#N/A,TRUE,"general";"via2",#N/A,TRUE,"general";"via3",#N/A,TRUE,"general"}</definedName>
    <definedName name="_______o4" localSheetId="12" hidden="1">{"via1",#N/A,TRUE,"general";"via2",#N/A,TRUE,"general";"via3",#N/A,TRUE,"general"}</definedName>
    <definedName name="_______o4" hidden="1">{"via1",#N/A,TRUE,"general";"via2",#N/A,TRUE,"general";"via3",#N/A,TRUE,"general"}</definedName>
    <definedName name="_______o5" localSheetId="9"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10"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13" hidden="1">{"TAB1",#N/A,TRUE,"GENERAL";"TAB2",#N/A,TRUE,"GENERAL";"TAB3",#N/A,TRUE,"GENERAL";"TAB4",#N/A,TRUE,"GENERAL";"TAB5",#N/A,TRUE,"GENERAL"}</definedName>
    <definedName name="_______o5" localSheetId="12" hidden="1">{"TAB1",#N/A,TRUE,"GENERAL";"TAB2",#N/A,TRUE,"GENERAL";"TAB3",#N/A,TRUE,"GENERAL";"TAB4",#N/A,TRUE,"GENERAL";"TAB5",#N/A,TRUE,"GENERAL"}</definedName>
    <definedName name="_______o5"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10"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13" hidden="1">{"TAB1",#N/A,TRUE,"GENERAL";"TAB2",#N/A,TRUE,"GENERAL";"TAB3",#N/A,TRUE,"GENERAL";"TAB4",#N/A,TRUE,"GENERAL";"TAB5",#N/A,TRUE,"GENERAL"}</definedName>
    <definedName name="_______o6" localSheetId="12" hidden="1">{"TAB1",#N/A,TRUE,"GENERAL";"TAB2",#N/A,TRUE,"GENERAL";"TAB3",#N/A,TRUE,"GENERAL";"TAB4",#N/A,TRUE,"GENERAL";"TAB5",#N/A,TRUE,"GENERAL"}</definedName>
    <definedName name="_______o6"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10"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13" hidden="1">{"TAB1",#N/A,TRUE,"GENERAL";"TAB2",#N/A,TRUE,"GENERAL";"TAB3",#N/A,TRUE,"GENERAL";"TAB4",#N/A,TRUE,"GENERAL";"TAB5",#N/A,TRUE,"GENERAL"}</definedName>
    <definedName name="_______o7" localSheetId="12" hidden="1">{"TAB1",#N/A,TRUE,"GENERAL";"TAB2",#N/A,TRUE,"GENERAL";"TAB3",#N/A,TRUE,"GENERAL";"TAB4",#N/A,TRUE,"GENERAL";"TAB5",#N/A,TRUE,"GENERAL"}</definedName>
    <definedName name="_______o7" hidden="1">{"TAB1",#N/A,TRUE,"GENERAL";"TAB2",#N/A,TRUE,"GENERAL";"TAB3",#N/A,TRUE,"GENERAL";"TAB4",#N/A,TRUE,"GENERAL";"TAB5",#N/A,TRUE,"GENERAL"}</definedName>
    <definedName name="_______o8" localSheetId="9" hidden="1">{"via1",#N/A,TRUE,"general";"via2",#N/A,TRUE,"general";"via3",#N/A,TRUE,"general"}</definedName>
    <definedName name="_______o8" localSheetId="5" hidden="1">{"via1",#N/A,TRUE,"general";"via2",#N/A,TRUE,"general";"via3",#N/A,TRUE,"general"}</definedName>
    <definedName name="_______o8" localSheetId="10" hidden="1">{"via1",#N/A,TRUE,"general";"via2",#N/A,TRUE,"general";"via3",#N/A,TRUE,"general"}</definedName>
    <definedName name="_______o8" localSheetId="6" hidden="1">{"via1",#N/A,TRUE,"general";"via2",#N/A,TRUE,"general";"via3",#N/A,TRUE,"general"}</definedName>
    <definedName name="_______o8" localSheetId="13" hidden="1">{"via1",#N/A,TRUE,"general";"via2",#N/A,TRUE,"general";"via3",#N/A,TRUE,"general"}</definedName>
    <definedName name="_______o8" localSheetId="12" hidden="1">{"via1",#N/A,TRUE,"general";"via2",#N/A,TRUE,"general";"via3",#N/A,TRUE,"general"}</definedName>
    <definedName name="_______o8" hidden="1">{"via1",#N/A,TRUE,"general";"via2",#N/A,TRUE,"general";"via3",#N/A,TRUE,"general"}</definedName>
    <definedName name="_______o9" localSheetId="9"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10"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13" hidden="1">{"TAB1",#N/A,TRUE,"GENERAL";"TAB2",#N/A,TRUE,"GENERAL";"TAB3",#N/A,TRUE,"GENERAL";"TAB4",#N/A,TRUE,"GENERAL";"TAB5",#N/A,TRUE,"GENERAL"}</definedName>
    <definedName name="_______o9" localSheetId="12" hidden="1">{"TAB1",#N/A,TRUE,"GENERAL";"TAB2",#N/A,TRUE,"GENERAL";"TAB3",#N/A,TRUE,"GENERAL";"TAB4",#N/A,TRUE,"GENERAL";"TAB5",#N/A,TRUE,"GENERAL"}</definedName>
    <definedName name="_______o9" hidden="1">{"TAB1",#N/A,TRUE,"GENERAL";"TAB2",#N/A,TRUE,"GENERAL";"TAB3",#N/A,TRUE,"GENERAL";"TAB4",#N/A,TRUE,"GENERAL";"TAB5",#N/A,TRUE,"GENERAL"}</definedName>
    <definedName name="_______p6" localSheetId="9" hidden="1">{"via1",#N/A,TRUE,"general";"via2",#N/A,TRUE,"general";"via3",#N/A,TRUE,"general"}</definedName>
    <definedName name="_______p6" localSheetId="5" hidden="1">{"via1",#N/A,TRUE,"general";"via2",#N/A,TRUE,"general";"via3",#N/A,TRUE,"general"}</definedName>
    <definedName name="_______p6" localSheetId="10" hidden="1">{"via1",#N/A,TRUE,"general";"via2",#N/A,TRUE,"general";"via3",#N/A,TRUE,"general"}</definedName>
    <definedName name="_______p6" localSheetId="6" hidden="1">{"via1",#N/A,TRUE,"general";"via2",#N/A,TRUE,"general";"via3",#N/A,TRUE,"general"}</definedName>
    <definedName name="_______p6" localSheetId="13" hidden="1">{"via1",#N/A,TRUE,"general";"via2",#N/A,TRUE,"general";"via3",#N/A,TRUE,"general"}</definedName>
    <definedName name="_______p6" localSheetId="12" hidden="1">{"via1",#N/A,TRUE,"general";"via2",#N/A,TRUE,"general";"via3",#N/A,TRUE,"general"}</definedName>
    <definedName name="_______p6" hidden="1">{"via1",#N/A,TRUE,"general";"via2",#N/A,TRUE,"general";"via3",#N/A,TRUE,"general"}</definedName>
    <definedName name="_______p7" localSheetId="9" hidden="1">{"via1",#N/A,TRUE,"general";"via2",#N/A,TRUE,"general";"via3",#N/A,TRUE,"general"}</definedName>
    <definedName name="_______p7" localSheetId="5" hidden="1">{"via1",#N/A,TRUE,"general";"via2",#N/A,TRUE,"general";"via3",#N/A,TRUE,"general"}</definedName>
    <definedName name="_______p7" localSheetId="10" hidden="1">{"via1",#N/A,TRUE,"general";"via2",#N/A,TRUE,"general";"via3",#N/A,TRUE,"general"}</definedName>
    <definedName name="_______p7" localSheetId="6" hidden="1">{"via1",#N/A,TRUE,"general";"via2",#N/A,TRUE,"general";"via3",#N/A,TRUE,"general"}</definedName>
    <definedName name="_______p7" localSheetId="13" hidden="1">{"via1",#N/A,TRUE,"general";"via2",#N/A,TRUE,"general";"via3",#N/A,TRUE,"general"}</definedName>
    <definedName name="_______p7" localSheetId="12" hidden="1">{"via1",#N/A,TRUE,"general";"via2",#N/A,TRUE,"general";"via3",#N/A,TRUE,"general"}</definedName>
    <definedName name="_______p7" hidden="1">{"via1",#N/A,TRUE,"general";"via2",#N/A,TRUE,"general";"via3",#N/A,TRUE,"general"}</definedName>
    <definedName name="_______p8" localSheetId="9"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10"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13" hidden="1">{"TAB1",#N/A,TRUE,"GENERAL";"TAB2",#N/A,TRUE,"GENERAL";"TAB3",#N/A,TRUE,"GENERAL";"TAB4",#N/A,TRUE,"GENERAL";"TAB5",#N/A,TRUE,"GENERAL"}</definedName>
    <definedName name="_______p8" localSheetId="12" hidden="1">{"TAB1",#N/A,TRUE,"GENERAL";"TAB2",#N/A,TRUE,"GENERAL";"TAB3",#N/A,TRUE,"GENERAL";"TAB4",#N/A,TRUE,"GENERAL";"TAB5",#N/A,TRUE,"GENERAL"}</definedName>
    <definedName name="_______p8" hidden="1">{"TAB1",#N/A,TRUE,"GENERAL";"TAB2",#N/A,TRUE,"GENERAL";"TAB3",#N/A,TRUE,"GENERAL";"TAB4",#N/A,TRUE,"GENERAL";"TAB5",#N/A,TRUE,"GENERAL"}</definedName>
    <definedName name="_______PJ50" localSheetId="9">#REF!</definedName>
    <definedName name="_______PJ50" localSheetId="5">#REF!</definedName>
    <definedName name="_______PJ50" localSheetId="10">#REF!</definedName>
    <definedName name="_______PJ50" localSheetId="6">#REF!</definedName>
    <definedName name="_______PJ50" localSheetId="13">#REF!</definedName>
    <definedName name="_______PJ50" localSheetId="12">#REF!</definedName>
    <definedName name="_______PJ50">#REF!</definedName>
    <definedName name="_______pj51" localSheetId="9">#REF!</definedName>
    <definedName name="_______pj51" localSheetId="5">#REF!</definedName>
    <definedName name="_______pj51" localSheetId="10">#REF!</definedName>
    <definedName name="_______pj51" localSheetId="6">#REF!</definedName>
    <definedName name="_______pj51" localSheetId="13">#REF!</definedName>
    <definedName name="_______pj51" localSheetId="12">#REF!</definedName>
    <definedName name="_______pj51">#REF!</definedName>
    <definedName name="_______PRE12" localSheetId="9">#REF!</definedName>
    <definedName name="_______PRE12" localSheetId="5">#REF!</definedName>
    <definedName name="_______PRE12" localSheetId="10">#REF!</definedName>
    <definedName name="_______PRE12" localSheetId="6">#REF!</definedName>
    <definedName name="_______PRE12" localSheetId="13">#REF!</definedName>
    <definedName name="_______PRE12" localSheetId="12">#REF!</definedName>
    <definedName name="_______PRE12">#REF!</definedName>
    <definedName name="_______r" localSheetId="9" hidden="1">{"TAB1",#N/A,TRUE,"GENERAL";"TAB2",#N/A,TRUE,"GENERAL";"TAB3",#N/A,TRUE,"GENERAL";"TAB4",#N/A,TRUE,"GENERAL";"TAB5",#N/A,TRUE,"GENERAL"}</definedName>
    <definedName name="_______r" localSheetId="5" hidden="1">{"TAB1",#N/A,TRUE,"GENERAL";"TAB2",#N/A,TRUE,"GENERAL";"TAB3",#N/A,TRUE,"GENERAL";"TAB4",#N/A,TRUE,"GENERAL";"TAB5",#N/A,TRUE,"GENERAL"}</definedName>
    <definedName name="_______r" localSheetId="10"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13" hidden="1">{"TAB1",#N/A,TRUE,"GENERAL";"TAB2",#N/A,TRUE,"GENERAL";"TAB3",#N/A,TRUE,"GENERAL";"TAB4",#N/A,TRUE,"GENERAL";"TAB5",#N/A,TRUE,"GENERAL"}</definedName>
    <definedName name="_______r" localSheetId="12" hidden="1">{"TAB1",#N/A,TRUE,"GENERAL";"TAB2",#N/A,TRUE,"GENERAL";"TAB3",#N/A,TRUE,"GENERAL";"TAB4",#N/A,TRUE,"GENERAL";"TAB5",#N/A,TRUE,"GENERAL"}</definedName>
    <definedName name="_______r" hidden="1">{"TAB1",#N/A,TRUE,"GENERAL";"TAB2",#N/A,TRUE,"GENERAL";"TAB3",#N/A,TRUE,"GENERAL";"TAB4",#N/A,TRUE,"GENERAL";"TAB5",#N/A,TRUE,"GENERAL"}</definedName>
    <definedName name="_______r4r" localSheetId="9" hidden="1">{"via1",#N/A,TRUE,"general";"via2",#N/A,TRUE,"general";"via3",#N/A,TRUE,"general"}</definedName>
    <definedName name="_______r4r" localSheetId="5" hidden="1">{"via1",#N/A,TRUE,"general";"via2",#N/A,TRUE,"general";"via3",#N/A,TRUE,"general"}</definedName>
    <definedName name="_______r4r" localSheetId="10" hidden="1">{"via1",#N/A,TRUE,"general";"via2",#N/A,TRUE,"general";"via3",#N/A,TRUE,"general"}</definedName>
    <definedName name="_______r4r" localSheetId="6" hidden="1">{"via1",#N/A,TRUE,"general";"via2",#N/A,TRUE,"general";"via3",#N/A,TRUE,"general"}</definedName>
    <definedName name="_______r4r" localSheetId="13" hidden="1">{"via1",#N/A,TRUE,"general";"via2",#N/A,TRUE,"general";"via3",#N/A,TRUE,"general"}</definedName>
    <definedName name="_______r4r" localSheetId="12" hidden="1">{"via1",#N/A,TRUE,"general";"via2",#N/A,TRUE,"general";"via3",#N/A,TRUE,"general"}</definedName>
    <definedName name="_______r4r" hidden="1">{"via1",#N/A,TRUE,"general";"via2",#N/A,TRUE,"general";"via3",#N/A,TRUE,"general"}</definedName>
    <definedName name="_______Rc" localSheetId="9">#REF!</definedName>
    <definedName name="_______Rc" localSheetId="5">#REF!</definedName>
    <definedName name="_______Rc" localSheetId="10">#REF!</definedName>
    <definedName name="_______Rc" localSheetId="6">#REF!</definedName>
    <definedName name="_______Rc" localSheetId="13">#REF!</definedName>
    <definedName name="_______Rc" localSheetId="12">#REF!</definedName>
    <definedName name="_______Rc">#REF!</definedName>
    <definedName name="_______rtu6" localSheetId="9" hidden="1">{"via1",#N/A,TRUE,"general";"via2",#N/A,TRUE,"general";"via3",#N/A,TRUE,"general"}</definedName>
    <definedName name="_______rtu6" localSheetId="5" hidden="1">{"via1",#N/A,TRUE,"general";"via2",#N/A,TRUE,"general";"via3",#N/A,TRUE,"general"}</definedName>
    <definedName name="_______rtu6" localSheetId="10" hidden="1">{"via1",#N/A,TRUE,"general";"via2",#N/A,TRUE,"general";"via3",#N/A,TRUE,"general"}</definedName>
    <definedName name="_______rtu6" localSheetId="6" hidden="1">{"via1",#N/A,TRUE,"general";"via2",#N/A,TRUE,"general";"via3",#N/A,TRUE,"general"}</definedName>
    <definedName name="_______rtu6" localSheetId="13" hidden="1">{"via1",#N/A,TRUE,"general";"via2",#N/A,TRUE,"general";"via3",#N/A,TRUE,"general"}</definedName>
    <definedName name="_______rtu6" localSheetId="12" hidden="1">{"via1",#N/A,TRUE,"general";"via2",#N/A,TRUE,"general";"via3",#N/A,TRUE,"general"}</definedName>
    <definedName name="_______rtu6" hidden="1">{"via1",#N/A,TRUE,"general";"via2",#N/A,TRUE,"general";"via3",#N/A,TRUE,"general"}</definedName>
    <definedName name="_______s1" localSheetId="9" hidden="1">{"via1",#N/A,TRUE,"general";"via2",#N/A,TRUE,"general";"via3",#N/A,TRUE,"general"}</definedName>
    <definedName name="_______s1" localSheetId="5" hidden="1">{"via1",#N/A,TRUE,"general";"via2",#N/A,TRUE,"general";"via3",#N/A,TRUE,"general"}</definedName>
    <definedName name="_______s1" localSheetId="10" hidden="1">{"via1",#N/A,TRUE,"general";"via2",#N/A,TRUE,"general";"via3",#N/A,TRUE,"general"}</definedName>
    <definedName name="_______s1" localSheetId="6" hidden="1">{"via1",#N/A,TRUE,"general";"via2",#N/A,TRUE,"general";"via3",#N/A,TRUE,"general"}</definedName>
    <definedName name="_______s1" localSheetId="13" hidden="1">{"via1",#N/A,TRUE,"general";"via2",#N/A,TRUE,"general";"via3",#N/A,TRUE,"general"}</definedName>
    <definedName name="_______s1" localSheetId="12" hidden="1">{"via1",#N/A,TRUE,"general";"via2",#N/A,TRUE,"general";"via3",#N/A,TRUE,"general"}</definedName>
    <definedName name="_______s1" hidden="1">{"via1",#N/A,TRUE,"general";"via2",#N/A,TRUE,"general";"via3",#N/A,TRUE,"general"}</definedName>
    <definedName name="_______s2" localSheetId="9"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10"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13" hidden="1">{"TAB1",#N/A,TRUE,"GENERAL";"TAB2",#N/A,TRUE,"GENERAL";"TAB3",#N/A,TRUE,"GENERAL";"TAB4",#N/A,TRUE,"GENERAL";"TAB5",#N/A,TRUE,"GENERAL"}</definedName>
    <definedName name="_______s2" localSheetId="12" hidden="1">{"TAB1",#N/A,TRUE,"GENERAL";"TAB2",#N/A,TRUE,"GENERAL";"TAB3",#N/A,TRUE,"GENERAL";"TAB4",#N/A,TRUE,"GENERAL";"TAB5",#N/A,TRUE,"GENERAL"}</definedName>
    <definedName name="_______s2"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10"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13" hidden="1">{"TAB1",#N/A,TRUE,"GENERAL";"TAB2",#N/A,TRUE,"GENERAL";"TAB3",#N/A,TRUE,"GENERAL";"TAB4",#N/A,TRUE,"GENERAL";"TAB5",#N/A,TRUE,"GENERAL"}</definedName>
    <definedName name="_______s3" localSheetId="12" hidden="1">{"TAB1",#N/A,TRUE,"GENERAL";"TAB2",#N/A,TRUE,"GENERAL";"TAB3",#N/A,TRUE,"GENERAL";"TAB4",#N/A,TRUE,"GENERAL";"TAB5",#N/A,TRUE,"GENERAL"}</definedName>
    <definedName name="_______s3" hidden="1">{"TAB1",#N/A,TRUE,"GENERAL";"TAB2",#N/A,TRUE,"GENERAL";"TAB3",#N/A,TRUE,"GENERAL";"TAB4",#N/A,TRUE,"GENERAL";"TAB5",#N/A,TRUE,"GENERAL"}</definedName>
    <definedName name="_______s4" localSheetId="9" hidden="1">{"via1",#N/A,TRUE,"general";"via2",#N/A,TRUE,"general";"via3",#N/A,TRUE,"general"}</definedName>
    <definedName name="_______s4" localSheetId="5" hidden="1">{"via1",#N/A,TRUE,"general";"via2",#N/A,TRUE,"general";"via3",#N/A,TRUE,"general"}</definedName>
    <definedName name="_______s4" localSheetId="10" hidden="1">{"via1",#N/A,TRUE,"general";"via2",#N/A,TRUE,"general";"via3",#N/A,TRUE,"general"}</definedName>
    <definedName name="_______s4" localSheetId="6" hidden="1">{"via1",#N/A,TRUE,"general";"via2",#N/A,TRUE,"general";"via3",#N/A,TRUE,"general"}</definedName>
    <definedName name="_______s4" localSheetId="13" hidden="1">{"via1",#N/A,TRUE,"general";"via2",#N/A,TRUE,"general";"via3",#N/A,TRUE,"general"}</definedName>
    <definedName name="_______s4" localSheetId="12" hidden="1">{"via1",#N/A,TRUE,"general";"via2",#N/A,TRUE,"general";"via3",#N/A,TRUE,"general"}</definedName>
    <definedName name="_______s4" hidden="1">{"via1",#N/A,TRUE,"general";"via2",#N/A,TRUE,"general";"via3",#N/A,TRUE,"general"}</definedName>
    <definedName name="_______s5" localSheetId="9" hidden="1">{"via1",#N/A,TRUE,"general";"via2",#N/A,TRUE,"general";"via3",#N/A,TRUE,"general"}</definedName>
    <definedName name="_______s5" localSheetId="5" hidden="1">{"via1",#N/A,TRUE,"general";"via2",#N/A,TRUE,"general";"via3",#N/A,TRUE,"general"}</definedName>
    <definedName name="_______s5" localSheetId="10" hidden="1">{"via1",#N/A,TRUE,"general";"via2",#N/A,TRUE,"general";"via3",#N/A,TRUE,"general"}</definedName>
    <definedName name="_______s5" localSheetId="6" hidden="1">{"via1",#N/A,TRUE,"general";"via2",#N/A,TRUE,"general";"via3",#N/A,TRUE,"general"}</definedName>
    <definedName name="_______s5" localSheetId="13" hidden="1">{"via1",#N/A,TRUE,"general";"via2",#N/A,TRUE,"general";"via3",#N/A,TRUE,"general"}</definedName>
    <definedName name="_______s5" localSheetId="12" hidden="1">{"via1",#N/A,TRUE,"general";"via2",#N/A,TRUE,"general";"via3",#N/A,TRUE,"general"}</definedName>
    <definedName name="_______s5" hidden="1">{"via1",#N/A,TRUE,"general";"via2",#N/A,TRUE,"general";"via3",#N/A,TRUE,"general"}</definedName>
    <definedName name="_______s6" localSheetId="9"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10"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13" hidden="1">{"TAB1",#N/A,TRUE,"GENERAL";"TAB2",#N/A,TRUE,"GENERAL";"TAB3",#N/A,TRUE,"GENERAL";"TAB4",#N/A,TRUE,"GENERAL";"TAB5",#N/A,TRUE,"GENERAL"}</definedName>
    <definedName name="_______s6" localSheetId="12" hidden="1">{"TAB1",#N/A,TRUE,"GENERAL";"TAB2",#N/A,TRUE,"GENERAL";"TAB3",#N/A,TRUE,"GENERAL";"TAB4",#N/A,TRUE,"GENERAL";"TAB5",#N/A,TRUE,"GENERAL"}</definedName>
    <definedName name="_______s6" hidden="1">{"TAB1",#N/A,TRUE,"GENERAL";"TAB2",#N/A,TRUE,"GENERAL";"TAB3",#N/A,TRUE,"GENERAL";"TAB4",#N/A,TRUE,"GENERAL";"TAB5",#N/A,TRUE,"GENERAL"}</definedName>
    <definedName name="_______s7" localSheetId="9" hidden="1">{"via1",#N/A,TRUE,"general";"via2",#N/A,TRUE,"general";"via3",#N/A,TRUE,"general"}</definedName>
    <definedName name="_______s7" localSheetId="5" hidden="1">{"via1",#N/A,TRUE,"general";"via2",#N/A,TRUE,"general";"via3",#N/A,TRUE,"general"}</definedName>
    <definedName name="_______s7" localSheetId="10" hidden="1">{"via1",#N/A,TRUE,"general";"via2",#N/A,TRUE,"general";"via3",#N/A,TRUE,"general"}</definedName>
    <definedName name="_______s7" localSheetId="6" hidden="1">{"via1",#N/A,TRUE,"general";"via2",#N/A,TRUE,"general";"via3",#N/A,TRUE,"general"}</definedName>
    <definedName name="_______s7" localSheetId="13" hidden="1">{"via1",#N/A,TRUE,"general";"via2",#N/A,TRUE,"general";"via3",#N/A,TRUE,"general"}</definedName>
    <definedName name="_______s7" localSheetId="12" hidden="1">{"via1",#N/A,TRUE,"general";"via2",#N/A,TRUE,"general";"via3",#N/A,TRUE,"general"}</definedName>
    <definedName name="_______s7" hidden="1">{"via1",#N/A,TRUE,"general";"via2",#N/A,TRUE,"general";"via3",#N/A,TRUE,"general"}</definedName>
    <definedName name="_______SBC1" localSheetId="10">#REF!</definedName>
    <definedName name="_______SBC1" localSheetId="12">[4]INV!$A$12:$D$15</definedName>
    <definedName name="_______SBC1">#REF!</definedName>
    <definedName name="_______SBC3" localSheetId="10">#REF!</definedName>
    <definedName name="_______SBC3" localSheetId="12">[4]INV!$F$12:$I$15</definedName>
    <definedName name="_______SBC3">#REF!</definedName>
    <definedName name="_______SBC5" localSheetId="10">#REF!</definedName>
    <definedName name="_______SBC5" localSheetId="12">[4]INV!$K$12:$N$15</definedName>
    <definedName name="_______SBC5">#REF!</definedName>
    <definedName name="_______t3" localSheetId="9"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10"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13" hidden="1">{"TAB1",#N/A,TRUE,"GENERAL";"TAB2",#N/A,TRUE,"GENERAL";"TAB3",#N/A,TRUE,"GENERAL";"TAB4",#N/A,TRUE,"GENERAL";"TAB5",#N/A,TRUE,"GENERAL"}</definedName>
    <definedName name="_______t3" localSheetId="12" hidden="1">{"TAB1",#N/A,TRUE,"GENERAL";"TAB2",#N/A,TRUE,"GENERAL";"TAB3",#N/A,TRUE,"GENERAL";"TAB4",#N/A,TRUE,"GENERAL";"TAB5",#N/A,TRUE,"GENERAL"}</definedName>
    <definedName name="_______t3" hidden="1">{"TAB1",#N/A,TRUE,"GENERAL";"TAB2",#N/A,TRUE,"GENERAL";"TAB3",#N/A,TRUE,"GENERAL";"TAB4",#N/A,TRUE,"GENERAL";"TAB5",#N/A,TRUE,"GENERAL"}</definedName>
    <definedName name="_______t4" localSheetId="9" hidden="1">{"via1",#N/A,TRUE,"general";"via2",#N/A,TRUE,"general";"via3",#N/A,TRUE,"general"}</definedName>
    <definedName name="_______t4" localSheetId="5" hidden="1">{"via1",#N/A,TRUE,"general";"via2",#N/A,TRUE,"general";"via3",#N/A,TRUE,"general"}</definedName>
    <definedName name="_______t4" localSheetId="10" hidden="1">{"via1",#N/A,TRUE,"general";"via2",#N/A,TRUE,"general";"via3",#N/A,TRUE,"general"}</definedName>
    <definedName name="_______t4" localSheetId="6" hidden="1">{"via1",#N/A,TRUE,"general";"via2",#N/A,TRUE,"general";"via3",#N/A,TRUE,"general"}</definedName>
    <definedName name="_______t4" localSheetId="13" hidden="1">{"via1",#N/A,TRUE,"general";"via2",#N/A,TRUE,"general";"via3",#N/A,TRUE,"general"}</definedName>
    <definedName name="_______t4" localSheetId="12" hidden="1">{"via1",#N/A,TRUE,"general";"via2",#N/A,TRUE,"general";"via3",#N/A,TRUE,"general"}</definedName>
    <definedName name="_______t4" hidden="1">{"via1",#N/A,TRUE,"general";"via2",#N/A,TRUE,"general";"via3",#N/A,TRUE,"general"}</definedName>
    <definedName name="_______t5" localSheetId="9"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10"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13" hidden="1">{"TAB1",#N/A,TRUE,"GENERAL";"TAB2",#N/A,TRUE,"GENERAL";"TAB3",#N/A,TRUE,"GENERAL";"TAB4",#N/A,TRUE,"GENERAL";"TAB5",#N/A,TRUE,"GENERAL"}</definedName>
    <definedName name="_______t5" localSheetId="12" hidden="1">{"TAB1",#N/A,TRUE,"GENERAL";"TAB2",#N/A,TRUE,"GENERAL";"TAB3",#N/A,TRUE,"GENERAL";"TAB4",#N/A,TRUE,"GENERAL";"TAB5",#N/A,TRUE,"GENERAL"}</definedName>
    <definedName name="_______t5" hidden="1">{"TAB1",#N/A,TRUE,"GENERAL";"TAB2",#N/A,TRUE,"GENERAL";"TAB3",#N/A,TRUE,"GENERAL";"TAB4",#N/A,TRUE,"GENERAL";"TAB5",#N/A,TRUE,"GENERAL"}</definedName>
    <definedName name="_______t6" localSheetId="9" hidden="1">{"via1",#N/A,TRUE,"general";"via2",#N/A,TRUE,"general";"via3",#N/A,TRUE,"general"}</definedName>
    <definedName name="_______t6" localSheetId="5" hidden="1">{"via1",#N/A,TRUE,"general";"via2",#N/A,TRUE,"general";"via3",#N/A,TRUE,"general"}</definedName>
    <definedName name="_______t6" localSheetId="10" hidden="1">{"via1",#N/A,TRUE,"general";"via2",#N/A,TRUE,"general";"via3",#N/A,TRUE,"general"}</definedName>
    <definedName name="_______t6" localSheetId="6" hidden="1">{"via1",#N/A,TRUE,"general";"via2",#N/A,TRUE,"general";"via3",#N/A,TRUE,"general"}</definedName>
    <definedName name="_______t6" localSheetId="13" hidden="1">{"via1",#N/A,TRUE,"general";"via2",#N/A,TRUE,"general";"via3",#N/A,TRUE,"general"}</definedName>
    <definedName name="_______t6" localSheetId="12" hidden="1">{"via1",#N/A,TRUE,"general";"via2",#N/A,TRUE,"general";"via3",#N/A,TRUE,"general"}</definedName>
    <definedName name="_______t6" hidden="1">{"via1",#N/A,TRUE,"general";"via2",#N/A,TRUE,"general";"via3",#N/A,TRUE,"general"}</definedName>
    <definedName name="_______t66" localSheetId="9"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10"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13" hidden="1">{"TAB1",#N/A,TRUE,"GENERAL";"TAB2",#N/A,TRUE,"GENERAL";"TAB3",#N/A,TRUE,"GENERAL";"TAB4",#N/A,TRUE,"GENERAL";"TAB5",#N/A,TRUE,"GENERAL"}</definedName>
    <definedName name="_______t66" localSheetId="12" hidden="1">{"TAB1",#N/A,TRUE,"GENERAL";"TAB2",#N/A,TRUE,"GENERAL";"TAB3",#N/A,TRUE,"GENERAL";"TAB4",#N/A,TRUE,"GENERAL";"TAB5",#N/A,TRUE,"GENERAL"}</definedName>
    <definedName name="_______t66" hidden="1">{"TAB1",#N/A,TRUE,"GENERAL";"TAB2",#N/A,TRUE,"GENERAL";"TAB3",#N/A,TRUE,"GENERAL";"TAB4",#N/A,TRUE,"GENERAL";"TAB5",#N/A,TRUE,"GENERAL"}</definedName>
    <definedName name="_______t7" localSheetId="9" hidden="1">{"via1",#N/A,TRUE,"general";"via2",#N/A,TRUE,"general";"via3",#N/A,TRUE,"general"}</definedName>
    <definedName name="_______t7" localSheetId="5" hidden="1">{"via1",#N/A,TRUE,"general";"via2",#N/A,TRUE,"general";"via3",#N/A,TRUE,"general"}</definedName>
    <definedName name="_______t7" localSheetId="10" hidden="1">{"via1",#N/A,TRUE,"general";"via2",#N/A,TRUE,"general";"via3",#N/A,TRUE,"general"}</definedName>
    <definedName name="_______t7" localSheetId="6" hidden="1">{"via1",#N/A,TRUE,"general";"via2",#N/A,TRUE,"general";"via3",#N/A,TRUE,"general"}</definedName>
    <definedName name="_______t7" localSheetId="13" hidden="1">{"via1",#N/A,TRUE,"general";"via2",#N/A,TRUE,"general";"via3",#N/A,TRUE,"general"}</definedName>
    <definedName name="_______t7" localSheetId="12" hidden="1">{"via1",#N/A,TRUE,"general";"via2",#N/A,TRUE,"general";"via3",#N/A,TRUE,"general"}</definedName>
    <definedName name="_______t7" hidden="1">{"via1",#N/A,TRUE,"general";"via2",#N/A,TRUE,"general";"via3",#N/A,TRUE,"general"}</definedName>
    <definedName name="_______t77" localSheetId="9"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10"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13" hidden="1">{"TAB1",#N/A,TRUE,"GENERAL";"TAB2",#N/A,TRUE,"GENERAL";"TAB3",#N/A,TRUE,"GENERAL";"TAB4",#N/A,TRUE,"GENERAL";"TAB5",#N/A,TRUE,"GENERAL"}</definedName>
    <definedName name="_______t77" localSheetId="12" hidden="1">{"TAB1",#N/A,TRUE,"GENERAL";"TAB2",#N/A,TRUE,"GENERAL";"TAB3",#N/A,TRUE,"GENERAL";"TAB4",#N/A,TRUE,"GENERAL";"TAB5",#N/A,TRUE,"GENERAL"}</definedName>
    <definedName name="_______t77"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10"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13" hidden="1">{"TAB1",#N/A,TRUE,"GENERAL";"TAB2",#N/A,TRUE,"GENERAL";"TAB3",#N/A,TRUE,"GENERAL";"TAB4",#N/A,TRUE,"GENERAL";"TAB5",#N/A,TRUE,"GENERAL"}</definedName>
    <definedName name="_______t8" localSheetId="12" hidden="1">{"TAB1",#N/A,TRUE,"GENERAL";"TAB2",#N/A,TRUE,"GENERAL";"TAB3",#N/A,TRUE,"GENERAL";"TAB4",#N/A,TRUE,"GENERAL";"TAB5",#N/A,TRUE,"GENERAL"}</definedName>
    <definedName name="_______t8" hidden="1">{"TAB1",#N/A,TRUE,"GENERAL";"TAB2",#N/A,TRUE,"GENERAL";"TAB3",#N/A,TRUE,"GENERAL";"TAB4",#N/A,TRUE,"GENERAL";"TAB5",#N/A,TRUE,"GENERAL"}</definedName>
    <definedName name="_______t88" localSheetId="9" hidden="1">{"via1",#N/A,TRUE,"general";"via2",#N/A,TRUE,"general";"via3",#N/A,TRUE,"general"}</definedName>
    <definedName name="_______t88" localSheetId="5" hidden="1">{"via1",#N/A,TRUE,"general";"via2",#N/A,TRUE,"general";"via3",#N/A,TRUE,"general"}</definedName>
    <definedName name="_______t88" localSheetId="10" hidden="1">{"via1",#N/A,TRUE,"general";"via2",#N/A,TRUE,"general";"via3",#N/A,TRUE,"general"}</definedName>
    <definedName name="_______t88" localSheetId="6" hidden="1">{"via1",#N/A,TRUE,"general";"via2",#N/A,TRUE,"general";"via3",#N/A,TRUE,"general"}</definedName>
    <definedName name="_______t88" localSheetId="13" hidden="1">{"via1",#N/A,TRUE,"general";"via2",#N/A,TRUE,"general";"via3",#N/A,TRUE,"general"}</definedName>
    <definedName name="_______t88" localSheetId="12" hidden="1">{"via1",#N/A,TRUE,"general";"via2",#N/A,TRUE,"general";"via3",#N/A,TRUE,"general"}</definedName>
    <definedName name="_______t88" hidden="1">{"via1",#N/A,TRUE,"general";"via2",#N/A,TRUE,"general";"via3",#N/A,TRUE,"general"}</definedName>
    <definedName name="_______t9" localSheetId="9"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10"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13" hidden="1">{"TAB1",#N/A,TRUE,"GENERAL";"TAB2",#N/A,TRUE,"GENERAL";"TAB3",#N/A,TRUE,"GENERAL";"TAB4",#N/A,TRUE,"GENERAL";"TAB5",#N/A,TRUE,"GENERAL"}</definedName>
    <definedName name="_______t9" localSheetId="12" hidden="1">{"TAB1",#N/A,TRUE,"GENERAL";"TAB2",#N/A,TRUE,"GENERAL";"TAB3",#N/A,TRUE,"GENERAL";"TAB4",#N/A,TRUE,"GENERAL";"TAB5",#N/A,TRUE,"GENERAL"}</definedName>
    <definedName name="_______t9" hidden="1">{"TAB1",#N/A,TRUE,"GENERAL";"TAB2",#N/A,TRUE,"GENERAL";"TAB3",#N/A,TRUE,"GENERAL";"TAB4",#N/A,TRUE,"GENERAL";"TAB5",#N/A,TRUE,"GENERAL"}</definedName>
    <definedName name="_______t99" localSheetId="9" hidden="1">{"via1",#N/A,TRUE,"general";"via2",#N/A,TRUE,"general";"via3",#N/A,TRUE,"general"}</definedName>
    <definedName name="_______t99" localSheetId="5" hidden="1">{"via1",#N/A,TRUE,"general";"via2",#N/A,TRUE,"general";"via3",#N/A,TRUE,"general"}</definedName>
    <definedName name="_______t99" localSheetId="10" hidden="1">{"via1",#N/A,TRUE,"general";"via2",#N/A,TRUE,"general";"via3",#N/A,TRUE,"general"}</definedName>
    <definedName name="_______t99" localSheetId="6" hidden="1">{"via1",#N/A,TRUE,"general";"via2",#N/A,TRUE,"general";"via3",#N/A,TRUE,"general"}</definedName>
    <definedName name="_______t99" localSheetId="13" hidden="1">{"via1",#N/A,TRUE,"general";"via2",#N/A,TRUE,"general";"via3",#N/A,TRUE,"general"}</definedName>
    <definedName name="_______t99" localSheetId="12" hidden="1">{"via1",#N/A,TRUE,"general";"via2",#N/A,TRUE,"general";"via3",#N/A,TRUE,"general"}</definedName>
    <definedName name="_______t99" hidden="1">{"via1",#N/A,TRUE,"general";"via2",#N/A,TRUE,"general";"via3",#N/A,TRUE,"general"}</definedName>
    <definedName name="_______u4" localSheetId="9"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10"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13" hidden="1">{"TAB1",#N/A,TRUE,"GENERAL";"TAB2",#N/A,TRUE,"GENERAL";"TAB3",#N/A,TRUE,"GENERAL";"TAB4",#N/A,TRUE,"GENERAL";"TAB5",#N/A,TRUE,"GENERAL"}</definedName>
    <definedName name="_______u4" localSheetId="12" hidden="1">{"TAB1",#N/A,TRUE,"GENERAL";"TAB2",#N/A,TRUE,"GENERAL";"TAB3",#N/A,TRUE,"GENERAL";"TAB4",#N/A,TRUE,"GENERAL";"TAB5",#N/A,TRUE,"GENERAL"}</definedName>
    <definedName name="_______u4"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10"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13" hidden="1">{"TAB1",#N/A,TRUE,"GENERAL";"TAB2",#N/A,TRUE,"GENERAL";"TAB3",#N/A,TRUE,"GENERAL";"TAB4",#N/A,TRUE,"GENERAL";"TAB5",#N/A,TRUE,"GENERAL"}</definedName>
    <definedName name="_______u5" localSheetId="12" hidden="1">{"TAB1",#N/A,TRUE,"GENERAL";"TAB2",#N/A,TRUE,"GENERAL";"TAB3",#N/A,TRUE,"GENERAL";"TAB4",#N/A,TRUE,"GENERAL";"TAB5",#N/A,TRUE,"GENERAL"}</definedName>
    <definedName name="_______u5"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10"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13" hidden="1">{"TAB1",#N/A,TRUE,"GENERAL";"TAB2",#N/A,TRUE,"GENERAL";"TAB3",#N/A,TRUE,"GENERAL";"TAB4",#N/A,TRUE,"GENERAL";"TAB5",#N/A,TRUE,"GENERAL"}</definedName>
    <definedName name="_______u6" localSheetId="12" hidden="1">{"TAB1",#N/A,TRUE,"GENERAL";"TAB2",#N/A,TRUE,"GENERAL";"TAB3",#N/A,TRUE,"GENERAL";"TAB4",#N/A,TRUE,"GENERAL";"TAB5",#N/A,TRUE,"GENERAL"}</definedName>
    <definedName name="_______u6" hidden="1">{"TAB1",#N/A,TRUE,"GENERAL";"TAB2",#N/A,TRUE,"GENERAL";"TAB3",#N/A,TRUE,"GENERAL";"TAB4",#N/A,TRUE,"GENERAL";"TAB5",#N/A,TRUE,"GENERAL"}</definedName>
    <definedName name="_______u7" localSheetId="9" hidden="1">{"via1",#N/A,TRUE,"general";"via2",#N/A,TRUE,"general";"via3",#N/A,TRUE,"general"}</definedName>
    <definedName name="_______u7" localSheetId="5" hidden="1">{"via1",#N/A,TRUE,"general";"via2",#N/A,TRUE,"general";"via3",#N/A,TRUE,"general"}</definedName>
    <definedName name="_______u7" localSheetId="10" hidden="1">{"via1",#N/A,TRUE,"general";"via2",#N/A,TRUE,"general";"via3",#N/A,TRUE,"general"}</definedName>
    <definedName name="_______u7" localSheetId="6" hidden="1">{"via1",#N/A,TRUE,"general";"via2",#N/A,TRUE,"general";"via3",#N/A,TRUE,"general"}</definedName>
    <definedName name="_______u7" localSheetId="13" hidden="1">{"via1",#N/A,TRUE,"general";"via2",#N/A,TRUE,"general";"via3",#N/A,TRUE,"general"}</definedName>
    <definedName name="_______u7" localSheetId="12" hidden="1">{"via1",#N/A,TRUE,"general";"via2",#N/A,TRUE,"general";"via3",#N/A,TRUE,"general"}</definedName>
    <definedName name="_______u7" hidden="1">{"via1",#N/A,TRUE,"general";"via2",#N/A,TRUE,"general";"via3",#N/A,TRUE,"general"}</definedName>
    <definedName name="_______u8" localSheetId="9"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10"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13" hidden="1">{"TAB1",#N/A,TRUE,"GENERAL";"TAB2",#N/A,TRUE,"GENERAL";"TAB3",#N/A,TRUE,"GENERAL";"TAB4",#N/A,TRUE,"GENERAL";"TAB5",#N/A,TRUE,"GENERAL"}</definedName>
    <definedName name="_______u8" localSheetId="12" hidden="1">{"TAB1",#N/A,TRUE,"GENERAL";"TAB2",#N/A,TRUE,"GENERAL";"TAB3",#N/A,TRUE,"GENERAL";"TAB4",#N/A,TRUE,"GENERAL";"TAB5",#N/A,TRUE,"GENERAL"}</definedName>
    <definedName name="_______u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10"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13" hidden="1">{"TAB1",#N/A,TRUE,"GENERAL";"TAB2",#N/A,TRUE,"GENERAL";"TAB3",#N/A,TRUE,"GENERAL";"TAB4",#N/A,TRUE,"GENERAL";"TAB5",#N/A,TRUE,"GENERAL"}</definedName>
    <definedName name="_______u9" localSheetId="12" hidden="1">{"TAB1",#N/A,TRUE,"GENERAL";"TAB2",#N/A,TRUE,"GENERAL";"TAB3",#N/A,TRUE,"GENERAL";"TAB4",#N/A,TRUE,"GENERAL";"TAB5",#N/A,TRUE,"GENERAL"}</definedName>
    <definedName name="_______u9"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10"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13" hidden="1">{"TAB1",#N/A,TRUE,"GENERAL";"TAB2",#N/A,TRUE,"GENERAL";"TAB3",#N/A,TRUE,"GENERAL";"TAB4",#N/A,TRUE,"GENERAL";"TAB5",#N/A,TRUE,"GENERAL"}</definedName>
    <definedName name="_______ur7" localSheetId="12" hidden="1">{"TAB1",#N/A,TRUE,"GENERAL";"TAB2",#N/A,TRUE,"GENERAL";"TAB3",#N/A,TRUE,"GENERAL";"TAB4",#N/A,TRUE,"GENERAL";"TAB5",#N/A,TRUE,"GENERAL"}</definedName>
    <definedName name="_______ur7" hidden="1">{"TAB1",#N/A,TRUE,"GENERAL";"TAB2",#N/A,TRUE,"GENERAL";"TAB3",#N/A,TRUE,"GENERAL";"TAB4",#N/A,TRUE,"GENERAL";"TAB5",#N/A,TRUE,"GENERAL"}</definedName>
    <definedName name="_______v2" localSheetId="9" hidden="1">{"via1",#N/A,TRUE,"general";"via2",#N/A,TRUE,"general";"via3",#N/A,TRUE,"general"}</definedName>
    <definedName name="_______v2" localSheetId="5" hidden="1">{"via1",#N/A,TRUE,"general";"via2",#N/A,TRUE,"general";"via3",#N/A,TRUE,"general"}</definedName>
    <definedName name="_______v2" localSheetId="10" hidden="1">{"via1",#N/A,TRUE,"general";"via2",#N/A,TRUE,"general";"via3",#N/A,TRUE,"general"}</definedName>
    <definedName name="_______v2" localSheetId="6" hidden="1">{"via1",#N/A,TRUE,"general";"via2",#N/A,TRUE,"general";"via3",#N/A,TRUE,"general"}</definedName>
    <definedName name="_______v2" localSheetId="13" hidden="1">{"via1",#N/A,TRUE,"general";"via2",#N/A,TRUE,"general";"via3",#N/A,TRUE,"general"}</definedName>
    <definedName name="_______v2" localSheetId="12" hidden="1">{"via1",#N/A,TRUE,"general";"via2",#N/A,TRUE,"general";"via3",#N/A,TRUE,"general"}</definedName>
    <definedName name="_______v2" hidden="1">{"via1",#N/A,TRUE,"general";"via2",#N/A,TRUE,"general";"via3",#N/A,TRUE,"general"}</definedName>
    <definedName name="_______v3" localSheetId="9"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10"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13" hidden="1">{"TAB1",#N/A,TRUE,"GENERAL";"TAB2",#N/A,TRUE,"GENERAL";"TAB3",#N/A,TRUE,"GENERAL";"TAB4",#N/A,TRUE,"GENERAL";"TAB5",#N/A,TRUE,"GENERAL"}</definedName>
    <definedName name="_______v3" localSheetId="12" hidden="1">{"TAB1",#N/A,TRUE,"GENERAL";"TAB2",#N/A,TRUE,"GENERAL";"TAB3",#N/A,TRUE,"GENERAL";"TAB4",#N/A,TRUE,"GENERAL";"TAB5",#N/A,TRUE,"GENERAL"}</definedName>
    <definedName name="_______v3"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10"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13" hidden="1">{"TAB1",#N/A,TRUE,"GENERAL";"TAB2",#N/A,TRUE,"GENERAL";"TAB3",#N/A,TRUE,"GENERAL";"TAB4",#N/A,TRUE,"GENERAL";"TAB5",#N/A,TRUE,"GENERAL"}</definedName>
    <definedName name="_______v4" localSheetId="12" hidden="1">{"TAB1",#N/A,TRUE,"GENERAL";"TAB2",#N/A,TRUE,"GENERAL";"TAB3",#N/A,TRUE,"GENERAL";"TAB4",#N/A,TRUE,"GENERAL";"TAB5",#N/A,TRUE,"GENERAL"}</definedName>
    <definedName name="_______v4"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10"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13" hidden="1">{"TAB1",#N/A,TRUE,"GENERAL";"TAB2",#N/A,TRUE,"GENERAL";"TAB3",#N/A,TRUE,"GENERAL";"TAB4",#N/A,TRUE,"GENERAL";"TAB5",#N/A,TRUE,"GENERAL"}</definedName>
    <definedName name="_______v5" localSheetId="12" hidden="1">{"TAB1",#N/A,TRUE,"GENERAL";"TAB2",#N/A,TRUE,"GENERAL";"TAB3",#N/A,TRUE,"GENERAL";"TAB4",#N/A,TRUE,"GENERAL";"TAB5",#N/A,TRUE,"GENERAL"}</definedName>
    <definedName name="_______v5"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10"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13" hidden="1">{"TAB1",#N/A,TRUE,"GENERAL";"TAB2",#N/A,TRUE,"GENERAL";"TAB3",#N/A,TRUE,"GENERAL";"TAB4",#N/A,TRUE,"GENERAL";"TAB5",#N/A,TRUE,"GENERAL"}</definedName>
    <definedName name="_______v6" localSheetId="12" hidden="1">{"TAB1",#N/A,TRUE,"GENERAL";"TAB2",#N/A,TRUE,"GENERAL";"TAB3",#N/A,TRUE,"GENERAL";"TAB4",#N/A,TRUE,"GENERAL";"TAB5",#N/A,TRUE,"GENERAL"}</definedName>
    <definedName name="_______v6" hidden="1">{"TAB1",#N/A,TRUE,"GENERAL";"TAB2",#N/A,TRUE,"GENERAL";"TAB3",#N/A,TRUE,"GENERAL";"TAB4",#N/A,TRUE,"GENERAL";"TAB5",#N/A,TRUE,"GENERAL"}</definedName>
    <definedName name="_______v7" localSheetId="9" hidden="1">{"via1",#N/A,TRUE,"general";"via2",#N/A,TRUE,"general";"via3",#N/A,TRUE,"general"}</definedName>
    <definedName name="_______v7" localSheetId="5" hidden="1">{"via1",#N/A,TRUE,"general";"via2",#N/A,TRUE,"general";"via3",#N/A,TRUE,"general"}</definedName>
    <definedName name="_______v7" localSheetId="10" hidden="1">{"via1",#N/A,TRUE,"general";"via2",#N/A,TRUE,"general";"via3",#N/A,TRUE,"general"}</definedName>
    <definedName name="_______v7" localSheetId="6" hidden="1">{"via1",#N/A,TRUE,"general";"via2",#N/A,TRUE,"general";"via3",#N/A,TRUE,"general"}</definedName>
    <definedName name="_______v7" localSheetId="13" hidden="1">{"via1",#N/A,TRUE,"general";"via2",#N/A,TRUE,"general";"via3",#N/A,TRUE,"general"}</definedName>
    <definedName name="_______v7" localSheetId="12" hidden="1">{"via1",#N/A,TRUE,"general";"via2",#N/A,TRUE,"general";"via3",#N/A,TRUE,"general"}</definedName>
    <definedName name="_______v7" hidden="1">{"via1",#N/A,TRUE,"general";"via2",#N/A,TRUE,"general";"via3",#N/A,TRUE,"general"}</definedName>
    <definedName name="_______v8" localSheetId="9"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10"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13" hidden="1">{"TAB1",#N/A,TRUE,"GENERAL";"TAB2",#N/A,TRUE,"GENERAL";"TAB3",#N/A,TRUE,"GENERAL";"TAB4",#N/A,TRUE,"GENERAL";"TAB5",#N/A,TRUE,"GENERAL"}</definedName>
    <definedName name="_______v8" localSheetId="12" hidden="1">{"TAB1",#N/A,TRUE,"GENERAL";"TAB2",#N/A,TRUE,"GENERAL";"TAB3",#N/A,TRUE,"GENERAL";"TAB4",#N/A,TRUE,"GENERAL";"TAB5",#N/A,TRUE,"GENERAL"}</definedName>
    <definedName name="_______v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10"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13" hidden="1">{"TAB1",#N/A,TRUE,"GENERAL";"TAB2",#N/A,TRUE,"GENERAL";"TAB3",#N/A,TRUE,"GENERAL";"TAB4",#N/A,TRUE,"GENERAL";"TAB5",#N/A,TRUE,"GENERAL"}</definedName>
    <definedName name="_______v9" localSheetId="12" hidden="1">{"TAB1",#N/A,TRUE,"GENERAL";"TAB2",#N/A,TRUE,"GENERAL";"TAB3",#N/A,TRUE,"GENERAL";"TAB4",#N/A,TRUE,"GENERAL";"TAB5",#N/A,TRUE,"GENERAL"}</definedName>
    <definedName name="_______v9" hidden="1">{"TAB1",#N/A,TRUE,"GENERAL";"TAB2",#N/A,TRUE,"GENERAL";"TAB3",#N/A,TRUE,"GENERAL";"TAB4",#N/A,TRUE,"GENERAL";"TAB5",#N/A,TRUE,"GENERAL"}</definedName>
    <definedName name="_______vfv4" localSheetId="9" hidden="1">{"via1",#N/A,TRUE,"general";"via2",#N/A,TRUE,"general";"via3",#N/A,TRUE,"general"}</definedName>
    <definedName name="_______vfv4" localSheetId="5" hidden="1">{"via1",#N/A,TRUE,"general";"via2",#N/A,TRUE,"general";"via3",#N/A,TRUE,"general"}</definedName>
    <definedName name="_______vfv4" localSheetId="10" hidden="1">{"via1",#N/A,TRUE,"general";"via2",#N/A,TRUE,"general";"via3",#N/A,TRUE,"general"}</definedName>
    <definedName name="_______vfv4" localSheetId="6" hidden="1">{"via1",#N/A,TRUE,"general";"via2",#N/A,TRUE,"general";"via3",#N/A,TRUE,"general"}</definedName>
    <definedName name="_______vfv4" localSheetId="13" hidden="1">{"via1",#N/A,TRUE,"general";"via2",#N/A,TRUE,"general";"via3",#N/A,TRUE,"general"}</definedName>
    <definedName name="_______vfv4" localSheetId="12" hidden="1">{"via1",#N/A,TRUE,"general";"via2",#N/A,TRUE,"general";"via3",#N/A,TRUE,"general"}</definedName>
    <definedName name="_______vfv4" hidden="1">{"via1",#N/A,TRUE,"general";"via2",#N/A,TRUE,"general";"via3",#N/A,TRUE,"general"}</definedName>
    <definedName name="_______VPD1" localSheetId="10">#REF!</definedName>
    <definedName name="_______VPD1" localSheetId="12">[6]TARIFAS!$C$582</definedName>
    <definedName name="_______VPD1">#REF!</definedName>
    <definedName name="_______VPI1" localSheetId="10">#REF!</definedName>
    <definedName name="_______VPI1" localSheetId="12">[6]TARIFAS!$C$580</definedName>
    <definedName name="_______VPI1">#REF!</definedName>
    <definedName name="_______VRA1" localSheetId="10">#REF!</definedName>
    <definedName name="_______VRA1" localSheetId="12">[6]TARIFAS!$C$579</definedName>
    <definedName name="_______VRA1">#REF!</definedName>
    <definedName name="_______x1" localSheetId="9"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10"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13" hidden="1">{"TAB1",#N/A,TRUE,"GENERAL";"TAB2",#N/A,TRUE,"GENERAL";"TAB3",#N/A,TRUE,"GENERAL";"TAB4",#N/A,TRUE,"GENERAL";"TAB5",#N/A,TRUE,"GENERAL"}</definedName>
    <definedName name="_______x1" localSheetId="12" hidden="1">{"TAB1",#N/A,TRUE,"GENERAL";"TAB2",#N/A,TRUE,"GENERAL";"TAB3",#N/A,TRUE,"GENERAL";"TAB4",#N/A,TRUE,"GENERAL";"TAB5",#N/A,TRUE,"GENERAL"}</definedName>
    <definedName name="_______x1" hidden="1">{"TAB1",#N/A,TRUE,"GENERAL";"TAB2",#N/A,TRUE,"GENERAL";"TAB3",#N/A,TRUE,"GENERAL";"TAB4",#N/A,TRUE,"GENERAL";"TAB5",#N/A,TRUE,"GENERAL"}</definedName>
    <definedName name="_______x2" localSheetId="9" hidden="1">{"via1",#N/A,TRUE,"general";"via2",#N/A,TRUE,"general";"via3",#N/A,TRUE,"general"}</definedName>
    <definedName name="_______x2" localSheetId="5" hidden="1">{"via1",#N/A,TRUE,"general";"via2",#N/A,TRUE,"general";"via3",#N/A,TRUE,"general"}</definedName>
    <definedName name="_______x2" localSheetId="10" hidden="1">{"via1",#N/A,TRUE,"general";"via2",#N/A,TRUE,"general";"via3",#N/A,TRUE,"general"}</definedName>
    <definedName name="_______x2" localSheetId="6" hidden="1">{"via1",#N/A,TRUE,"general";"via2",#N/A,TRUE,"general";"via3",#N/A,TRUE,"general"}</definedName>
    <definedName name="_______x2" localSheetId="13" hidden="1">{"via1",#N/A,TRUE,"general";"via2",#N/A,TRUE,"general";"via3",#N/A,TRUE,"general"}</definedName>
    <definedName name="_______x2" localSheetId="12" hidden="1">{"via1",#N/A,TRUE,"general";"via2",#N/A,TRUE,"general";"via3",#N/A,TRUE,"general"}</definedName>
    <definedName name="_______x2" hidden="1">{"via1",#N/A,TRUE,"general";"via2",#N/A,TRUE,"general";"via3",#N/A,TRUE,"general"}</definedName>
    <definedName name="_______x3" localSheetId="9" hidden="1">{"via1",#N/A,TRUE,"general";"via2",#N/A,TRUE,"general";"via3",#N/A,TRUE,"general"}</definedName>
    <definedName name="_______x3" localSheetId="5" hidden="1">{"via1",#N/A,TRUE,"general";"via2",#N/A,TRUE,"general";"via3",#N/A,TRUE,"general"}</definedName>
    <definedName name="_______x3" localSheetId="10" hidden="1">{"via1",#N/A,TRUE,"general";"via2",#N/A,TRUE,"general";"via3",#N/A,TRUE,"general"}</definedName>
    <definedName name="_______x3" localSheetId="6" hidden="1">{"via1",#N/A,TRUE,"general";"via2",#N/A,TRUE,"general";"via3",#N/A,TRUE,"general"}</definedName>
    <definedName name="_______x3" localSheetId="13" hidden="1">{"via1",#N/A,TRUE,"general";"via2",#N/A,TRUE,"general";"via3",#N/A,TRUE,"general"}</definedName>
    <definedName name="_______x3" localSheetId="12" hidden="1">{"via1",#N/A,TRUE,"general";"via2",#N/A,TRUE,"general";"via3",#N/A,TRUE,"general"}</definedName>
    <definedName name="_______x3" hidden="1">{"via1",#N/A,TRUE,"general";"via2",#N/A,TRUE,"general";"via3",#N/A,TRUE,"general"}</definedName>
    <definedName name="_______x4" localSheetId="9" hidden="1">{"via1",#N/A,TRUE,"general";"via2",#N/A,TRUE,"general";"via3",#N/A,TRUE,"general"}</definedName>
    <definedName name="_______x4" localSheetId="5" hidden="1">{"via1",#N/A,TRUE,"general";"via2",#N/A,TRUE,"general";"via3",#N/A,TRUE,"general"}</definedName>
    <definedName name="_______x4" localSheetId="10" hidden="1">{"via1",#N/A,TRUE,"general";"via2",#N/A,TRUE,"general";"via3",#N/A,TRUE,"general"}</definedName>
    <definedName name="_______x4" localSheetId="6" hidden="1">{"via1",#N/A,TRUE,"general";"via2",#N/A,TRUE,"general";"via3",#N/A,TRUE,"general"}</definedName>
    <definedName name="_______x4" localSheetId="13" hidden="1">{"via1",#N/A,TRUE,"general";"via2",#N/A,TRUE,"general";"via3",#N/A,TRUE,"general"}</definedName>
    <definedName name="_______x4" localSheetId="12" hidden="1">{"via1",#N/A,TRUE,"general";"via2",#N/A,TRUE,"general";"via3",#N/A,TRUE,"general"}</definedName>
    <definedName name="_______x4" hidden="1">{"via1",#N/A,TRUE,"general";"via2",#N/A,TRUE,"general";"via3",#N/A,TRUE,"general"}</definedName>
    <definedName name="_______x5" localSheetId="9"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10"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13" hidden="1">{"TAB1",#N/A,TRUE,"GENERAL";"TAB2",#N/A,TRUE,"GENERAL";"TAB3",#N/A,TRUE,"GENERAL";"TAB4",#N/A,TRUE,"GENERAL";"TAB5",#N/A,TRUE,"GENERAL"}</definedName>
    <definedName name="_______x5" localSheetId="12" hidden="1">{"TAB1",#N/A,TRUE,"GENERAL";"TAB2",#N/A,TRUE,"GENERAL";"TAB3",#N/A,TRUE,"GENERAL";"TAB4",#N/A,TRUE,"GENERAL";"TAB5",#N/A,TRUE,"GENERAL"}</definedName>
    <definedName name="_______x5"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10"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13" hidden="1">{"TAB1",#N/A,TRUE,"GENERAL";"TAB2",#N/A,TRUE,"GENERAL";"TAB3",#N/A,TRUE,"GENERAL";"TAB4",#N/A,TRUE,"GENERAL";"TAB5",#N/A,TRUE,"GENERAL"}</definedName>
    <definedName name="_______x6" localSheetId="12" hidden="1">{"TAB1",#N/A,TRUE,"GENERAL";"TAB2",#N/A,TRUE,"GENERAL";"TAB3",#N/A,TRUE,"GENERAL";"TAB4",#N/A,TRUE,"GENERAL";"TAB5",#N/A,TRUE,"GENERAL"}</definedName>
    <definedName name="_______x6"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10"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13" hidden="1">{"TAB1",#N/A,TRUE,"GENERAL";"TAB2",#N/A,TRUE,"GENERAL";"TAB3",#N/A,TRUE,"GENERAL";"TAB4",#N/A,TRUE,"GENERAL";"TAB5",#N/A,TRUE,"GENERAL"}</definedName>
    <definedName name="_______x7" localSheetId="12" hidden="1">{"TAB1",#N/A,TRUE,"GENERAL";"TAB2",#N/A,TRUE,"GENERAL";"TAB3",#N/A,TRUE,"GENERAL";"TAB4",#N/A,TRUE,"GENERAL";"TAB5",#N/A,TRUE,"GENERAL"}</definedName>
    <definedName name="_______x7" hidden="1">{"TAB1",#N/A,TRUE,"GENERAL";"TAB2",#N/A,TRUE,"GENERAL";"TAB3",#N/A,TRUE,"GENERAL";"TAB4",#N/A,TRUE,"GENERAL";"TAB5",#N/A,TRUE,"GENERAL"}</definedName>
    <definedName name="_______x8" localSheetId="9" hidden="1">{"via1",#N/A,TRUE,"general";"via2",#N/A,TRUE,"general";"via3",#N/A,TRUE,"general"}</definedName>
    <definedName name="_______x8" localSheetId="5" hidden="1">{"via1",#N/A,TRUE,"general";"via2",#N/A,TRUE,"general";"via3",#N/A,TRUE,"general"}</definedName>
    <definedName name="_______x8" localSheetId="10" hidden="1">{"via1",#N/A,TRUE,"general";"via2",#N/A,TRUE,"general";"via3",#N/A,TRUE,"general"}</definedName>
    <definedName name="_______x8" localSheetId="6" hidden="1">{"via1",#N/A,TRUE,"general";"via2",#N/A,TRUE,"general";"via3",#N/A,TRUE,"general"}</definedName>
    <definedName name="_______x8" localSheetId="13" hidden="1">{"via1",#N/A,TRUE,"general";"via2",#N/A,TRUE,"general";"via3",#N/A,TRUE,"general"}</definedName>
    <definedName name="_______x8" localSheetId="12" hidden="1">{"via1",#N/A,TRUE,"general";"via2",#N/A,TRUE,"general";"via3",#N/A,TRUE,"general"}</definedName>
    <definedName name="_______x8" hidden="1">{"via1",#N/A,TRUE,"general";"via2",#N/A,TRUE,"general";"via3",#N/A,TRUE,"general"}</definedName>
    <definedName name="_______x9" localSheetId="9"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10"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13" hidden="1">{"TAB1",#N/A,TRUE,"GENERAL";"TAB2",#N/A,TRUE,"GENERAL";"TAB3",#N/A,TRUE,"GENERAL";"TAB4",#N/A,TRUE,"GENERAL";"TAB5",#N/A,TRUE,"GENERAL"}</definedName>
    <definedName name="_______x9" localSheetId="12" hidden="1">{"TAB1",#N/A,TRUE,"GENERAL";"TAB2",#N/A,TRUE,"GENERAL";"TAB3",#N/A,TRUE,"GENERAL";"TAB4",#N/A,TRUE,"GENERAL";"TAB5",#N/A,TRUE,"GENERAL"}</definedName>
    <definedName name="_______x9"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10"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13" hidden="1">{"TAB1",#N/A,TRUE,"GENERAL";"TAB2",#N/A,TRUE,"GENERAL";"TAB3",#N/A,TRUE,"GENERAL";"TAB4",#N/A,TRUE,"GENERAL";"TAB5",#N/A,TRUE,"GENERAL"}</definedName>
    <definedName name="_______y2" localSheetId="12" hidden="1">{"TAB1",#N/A,TRUE,"GENERAL";"TAB2",#N/A,TRUE,"GENERAL";"TAB3",#N/A,TRUE,"GENERAL";"TAB4",#N/A,TRUE,"GENERAL";"TAB5",#N/A,TRUE,"GENERAL"}</definedName>
    <definedName name="_______y2" hidden="1">{"TAB1",#N/A,TRUE,"GENERAL";"TAB2",#N/A,TRUE,"GENERAL";"TAB3",#N/A,TRUE,"GENERAL";"TAB4",#N/A,TRUE,"GENERAL";"TAB5",#N/A,TRUE,"GENERAL"}</definedName>
    <definedName name="_______y3" localSheetId="9" hidden="1">{"via1",#N/A,TRUE,"general";"via2",#N/A,TRUE,"general";"via3",#N/A,TRUE,"general"}</definedName>
    <definedName name="_______y3" localSheetId="5" hidden="1">{"via1",#N/A,TRUE,"general";"via2",#N/A,TRUE,"general";"via3",#N/A,TRUE,"general"}</definedName>
    <definedName name="_______y3" localSheetId="10" hidden="1">{"via1",#N/A,TRUE,"general";"via2",#N/A,TRUE,"general";"via3",#N/A,TRUE,"general"}</definedName>
    <definedName name="_______y3" localSheetId="6" hidden="1">{"via1",#N/A,TRUE,"general";"via2",#N/A,TRUE,"general";"via3",#N/A,TRUE,"general"}</definedName>
    <definedName name="_______y3" localSheetId="13" hidden="1">{"via1",#N/A,TRUE,"general";"via2",#N/A,TRUE,"general";"via3",#N/A,TRUE,"general"}</definedName>
    <definedName name="_______y3" localSheetId="12" hidden="1">{"via1",#N/A,TRUE,"general";"via2",#N/A,TRUE,"general";"via3",#N/A,TRUE,"general"}</definedName>
    <definedName name="_______y3" hidden="1">{"via1",#N/A,TRUE,"general";"via2",#N/A,TRUE,"general";"via3",#N/A,TRUE,"general"}</definedName>
    <definedName name="_______y4" localSheetId="9" hidden="1">{"via1",#N/A,TRUE,"general";"via2",#N/A,TRUE,"general";"via3",#N/A,TRUE,"general"}</definedName>
    <definedName name="_______y4" localSheetId="5" hidden="1">{"via1",#N/A,TRUE,"general";"via2",#N/A,TRUE,"general";"via3",#N/A,TRUE,"general"}</definedName>
    <definedName name="_______y4" localSheetId="10" hidden="1">{"via1",#N/A,TRUE,"general";"via2",#N/A,TRUE,"general";"via3",#N/A,TRUE,"general"}</definedName>
    <definedName name="_______y4" localSheetId="6" hidden="1">{"via1",#N/A,TRUE,"general";"via2",#N/A,TRUE,"general";"via3",#N/A,TRUE,"general"}</definedName>
    <definedName name="_______y4" localSheetId="13" hidden="1">{"via1",#N/A,TRUE,"general";"via2",#N/A,TRUE,"general";"via3",#N/A,TRUE,"general"}</definedName>
    <definedName name="_______y4" localSheetId="12" hidden="1">{"via1",#N/A,TRUE,"general";"via2",#N/A,TRUE,"general";"via3",#N/A,TRUE,"general"}</definedName>
    <definedName name="_______y4" hidden="1">{"via1",#N/A,TRUE,"general";"via2",#N/A,TRUE,"general";"via3",#N/A,TRUE,"general"}</definedName>
    <definedName name="_______y5" localSheetId="9"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10"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13" hidden="1">{"TAB1",#N/A,TRUE,"GENERAL";"TAB2",#N/A,TRUE,"GENERAL";"TAB3",#N/A,TRUE,"GENERAL";"TAB4",#N/A,TRUE,"GENERAL";"TAB5",#N/A,TRUE,"GENERAL"}</definedName>
    <definedName name="_______y5" localSheetId="12" hidden="1">{"TAB1",#N/A,TRUE,"GENERAL";"TAB2",#N/A,TRUE,"GENERAL";"TAB3",#N/A,TRUE,"GENERAL";"TAB4",#N/A,TRUE,"GENERAL";"TAB5",#N/A,TRUE,"GENERAL"}</definedName>
    <definedName name="_______y5" hidden="1">{"TAB1",#N/A,TRUE,"GENERAL";"TAB2",#N/A,TRUE,"GENERAL";"TAB3",#N/A,TRUE,"GENERAL";"TAB4",#N/A,TRUE,"GENERAL";"TAB5",#N/A,TRUE,"GENERAL"}</definedName>
    <definedName name="_______y6" localSheetId="9" hidden="1">{"via1",#N/A,TRUE,"general";"via2",#N/A,TRUE,"general";"via3",#N/A,TRUE,"general"}</definedName>
    <definedName name="_______y6" localSheetId="5" hidden="1">{"via1",#N/A,TRUE,"general";"via2",#N/A,TRUE,"general";"via3",#N/A,TRUE,"general"}</definedName>
    <definedName name="_______y6" localSheetId="10" hidden="1">{"via1",#N/A,TRUE,"general";"via2",#N/A,TRUE,"general";"via3",#N/A,TRUE,"general"}</definedName>
    <definedName name="_______y6" localSheetId="6" hidden="1">{"via1",#N/A,TRUE,"general";"via2",#N/A,TRUE,"general";"via3",#N/A,TRUE,"general"}</definedName>
    <definedName name="_______y6" localSheetId="13" hidden="1">{"via1",#N/A,TRUE,"general";"via2",#N/A,TRUE,"general";"via3",#N/A,TRUE,"general"}</definedName>
    <definedName name="_______y6" localSheetId="12" hidden="1">{"via1",#N/A,TRUE,"general";"via2",#N/A,TRUE,"general";"via3",#N/A,TRUE,"general"}</definedName>
    <definedName name="_______y6" hidden="1">{"via1",#N/A,TRUE,"general";"via2",#N/A,TRUE,"general";"via3",#N/A,TRUE,"general"}</definedName>
    <definedName name="_______y7" localSheetId="9" hidden="1">{"via1",#N/A,TRUE,"general";"via2",#N/A,TRUE,"general";"via3",#N/A,TRUE,"general"}</definedName>
    <definedName name="_______y7" localSheetId="5" hidden="1">{"via1",#N/A,TRUE,"general";"via2",#N/A,TRUE,"general";"via3",#N/A,TRUE,"general"}</definedName>
    <definedName name="_______y7" localSheetId="10" hidden="1">{"via1",#N/A,TRUE,"general";"via2",#N/A,TRUE,"general";"via3",#N/A,TRUE,"general"}</definedName>
    <definedName name="_______y7" localSheetId="6" hidden="1">{"via1",#N/A,TRUE,"general";"via2",#N/A,TRUE,"general";"via3",#N/A,TRUE,"general"}</definedName>
    <definedName name="_______y7" localSheetId="13" hidden="1">{"via1",#N/A,TRUE,"general";"via2",#N/A,TRUE,"general";"via3",#N/A,TRUE,"general"}</definedName>
    <definedName name="_______y7" localSheetId="12" hidden="1">{"via1",#N/A,TRUE,"general";"via2",#N/A,TRUE,"general";"via3",#N/A,TRUE,"general"}</definedName>
    <definedName name="_______y7" hidden="1">{"via1",#N/A,TRUE,"general";"via2",#N/A,TRUE,"general";"via3",#N/A,TRUE,"general"}</definedName>
    <definedName name="_______y8" localSheetId="9" hidden="1">{"via1",#N/A,TRUE,"general";"via2",#N/A,TRUE,"general";"via3",#N/A,TRUE,"general"}</definedName>
    <definedName name="_______y8" localSheetId="5" hidden="1">{"via1",#N/A,TRUE,"general";"via2",#N/A,TRUE,"general";"via3",#N/A,TRUE,"general"}</definedName>
    <definedName name="_______y8" localSheetId="10" hidden="1">{"via1",#N/A,TRUE,"general";"via2",#N/A,TRUE,"general";"via3",#N/A,TRUE,"general"}</definedName>
    <definedName name="_______y8" localSheetId="6" hidden="1">{"via1",#N/A,TRUE,"general";"via2",#N/A,TRUE,"general";"via3",#N/A,TRUE,"general"}</definedName>
    <definedName name="_______y8" localSheetId="13" hidden="1">{"via1",#N/A,TRUE,"general";"via2",#N/A,TRUE,"general";"via3",#N/A,TRUE,"general"}</definedName>
    <definedName name="_______y8" localSheetId="12" hidden="1">{"via1",#N/A,TRUE,"general";"via2",#N/A,TRUE,"general";"via3",#N/A,TRUE,"general"}</definedName>
    <definedName name="_______y8" hidden="1">{"via1",#N/A,TRUE,"general";"via2",#N/A,TRUE,"general";"via3",#N/A,TRUE,"general"}</definedName>
    <definedName name="_______y9" localSheetId="9"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10"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13" hidden="1">{"TAB1",#N/A,TRUE,"GENERAL";"TAB2",#N/A,TRUE,"GENERAL";"TAB3",#N/A,TRUE,"GENERAL";"TAB4",#N/A,TRUE,"GENERAL";"TAB5",#N/A,TRUE,"GENERAL"}</definedName>
    <definedName name="_______y9" localSheetId="12" hidden="1">{"TAB1",#N/A,TRUE,"GENERAL";"TAB2",#N/A,TRUE,"GENERAL";"TAB3",#N/A,TRUE,"GENERAL";"TAB4",#N/A,TRUE,"GENERAL";"TAB5",#N/A,TRUE,"GENERAL"}</definedName>
    <definedName name="_______y9"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10"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13" hidden="1">{"TAB1",#N/A,TRUE,"GENERAL";"TAB2",#N/A,TRUE,"GENERAL";"TAB3",#N/A,TRUE,"GENERAL";"TAB4",#N/A,TRUE,"GENERAL";"TAB5",#N/A,TRUE,"GENERAL"}</definedName>
    <definedName name="_______z1" localSheetId="12" hidden="1">{"TAB1",#N/A,TRUE,"GENERAL";"TAB2",#N/A,TRUE,"GENERAL";"TAB3",#N/A,TRUE,"GENERAL";"TAB4",#N/A,TRUE,"GENERAL";"TAB5",#N/A,TRUE,"GENERAL"}</definedName>
    <definedName name="_______z1" hidden="1">{"TAB1",#N/A,TRUE,"GENERAL";"TAB2",#N/A,TRUE,"GENERAL";"TAB3",#N/A,TRUE,"GENERAL";"TAB4",#N/A,TRUE,"GENERAL";"TAB5",#N/A,TRUE,"GENERAL"}</definedName>
    <definedName name="_______z2" localSheetId="9" hidden="1">{"via1",#N/A,TRUE,"general";"via2",#N/A,TRUE,"general";"via3",#N/A,TRUE,"general"}</definedName>
    <definedName name="_______z2" localSheetId="5" hidden="1">{"via1",#N/A,TRUE,"general";"via2",#N/A,TRUE,"general";"via3",#N/A,TRUE,"general"}</definedName>
    <definedName name="_______z2" localSheetId="10" hidden="1">{"via1",#N/A,TRUE,"general";"via2",#N/A,TRUE,"general";"via3",#N/A,TRUE,"general"}</definedName>
    <definedName name="_______z2" localSheetId="6" hidden="1">{"via1",#N/A,TRUE,"general";"via2",#N/A,TRUE,"general";"via3",#N/A,TRUE,"general"}</definedName>
    <definedName name="_______z2" localSheetId="13" hidden="1">{"via1",#N/A,TRUE,"general";"via2",#N/A,TRUE,"general";"via3",#N/A,TRUE,"general"}</definedName>
    <definedName name="_______z2" localSheetId="12" hidden="1">{"via1",#N/A,TRUE,"general";"via2",#N/A,TRUE,"general";"via3",#N/A,TRUE,"general"}</definedName>
    <definedName name="_______z2" hidden="1">{"via1",#N/A,TRUE,"general";"via2",#N/A,TRUE,"general";"via3",#N/A,TRUE,"general"}</definedName>
    <definedName name="_______z3" localSheetId="9" hidden="1">{"via1",#N/A,TRUE,"general";"via2",#N/A,TRUE,"general";"via3",#N/A,TRUE,"general"}</definedName>
    <definedName name="_______z3" localSheetId="5" hidden="1">{"via1",#N/A,TRUE,"general";"via2",#N/A,TRUE,"general";"via3",#N/A,TRUE,"general"}</definedName>
    <definedName name="_______z3" localSheetId="10" hidden="1">{"via1",#N/A,TRUE,"general";"via2",#N/A,TRUE,"general";"via3",#N/A,TRUE,"general"}</definedName>
    <definedName name="_______z3" localSheetId="6" hidden="1">{"via1",#N/A,TRUE,"general";"via2",#N/A,TRUE,"general";"via3",#N/A,TRUE,"general"}</definedName>
    <definedName name="_______z3" localSheetId="13" hidden="1">{"via1",#N/A,TRUE,"general";"via2",#N/A,TRUE,"general";"via3",#N/A,TRUE,"general"}</definedName>
    <definedName name="_______z3" localSheetId="12" hidden="1">{"via1",#N/A,TRUE,"general";"via2",#N/A,TRUE,"general";"via3",#N/A,TRUE,"general"}</definedName>
    <definedName name="_______z3" hidden="1">{"via1",#N/A,TRUE,"general";"via2",#N/A,TRUE,"general";"via3",#N/A,TRUE,"general"}</definedName>
    <definedName name="_______z4" localSheetId="9"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10"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13" hidden="1">{"TAB1",#N/A,TRUE,"GENERAL";"TAB2",#N/A,TRUE,"GENERAL";"TAB3",#N/A,TRUE,"GENERAL";"TAB4",#N/A,TRUE,"GENERAL";"TAB5",#N/A,TRUE,"GENERAL"}</definedName>
    <definedName name="_______z4" localSheetId="12" hidden="1">{"TAB1",#N/A,TRUE,"GENERAL";"TAB2",#N/A,TRUE,"GENERAL";"TAB3",#N/A,TRUE,"GENERAL";"TAB4",#N/A,TRUE,"GENERAL";"TAB5",#N/A,TRUE,"GENERAL"}</definedName>
    <definedName name="_______z4" hidden="1">{"TAB1",#N/A,TRUE,"GENERAL";"TAB2",#N/A,TRUE,"GENERAL";"TAB3",#N/A,TRUE,"GENERAL";"TAB4",#N/A,TRUE,"GENERAL";"TAB5",#N/A,TRUE,"GENERAL"}</definedName>
    <definedName name="_______z5" localSheetId="9" hidden="1">{"via1",#N/A,TRUE,"general";"via2",#N/A,TRUE,"general";"via3",#N/A,TRUE,"general"}</definedName>
    <definedName name="_______z5" localSheetId="5" hidden="1">{"via1",#N/A,TRUE,"general";"via2",#N/A,TRUE,"general";"via3",#N/A,TRUE,"general"}</definedName>
    <definedName name="_______z5" localSheetId="10" hidden="1">{"via1",#N/A,TRUE,"general";"via2",#N/A,TRUE,"general";"via3",#N/A,TRUE,"general"}</definedName>
    <definedName name="_______z5" localSheetId="6" hidden="1">{"via1",#N/A,TRUE,"general";"via2",#N/A,TRUE,"general";"via3",#N/A,TRUE,"general"}</definedName>
    <definedName name="_______z5" localSheetId="13" hidden="1">{"via1",#N/A,TRUE,"general";"via2",#N/A,TRUE,"general";"via3",#N/A,TRUE,"general"}</definedName>
    <definedName name="_______z5" localSheetId="12" hidden="1">{"via1",#N/A,TRUE,"general";"via2",#N/A,TRUE,"general";"via3",#N/A,TRUE,"general"}</definedName>
    <definedName name="_______z5" hidden="1">{"via1",#N/A,TRUE,"general";"via2",#N/A,TRUE,"general";"via3",#N/A,TRUE,"general"}</definedName>
    <definedName name="_______z6" localSheetId="9"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10"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13" hidden="1">{"TAB1",#N/A,TRUE,"GENERAL";"TAB2",#N/A,TRUE,"GENERAL";"TAB3",#N/A,TRUE,"GENERAL";"TAB4",#N/A,TRUE,"GENERAL";"TAB5",#N/A,TRUE,"GENERAL"}</definedName>
    <definedName name="_______z6" localSheetId="12" hidden="1">{"TAB1",#N/A,TRUE,"GENERAL";"TAB2",#N/A,TRUE,"GENERAL";"TAB3",#N/A,TRUE,"GENERAL";"TAB4",#N/A,TRUE,"GENERAL";"TAB5",#N/A,TRUE,"GENERAL"}</definedName>
    <definedName name="_______z6"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5" hidden="1">{"TAB1",#N/A,TRUE,"GENERAL";"TAB2",#N/A,TRUE,"GENERAL";"TAB3",#N/A,TRUE,"GENERAL";"TAB4",#N/A,TRUE,"GENERAL";"TAB5",#N/A,TRUE,"GENERAL"}</definedName>
    <definedName name="______a1" localSheetId="10"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13" hidden="1">{"TAB1",#N/A,TRUE,"GENERAL";"TAB2",#N/A,TRUE,"GENERAL";"TAB3",#N/A,TRUE,"GENERAL";"TAB4",#N/A,TRUE,"GENERAL";"TAB5",#N/A,TRUE,"GENERAL"}</definedName>
    <definedName name="______a1" localSheetId="12" hidden="1">{"TAB1",#N/A,TRUE,"GENERAL";"TAB2",#N/A,TRUE,"GENERAL";"TAB3",#N/A,TRUE,"GENERAL";"TAB4",#N/A,TRUE,"GENERAL";"TAB5",#N/A,TRUE,"GENERAL"}</definedName>
    <definedName name="______a1"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10"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13" hidden="1">{"TAB1",#N/A,TRUE,"GENERAL";"TAB2",#N/A,TRUE,"GENERAL";"TAB3",#N/A,TRUE,"GENERAL";"TAB4",#N/A,TRUE,"GENERAL";"TAB5",#N/A,TRUE,"GENERAL"}</definedName>
    <definedName name="______a3" localSheetId="12" hidden="1">{"TAB1",#N/A,TRUE,"GENERAL";"TAB2",#N/A,TRUE,"GENERAL";"TAB3",#N/A,TRUE,"GENERAL";"TAB4",#N/A,TRUE,"GENERAL";"TAB5",#N/A,TRUE,"GENERAL"}</definedName>
    <definedName name="______a3" hidden="1">{"TAB1",#N/A,TRUE,"GENERAL";"TAB2",#N/A,TRUE,"GENERAL";"TAB3",#N/A,TRUE,"GENERAL";"TAB4",#N/A,TRUE,"GENERAL";"TAB5",#N/A,TRUE,"GENERAL"}</definedName>
    <definedName name="______A30000" localSheetId="9">#REF!</definedName>
    <definedName name="______A30000" localSheetId="5">#REF!</definedName>
    <definedName name="______A30000" localSheetId="10">#REF!</definedName>
    <definedName name="______A30000" localSheetId="6">#REF!</definedName>
    <definedName name="______A30000" localSheetId="13">#REF!</definedName>
    <definedName name="______A30000" localSheetId="12">#REF!</definedName>
    <definedName name="______A30000">#REF!</definedName>
    <definedName name="______a4" localSheetId="9" hidden="1">{"via1",#N/A,TRUE,"general";"via2",#N/A,TRUE,"general";"via3",#N/A,TRUE,"general"}</definedName>
    <definedName name="______a4" localSheetId="5" hidden="1">{"via1",#N/A,TRUE,"general";"via2",#N/A,TRUE,"general";"via3",#N/A,TRUE,"general"}</definedName>
    <definedName name="______a4" localSheetId="10" hidden="1">{"via1",#N/A,TRUE,"general";"via2",#N/A,TRUE,"general";"via3",#N/A,TRUE,"general"}</definedName>
    <definedName name="______a4" localSheetId="6" hidden="1">{"via1",#N/A,TRUE,"general";"via2",#N/A,TRUE,"general";"via3",#N/A,TRUE,"general"}</definedName>
    <definedName name="______a4" localSheetId="13" hidden="1">{"via1",#N/A,TRUE,"general";"via2",#N/A,TRUE,"general";"via3",#N/A,TRUE,"general"}</definedName>
    <definedName name="______a4" localSheetId="12" hidden="1">{"via1",#N/A,TRUE,"general";"via2",#N/A,TRUE,"general";"via3",#N/A,TRUE,"general"}</definedName>
    <definedName name="______a4" hidden="1">{"via1",#N/A,TRUE,"general";"via2",#N/A,TRUE,"general";"via3",#N/A,TRUE,"general"}</definedName>
    <definedName name="______a5" localSheetId="9"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10"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13" hidden="1">{"TAB1",#N/A,TRUE,"GENERAL";"TAB2",#N/A,TRUE,"GENERAL";"TAB3",#N/A,TRUE,"GENERAL";"TAB4",#N/A,TRUE,"GENERAL";"TAB5",#N/A,TRUE,"GENERAL"}</definedName>
    <definedName name="______a5" localSheetId="12" hidden="1">{"TAB1",#N/A,TRUE,"GENERAL";"TAB2",#N/A,TRUE,"GENERAL";"TAB3",#N/A,TRUE,"GENERAL";"TAB4",#N/A,TRUE,"GENERAL";"TAB5",#N/A,TRUE,"GENERAL"}</definedName>
    <definedName name="______a5"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10"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13" hidden="1">{"TAB1",#N/A,TRUE,"GENERAL";"TAB2",#N/A,TRUE,"GENERAL";"TAB3",#N/A,TRUE,"GENERAL";"TAB4",#N/A,TRUE,"GENERAL";"TAB5",#N/A,TRUE,"GENERAL"}</definedName>
    <definedName name="______a6" localSheetId="12" hidden="1">{"TAB1",#N/A,TRUE,"GENERAL";"TAB2",#N/A,TRUE,"GENERAL";"TAB3",#N/A,TRUE,"GENERAL";"TAB4",#N/A,TRUE,"GENERAL";"TAB5",#N/A,TRUE,"GENERAL"}</definedName>
    <definedName name="______a6" hidden="1">{"TAB1",#N/A,TRUE,"GENERAL";"TAB2",#N/A,TRUE,"GENERAL";"TAB3",#N/A,TRUE,"GENERAL";"TAB4",#N/A,TRUE,"GENERAL";"TAB5",#N/A,TRUE,"GENERAL"}</definedName>
    <definedName name="______AFC1" localSheetId="10">#REF!</definedName>
    <definedName name="______AFC1" localSheetId="12">[4]INV!$A$25:$D$28</definedName>
    <definedName name="______AFC1">#REF!</definedName>
    <definedName name="______AFC3" localSheetId="10">#REF!</definedName>
    <definedName name="______AFC3" localSheetId="12">[4]INV!$F$25:$I$28</definedName>
    <definedName name="______AFC3">#REF!</definedName>
    <definedName name="______AFC5" localSheetId="10">#REF!</definedName>
    <definedName name="______AFC5" localSheetId="12">[4]INV!$K$25:$N$28</definedName>
    <definedName name="______AFC5">#REF!</definedName>
    <definedName name="______apu1" localSheetId="9">#REF!</definedName>
    <definedName name="______apu1" localSheetId="5">#REF!</definedName>
    <definedName name="______apu1" localSheetId="10">#REF!</definedName>
    <definedName name="______apu1" localSheetId="6">#REF!</definedName>
    <definedName name="______apu1" localSheetId="12">[3]INSUMOS!#REF!</definedName>
    <definedName name="______apu1">#REF!</definedName>
    <definedName name="______APU221" localSheetId="9">#REF!</definedName>
    <definedName name="______APU221" localSheetId="5">#REF!</definedName>
    <definedName name="______APU221" localSheetId="10">#REF!</definedName>
    <definedName name="______APU221" localSheetId="6">#REF!</definedName>
    <definedName name="______APU221" localSheetId="13">#REF!</definedName>
    <definedName name="______APU221" localSheetId="12">#REF!</definedName>
    <definedName name="______APU221">#REF!</definedName>
    <definedName name="______b2" localSheetId="9"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10"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13" hidden="1">{"TAB1",#N/A,TRUE,"GENERAL";"TAB2",#N/A,TRUE,"GENERAL";"TAB3",#N/A,TRUE,"GENERAL";"TAB4",#N/A,TRUE,"GENERAL";"TAB5",#N/A,TRUE,"GENERAL"}</definedName>
    <definedName name="______b2" localSheetId="12" hidden="1">{"TAB1",#N/A,TRUE,"GENERAL";"TAB2",#N/A,TRUE,"GENERAL";"TAB3",#N/A,TRUE,"GENERAL";"TAB4",#N/A,TRUE,"GENERAL";"TAB5",#N/A,TRUE,"GENERAL"}</definedName>
    <definedName name="______b2"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10"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13" hidden="1">{"TAB1",#N/A,TRUE,"GENERAL";"TAB2",#N/A,TRUE,"GENERAL";"TAB3",#N/A,TRUE,"GENERAL";"TAB4",#N/A,TRUE,"GENERAL";"TAB5",#N/A,TRUE,"GENERAL"}</definedName>
    <definedName name="______b3" localSheetId="12" hidden="1">{"TAB1",#N/A,TRUE,"GENERAL";"TAB2",#N/A,TRUE,"GENERAL";"TAB3",#N/A,TRUE,"GENERAL";"TAB4",#N/A,TRUE,"GENERAL";"TAB5",#N/A,TRUE,"GENERAL"}</definedName>
    <definedName name="______b3"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10"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13" hidden="1">{"TAB1",#N/A,TRUE,"GENERAL";"TAB2",#N/A,TRUE,"GENERAL";"TAB3",#N/A,TRUE,"GENERAL";"TAB4",#N/A,TRUE,"GENERAL";"TAB5",#N/A,TRUE,"GENERAL"}</definedName>
    <definedName name="______b4" localSheetId="12" hidden="1">{"TAB1",#N/A,TRUE,"GENERAL";"TAB2",#N/A,TRUE,"GENERAL";"TAB3",#N/A,TRUE,"GENERAL";"TAB4",#N/A,TRUE,"GENERAL";"TAB5",#N/A,TRUE,"GENERAL"}</definedName>
    <definedName name="______b4"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10"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13" hidden="1">{"TAB1",#N/A,TRUE,"GENERAL";"TAB2",#N/A,TRUE,"GENERAL";"TAB3",#N/A,TRUE,"GENERAL";"TAB4",#N/A,TRUE,"GENERAL";"TAB5",#N/A,TRUE,"GENERAL"}</definedName>
    <definedName name="______b5" localSheetId="12" hidden="1">{"TAB1",#N/A,TRUE,"GENERAL";"TAB2",#N/A,TRUE,"GENERAL";"TAB3",#N/A,TRUE,"GENERAL";"TAB4",#N/A,TRUE,"GENERAL";"TAB5",#N/A,TRUE,"GENERAL"}</definedName>
    <definedName name="______b5"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10"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13" hidden="1">{"TAB1",#N/A,TRUE,"GENERAL";"TAB2",#N/A,TRUE,"GENERAL";"TAB3",#N/A,TRUE,"GENERAL";"TAB4",#N/A,TRUE,"GENERAL";"TAB5",#N/A,TRUE,"GENERAL"}</definedName>
    <definedName name="______b6" localSheetId="12" hidden="1">{"TAB1",#N/A,TRUE,"GENERAL";"TAB2",#N/A,TRUE,"GENERAL";"TAB3",#N/A,TRUE,"GENERAL";"TAB4",#N/A,TRUE,"GENERAL";"TAB5",#N/A,TRUE,"GENERAL"}</definedName>
    <definedName name="______b6" hidden="1">{"TAB1",#N/A,TRUE,"GENERAL";"TAB2",#N/A,TRUE,"GENERAL";"TAB3",#N/A,TRUE,"GENERAL";"TAB4",#N/A,TRUE,"GENERAL";"TAB5",#N/A,TRUE,"GENERAL"}</definedName>
    <definedName name="______b7" localSheetId="9" hidden="1">{"via1",#N/A,TRUE,"general";"via2",#N/A,TRUE,"general";"via3",#N/A,TRUE,"general"}</definedName>
    <definedName name="______b7" localSheetId="5" hidden="1">{"via1",#N/A,TRUE,"general";"via2",#N/A,TRUE,"general";"via3",#N/A,TRUE,"general"}</definedName>
    <definedName name="______b7" localSheetId="10" hidden="1">{"via1",#N/A,TRUE,"general";"via2",#N/A,TRUE,"general";"via3",#N/A,TRUE,"general"}</definedName>
    <definedName name="______b7" localSheetId="6" hidden="1">{"via1",#N/A,TRUE,"general";"via2",#N/A,TRUE,"general";"via3",#N/A,TRUE,"general"}</definedName>
    <definedName name="______b7" localSheetId="13" hidden="1">{"via1",#N/A,TRUE,"general";"via2",#N/A,TRUE,"general";"via3",#N/A,TRUE,"general"}</definedName>
    <definedName name="______b7" localSheetId="12" hidden="1">{"via1",#N/A,TRUE,"general";"via2",#N/A,TRUE,"general";"via3",#N/A,TRUE,"general"}</definedName>
    <definedName name="______b7" hidden="1">{"via1",#N/A,TRUE,"general";"via2",#N/A,TRUE,"general";"via3",#N/A,TRUE,"general"}</definedName>
    <definedName name="______b8" localSheetId="9" hidden="1">{"via1",#N/A,TRUE,"general";"via2",#N/A,TRUE,"general";"via3",#N/A,TRUE,"general"}</definedName>
    <definedName name="______b8" localSheetId="5" hidden="1">{"via1",#N/A,TRUE,"general";"via2",#N/A,TRUE,"general";"via3",#N/A,TRUE,"general"}</definedName>
    <definedName name="______b8" localSheetId="10" hidden="1">{"via1",#N/A,TRUE,"general";"via2",#N/A,TRUE,"general";"via3",#N/A,TRUE,"general"}</definedName>
    <definedName name="______b8" localSheetId="6" hidden="1">{"via1",#N/A,TRUE,"general";"via2",#N/A,TRUE,"general";"via3",#N/A,TRUE,"general"}</definedName>
    <definedName name="______b8" localSheetId="13" hidden="1">{"via1",#N/A,TRUE,"general";"via2",#N/A,TRUE,"general";"via3",#N/A,TRUE,"general"}</definedName>
    <definedName name="______b8" localSheetId="12" hidden="1">{"via1",#N/A,TRUE,"general";"via2",#N/A,TRUE,"general";"via3",#N/A,TRUE,"general"}</definedName>
    <definedName name="______b8" hidden="1">{"via1",#N/A,TRUE,"general";"via2",#N/A,TRUE,"general";"via3",#N/A,TRUE,"general"}</definedName>
    <definedName name="______bb9" localSheetId="9"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10"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13" hidden="1">{"TAB1",#N/A,TRUE,"GENERAL";"TAB2",#N/A,TRUE,"GENERAL";"TAB3",#N/A,TRUE,"GENERAL";"TAB4",#N/A,TRUE,"GENERAL";"TAB5",#N/A,TRUE,"GENERAL"}</definedName>
    <definedName name="______bb9" localSheetId="12" hidden="1">{"TAB1",#N/A,TRUE,"GENERAL";"TAB2",#N/A,TRUE,"GENERAL";"TAB3",#N/A,TRUE,"GENERAL";"TAB4",#N/A,TRUE,"GENERAL";"TAB5",#N/A,TRUE,"GENERAL"}</definedName>
    <definedName name="______bb9"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10"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13" hidden="1">{"TAB1",#N/A,TRUE,"GENERAL";"TAB2",#N/A,TRUE,"GENERAL";"TAB3",#N/A,TRUE,"GENERAL";"TAB4",#N/A,TRUE,"GENERAL";"TAB5",#N/A,TRUE,"GENERAL"}</definedName>
    <definedName name="______bgb5" localSheetId="12" hidden="1">{"TAB1",#N/A,TRUE,"GENERAL";"TAB2",#N/A,TRUE,"GENERAL";"TAB3",#N/A,TRUE,"GENERAL";"TAB4",#N/A,TRUE,"GENERAL";"TAB5",#N/A,TRUE,"GENERAL"}</definedName>
    <definedName name="______bgb5" hidden="1">{"TAB1",#N/A,TRUE,"GENERAL";"TAB2",#N/A,TRUE,"GENERAL";"TAB3",#N/A,TRUE,"GENERAL";"TAB4",#N/A,TRUE,"GENERAL";"TAB5",#N/A,TRUE,"GENERAL"}</definedName>
    <definedName name="______BGC1" localSheetId="10">#REF!</definedName>
    <definedName name="______BGC1" localSheetId="12">[4]INV!$A$5:$D$8</definedName>
    <definedName name="______BGC1">#REF!</definedName>
    <definedName name="______BGC3" localSheetId="10">#REF!</definedName>
    <definedName name="______BGC3" localSheetId="12">[4]INV!$F$5:$I$8</definedName>
    <definedName name="______BGC3">#REF!</definedName>
    <definedName name="______BGC5" localSheetId="10">#REF!</definedName>
    <definedName name="______BGC5" localSheetId="12">[4]INV!$K$5:$N$8</definedName>
    <definedName name="______BGC5">#REF!</definedName>
    <definedName name="______CAC1" localSheetId="9">#REF!</definedName>
    <definedName name="______CAC1" localSheetId="10">#REF!</definedName>
    <definedName name="______CAC1" localSheetId="6">#REF!</definedName>
    <definedName name="______CAC1" localSheetId="12">#REF!</definedName>
    <definedName name="______CAC1">#REF!</definedName>
    <definedName name="______CAC3" localSheetId="10">#REF!</definedName>
    <definedName name="______CAC3" localSheetId="12">[4]INV!$F$19:$I$22</definedName>
    <definedName name="______CAC3">#REF!</definedName>
    <definedName name="______CAC5" localSheetId="9">#REF!</definedName>
    <definedName name="______CAC5" localSheetId="10">#REF!</definedName>
    <definedName name="______CAC5" localSheetId="6">#REF!</definedName>
    <definedName name="______CAC5" localSheetId="12">#REF!</definedName>
    <definedName name="______CAC5">#REF!</definedName>
    <definedName name="______cua1" localSheetId="10">#REF!</definedName>
    <definedName name="______cua1" localSheetId="12">'[5]ALCANTARILLADO RAS'!$A$4:$B$14</definedName>
    <definedName name="______cua1">#REF!</definedName>
    <definedName name="______DMD1" localSheetId="9">#REF!</definedName>
    <definedName name="______DMD1" localSheetId="5">#REF!</definedName>
    <definedName name="______DMD1" localSheetId="10">#REF!</definedName>
    <definedName name="______DMD1" localSheetId="6">#REF!</definedName>
    <definedName name="______DMD1" localSheetId="13">#REF!</definedName>
    <definedName name="______DMD1" localSheetId="12">#REF!</definedName>
    <definedName name="______DMD1">#REF!</definedName>
    <definedName name="______EST1" localSheetId="9">#REF!</definedName>
    <definedName name="______EST1" localSheetId="5">#REF!</definedName>
    <definedName name="______EST1" localSheetId="10">#REF!</definedName>
    <definedName name="______EST1" localSheetId="6">#REF!</definedName>
    <definedName name="______EST1" localSheetId="13">#REF!</definedName>
    <definedName name="______EST1" localSheetId="12">#REF!</definedName>
    <definedName name="______EST1">#REF!</definedName>
    <definedName name="______EST10" localSheetId="9">#REF!</definedName>
    <definedName name="______EST10" localSheetId="5">#REF!</definedName>
    <definedName name="______EST10" localSheetId="10">#REF!</definedName>
    <definedName name="______EST10" localSheetId="6">#REF!</definedName>
    <definedName name="______EST10" localSheetId="13">#REF!</definedName>
    <definedName name="______EST10" localSheetId="12">#REF!</definedName>
    <definedName name="______EST10">#REF!</definedName>
    <definedName name="______EST11" localSheetId="9">#REF!</definedName>
    <definedName name="______EST11" localSheetId="5">#REF!</definedName>
    <definedName name="______EST11" localSheetId="10">#REF!</definedName>
    <definedName name="______EST11" localSheetId="6">#REF!</definedName>
    <definedName name="______EST11" localSheetId="13">#REF!</definedName>
    <definedName name="______EST11" localSheetId="12">#REF!</definedName>
    <definedName name="______EST11">#REF!</definedName>
    <definedName name="______EST12" localSheetId="9">#REF!</definedName>
    <definedName name="______EST12" localSheetId="5">#REF!</definedName>
    <definedName name="______EST12" localSheetId="10">#REF!</definedName>
    <definedName name="______EST12" localSheetId="6">#REF!</definedName>
    <definedName name="______EST12" localSheetId="13">#REF!</definedName>
    <definedName name="______EST12" localSheetId="12">#REF!</definedName>
    <definedName name="______EST12">#REF!</definedName>
    <definedName name="______EST13" localSheetId="9">#REF!</definedName>
    <definedName name="______EST13" localSheetId="5">#REF!</definedName>
    <definedName name="______EST13" localSheetId="10">#REF!</definedName>
    <definedName name="______EST13" localSheetId="6">#REF!</definedName>
    <definedName name="______EST13" localSheetId="13">#REF!</definedName>
    <definedName name="______EST13" localSheetId="12">#REF!</definedName>
    <definedName name="______EST13">#REF!</definedName>
    <definedName name="______EST14" localSheetId="9">#REF!</definedName>
    <definedName name="______EST14" localSheetId="5">#REF!</definedName>
    <definedName name="______EST14" localSheetId="10">#REF!</definedName>
    <definedName name="______EST14" localSheetId="6">#REF!</definedName>
    <definedName name="______EST14" localSheetId="13">#REF!</definedName>
    <definedName name="______EST14" localSheetId="12">#REF!</definedName>
    <definedName name="______EST14">#REF!</definedName>
    <definedName name="______EST15" localSheetId="9">#REF!</definedName>
    <definedName name="______EST15" localSheetId="5">#REF!</definedName>
    <definedName name="______EST15" localSheetId="10">#REF!</definedName>
    <definedName name="______EST15" localSheetId="6">#REF!</definedName>
    <definedName name="______EST15" localSheetId="13">#REF!</definedName>
    <definedName name="______EST15" localSheetId="12">#REF!</definedName>
    <definedName name="______EST15">#REF!</definedName>
    <definedName name="______EST16" localSheetId="9">#REF!</definedName>
    <definedName name="______EST16" localSheetId="5">#REF!</definedName>
    <definedName name="______EST16" localSheetId="10">#REF!</definedName>
    <definedName name="______EST16" localSheetId="6">#REF!</definedName>
    <definedName name="______EST16" localSheetId="13">#REF!</definedName>
    <definedName name="______EST16" localSheetId="12">#REF!</definedName>
    <definedName name="______EST16">#REF!</definedName>
    <definedName name="______EST17" localSheetId="9">#REF!</definedName>
    <definedName name="______EST17" localSheetId="5">#REF!</definedName>
    <definedName name="______EST17" localSheetId="10">#REF!</definedName>
    <definedName name="______EST17" localSheetId="6">#REF!</definedName>
    <definedName name="______EST17" localSheetId="13">#REF!</definedName>
    <definedName name="______EST17" localSheetId="12">#REF!</definedName>
    <definedName name="______EST17">#REF!</definedName>
    <definedName name="______EST18" localSheetId="9">#REF!</definedName>
    <definedName name="______EST18" localSheetId="5">#REF!</definedName>
    <definedName name="______EST18" localSheetId="10">#REF!</definedName>
    <definedName name="______EST18" localSheetId="6">#REF!</definedName>
    <definedName name="______EST18" localSheetId="13">#REF!</definedName>
    <definedName name="______EST18" localSheetId="12">#REF!</definedName>
    <definedName name="______EST18">#REF!</definedName>
    <definedName name="______EST19" localSheetId="9">#REF!</definedName>
    <definedName name="______EST19" localSheetId="5">#REF!</definedName>
    <definedName name="______EST19" localSheetId="10">#REF!</definedName>
    <definedName name="______EST19" localSheetId="6">#REF!</definedName>
    <definedName name="______EST19" localSheetId="13">#REF!</definedName>
    <definedName name="______EST19" localSheetId="12">#REF!</definedName>
    <definedName name="______EST19">#REF!</definedName>
    <definedName name="______EST2" localSheetId="9">#REF!</definedName>
    <definedName name="______EST2" localSheetId="5">#REF!</definedName>
    <definedName name="______EST2" localSheetId="10">#REF!</definedName>
    <definedName name="______EST2" localSheetId="6">#REF!</definedName>
    <definedName name="______EST2" localSheetId="13">#REF!</definedName>
    <definedName name="______EST2" localSheetId="12">#REF!</definedName>
    <definedName name="______EST2">#REF!</definedName>
    <definedName name="______EST3" localSheetId="9">#REF!</definedName>
    <definedName name="______EST3" localSheetId="5">#REF!</definedName>
    <definedName name="______EST3" localSheetId="10">#REF!</definedName>
    <definedName name="______EST3" localSheetId="6">#REF!</definedName>
    <definedName name="______EST3" localSheetId="13">#REF!</definedName>
    <definedName name="______EST3" localSheetId="12">#REF!</definedName>
    <definedName name="______EST3">#REF!</definedName>
    <definedName name="______EST4" localSheetId="9">#REF!</definedName>
    <definedName name="______EST4" localSheetId="5">#REF!</definedName>
    <definedName name="______EST4" localSheetId="10">#REF!</definedName>
    <definedName name="______EST4" localSheetId="6">#REF!</definedName>
    <definedName name="______EST4" localSheetId="13">#REF!</definedName>
    <definedName name="______EST4" localSheetId="12">#REF!</definedName>
    <definedName name="______EST4">#REF!</definedName>
    <definedName name="______EST5" localSheetId="9">#REF!</definedName>
    <definedName name="______EST5" localSheetId="5">#REF!</definedName>
    <definedName name="______EST5" localSheetId="10">#REF!</definedName>
    <definedName name="______EST5" localSheetId="6">#REF!</definedName>
    <definedName name="______EST5" localSheetId="13">#REF!</definedName>
    <definedName name="______EST5" localSheetId="12">#REF!</definedName>
    <definedName name="______EST5">#REF!</definedName>
    <definedName name="______EST6" localSheetId="9">#REF!</definedName>
    <definedName name="______EST6" localSheetId="5">#REF!</definedName>
    <definedName name="______EST6" localSheetId="10">#REF!</definedName>
    <definedName name="______EST6" localSheetId="6">#REF!</definedName>
    <definedName name="______EST6" localSheetId="13">#REF!</definedName>
    <definedName name="______EST6" localSheetId="12">#REF!</definedName>
    <definedName name="______EST6">#REF!</definedName>
    <definedName name="______EST7" localSheetId="9">#REF!</definedName>
    <definedName name="______EST7" localSheetId="5">#REF!</definedName>
    <definedName name="______EST7" localSheetId="10">#REF!</definedName>
    <definedName name="______EST7" localSheetId="6">#REF!</definedName>
    <definedName name="______EST7" localSheetId="13">#REF!</definedName>
    <definedName name="______EST7" localSheetId="12">#REF!</definedName>
    <definedName name="______EST7">#REF!</definedName>
    <definedName name="______EST8" localSheetId="9">#REF!</definedName>
    <definedName name="______EST8" localSheetId="5">#REF!</definedName>
    <definedName name="______EST8" localSheetId="10">#REF!</definedName>
    <definedName name="______EST8" localSheetId="6">#REF!</definedName>
    <definedName name="______EST8" localSheetId="13">#REF!</definedName>
    <definedName name="______EST8" localSheetId="12">#REF!</definedName>
    <definedName name="______EST8">#REF!</definedName>
    <definedName name="______EST9" localSheetId="9">#REF!</definedName>
    <definedName name="______EST9" localSheetId="5">#REF!</definedName>
    <definedName name="______EST9" localSheetId="10">#REF!</definedName>
    <definedName name="______EST9" localSheetId="6">#REF!</definedName>
    <definedName name="______EST9" localSheetId="13">#REF!</definedName>
    <definedName name="______EST9" localSheetId="12">#REF!</definedName>
    <definedName name="______EST9">#REF!</definedName>
    <definedName name="______exc02">#REF!</definedName>
    <definedName name="______EXC1" localSheetId="9">#REF!</definedName>
    <definedName name="______EXC1" localSheetId="5">#REF!</definedName>
    <definedName name="______EXC1" localSheetId="10">#REF!</definedName>
    <definedName name="______EXC1" localSheetId="6">#REF!</definedName>
    <definedName name="______EXC1" localSheetId="13">#REF!</definedName>
    <definedName name="______EXC1" localSheetId="12">#REF!</definedName>
    <definedName name="______EXC1">#REF!</definedName>
    <definedName name="______EXC10" localSheetId="9">#REF!</definedName>
    <definedName name="______EXC10" localSheetId="5">#REF!</definedName>
    <definedName name="______EXC10" localSheetId="10">#REF!</definedName>
    <definedName name="______EXC10" localSheetId="6">#REF!</definedName>
    <definedName name="______EXC10" localSheetId="13">#REF!</definedName>
    <definedName name="______EXC10" localSheetId="12">#REF!</definedName>
    <definedName name="______EXC10">#REF!</definedName>
    <definedName name="______EXC11" localSheetId="9">#REF!</definedName>
    <definedName name="______EXC11" localSheetId="5">#REF!</definedName>
    <definedName name="______EXC11" localSheetId="10">#REF!</definedName>
    <definedName name="______EXC11" localSheetId="6">#REF!</definedName>
    <definedName name="______EXC11" localSheetId="13">#REF!</definedName>
    <definedName name="______EXC11" localSheetId="12">#REF!</definedName>
    <definedName name="______EXC11">#REF!</definedName>
    <definedName name="______EXC12" localSheetId="9">#REF!</definedName>
    <definedName name="______EXC12" localSheetId="5">#REF!</definedName>
    <definedName name="______EXC12" localSheetId="10">#REF!</definedName>
    <definedName name="______EXC12" localSheetId="6">#REF!</definedName>
    <definedName name="______EXC12" localSheetId="13">#REF!</definedName>
    <definedName name="______EXC12" localSheetId="12">#REF!</definedName>
    <definedName name="______EXC12">#REF!</definedName>
    <definedName name="______EXC2" localSheetId="9">#REF!</definedName>
    <definedName name="______EXC2" localSheetId="5">#REF!</definedName>
    <definedName name="______EXC2" localSheetId="10">#REF!</definedName>
    <definedName name="______EXC2" localSheetId="6">#REF!</definedName>
    <definedName name="______EXC2" localSheetId="13">#REF!</definedName>
    <definedName name="______EXC2" localSheetId="12">#REF!</definedName>
    <definedName name="______EXC2">#REF!</definedName>
    <definedName name="______exc24">#REF!</definedName>
    <definedName name="______EXC3" localSheetId="9">#REF!</definedName>
    <definedName name="______EXC3" localSheetId="5">#REF!</definedName>
    <definedName name="______EXC3" localSheetId="10">#REF!</definedName>
    <definedName name="______EXC3" localSheetId="6">#REF!</definedName>
    <definedName name="______EXC3" localSheetId="13">#REF!</definedName>
    <definedName name="______EXC3" localSheetId="12">#REF!</definedName>
    <definedName name="______EXC3">#REF!</definedName>
    <definedName name="______EXC4" localSheetId="9">#REF!</definedName>
    <definedName name="______EXC4" localSheetId="5">#REF!</definedName>
    <definedName name="______EXC4" localSheetId="10">#REF!</definedName>
    <definedName name="______EXC4" localSheetId="6">#REF!</definedName>
    <definedName name="______EXC4" localSheetId="13">#REF!</definedName>
    <definedName name="______EXC4" localSheetId="12">#REF!</definedName>
    <definedName name="______EXC4">#REF!</definedName>
    <definedName name="______exc40">#REF!</definedName>
    <definedName name="______EXC5" localSheetId="9">#REF!</definedName>
    <definedName name="______EXC5" localSheetId="5">#REF!</definedName>
    <definedName name="______EXC5" localSheetId="10">#REF!</definedName>
    <definedName name="______EXC5" localSheetId="6">#REF!</definedName>
    <definedName name="______EXC5" localSheetId="13">#REF!</definedName>
    <definedName name="______EXC5" localSheetId="12">#REF!</definedName>
    <definedName name="______EXC5">#REF!</definedName>
    <definedName name="______EXC6" localSheetId="9">#REF!</definedName>
    <definedName name="______EXC6" localSheetId="5">#REF!</definedName>
    <definedName name="______EXC6" localSheetId="10">#REF!</definedName>
    <definedName name="______EXC6" localSheetId="6">#REF!</definedName>
    <definedName name="______EXC6" localSheetId="13">#REF!</definedName>
    <definedName name="______EXC6" localSheetId="12">#REF!</definedName>
    <definedName name="______EXC6">#REF!</definedName>
    <definedName name="______EXC7" localSheetId="9">#REF!</definedName>
    <definedName name="______EXC7" localSheetId="5">#REF!</definedName>
    <definedName name="______EXC7" localSheetId="10">#REF!</definedName>
    <definedName name="______EXC7" localSheetId="6">#REF!</definedName>
    <definedName name="______EXC7" localSheetId="13">#REF!</definedName>
    <definedName name="______EXC7" localSheetId="12">#REF!</definedName>
    <definedName name="______EXC7">#REF!</definedName>
    <definedName name="______EXC8" localSheetId="9">#REF!</definedName>
    <definedName name="______EXC8" localSheetId="5">#REF!</definedName>
    <definedName name="______EXC8" localSheetId="10">#REF!</definedName>
    <definedName name="______EXC8" localSheetId="6">#REF!</definedName>
    <definedName name="______EXC8" localSheetId="13">#REF!</definedName>
    <definedName name="______EXC8" localSheetId="12">#REF!</definedName>
    <definedName name="______EXC8">#REF!</definedName>
    <definedName name="______EXC9" localSheetId="9">#REF!</definedName>
    <definedName name="______EXC9" localSheetId="5">#REF!</definedName>
    <definedName name="______EXC9" localSheetId="10">#REF!</definedName>
    <definedName name="______EXC9" localSheetId="6">#REF!</definedName>
    <definedName name="______EXC9" localSheetId="13">#REF!</definedName>
    <definedName name="______EXC9" localSheetId="12">#REF!</definedName>
    <definedName name="______EXC9">#REF!</definedName>
    <definedName name="______g2" localSheetId="9"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10"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13" hidden="1">{"TAB1",#N/A,TRUE,"GENERAL";"TAB2",#N/A,TRUE,"GENERAL";"TAB3",#N/A,TRUE,"GENERAL";"TAB4",#N/A,TRUE,"GENERAL";"TAB5",#N/A,TRUE,"GENERAL"}</definedName>
    <definedName name="______g2" localSheetId="12" hidden="1">{"TAB1",#N/A,TRUE,"GENERAL";"TAB2",#N/A,TRUE,"GENERAL";"TAB3",#N/A,TRUE,"GENERAL";"TAB4",#N/A,TRUE,"GENERAL";"TAB5",#N/A,TRUE,"GENERAL"}</definedName>
    <definedName name="______g2" hidden="1">{"TAB1",#N/A,TRUE,"GENERAL";"TAB2",#N/A,TRUE,"GENERAL";"TAB3",#N/A,TRUE,"GENERAL";"TAB4",#N/A,TRUE,"GENERAL";"TAB5",#N/A,TRUE,"GENERAL"}</definedName>
    <definedName name="______g3" localSheetId="9" hidden="1">{"via1",#N/A,TRUE,"general";"via2",#N/A,TRUE,"general";"via3",#N/A,TRUE,"general"}</definedName>
    <definedName name="______g3" localSheetId="5" hidden="1">{"via1",#N/A,TRUE,"general";"via2",#N/A,TRUE,"general";"via3",#N/A,TRUE,"general"}</definedName>
    <definedName name="______g3" localSheetId="10" hidden="1">{"via1",#N/A,TRUE,"general";"via2",#N/A,TRUE,"general";"via3",#N/A,TRUE,"general"}</definedName>
    <definedName name="______g3" localSheetId="6" hidden="1">{"via1",#N/A,TRUE,"general";"via2",#N/A,TRUE,"general";"via3",#N/A,TRUE,"general"}</definedName>
    <definedName name="______g3" localSheetId="13" hidden="1">{"via1",#N/A,TRUE,"general";"via2",#N/A,TRUE,"general";"via3",#N/A,TRUE,"general"}</definedName>
    <definedName name="______g3" localSheetId="12" hidden="1">{"via1",#N/A,TRUE,"general";"via2",#N/A,TRUE,"general";"via3",#N/A,TRUE,"general"}</definedName>
    <definedName name="______g3" hidden="1">{"via1",#N/A,TRUE,"general";"via2",#N/A,TRUE,"general";"via3",#N/A,TRUE,"general"}</definedName>
    <definedName name="______g4" localSheetId="9" hidden="1">{"via1",#N/A,TRUE,"general";"via2",#N/A,TRUE,"general";"via3",#N/A,TRUE,"general"}</definedName>
    <definedName name="______g4" localSheetId="5" hidden="1">{"via1",#N/A,TRUE,"general";"via2",#N/A,TRUE,"general";"via3",#N/A,TRUE,"general"}</definedName>
    <definedName name="______g4" localSheetId="10" hidden="1">{"via1",#N/A,TRUE,"general";"via2",#N/A,TRUE,"general";"via3",#N/A,TRUE,"general"}</definedName>
    <definedName name="______g4" localSheetId="6" hidden="1">{"via1",#N/A,TRUE,"general";"via2",#N/A,TRUE,"general";"via3",#N/A,TRUE,"general"}</definedName>
    <definedName name="______g4" localSheetId="13" hidden="1">{"via1",#N/A,TRUE,"general";"via2",#N/A,TRUE,"general";"via3",#N/A,TRUE,"general"}</definedName>
    <definedName name="______g4" localSheetId="12" hidden="1">{"via1",#N/A,TRUE,"general";"via2",#N/A,TRUE,"general";"via3",#N/A,TRUE,"general"}</definedName>
    <definedName name="______g4" hidden="1">{"via1",#N/A,TRUE,"general";"via2",#N/A,TRUE,"general";"via3",#N/A,TRUE,"general"}</definedName>
    <definedName name="______g5" localSheetId="9" hidden="1">{"via1",#N/A,TRUE,"general";"via2",#N/A,TRUE,"general";"via3",#N/A,TRUE,"general"}</definedName>
    <definedName name="______g5" localSheetId="5" hidden="1">{"via1",#N/A,TRUE,"general";"via2",#N/A,TRUE,"general";"via3",#N/A,TRUE,"general"}</definedName>
    <definedName name="______g5" localSheetId="10" hidden="1">{"via1",#N/A,TRUE,"general";"via2",#N/A,TRUE,"general";"via3",#N/A,TRUE,"general"}</definedName>
    <definedName name="______g5" localSheetId="6" hidden="1">{"via1",#N/A,TRUE,"general";"via2",#N/A,TRUE,"general";"via3",#N/A,TRUE,"general"}</definedName>
    <definedName name="______g5" localSheetId="13" hidden="1">{"via1",#N/A,TRUE,"general";"via2",#N/A,TRUE,"general";"via3",#N/A,TRUE,"general"}</definedName>
    <definedName name="______g5" localSheetId="12" hidden="1">{"via1",#N/A,TRUE,"general";"via2",#N/A,TRUE,"general";"via3",#N/A,TRUE,"general"}</definedName>
    <definedName name="______g5" hidden="1">{"via1",#N/A,TRUE,"general";"via2",#N/A,TRUE,"general";"via3",#N/A,TRUE,"general"}</definedName>
    <definedName name="______g6" localSheetId="9" hidden="1">{"via1",#N/A,TRUE,"general";"via2",#N/A,TRUE,"general";"via3",#N/A,TRUE,"general"}</definedName>
    <definedName name="______g6" localSheetId="5" hidden="1">{"via1",#N/A,TRUE,"general";"via2",#N/A,TRUE,"general";"via3",#N/A,TRUE,"general"}</definedName>
    <definedName name="______g6" localSheetId="10" hidden="1">{"via1",#N/A,TRUE,"general";"via2",#N/A,TRUE,"general";"via3",#N/A,TRUE,"general"}</definedName>
    <definedName name="______g6" localSheetId="6" hidden="1">{"via1",#N/A,TRUE,"general";"via2",#N/A,TRUE,"general";"via3",#N/A,TRUE,"general"}</definedName>
    <definedName name="______g6" localSheetId="13" hidden="1">{"via1",#N/A,TRUE,"general";"via2",#N/A,TRUE,"general";"via3",#N/A,TRUE,"general"}</definedName>
    <definedName name="______g6" localSheetId="12" hidden="1">{"via1",#N/A,TRUE,"general";"via2",#N/A,TRUE,"general";"via3",#N/A,TRUE,"general"}</definedName>
    <definedName name="______g6" hidden="1">{"via1",#N/A,TRUE,"general";"via2",#N/A,TRUE,"general";"via3",#N/A,TRUE,"general"}</definedName>
    <definedName name="______g7" localSheetId="9"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10"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13" hidden="1">{"TAB1",#N/A,TRUE,"GENERAL";"TAB2",#N/A,TRUE,"GENERAL";"TAB3",#N/A,TRUE,"GENERAL";"TAB4",#N/A,TRUE,"GENERAL";"TAB5",#N/A,TRUE,"GENERAL"}</definedName>
    <definedName name="______g7" localSheetId="12" hidden="1">{"TAB1",#N/A,TRUE,"GENERAL";"TAB2",#N/A,TRUE,"GENERAL";"TAB3",#N/A,TRUE,"GENERAL";"TAB4",#N/A,TRUE,"GENERAL";"TAB5",#N/A,TRUE,"GENERAL"}</definedName>
    <definedName name="______g7"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10"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13" hidden="1">{"TAB1",#N/A,TRUE,"GENERAL";"TAB2",#N/A,TRUE,"GENERAL";"TAB3",#N/A,TRUE,"GENERAL";"TAB4",#N/A,TRUE,"GENERAL";"TAB5",#N/A,TRUE,"GENERAL"}</definedName>
    <definedName name="______GR1" localSheetId="12" hidden="1">{"TAB1",#N/A,TRUE,"GENERAL";"TAB2",#N/A,TRUE,"GENERAL";"TAB3",#N/A,TRUE,"GENERAL";"TAB4",#N/A,TRUE,"GENERAL";"TAB5",#N/A,TRUE,"GENERAL"}</definedName>
    <definedName name="______GR1" hidden="1">{"TAB1",#N/A,TRUE,"GENERAL";"TAB2",#N/A,TRUE,"GENERAL";"TAB3",#N/A,TRUE,"GENERAL";"TAB4",#N/A,TRUE,"GENERAL";"TAB5",#N/A,TRUE,"GENERAL"}</definedName>
    <definedName name="______gtr4" localSheetId="9" hidden="1">{"via1",#N/A,TRUE,"general";"via2",#N/A,TRUE,"general";"via3",#N/A,TRUE,"general"}</definedName>
    <definedName name="______gtr4" localSheetId="5" hidden="1">{"via1",#N/A,TRUE,"general";"via2",#N/A,TRUE,"general";"via3",#N/A,TRUE,"general"}</definedName>
    <definedName name="______gtr4" localSheetId="10" hidden="1">{"via1",#N/A,TRUE,"general";"via2",#N/A,TRUE,"general";"via3",#N/A,TRUE,"general"}</definedName>
    <definedName name="______gtr4" localSheetId="6" hidden="1">{"via1",#N/A,TRUE,"general";"via2",#N/A,TRUE,"general";"via3",#N/A,TRUE,"general"}</definedName>
    <definedName name="______gtr4" localSheetId="13" hidden="1">{"via1",#N/A,TRUE,"general";"via2",#N/A,TRUE,"general";"via3",#N/A,TRUE,"general"}</definedName>
    <definedName name="______gtr4" localSheetId="12" hidden="1">{"via1",#N/A,TRUE,"general";"via2",#N/A,TRUE,"general";"via3",#N/A,TRUE,"general"}</definedName>
    <definedName name="______gtr4" hidden="1">{"via1",#N/A,TRUE,"general";"via2",#N/A,TRUE,"general";"via3",#N/A,TRUE,"general"}</definedName>
    <definedName name="______h2" localSheetId="9" hidden="1">{"via1",#N/A,TRUE,"general";"via2",#N/A,TRUE,"general";"via3",#N/A,TRUE,"general"}</definedName>
    <definedName name="______h2" localSheetId="5" hidden="1">{"via1",#N/A,TRUE,"general";"via2",#N/A,TRUE,"general";"via3",#N/A,TRUE,"general"}</definedName>
    <definedName name="______h2" localSheetId="10" hidden="1">{"via1",#N/A,TRUE,"general";"via2",#N/A,TRUE,"general";"via3",#N/A,TRUE,"general"}</definedName>
    <definedName name="______h2" localSheetId="6" hidden="1">{"via1",#N/A,TRUE,"general";"via2",#N/A,TRUE,"general";"via3",#N/A,TRUE,"general"}</definedName>
    <definedName name="______h2" localSheetId="13" hidden="1">{"via1",#N/A,TRUE,"general";"via2",#N/A,TRUE,"general";"via3",#N/A,TRUE,"general"}</definedName>
    <definedName name="______h2" localSheetId="12" hidden="1">{"via1",#N/A,TRUE,"general";"via2",#N/A,TRUE,"general";"via3",#N/A,TRUE,"general"}</definedName>
    <definedName name="______h2" hidden="1">{"via1",#N/A,TRUE,"general";"via2",#N/A,TRUE,"general";"via3",#N/A,TRUE,"general"}</definedName>
    <definedName name="______h3" localSheetId="9" hidden="1">{"via1",#N/A,TRUE,"general";"via2",#N/A,TRUE,"general";"via3",#N/A,TRUE,"general"}</definedName>
    <definedName name="______h3" localSheetId="5" hidden="1">{"via1",#N/A,TRUE,"general";"via2",#N/A,TRUE,"general";"via3",#N/A,TRUE,"general"}</definedName>
    <definedName name="______h3" localSheetId="10" hidden="1">{"via1",#N/A,TRUE,"general";"via2",#N/A,TRUE,"general";"via3",#N/A,TRUE,"general"}</definedName>
    <definedName name="______h3" localSheetId="6" hidden="1">{"via1",#N/A,TRUE,"general";"via2",#N/A,TRUE,"general";"via3",#N/A,TRUE,"general"}</definedName>
    <definedName name="______h3" localSheetId="13" hidden="1">{"via1",#N/A,TRUE,"general";"via2",#N/A,TRUE,"general";"via3",#N/A,TRUE,"general"}</definedName>
    <definedName name="______h3" localSheetId="12" hidden="1">{"via1",#N/A,TRUE,"general";"via2",#N/A,TRUE,"general";"via3",#N/A,TRUE,"general"}</definedName>
    <definedName name="______h3" hidden="1">{"via1",#N/A,TRUE,"general";"via2",#N/A,TRUE,"general";"via3",#N/A,TRUE,"general"}</definedName>
    <definedName name="______h4" localSheetId="9"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10"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13" hidden="1">{"TAB1",#N/A,TRUE,"GENERAL";"TAB2",#N/A,TRUE,"GENERAL";"TAB3",#N/A,TRUE,"GENERAL";"TAB4",#N/A,TRUE,"GENERAL";"TAB5",#N/A,TRUE,"GENERAL"}</definedName>
    <definedName name="______h4" localSheetId="12" hidden="1">{"TAB1",#N/A,TRUE,"GENERAL";"TAB2",#N/A,TRUE,"GENERAL";"TAB3",#N/A,TRUE,"GENERAL";"TAB4",#N/A,TRUE,"GENERAL";"TAB5",#N/A,TRUE,"GENERAL"}</definedName>
    <definedName name="______h4"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10"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13" hidden="1">{"TAB1",#N/A,TRUE,"GENERAL";"TAB2",#N/A,TRUE,"GENERAL";"TAB3",#N/A,TRUE,"GENERAL";"TAB4",#N/A,TRUE,"GENERAL";"TAB5",#N/A,TRUE,"GENERAL"}</definedName>
    <definedName name="______h5" localSheetId="12" hidden="1">{"TAB1",#N/A,TRUE,"GENERAL";"TAB2",#N/A,TRUE,"GENERAL";"TAB3",#N/A,TRUE,"GENERAL";"TAB4",#N/A,TRUE,"GENERAL";"TAB5",#N/A,TRUE,"GENERAL"}</definedName>
    <definedName name="______h5" hidden="1">{"TAB1",#N/A,TRUE,"GENERAL";"TAB2",#N/A,TRUE,"GENERAL";"TAB3",#N/A,TRUE,"GENERAL";"TAB4",#N/A,TRUE,"GENERAL";"TAB5",#N/A,TRUE,"GENERAL"}</definedName>
    <definedName name="______h6" localSheetId="9" hidden="1">{"via1",#N/A,TRUE,"general";"via2",#N/A,TRUE,"general";"via3",#N/A,TRUE,"general"}</definedName>
    <definedName name="______h6" localSheetId="5" hidden="1">{"via1",#N/A,TRUE,"general";"via2",#N/A,TRUE,"general";"via3",#N/A,TRUE,"general"}</definedName>
    <definedName name="______h6" localSheetId="10" hidden="1">{"via1",#N/A,TRUE,"general";"via2",#N/A,TRUE,"general";"via3",#N/A,TRUE,"general"}</definedName>
    <definedName name="______h6" localSheetId="6" hidden="1">{"via1",#N/A,TRUE,"general";"via2",#N/A,TRUE,"general";"via3",#N/A,TRUE,"general"}</definedName>
    <definedName name="______h6" localSheetId="13" hidden="1">{"via1",#N/A,TRUE,"general";"via2",#N/A,TRUE,"general";"via3",#N/A,TRUE,"general"}</definedName>
    <definedName name="______h6" localSheetId="12" hidden="1">{"via1",#N/A,TRUE,"general";"via2",#N/A,TRUE,"general";"via3",#N/A,TRUE,"general"}</definedName>
    <definedName name="______h6" hidden="1">{"via1",#N/A,TRUE,"general";"via2",#N/A,TRUE,"general";"via3",#N/A,TRUE,"general"}</definedName>
    <definedName name="______h7" localSheetId="9"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10"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13" hidden="1">{"TAB1",#N/A,TRUE,"GENERAL";"TAB2",#N/A,TRUE,"GENERAL";"TAB3",#N/A,TRUE,"GENERAL";"TAB4",#N/A,TRUE,"GENERAL";"TAB5",#N/A,TRUE,"GENERAL"}</definedName>
    <definedName name="______h7" localSheetId="12" hidden="1">{"TAB1",#N/A,TRUE,"GENERAL";"TAB2",#N/A,TRUE,"GENERAL";"TAB3",#N/A,TRUE,"GENERAL";"TAB4",#N/A,TRUE,"GENERAL";"TAB5",#N/A,TRUE,"GENERAL"}</definedName>
    <definedName name="______h7" hidden="1">{"TAB1",#N/A,TRUE,"GENERAL";"TAB2",#N/A,TRUE,"GENERAL";"TAB3",#N/A,TRUE,"GENERAL";"TAB4",#N/A,TRUE,"GENERAL";"TAB5",#N/A,TRUE,"GENERAL"}</definedName>
    <definedName name="______h8" localSheetId="9" hidden="1">{"via1",#N/A,TRUE,"general";"via2",#N/A,TRUE,"general";"via3",#N/A,TRUE,"general"}</definedName>
    <definedName name="______h8" localSheetId="5" hidden="1">{"via1",#N/A,TRUE,"general";"via2",#N/A,TRUE,"general";"via3",#N/A,TRUE,"general"}</definedName>
    <definedName name="______h8" localSheetId="10" hidden="1">{"via1",#N/A,TRUE,"general";"via2",#N/A,TRUE,"general";"via3",#N/A,TRUE,"general"}</definedName>
    <definedName name="______h8" localSheetId="6" hidden="1">{"via1",#N/A,TRUE,"general";"via2",#N/A,TRUE,"general";"via3",#N/A,TRUE,"general"}</definedName>
    <definedName name="______h8" localSheetId="13" hidden="1">{"via1",#N/A,TRUE,"general";"via2",#N/A,TRUE,"general";"via3",#N/A,TRUE,"general"}</definedName>
    <definedName name="______h8" localSheetId="12" hidden="1">{"via1",#N/A,TRUE,"general";"via2",#N/A,TRUE,"general";"via3",#N/A,TRUE,"general"}</definedName>
    <definedName name="______h8" hidden="1">{"via1",#N/A,TRUE,"general";"via2",#N/A,TRUE,"general";"via3",#N/A,TRUE,"general"}</definedName>
    <definedName name="______hfh7" localSheetId="9" hidden="1">{"via1",#N/A,TRUE,"general";"via2",#N/A,TRUE,"general";"via3",#N/A,TRUE,"general"}</definedName>
    <definedName name="______hfh7" localSheetId="5" hidden="1">{"via1",#N/A,TRUE,"general";"via2",#N/A,TRUE,"general";"via3",#N/A,TRUE,"general"}</definedName>
    <definedName name="______hfh7" localSheetId="10" hidden="1">{"via1",#N/A,TRUE,"general";"via2",#N/A,TRUE,"general";"via3",#N/A,TRUE,"general"}</definedName>
    <definedName name="______hfh7" localSheetId="6" hidden="1">{"via1",#N/A,TRUE,"general";"via2",#N/A,TRUE,"general";"via3",#N/A,TRUE,"general"}</definedName>
    <definedName name="______hfh7" localSheetId="13" hidden="1">{"via1",#N/A,TRUE,"general";"via2",#N/A,TRUE,"general";"via3",#N/A,TRUE,"general"}</definedName>
    <definedName name="______hfh7" localSheetId="12" hidden="1">{"via1",#N/A,TRUE,"general";"via2",#N/A,TRUE,"general";"via3",#N/A,TRUE,"general"}</definedName>
    <definedName name="______hfh7" hidden="1">{"via1",#N/A,TRUE,"general";"via2",#N/A,TRUE,"general";"via3",#N/A,TRUE,"general"}</definedName>
    <definedName name="______i1" localSheetId="9">#REF!</definedName>
    <definedName name="______i1" localSheetId="5">#REF!</definedName>
    <definedName name="______i1" localSheetId="10">#REF!</definedName>
    <definedName name="______i1" localSheetId="6">#REF!</definedName>
    <definedName name="______i1" localSheetId="13">#REF!</definedName>
    <definedName name="______i1" localSheetId="12">#REF!</definedName>
    <definedName name="______i1">#REF!</definedName>
    <definedName name="______i4" localSheetId="9" hidden="1">{"via1",#N/A,TRUE,"general";"via2",#N/A,TRUE,"general";"via3",#N/A,TRUE,"general"}</definedName>
    <definedName name="______i4" localSheetId="5" hidden="1">{"via1",#N/A,TRUE,"general";"via2",#N/A,TRUE,"general";"via3",#N/A,TRUE,"general"}</definedName>
    <definedName name="______i4" localSheetId="10" hidden="1">{"via1",#N/A,TRUE,"general";"via2",#N/A,TRUE,"general";"via3",#N/A,TRUE,"general"}</definedName>
    <definedName name="______i4" localSheetId="6" hidden="1">{"via1",#N/A,TRUE,"general";"via2",#N/A,TRUE,"general";"via3",#N/A,TRUE,"general"}</definedName>
    <definedName name="______i4" localSheetId="13" hidden="1">{"via1",#N/A,TRUE,"general";"via2",#N/A,TRUE,"general";"via3",#N/A,TRUE,"general"}</definedName>
    <definedName name="______i4" localSheetId="12" hidden="1">{"via1",#N/A,TRUE,"general";"via2",#N/A,TRUE,"general";"via3",#N/A,TRUE,"general"}</definedName>
    <definedName name="______i4" hidden="1">{"via1",#N/A,TRUE,"general";"via2",#N/A,TRUE,"general";"via3",#N/A,TRUE,"general"}</definedName>
    <definedName name="______i5" localSheetId="9"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10"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13" hidden="1">{"TAB1",#N/A,TRUE,"GENERAL";"TAB2",#N/A,TRUE,"GENERAL";"TAB3",#N/A,TRUE,"GENERAL";"TAB4",#N/A,TRUE,"GENERAL";"TAB5",#N/A,TRUE,"GENERAL"}</definedName>
    <definedName name="______i5" localSheetId="12" hidden="1">{"TAB1",#N/A,TRUE,"GENERAL";"TAB2",#N/A,TRUE,"GENERAL";"TAB3",#N/A,TRUE,"GENERAL";"TAB4",#N/A,TRUE,"GENERAL";"TAB5",#N/A,TRUE,"GENERAL"}</definedName>
    <definedName name="______i5"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10"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13" hidden="1">{"TAB1",#N/A,TRUE,"GENERAL";"TAB2",#N/A,TRUE,"GENERAL";"TAB3",#N/A,TRUE,"GENERAL";"TAB4",#N/A,TRUE,"GENERAL";"TAB5",#N/A,TRUE,"GENERAL"}</definedName>
    <definedName name="______i6" localSheetId="12" hidden="1">{"TAB1",#N/A,TRUE,"GENERAL";"TAB2",#N/A,TRUE,"GENERAL";"TAB3",#N/A,TRUE,"GENERAL";"TAB4",#N/A,TRUE,"GENERAL";"TAB5",#N/A,TRUE,"GENERAL"}</definedName>
    <definedName name="______i6" hidden="1">{"TAB1",#N/A,TRUE,"GENERAL";"TAB2",#N/A,TRUE,"GENERAL";"TAB3",#N/A,TRUE,"GENERAL";"TAB4",#N/A,TRUE,"GENERAL";"TAB5",#N/A,TRUE,"GENERAL"}</definedName>
    <definedName name="______i7" localSheetId="9" hidden="1">{"via1",#N/A,TRUE,"general";"via2",#N/A,TRUE,"general";"via3",#N/A,TRUE,"general"}</definedName>
    <definedName name="______i7" localSheetId="5" hidden="1">{"via1",#N/A,TRUE,"general";"via2",#N/A,TRUE,"general";"via3",#N/A,TRUE,"general"}</definedName>
    <definedName name="______i7" localSheetId="10" hidden="1">{"via1",#N/A,TRUE,"general";"via2",#N/A,TRUE,"general";"via3",#N/A,TRUE,"general"}</definedName>
    <definedName name="______i7" localSheetId="6" hidden="1">{"via1",#N/A,TRUE,"general";"via2",#N/A,TRUE,"general";"via3",#N/A,TRUE,"general"}</definedName>
    <definedName name="______i7" localSheetId="13" hidden="1">{"via1",#N/A,TRUE,"general";"via2",#N/A,TRUE,"general";"via3",#N/A,TRUE,"general"}</definedName>
    <definedName name="______i7" localSheetId="12" hidden="1">{"via1",#N/A,TRUE,"general";"via2",#N/A,TRUE,"general";"via3",#N/A,TRUE,"general"}</definedName>
    <definedName name="______i7" hidden="1">{"via1",#N/A,TRUE,"general";"via2",#N/A,TRUE,"general";"via3",#N/A,TRUE,"general"}</definedName>
    <definedName name="______i77" localSheetId="9"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10"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13" hidden="1">{"TAB1",#N/A,TRUE,"GENERAL";"TAB2",#N/A,TRUE,"GENERAL";"TAB3",#N/A,TRUE,"GENERAL";"TAB4",#N/A,TRUE,"GENERAL";"TAB5",#N/A,TRUE,"GENERAL"}</definedName>
    <definedName name="______i77" localSheetId="12" hidden="1">{"TAB1",#N/A,TRUE,"GENERAL";"TAB2",#N/A,TRUE,"GENERAL";"TAB3",#N/A,TRUE,"GENERAL";"TAB4",#N/A,TRUE,"GENERAL";"TAB5",#N/A,TRUE,"GENERAL"}</definedName>
    <definedName name="______i77" hidden="1">{"TAB1",#N/A,TRUE,"GENERAL";"TAB2",#N/A,TRUE,"GENERAL";"TAB3",#N/A,TRUE,"GENERAL";"TAB4",#N/A,TRUE,"GENERAL";"TAB5",#N/A,TRUE,"GENERAL"}</definedName>
    <definedName name="______i8" localSheetId="9" hidden="1">{"via1",#N/A,TRUE,"general";"via2",#N/A,TRUE,"general";"via3",#N/A,TRUE,"general"}</definedName>
    <definedName name="______i8" localSheetId="5" hidden="1">{"via1",#N/A,TRUE,"general";"via2",#N/A,TRUE,"general";"via3",#N/A,TRUE,"general"}</definedName>
    <definedName name="______i8" localSheetId="10" hidden="1">{"via1",#N/A,TRUE,"general";"via2",#N/A,TRUE,"general";"via3",#N/A,TRUE,"general"}</definedName>
    <definedName name="______i8" localSheetId="6" hidden="1">{"via1",#N/A,TRUE,"general";"via2",#N/A,TRUE,"general";"via3",#N/A,TRUE,"general"}</definedName>
    <definedName name="______i8" localSheetId="13" hidden="1">{"via1",#N/A,TRUE,"general";"via2",#N/A,TRUE,"general";"via3",#N/A,TRUE,"general"}</definedName>
    <definedName name="______i8" localSheetId="12" hidden="1">{"via1",#N/A,TRUE,"general";"via2",#N/A,TRUE,"general";"via3",#N/A,TRUE,"general"}</definedName>
    <definedName name="______i8" hidden="1">{"via1",#N/A,TRUE,"general";"via2",#N/A,TRUE,"general";"via3",#N/A,TRUE,"general"}</definedName>
    <definedName name="______i9" localSheetId="9"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10"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13" hidden="1">{"TAB1",#N/A,TRUE,"GENERAL";"TAB2",#N/A,TRUE,"GENERAL";"TAB3",#N/A,TRUE,"GENERAL";"TAB4",#N/A,TRUE,"GENERAL";"TAB5",#N/A,TRUE,"GENERAL"}</definedName>
    <definedName name="______i9" localSheetId="12" hidden="1">{"TAB1",#N/A,TRUE,"GENERAL";"TAB2",#N/A,TRUE,"GENERAL";"TAB3",#N/A,TRUE,"GENERAL";"TAB4",#N/A,TRUE,"GENERAL";"TAB5",#N/A,TRUE,"GENERAL"}</definedName>
    <definedName name="______i9" hidden="1">{"TAB1",#N/A,TRUE,"GENERAL";"TAB2",#N/A,TRUE,"GENERAL";"TAB3",#N/A,TRUE,"GENERAL";"TAB4",#N/A,TRUE,"GENERAL";"TAB5",#N/A,TRUE,"GENERAL"}</definedName>
    <definedName name="______INF1" localSheetId="9">#REF!</definedName>
    <definedName name="______INF1" localSheetId="5">#REF!</definedName>
    <definedName name="______INF1" localSheetId="10">#REF!</definedName>
    <definedName name="______INF1" localSheetId="6">#REF!</definedName>
    <definedName name="______INF1" localSheetId="13">#REF!</definedName>
    <definedName name="______INF1" localSheetId="12">#REF!</definedName>
    <definedName name="______INF1">#REF!</definedName>
    <definedName name="______k3" localSheetId="9"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10"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13" hidden="1">{"TAB1",#N/A,TRUE,"GENERAL";"TAB2",#N/A,TRUE,"GENERAL";"TAB3",#N/A,TRUE,"GENERAL";"TAB4",#N/A,TRUE,"GENERAL";"TAB5",#N/A,TRUE,"GENERAL"}</definedName>
    <definedName name="______k3" localSheetId="12" hidden="1">{"TAB1",#N/A,TRUE,"GENERAL";"TAB2",#N/A,TRUE,"GENERAL";"TAB3",#N/A,TRUE,"GENERAL";"TAB4",#N/A,TRUE,"GENERAL";"TAB5",#N/A,TRUE,"GENERAL"}</definedName>
    <definedName name="______k3" hidden="1">{"TAB1",#N/A,TRUE,"GENERAL";"TAB2",#N/A,TRUE,"GENERAL";"TAB3",#N/A,TRUE,"GENERAL";"TAB4",#N/A,TRUE,"GENERAL";"TAB5",#N/A,TRUE,"GENERAL"}</definedName>
    <definedName name="______k4" localSheetId="9" hidden="1">{"via1",#N/A,TRUE,"general";"via2",#N/A,TRUE,"general";"via3",#N/A,TRUE,"general"}</definedName>
    <definedName name="______k4" localSheetId="5" hidden="1">{"via1",#N/A,TRUE,"general";"via2",#N/A,TRUE,"general";"via3",#N/A,TRUE,"general"}</definedName>
    <definedName name="______k4" localSheetId="10" hidden="1">{"via1",#N/A,TRUE,"general";"via2",#N/A,TRUE,"general";"via3",#N/A,TRUE,"general"}</definedName>
    <definedName name="______k4" localSheetId="6" hidden="1">{"via1",#N/A,TRUE,"general";"via2",#N/A,TRUE,"general";"via3",#N/A,TRUE,"general"}</definedName>
    <definedName name="______k4" localSheetId="13" hidden="1">{"via1",#N/A,TRUE,"general";"via2",#N/A,TRUE,"general";"via3",#N/A,TRUE,"general"}</definedName>
    <definedName name="______k4" localSheetId="12" hidden="1">{"via1",#N/A,TRUE,"general";"via2",#N/A,TRUE,"general";"via3",#N/A,TRUE,"general"}</definedName>
    <definedName name="______k4" hidden="1">{"via1",#N/A,TRUE,"general";"via2",#N/A,TRUE,"general";"via3",#N/A,TRUE,"general"}</definedName>
    <definedName name="______k5" localSheetId="9" hidden="1">{"via1",#N/A,TRUE,"general";"via2",#N/A,TRUE,"general";"via3",#N/A,TRUE,"general"}</definedName>
    <definedName name="______k5" localSheetId="5" hidden="1">{"via1",#N/A,TRUE,"general";"via2",#N/A,TRUE,"general";"via3",#N/A,TRUE,"general"}</definedName>
    <definedName name="______k5" localSheetId="10" hidden="1">{"via1",#N/A,TRUE,"general";"via2",#N/A,TRUE,"general";"via3",#N/A,TRUE,"general"}</definedName>
    <definedName name="______k5" localSheetId="6" hidden="1">{"via1",#N/A,TRUE,"general";"via2",#N/A,TRUE,"general";"via3",#N/A,TRUE,"general"}</definedName>
    <definedName name="______k5" localSheetId="13" hidden="1">{"via1",#N/A,TRUE,"general";"via2",#N/A,TRUE,"general";"via3",#N/A,TRUE,"general"}</definedName>
    <definedName name="______k5" localSheetId="12" hidden="1">{"via1",#N/A,TRUE,"general";"via2",#N/A,TRUE,"general";"via3",#N/A,TRUE,"general"}</definedName>
    <definedName name="______k5" hidden="1">{"via1",#N/A,TRUE,"general";"via2",#N/A,TRUE,"general";"via3",#N/A,TRUE,"general"}</definedName>
    <definedName name="______k6" localSheetId="9"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10"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13" hidden="1">{"TAB1",#N/A,TRUE,"GENERAL";"TAB2",#N/A,TRUE,"GENERAL";"TAB3",#N/A,TRUE,"GENERAL";"TAB4",#N/A,TRUE,"GENERAL";"TAB5",#N/A,TRUE,"GENERAL"}</definedName>
    <definedName name="______k6" localSheetId="12" hidden="1">{"TAB1",#N/A,TRUE,"GENERAL";"TAB2",#N/A,TRUE,"GENERAL";"TAB3",#N/A,TRUE,"GENERAL";"TAB4",#N/A,TRUE,"GENERAL";"TAB5",#N/A,TRUE,"GENERAL"}</definedName>
    <definedName name="______k6" hidden="1">{"TAB1",#N/A,TRUE,"GENERAL";"TAB2",#N/A,TRUE,"GENERAL";"TAB3",#N/A,TRUE,"GENERAL";"TAB4",#N/A,TRUE,"GENERAL";"TAB5",#N/A,TRUE,"GENERAL"}</definedName>
    <definedName name="______k7" localSheetId="9" hidden="1">{"via1",#N/A,TRUE,"general";"via2",#N/A,TRUE,"general";"via3",#N/A,TRUE,"general"}</definedName>
    <definedName name="______k7" localSheetId="5" hidden="1">{"via1",#N/A,TRUE,"general";"via2",#N/A,TRUE,"general";"via3",#N/A,TRUE,"general"}</definedName>
    <definedName name="______k7" localSheetId="10" hidden="1">{"via1",#N/A,TRUE,"general";"via2",#N/A,TRUE,"general";"via3",#N/A,TRUE,"general"}</definedName>
    <definedName name="______k7" localSheetId="6" hidden="1">{"via1",#N/A,TRUE,"general";"via2",#N/A,TRUE,"general";"via3",#N/A,TRUE,"general"}</definedName>
    <definedName name="______k7" localSheetId="13" hidden="1">{"via1",#N/A,TRUE,"general";"via2",#N/A,TRUE,"general";"via3",#N/A,TRUE,"general"}</definedName>
    <definedName name="______k7" localSheetId="12" hidden="1">{"via1",#N/A,TRUE,"general";"via2",#N/A,TRUE,"general";"via3",#N/A,TRUE,"general"}</definedName>
    <definedName name="______k7" hidden="1">{"via1",#N/A,TRUE,"general";"via2",#N/A,TRUE,"general";"via3",#N/A,TRUE,"general"}</definedName>
    <definedName name="______k8" localSheetId="9" hidden="1">{"via1",#N/A,TRUE,"general";"via2",#N/A,TRUE,"general";"via3",#N/A,TRUE,"general"}</definedName>
    <definedName name="______k8" localSheetId="5" hidden="1">{"via1",#N/A,TRUE,"general";"via2",#N/A,TRUE,"general";"via3",#N/A,TRUE,"general"}</definedName>
    <definedName name="______k8" localSheetId="10" hidden="1">{"via1",#N/A,TRUE,"general";"via2",#N/A,TRUE,"general";"via3",#N/A,TRUE,"general"}</definedName>
    <definedName name="______k8" localSheetId="6" hidden="1">{"via1",#N/A,TRUE,"general";"via2",#N/A,TRUE,"general";"via3",#N/A,TRUE,"general"}</definedName>
    <definedName name="______k8" localSheetId="13" hidden="1">{"via1",#N/A,TRUE,"general";"via2",#N/A,TRUE,"general";"via3",#N/A,TRUE,"general"}</definedName>
    <definedName name="______k8" localSheetId="12" hidden="1">{"via1",#N/A,TRUE,"general";"via2",#N/A,TRUE,"general";"via3",#N/A,TRUE,"general"}</definedName>
    <definedName name="______k8" hidden="1">{"via1",#N/A,TRUE,"general";"via2",#N/A,TRUE,"general";"via3",#N/A,TRUE,"general"}</definedName>
    <definedName name="______k9" localSheetId="9"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10"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13" hidden="1">{"TAB1",#N/A,TRUE,"GENERAL";"TAB2",#N/A,TRUE,"GENERAL";"TAB3",#N/A,TRUE,"GENERAL";"TAB4",#N/A,TRUE,"GENERAL";"TAB5",#N/A,TRUE,"GENERAL"}</definedName>
    <definedName name="______k9" localSheetId="12" hidden="1">{"TAB1",#N/A,TRUE,"GENERAL";"TAB2",#N/A,TRUE,"GENERAL";"TAB3",#N/A,TRUE,"GENERAL";"TAB4",#N/A,TRUE,"GENERAL";"TAB5",#N/A,TRUE,"GENERAL"}</definedName>
    <definedName name="______k9"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10"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13" hidden="1">{"TAB1",#N/A,TRUE,"GENERAL";"TAB2",#N/A,TRUE,"GENERAL";"TAB3",#N/A,TRUE,"GENERAL";"TAB4",#N/A,TRUE,"GENERAL";"TAB5",#N/A,TRUE,"GENERAL"}</definedName>
    <definedName name="______kjk6" localSheetId="12" hidden="1">{"TAB1",#N/A,TRUE,"GENERAL";"TAB2",#N/A,TRUE,"GENERAL";"TAB3",#N/A,TRUE,"GENERAL";"TAB4",#N/A,TRUE,"GENERAL";"TAB5",#N/A,TRUE,"GENERAL"}</definedName>
    <definedName name="______kjk6" hidden="1">{"TAB1",#N/A,TRUE,"GENERAL";"TAB2",#N/A,TRUE,"GENERAL";"TAB3",#N/A,TRUE,"GENERAL";"TAB4",#N/A,TRUE,"GENERAL";"TAB5",#N/A,TRUE,"GENERAL"}</definedName>
    <definedName name="______m3" localSheetId="9" hidden="1">{"via1",#N/A,TRUE,"general";"via2",#N/A,TRUE,"general";"via3",#N/A,TRUE,"general"}</definedName>
    <definedName name="______m3" localSheetId="5" hidden="1">{"via1",#N/A,TRUE,"general";"via2",#N/A,TRUE,"general";"via3",#N/A,TRUE,"general"}</definedName>
    <definedName name="______m3" localSheetId="10" hidden="1">{"via1",#N/A,TRUE,"general";"via2",#N/A,TRUE,"general";"via3",#N/A,TRUE,"general"}</definedName>
    <definedName name="______m3" localSheetId="6" hidden="1">{"via1",#N/A,TRUE,"general";"via2",#N/A,TRUE,"general";"via3",#N/A,TRUE,"general"}</definedName>
    <definedName name="______m3" localSheetId="13" hidden="1">{"via1",#N/A,TRUE,"general";"via2",#N/A,TRUE,"general";"via3",#N/A,TRUE,"general"}</definedName>
    <definedName name="______m3" localSheetId="12" hidden="1">{"via1",#N/A,TRUE,"general";"via2",#N/A,TRUE,"general";"via3",#N/A,TRUE,"general"}</definedName>
    <definedName name="______m3" hidden="1">{"via1",#N/A,TRUE,"general";"via2",#N/A,TRUE,"general";"via3",#N/A,TRUE,"general"}</definedName>
    <definedName name="______m4" localSheetId="9"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10"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13" hidden="1">{"TAB1",#N/A,TRUE,"GENERAL";"TAB2",#N/A,TRUE,"GENERAL";"TAB3",#N/A,TRUE,"GENERAL";"TAB4",#N/A,TRUE,"GENERAL";"TAB5",#N/A,TRUE,"GENERAL"}</definedName>
    <definedName name="______m4" localSheetId="12" hidden="1">{"TAB1",#N/A,TRUE,"GENERAL";"TAB2",#N/A,TRUE,"GENERAL";"TAB3",#N/A,TRUE,"GENERAL";"TAB4",#N/A,TRUE,"GENERAL";"TAB5",#N/A,TRUE,"GENERAL"}</definedName>
    <definedName name="______m4" hidden="1">{"TAB1",#N/A,TRUE,"GENERAL";"TAB2",#N/A,TRUE,"GENERAL";"TAB3",#N/A,TRUE,"GENERAL";"TAB4",#N/A,TRUE,"GENERAL";"TAB5",#N/A,TRUE,"GENERAL"}</definedName>
    <definedName name="______m5" localSheetId="9" hidden="1">{"via1",#N/A,TRUE,"general";"via2",#N/A,TRUE,"general";"via3",#N/A,TRUE,"general"}</definedName>
    <definedName name="______m5" localSheetId="5" hidden="1">{"via1",#N/A,TRUE,"general";"via2",#N/A,TRUE,"general";"via3",#N/A,TRUE,"general"}</definedName>
    <definedName name="______m5" localSheetId="10" hidden="1">{"via1",#N/A,TRUE,"general";"via2",#N/A,TRUE,"general";"via3",#N/A,TRUE,"general"}</definedName>
    <definedName name="______m5" localSheetId="6" hidden="1">{"via1",#N/A,TRUE,"general";"via2",#N/A,TRUE,"general";"via3",#N/A,TRUE,"general"}</definedName>
    <definedName name="______m5" localSheetId="13" hidden="1">{"via1",#N/A,TRUE,"general";"via2",#N/A,TRUE,"general";"via3",#N/A,TRUE,"general"}</definedName>
    <definedName name="______m5" localSheetId="12" hidden="1">{"via1",#N/A,TRUE,"general";"via2",#N/A,TRUE,"general";"via3",#N/A,TRUE,"general"}</definedName>
    <definedName name="______m5" hidden="1">{"via1",#N/A,TRUE,"general";"via2",#N/A,TRUE,"general";"via3",#N/A,TRUE,"general"}</definedName>
    <definedName name="______m6" localSheetId="9"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10"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13" hidden="1">{"TAB1",#N/A,TRUE,"GENERAL";"TAB2",#N/A,TRUE,"GENERAL";"TAB3",#N/A,TRUE,"GENERAL";"TAB4",#N/A,TRUE,"GENERAL";"TAB5",#N/A,TRUE,"GENERAL"}</definedName>
    <definedName name="______m6" localSheetId="12" hidden="1">{"TAB1",#N/A,TRUE,"GENERAL";"TAB2",#N/A,TRUE,"GENERAL";"TAB3",#N/A,TRUE,"GENERAL";"TAB4",#N/A,TRUE,"GENERAL";"TAB5",#N/A,TRUE,"GENERAL"}</definedName>
    <definedName name="______m6"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10"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13" hidden="1">{"TAB1",#N/A,TRUE,"GENERAL";"TAB2",#N/A,TRUE,"GENERAL";"TAB3",#N/A,TRUE,"GENERAL";"TAB4",#N/A,TRUE,"GENERAL";"TAB5",#N/A,TRUE,"GENERAL"}</definedName>
    <definedName name="______m7" localSheetId="12" hidden="1">{"TAB1",#N/A,TRUE,"GENERAL";"TAB2",#N/A,TRUE,"GENERAL";"TAB3",#N/A,TRUE,"GENERAL";"TAB4",#N/A,TRUE,"GENERAL";"TAB5",#N/A,TRUE,"GENERAL"}</definedName>
    <definedName name="______m7" hidden="1">{"TAB1",#N/A,TRUE,"GENERAL";"TAB2",#N/A,TRUE,"GENERAL";"TAB3",#N/A,TRUE,"GENERAL";"TAB4",#N/A,TRUE,"GENERAL";"TAB5",#N/A,TRUE,"GENERAL"}</definedName>
    <definedName name="______m8" localSheetId="9" hidden="1">{"via1",#N/A,TRUE,"general";"via2",#N/A,TRUE,"general";"via3",#N/A,TRUE,"general"}</definedName>
    <definedName name="______m8" localSheetId="5" hidden="1">{"via1",#N/A,TRUE,"general";"via2",#N/A,TRUE,"general";"via3",#N/A,TRUE,"general"}</definedName>
    <definedName name="______m8" localSheetId="10" hidden="1">{"via1",#N/A,TRUE,"general";"via2",#N/A,TRUE,"general";"via3",#N/A,TRUE,"general"}</definedName>
    <definedName name="______m8" localSheetId="6" hidden="1">{"via1",#N/A,TRUE,"general";"via2",#N/A,TRUE,"general";"via3",#N/A,TRUE,"general"}</definedName>
    <definedName name="______m8" localSheetId="13" hidden="1">{"via1",#N/A,TRUE,"general";"via2",#N/A,TRUE,"general";"via3",#N/A,TRUE,"general"}</definedName>
    <definedName name="______m8" localSheetId="12" hidden="1">{"via1",#N/A,TRUE,"general";"via2",#N/A,TRUE,"general";"via3",#N/A,TRUE,"general"}</definedName>
    <definedName name="______m8" hidden="1">{"via1",#N/A,TRUE,"general";"via2",#N/A,TRUE,"general";"via3",#N/A,TRUE,"general"}</definedName>
    <definedName name="______m9" localSheetId="9" hidden="1">{"via1",#N/A,TRUE,"general";"via2",#N/A,TRUE,"general";"via3",#N/A,TRUE,"general"}</definedName>
    <definedName name="______m9" localSheetId="5" hidden="1">{"via1",#N/A,TRUE,"general";"via2",#N/A,TRUE,"general";"via3",#N/A,TRUE,"general"}</definedName>
    <definedName name="______m9" localSheetId="10" hidden="1">{"via1",#N/A,TRUE,"general";"via2",#N/A,TRUE,"general";"via3",#N/A,TRUE,"general"}</definedName>
    <definedName name="______m9" localSheetId="6" hidden="1">{"via1",#N/A,TRUE,"general";"via2",#N/A,TRUE,"general";"via3",#N/A,TRUE,"general"}</definedName>
    <definedName name="______m9" localSheetId="13" hidden="1">{"via1",#N/A,TRUE,"general";"via2",#N/A,TRUE,"general";"via3",#N/A,TRUE,"general"}</definedName>
    <definedName name="______m9" localSheetId="12" hidden="1">{"via1",#N/A,TRUE,"general";"via2",#N/A,TRUE,"general";"via3",#N/A,TRUE,"general"}</definedName>
    <definedName name="______m9" hidden="1">{"via1",#N/A,TRUE,"general";"via2",#N/A,TRUE,"general";"via3",#N/A,TRUE,"general"}</definedName>
    <definedName name="______MA2" localSheetId="9">#REF!</definedName>
    <definedName name="______MA2" localSheetId="5">#REF!</definedName>
    <definedName name="______MA2" localSheetId="10">#REF!</definedName>
    <definedName name="______MA2" localSheetId="6">#REF!</definedName>
    <definedName name="______MA2" localSheetId="13">#REF!</definedName>
    <definedName name="______MA2" localSheetId="12">#REF!</definedName>
    <definedName name="______MA2">#REF!</definedName>
    <definedName name="______n3" localSheetId="9"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10"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13" hidden="1">{"TAB1",#N/A,TRUE,"GENERAL";"TAB2",#N/A,TRUE,"GENERAL";"TAB3",#N/A,TRUE,"GENERAL";"TAB4",#N/A,TRUE,"GENERAL";"TAB5",#N/A,TRUE,"GENERAL"}</definedName>
    <definedName name="______n3" localSheetId="12" hidden="1">{"TAB1",#N/A,TRUE,"GENERAL";"TAB2",#N/A,TRUE,"GENERAL";"TAB3",#N/A,TRUE,"GENERAL";"TAB4",#N/A,TRUE,"GENERAL";"TAB5",#N/A,TRUE,"GENERAL"}</definedName>
    <definedName name="______n3" hidden="1">{"TAB1",#N/A,TRUE,"GENERAL";"TAB2",#N/A,TRUE,"GENERAL";"TAB3",#N/A,TRUE,"GENERAL";"TAB4",#N/A,TRUE,"GENERAL";"TAB5",#N/A,TRUE,"GENERAL"}</definedName>
    <definedName name="______n4" localSheetId="9" hidden="1">{"via1",#N/A,TRUE,"general";"via2",#N/A,TRUE,"general";"via3",#N/A,TRUE,"general"}</definedName>
    <definedName name="______n4" localSheetId="5" hidden="1">{"via1",#N/A,TRUE,"general";"via2",#N/A,TRUE,"general";"via3",#N/A,TRUE,"general"}</definedName>
    <definedName name="______n4" localSheetId="10" hidden="1">{"via1",#N/A,TRUE,"general";"via2",#N/A,TRUE,"general";"via3",#N/A,TRUE,"general"}</definedName>
    <definedName name="______n4" localSheetId="6" hidden="1">{"via1",#N/A,TRUE,"general";"via2",#N/A,TRUE,"general";"via3",#N/A,TRUE,"general"}</definedName>
    <definedName name="______n4" localSheetId="13" hidden="1">{"via1",#N/A,TRUE,"general";"via2",#N/A,TRUE,"general";"via3",#N/A,TRUE,"general"}</definedName>
    <definedName name="______n4" localSheetId="12" hidden="1">{"via1",#N/A,TRUE,"general";"via2",#N/A,TRUE,"general";"via3",#N/A,TRUE,"general"}</definedName>
    <definedName name="______n4" hidden="1">{"via1",#N/A,TRUE,"general";"via2",#N/A,TRUE,"general";"via3",#N/A,TRUE,"general"}</definedName>
    <definedName name="______n5" localSheetId="9"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10"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13" hidden="1">{"TAB1",#N/A,TRUE,"GENERAL";"TAB2",#N/A,TRUE,"GENERAL";"TAB3",#N/A,TRUE,"GENERAL";"TAB4",#N/A,TRUE,"GENERAL";"TAB5",#N/A,TRUE,"GENERAL"}</definedName>
    <definedName name="______n5" localSheetId="12" hidden="1">{"TAB1",#N/A,TRUE,"GENERAL";"TAB2",#N/A,TRUE,"GENERAL";"TAB3",#N/A,TRUE,"GENERAL";"TAB4",#N/A,TRUE,"GENERAL";"TAB5",#N/A,TRUE,"GENERAL"}</definedName>
    <definedName name="______n5" hidden="1">{"TAB1",#N/A,TRUE,"GENERAL";"TAB2",#N/A,TRUE,"GENERAL";"TAB3",#N/A,TRUE,"GENERAL";"TAB4",#N/A,TRUE,"GENERAL";"TAB5",#N/A,TRUE,"GENERAL"}</definedName>
    <definedName name="______nyn7" localSheetId="9" hidden="1">{"via1",#N/A,TRUE,"general";"via2",#N/A,TRUE,"general";"via3",#N/A,TRUE,"general"}</definedName>
    <definedName name="______nyn7" localSheetId="5" hidden="1">{"via1",#N/A,TRUE,"general";"via2",#N/A,TRUE,"general";"via3",#N/A,TRUE,"general"}</definedName>
    <definedName name="______nyn7" localSheetId="10" hidden="1">{"via1",#N/A,TRUE,"general";"via2",#N/A,TRUE,"general";"via3",#N/A,TRUE,"general"}</definedName>
    <definedName name="______nyn7" localSheetId="6" hidden="1">{"via1",#N/A,TRUE,"general";"via2",#N/A,TRUE,"general";"via3",#N/A,TRUE,"general"}</definedName>
    <definedName name="______nyn7" localSheetId="13" hidden="1">{"via1",#N/A,TRUE,"general";"via2",#N/A,TRUE,"general";"via3",#N/A,TRUE,"general"}</definedName>
    <definedName name="______nyn7" localSheetId="12" hidden="1">{"via1",#N/A,TRUE,"general";"via2",#N/A,TRUE,"general";"via3",#N/A,TRUE,"general"}</definedName>
    <definedName name="______nyn7" hidden="1">{"via1",#N/A,TRUE,"general";"via2",#N/A,TRUE,"general";"via3",#N/A,TRUE,"general"}</definedName>
    <definedName name="______o4" localSheetId="9" hidden="1">{"via1",#N/A,TRUE,"general";"via2",#N/A,TRUE,"general";"via3",#N/A,TRUE,"general"}</definedName>
    <definedName name="______o4" localSheetId="5" hidden="1">{"via1",#N/A,TRUE,"general";"via2",#N/A,TRUE,"general";"via3",#N/A,TRUE,"general"}</definedName>
    <definedName name="______o4" localSheetId="10" hidden="1">{"via1",#N/A,TRUE,"general";"via2",#N/A,TRUE,"general";"via3",#N/A,TRUE,"general"}</definedName>
    <definedName name="______o4" localSheetId="6" hidden="1">{"via1",#N/A,TRUE,"general";"via2",#N/A,TRUE,"general";"via3",#N/A,TRUE,"general"}</definedName>
    <definedName name="______o4" localSheetId="13" hidden="1">{"via1",#N/A,TRUE,"general";"via2",#N/A,TRUE,"general";"via3",#N/A,TRUE,"general"}</definedName>
    <definedName name="______o4" localSheetId="12" hidden="1">{"via1",#N/A,TRUE,"general";"via2",#N/A,TRUE,"general";"via3",#N/A,TRUE,"general"}</definedName>
    <definedName name="______o4" hidden="1">{"via1",#N/A,TRUE,"general";"via2",#N/A,TRUE,"general";"via3",#N/A,TRUE,"general"}</definedName>
    <definedName name="______o5" localSheetId="9"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10"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13" hidden="1">{"TAB1",#N/A,TRUE,"GENERAL";"TAB2",#N/A,TRUE,"GENERAL";"TAB3",#N/A,TRUE,"GENERAL";"TAB4",#N/A,TRUE,"GENERAL";"TAB5",#N/A,TRUE,"GENERAL"}</definedName>
    <definedName name="______o5" localSheetId="12" hidden="1">{"TAB1",#N/A,TRUE,"GENERAL";"TAB2",#N/A,TRUE,"GENERAL";"TAB3",#N/A,TRUE,"GENERAL";"TAB4",#N/A,TRUE,"GENERAL";"TAB5",#N/A,TRUE,"GENERAL"}</definedName>
    <definedName name="______o5"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10"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13" hidden="1">{"TAB1",#N/A,TRUE,"GENERAL";"TAB2",#N/A,TRUE,"GENERAL";"TAB3",#N/A,TRUE,"GENERAL";"TAB4",#N/A,TRUE,"GENERAL";"TAB5",#N/A,TRUE,"GENERAL"}</definedName>
    <definedName name="______o6" localSheetId="12" hidden="1">{"TAB1",#N/A,TRUE,"GENERAL";"TAB2",#N/A,TRUE,"GENERAL";"TAB3",#N/A,TRUE,"GENERAL";"TAB4",#N/A,TRUE,"GENERAL";"TAB5",#N/A,TRUE,"GENERAL"}</definedName>
    <definedName name="______o6"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10"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13" hidden="1">{"TAB1",#N/A,TRUE,"GENERAL";"TAB2",#N/A,TRUE,"GENERAL";"TAB3",#N/A,TRUE,"GENERAL";"TAB4",#N/A,TRUE,"GENERAL";"TAB5",#N/A,TRUE,"GENERAL"}</definedName>
    <definedName name="______o7" localSheetId="12" hidden="1">{"TAB1",#N/A,TRUE,"GENERAL";"TAB2",#N/A,TRUE,"GENERAL";"TAB3",#N/A,TRUE,"GENERAL";"TAB4",#N/A,TRUE,"GENERAL";"TAB5",#N/A,TRUE,"GENERAL"}</definedName>
    <definedName name="______o7" hidden="1">{"TAB1",#N/A,TRUE,"GENERAL";"TAB2",#N/A,TRUE,"GENERAL";"TAB3",#N/A,TRUE,"GENERAL";"TAB4",#N/A,TRUE,"GENERAL";"TAB5",#N/A,TRUE,"GENERAL"}</definedName>
    <definedName name="______o8" localSheetId="9" hidden="1">{"via1",#N/A,TRUE,"general";"via2",#N/A,TRUE,"general";"via3",#N/A,TRUE,"general"}</definedName>
    <definedName name="______o8" localSheetId="5" hidden="1">{"via1",#N/A,TRUE,"general";"via2",#N/A,TRUE,"general";"via3",#N/A,TRUE,"general"}</definedName>
    <definedName name="______o8" localSheetId="10" hidden="1">{"via1",#N/A,TRUE,"general";"via2",#N/A,TRUE,"general";"via3",#N/A,TRUE,"general"}</definedName>
    <definedName name="______o8" localSheetId="6" hidden="1">{"via1",#N/A,TRUE,"general";"via2",#N/A,TRUE,"general";"via3",#N/A,TRUE,"general"}</definedName>
    <definedName name="______o8" localSheetId="13" hidden="1">{"via1",#N/A,TRUE,"general";"via2",#N/A,TRUE,"general";"via3",#N/A,TRUE,"general"}</definedName>
    <definedName name="______o8" localSheetId="12" hidden="1">{"via1",#N/A,TRUE,"general";"via2",#N/A,TRUE,"general";"via3",#N/A,TRUE,"general"}</definedName>
    <definedName name="______o8" hidden="1">{"via1",#N/A,TRUE,"general";"via2",#N/A,TRUE,"general";"via3",#N/A,TRUE,"general"}</definedName>
    <definedName name="______o9" localSheetId="9"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10"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13" hidden="1">{"TAB1",#N/A,TRUE,"GENERAL";"TAB2",#N/A,TRUE,"GENERAL";"TAB3",#N/A,TRUE,"GENERAL";"TAB4",#N/A,TRUE,"GENERAL";"TAB5",#N/A,TRUE,"GENERAL"}</definedName>
    <definedName name="______o9" localSheetId="12" hidden="1">{"TAB1",#N/A,TRUE,"GENERAL";"TAB2",#N/A,TRUE,"GENERAL";"TAB3",#N/A,TRUE,"GENERAL";"TAB4",#N/A,TRUE,"GENERAL";"TAB5",#N/A,TRUE,"GENERAL"}</definedName>
    <definedName name="______o9" hidden="1">{"TAB1",#N/A,TRUE,"GENERAL";"TAB2",#N/A,TRUE,"GENERAL";"TAB3",#N/A,TRUE,"GENERAL";"TAB4",#N/A,TRUE,"GENERAL";"TAB5",#N/A,TRUE,"GENERAL"}</definedName>
    <definedName name="______p6" localSheetId="9" hidden="1">{"via1",#N/A,TRUE,"general";"via2",#N/A,TRUE,"general";"via3",#N/A,TRUE,"general"}</definedName>
    <definedName name="______p6" localSheetId="5" hidden="1">{"via1",#N/A,TRUE,"general";"via2",#N/A,TRUE,"general";"via3",#N/A,TRUE,"general"}</definedName>
    <definedName name="______p6" localSheetId="10" hidden="1">{"via1",#N/A,TRUE,"general";"via2",#N/A,TRUE,"general";"via3",#N/A,TRUE,"general"}</definedName>
    <definedName name="______p6" localSheetId="6" hidden="1">{"via1",#N/A,TRUE,"general";"via2",#N/A,TRUE,"general";"via3",#N/A,TRUE,"general"}</definedName>
    <definedName name="______p6" localSheetId="13" hidden="1">{"via1",#N/A,TRUE,"general";"via2",#N/A,TRUE,"general";"via3",#N/A,TRUE,"general"}</definedName>
    <definedName name="______p6" localSheetId="12" hidden="1">{"via1",#N/A,TRUE,"general";"via2",#N/A,TRUE,"general";"via3",#N/A,TRUE,"general"}</definedName>
    <definedName name="______p6" hidden="1">{"via1",#N/A,TRUE,"general";"via2",#N/A,TRUE,"general";"via3",#N/A,TRUE,"general"}</definedName>
    <definedName name="______p7" localSheetId="9" hidden="1">{"via1",#N/A,TRUE,"general";"via2",#N/A,TRUE,"general";"via3",#N/A,TRUE,"general"}</definedName>
    <definedName name="______p7" localSheetId="5" hidden="1">{"via1",#N/A,TRUE,"general";"via2",#N/A,TRUE,"general";"via3",#N/A,TRUE,"general"}</definedName>
    <definedName name="______p7" localSheetId="10" hidden="1">{"via1",#N/A,TRUE,"general";"via2",#N/A,TRUE,"general";"via3",#N/A,TRUE,"general"}</definedName>
    <definedName name="______p7" localSheetId="6" hidden="1">{"via1",#N/A,TRUE,"general";"via2",#N/A,TRUE,"general";"via3",#N/A,TRUE,"general"}</definedName>
    <definedName name="______p7" localSheetId="13" hidden="1">{"via1",#N/A,TRUE,"general";"via2",#N/A,TRUE,"general";"via3",#N/A,TRUE,"general"}</definedName>
    <definedName name="______p7" localSheetId="12" hidden="1">{"via1",#N/A,TRUE,"general";"via2",#N/A,TRUE,"general";"via3",#N/A,TRUE,"general"}</definedName>
    <definedName name="______p7" hidden="1">{"via1",#N/A,TRUE,"general";"via2",#N/A,TRUE,"general";"via3",#N/A,TRUE,"general"}</definedName>
    <definedName name="______p8" localSheetId="9"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10"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13" hidden="1">{"TAB1",#N/A,TRUE,"GENERAL";"TAB2",#N/A,TRUE,"GENERAL";"TAB3",#N/A,TRUE,"GENERAL";"TAB4",#N/A,TRUE,"GENERAL";"TAB5",#N/A,TRUE,"GENERAL"}</definedName>
    <definedName name="______p8" localSheetId="12" hidden="1">{"TAB1",#N/A,TRUE,"GENERAL";"TAB2",#N/A,TRUE,"GENERAL";"TAB3",#N/A,TRUE,"GENERAL";"TAB4",#N/A,TRUE,"GENERAL";"TAB5",#N/A,TRUE,"GENERAL"}</definedName>
    <definedName name="______p8" hidden="1">{"TAB1",#N/A,TRUE,"GENERAL";"TAB2",#N/A,TRUE,"GENERAL";"TAB3",#N/A,TRUE,"GENERAL";"TAB4",#N/A,TRUE,"GENERAL";"TAB5",#N/A,TRUE,"GENERAL"}</definedName>
    <definedName name="______PJ50" localSheetId="9">#REF!</definedName>
    <definedName name="______PJ50" localSheetId="5">#REF!</definedName>
    <definedName name="______PJ50" localSheetId="10">#REF!</definedName>
    <definedName name="______PJ50" localSheetId="6">#REF!</definedName>
    <definedName name="______PJ50" localSheetId="13">#REF!</definedName>
    <definedName name="______PJ50" localSheetId="12">#REF!</definedName>
    <definedName name="______PJ50">#REF!</definedName>
    <definedName name="______pj51" localSheetId="9">#REF!</definedName>
    <definedName name="______pj51" localSheetId="5">#REF!</definedName>
    <definedName name="______pj51" localSheetId="10">#REF!</definedName>
    <definedName name="______pj51" localSheetId="6">#REF!</definedName>
    <definedName name="______pj51" localSheetId="13">#REF!</definedName>
    <definedName name="______pj51" localSheetId="12">#REF!</definedName>
    <definedName name="______pj51">#REF!</definedName>
    <definedName name="______r" localSheetId="9" hidden="1">{"TAB1",#N/A,TRUE,"GENERAL";"TAB2",#N/A,TRUE,"GENERAL";"TAB3",#N/A,TRUE,"GENERAL";"TAB4",#N/A,TRUE,"GENERAL";"TAB5",#N/A,TRUE,"GENERAL"}</definedName>
    <definedName name="______r" localSheetId="5" hidden="1">{"TAB1",#N/A,TRUE,"GENERAL";"TAB2",#N/A,TRUE,"GENERAL";"TAB3",#N/A,TRUE,"GENERAL";"TAB4",#N/A,TRUE,"GENERAL";"TAB5",#N/A,TRUE,"GENERAL"}</definedName>
    <definedName name="______r" localSheetId="10"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13" hidden="1">{"TAB1",#N/A,TRUE,"GENERAL";"TAB2",#N/A,TRUE,"GENERAL";"TAB3",#N/A,TRUE,"GENERAL";"TAB4",#N/A,TRUE,"GENERAL";"TAB5",#N/A,TRUE,"GENERAL"}</definedName>
    <definedName name="______r" localSheetId="12" hidden="1">{"TAB1",#N/A,TRUE,"GENERAL";"TAB2",#N/A,TRUE,"GENERAL";"TAB3",#N/A,TRUE,"GENERAL";"TAB4",#N/A,TRUE,"GENERAL";"TAB5",#N/A,TRUE,"GENERAL"}</definedName>
    <definedName name="______r" hidden="1">{"TAB1",#N/A,TRUE,"GENERAL";"TAB2",#N/A,TRUE,"GENERAL";"TAB3",#N/A,TRUE,"GENERAL";"TAB4",#N/A,TRUE,"GENERAL";"TAB5",#N/A,TRUE,"GENERAL"}</definedName>
    <definedName name="______r4r" localSheetId="9" hidden="1">{"via1",#N/A,TRUE,"general";"via2",#N/A,TRUE,"general";"via3",#N/A,TRUE,"general"}</definedName>
    <definedName name="______r4r" localSheetId="5" hidden="1">{"via1",#N/A,TRUE,"general";"via2",#N/A,TRUE,"general";"via3",#N/A,TRUE,"general"}</definedName>
    <definedName name="______r4r" localSheetId="10" hidden="1">{"via1",#N/A,TRUE,"general";"via2",#N/A,TRUE,"general";"via3",#N/A,TRUE,"general"}</definedName>
    <definedName name="______r4r" localSheetId="6" hidden="1">{"via1",#N/A,TRUE,"general";"via2",#N/A,TRUE,"general";"via3",#N/A,TRUE,"general"}</definedName>
    <definedName name="______r4r" localSheetId="13" hidden="1">{"via1",#N/A,TRUE,"general";"via2",#N/A,TRUE,"general";"via3",#N/A,TRUE,"general"}</definedName>
    <definedName name="______r4r" localSheetId="12" hidden="1">{"via1",#N/A,TRUE,"general";"via2",#N/A,TRUE,"general";"via3",#N/A,TRUE,"general"}</definedName>
    <definedName name="______r4r" hidden="1">{"via1",#N/A,TRUE,"general";"via2",#N/A,TRUE,"general";"via3",#N/A,TRUE,"general"}</definedName>
    <definedName name="______Rc" localSheetId="9">#REF!</definedName>
    <definedName name="______Rc" localSheetId="5">#REF!</definedName>
    <definedName name="______Rc" localSheetId="10">#REF!</definedName>
    <definedName name="______Rc" localSheetId="6">#REF!</definedName>
    <definedName name="______Rc" localSheetId="13">#REF!</definedName>
    <definedName name="______Rc" localSheetId="12">#REF!</definedName>
    <definedName name="______Rc">#REF!</definedName>
    <definedName name="______rtu6" localSheetId="9" hidden="1">{"via1",#N/A,TRUE,"general";"via2",#N/A,TRUE,"general";"via3",#N/A,TRUE,"general"}</definedName>
    <definedName name="______rtu6" localSheetId="5" hidden="1">{"via1",#N/A,TRUE,"general";"via2",#N/A,TRUE,"general";"via3",#N/A,TRUE,"general"}</definedName>
    <definedName name="______rtu6" localSheetId="10" hidden="1">{"via1",#N/A,TRUE,"general";"via2",#N/A,TRUE,"general";"via3",#N/A,TRUE,"general"}</definedName>
    <definedName name="______rtu6" localSheetId="6" hidden="1">{"via1",#N/A,TRUE,"general";"via2",#N/A,TRUE,"general";"via3",#N/A,TRUE,"general"}</definedName>
    <definedName name="______rtu6" localSheetId="13" hidden="1">{"via1",#N/A,TRUE,"general";"via2",#N/A,TRUE,"general";"via3",#N/A,TRUE,"general"}</definedName>
    <definedName name="______rtu6" localSheetId="12" hidden="1">{"via1",#N/A,TRUE,"general";"via2",#N/A,TRUE,"general";"via3",#N/A,TRUE,"general"}</definedName>
    <definedName name="______rtu6" hidden="1">{"via1",#N/A,TRUE,"general";"via2",#N/A,TRUE,"general";"via3",#N/A,TRUE,"general"}</definedName>
    <definedName name="______s1" localSheetId="9" hidden="1">{"via1",#N/A,TRUE,"general";"via2",#N/A,TRUE,"general";"via3",#N/A,TRUE,"general"}</definedName>
    <definedName name="______s1" localSheetId="5" hidden="1">{"via1",#N/A,TRUE,"general";"via2",#N/A,TRUE,"general";"via3",#N/A,TRUE,"general"}</definedName>
    <definedName name="______s1" localSheetId="10" hidden="1">{"via1",#N/A,TRUE,"general";"via2",#N/A,TRUE,"general";"via3",#N/A,TRUE,"general"}</definedName>
    <definedName name="______s1" localSheetId="6" hidden="1">{"via1",#N/A,TRUE,"general";"via2",#N/A,TRUE,"general";"via3",#N/A,TRUE,"general"}</definedName>
    <definedName name="______s1" localSheetId="13" hidden="1">{"via1",#N/A,TRUE,"general";"via2",#N/A,TRUE,"general";"via3",#N/A,TRUE,"general"}</definedName>
    <definedName name="______s1" localSheetId="12" hidden="1">{"via1",#N/A,TRUE,"general";"via2",#N/A,TRUE,"general";"via3",#N/A,TRUE,"general"}</definedName>
    <definedName name="______s1" hidden="1">{"via1",#N/A,TRUE,"general";"via2",#N/A,TRUE,"general";"via3",#N/A,TRUE,"general"}</definedName>
    <definedName name="______s2" localSheetId="9"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10"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13" hidden="1">{"TAB1",#N/A,TRUE,"GENERAL";"TAB2",#N/A,TRUE,"GENERAL";"TAB3",#N/A,TRUE,"GENERAL";"TAB4",#N/A,TRUE,"GENERAL";"TAB5",#N/A,TRUE,"GENERAL"}</definedName>
    <definedName name="______s2" localSheetId="12" hidden="1">{"TAB1",#N/A,TRUE,"GENERAL";"TAB2",#N/A,TRUE,"GENERAL";"TAB3",#N/A,TRUE,"GENERAL";"TAB4",#N/A,TRUE,"GENERAL";"TAB5",#N/A,TRUE,"GENERAL"}</definedName>
    <definedName name="______s2"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10"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13" hidden="1">{"TAB1",#N/A,TRUE,"GENERAL";"TAB2",#N/A,TRUE,"GENERAL";"TAB3",#N/A,TRUE,"GENERAL";"TAB4",#N/A,TRUE,"GENERAL";"TAB5",#N/A,TRUE,"GENERAL"}</definedName>
    <definedName name="______s3" localSheetId="12" hidden="1">{"TAB1",#N/A,TRUE,"GENERAL";"TAB2",#N/A,TRUE,"GENERAL";"TAB3",#N/A,TRUE,"GENERAL";"TAB4",#N/A,TRUE,"GENERAL";"TAB5",#N/A,TRUE,"GENERAL"}</definedName>
    <definedName name="______s3" hidden="1">{"TAB1",#N/A,TRUE,"GENERAL";"TAB2",#N/A,TRUE,"GENERAL";"TAB3",#N/A,TRUE,"GENERAL";"TAB4",#N/A,TRUE,"GENERAL";"TAB5",#N/A,TRUE,"GENERAL"}</definedName>
    <definedName name="______s4" localSheetId="9" hidden="1">{"via1",#N/A,TRUE,"general";"via2",#N/A,TRUE,"general";"via3",#N/A,TRUE,"general"}</definedName>
    <definedName name="______s4" localSheetId="5" hidden="1">{"via1",#N/A,TRUE,"general";"via2",#N/A,TRUE,"general";"via3",#N/A,TRUE,"general"}</definedName>
    <definedName name="______s4" localSheetId="10" hidden="1">{"via1",#N/A,TRUE,"general";"via2",#N/A,TRUE,"general";"via3",#N/A,TRUE,"general"}</definedName>
    <definedName name="______s4" localSheetId="6" hidden="1">{"via1",#N/A,TRUE,"general";"via2",#N/A,TRUE,"general";"via3",#N/A,TRUE,"general"}</definedName>
    <definedName name="______s4" localSheetId="13" hidden="1">{"via1",#N/A,TRUE,"general";"via2",#N/A,TRUE,"general";"via3",#N/A,TRUE,"general"}</definedName>
    <definedName name="______s4" localSheetId="12" hidden="1">{"via1",#N/A,TRUE,"general";"via2",#N/A,TRUE,"general";"via3",#N/A,TRUE,"general"}</definedName>
    <definedName name="______s4" hidden="1">{"via1",#N/A,TRUE,"general";"via2",#N/A,TRUE,"general";"via3",#N/A,TRUE,"general"}</definedName>
    <definedName name="______s5" localSheetId="9" hidden="1">{"via1",#N/A,TRUE,"general";"via2",#N/A,TRUE,"general";"via3",#N/A,TRUE,"general"}</definedName>
    <definedName name="______s5" localSheetId="5" hidden="1">{"via1",#N/A,TRUE,"general";"via2",#N/A,TRUE,"general";"via3",#N/A,TRUE,"general"}</definedName>
    <definedName name="______s5" localSheetId="10" hidden="1">{"via1",#N/A,TRUE,"general";"via2",#N/A,TRUE,"general";"via3",#N/A,TRUE,"general"}</definedName>
    <definedName name="______s5" localSheetId="6" hidden="1">{"via1",#N/A,TRUE,"general";"via2",#N/A,TRUE,"general";"via3",#N/A,TRUE,"general"}</definedName>
    <definedName name="______s5" localSheetId="13" hidden="1">{"via1",#N/A,TRUE,"general";"via2",#N/A,TRUE,"general";"via3",#N/A,TRUE,"general"}</definedName>
    <definedName name="______s5" localSheetId="12" hidden="1">{"via1",#N/A,TRUE,"general";"via2",#N/A,TRUE,"general";"via3",#N/A,TRUE,"general"}</definedName>
    <definedName name="______s5" hidden="1">{"via1",#N/A,TRUE,"general";"via2",#N/A,TRUE,"general";"via3",#N/A,TRUE,"general"}</definedName>
    <definedName name="______s6" localSheetId="9"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10"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13" hidden="1">{"TAB1",#N/A,TRUE,"GENERAL";"TAB2",#N/A,TRUE,"GENERAL";"TAB3",#N/A,TRUE,"GENERAL";"TAB4",#N/A,TRUE,"GENERAL";"TAB5",#N/A,TRUE,"GENERAL"}</definedName>
    <definedName name="______s6" localSheetId="12" hidden="1">{"TAB1",#N/A,TRUE,"GENERAL";"TAB2",#N/A,TRUE,"GENERAL";"TAB3",#N/A,TRUE,"GENERAL";"TAB4",#N/A,TRUE,"GENERAL";"TAB5",#N/A,TRUE,"GENERAL"}</definedName>
    <definedName name="______s6" hidden="1">{"TAB1",#N/A,TRUE,"GENERAL";"TAB2",#N/A,TRUE,"GENERAL";"TAB3",#N/A,TRUE,"GENERAL";"TAB4",#N/A,TRUE,"GENERAL";"TAB5",#N/A,TRUE,"GENERAL"}</definedName>
    <definedName name="______s7" localSheetId="9" hidden="1">{"via1",#N/A,TRUE,"general";"via2",#N/A,TRUE,"general";"via3",#N/A,TRUE,"general"}</definedName>
    <definedName name="______s7" localSheetId="5" hidden="1">{"via1",#N/A,TRUE,"general";"via2",#N/A,TRUE,"general";"via3",#N/A,TRUE,"general"}</definedName>
    <definedName name="______s7" localSheetId="10" hidden="1">{"via1",#N/A,TRUE,"general";"via2",#N/A,TRUE,"general";"via3",#N/A,TRUE,"general"}</definedName>
    <definedName name="______s7" localSheetId="6" hidden="1">{"via1",#N/A,TRUE,"general";"via2",#N/A,TRUE,"general";"via3",#N/A,TRUE,"general"}</definedName>
    <definedName name="______s7" localSheetId="13" hidden="1">{"via1",#N/A,TRUE,"general";"via2",#N/A,TRUE,"general";"via3",#N/A,TRUE,"general"}</definedName>
    <definedName name="______s7" localSheetId="12" hidden="1">{"via1",#N/A,TRUE,"general";"via2",#N/A,TRUE,"general";"via3",#N/A,TRUE,"general"}</definedName>
    <definedName name="______s7" hidden="1">{"via1",#N/A,TRUE,"general";"via2",#N/A,TRUE,"general";"via3",#N/A,TRUE,"general"}</definedName>
    <definedName name="______SBC1" localSheetId="10">#REF!</definedName>
    <definedName name="______SBC1" localSheetId="12">[4]INV!$A$12:$D$15</definedName>
    <definedName name="______SBC1">#REF!</definedName>
    <definedName name="______SBC3" localSheetId="10">#REF!</definedName>
    <definedName name="______SBC3" localSheetId="12">[4]INV!$F$12:$I$15</definedName>
    <definedName name="______SBC3">#REF!</definedName>
    <definedName name="______SBC5" localSheetId="9">#REF!</definedName>
    <definedName name="______SBC5" localSheetId="10">#REF!</definedName>
    <definedName name="______SBC5" localSheetId="6">#REF!</definedName>
    <definedName name="______SBC5" localSheetId="12">#REF!</definedName>
    <definedName name="______SBC5">#REF!</definedName>
    <definedName name="______t3" localSheetId="9"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10"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13" hidden="1">{"TAB1",#N/A,TRUE,"GENERAL";"TAB2",#N/A,TRUE,"GENERAL";"TAB3",#N/A,TRUE,"GENERAL";"TAB4",#N/A,TRUE,"GENERAL";"TAB5",#N/A,TRUE,"GENERAL"}</definedName>
    <definedName name="______t3" localSheetId="12" hidden="1">{"TAB1",#N/A,TRUE,"GENERAL";"TAB2",#N/A,TRUE,"GENERAL";"TAB3",#N/A,TRUE,"GENERAL";"TAB4",#N/A,TRUE,"GENERAL";"TAB5",#N/A,TRUE,"GENERAL"}</definedName>
    <definedName name="______t3" hidden="1">{"TAB1",#N/A,TRUE,"GENERAL";"TAB2",#N/A,TRUE,"GENERAL";"TAB3",#N/A,TRUE,"GENERAL";"TAB4",#N/A,TRUE,"GENERAL";"TAB5",#N/A,TRUE,"GENERAL"}</definedName>
    <definedName name="______t4" localSheetId="9" hidden="1">{"via1",#N/A,TRUE,"general";"via2",#N/A,TRUE,"general";"via3",#N/A,TRUE,"general"}</definedName>
    <definedName name="______t4" localSheetId="5" hidden="1">{"via1",#N/A,TRUE,"general";"via2",#N/A,TRUE,"general";"via3",#N/A,TRUE,"general"}</definedName>
    <definedName name="______t4" localSheetId="10" hidden="1">{"via1",#N/A,TRUE,"general";"via2",#N/A,TRUE,"general";"via3",#N/A,TRUE,"general"}</definedName>
    <definedName name="______t4" localSheetId="6" hidden="1">{"via1",#N/A,TRUE,"general";"via2",#N/A,TRUE,"general";"via3",#N/A,TRUE,"general"}</definedName>
    <definedName name="______t4" localSheetId="13" hidden="1">{"via1",#N/A,TRUE,"general";"via2",#N/A,TRUE,"general";"via3",#N/A,TRUE,"general"}</definedName>
    <definedName name="______t4" localSheetId="12" hidden="1">{"via1",#N/A,TRUE,"general";"via2",#N/A,TRUE,"general";"via3",#N/A,TRUE,"general"}</definedName>
    <definedName name="______t4" hidden="1">{"via1",#N/A,TRUE,"general";"via2",#N/A,TRUE,"general";"via3",#N/A,TRUE,"general"}</definedName>
    <definedName name="______t5" localSheetId="9"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10"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13" hidden="1">{"TAB1",#N/A,TRUE,"GENERAL";"TAB2",#N/A,TRUE,"GENERAL";"TAB3",#N/A,TRUE,"GENERAL";"TAB4",#N/A,TRUE,"GENERAL";"TAB5",#N/A,TRUE,"GENERAL"}</definedName>
    <definedName name="______t5" localSheetId="12" hidden="1">{"TAB1",#N/A,TRUE,"GENERAL";"TAB2",#N/A,TRUE,"GENERAL";"TAB3",#N/A,TRUE,"GENERAL";"TAB4",#N/A,TRUE,"GENERAL";"TAB5",#N/A,TRUE,"GENERAL"}</definedName>
    <definedName name="______t5" hidden="1">{"TAB1",#N/A,TRUE,"GENERAL";"TAB2",#N/A,TRUE,"GENERAL";"TAB3",#N/A,TRUE,"GENERAL";"TAB4",#N/A,TRUE,"GENERAL";"TAB5",#N/A,TRUE,"GENERAL"}</definedName>
    <definedName name="______t6" localSheetId="9" hidden="1">{"via1",#N/A,TRUE,"general";"via2",#N/A,TRUE,"general";"via3",#N/A,TRUE,"general"}</definedName>
    <definedName name="______t6" localSheetId="5" hidden="1">{"via1",#N/A,TRUE,"general";"via2",#N/A,TRUE,"general";"via3",#N/A,TRUE,"general"}</definedName>
    <definedName name="______t6" localSheetId="10" hidden="1">{"via1",#N/A,TRUE,"general";"via2",#N/A,TRUE,"general";"via3",#N/A,TRUE,"general"}</definedName>
    <definedName name="______t6" localSheetId="6" hidden="1">{"via1",#N/A,TRUE,"general";"via2",#N/A,TRUE,"general";"via3",#N/A,TRUE,"general"}</definedName>
    <definedName name="______t6" localSheetId="13" hidden="1">{"via1",#N/A,TRUE,"general";"via2",#N/A,TRUE,"general";"via3",#N/A,TRUE,"general"}</definedName>
    <definedName name="______t6" localSheetId="12" hidden="1">{"via1",#N/A,TRUE,"general";"via2",#N/A,TRUE,"general";"via3",#N/A,TRUE,"general"}</definedName>
    <definedName name="______t6" hidden="1">{"via1",#N/A,TRUE,"general";"via2",#N/A,TRUE,"general";"via3",#N/A,TRUE,"general"}</definedName>
    <definedName name="______t66" localSheetId="9"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10"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13" hidden="1">{"TAB1",#N/A,TRUE,"GENERAL";"TAB2",#N/A,TRUE,"GENERAL";"TAB3",#N/A,TRUE,"GENERAL";"TAB4",#N/A,TRUE,"GENERAL";"TAB5",#N/A,TRUE,"GENERAL"}</definedName>
    <definedName name="______t66" localSheetId="12" hidden="1">{"TAB1",#N/A,TRUE,"GENERAL";"TAB2",#N/A,TRUE,"GENERAL";"TAB3",#N/A,TRUE,"GENERAL";"TAB4",#N/A,TRUE,"GENERAL";"TAB5",#N/A,TRUE,"GENERAL"}</definedName>
    <definedName name="______t66" hidden="1">{"TAB1",#N/A,TRUE,"GENERAL";"TAB2",#N/A,TRUE,"GENERAL";"TAB3",#N/A,TRUE,"GENERAL";"TAB4",#N/A,TRUE,"GENERAL";"TAB5",#N/A,TRUE,"GENERAL"}</definedName>
    <definedName name="______t7" localSheetId="9" hidden="1">{"via1",#N/A,TRUE,"general";"via2",#N/A,TRUE,"general";"via3",#N/A,TRUE,"general"}</definedName>
    <definedName name="______t7" localSheetId="5" hidden="1">{"via1",#N/A,TRUE,"general";"via2",#N/A,TRUE,"general";"via3",#N/A,TRUE,"general"}</definedName>
    <definedName name="______t7" localSheetId="10" hidden="1">{"via1",#N/A,TRUE,"general";"via2",#N/A,TRUE,"general";"via3",#N/A,TRUE,"general"}</definedName>
    <definedName name="______t7" localSheetId="6" hidden="1">{"via1",#N/A,TRUE,"general";"via2",#N/A,TRUE,"general";"via3",#N/A,TRUE,"general"}</definedName>
    <definedName name="______t7" localSheetId="13" hidden="1">{"via1",#N/A,TRUE,"general";"via2",#N/A,TRUE,"general";"via3",#N/A,TRUE,"general"}</definedName>
    <definedName name="______t7" localSheetId="12" hidden="1">{"via1",#N/A,TRUE,"general";"via2",#N/A,TRUE,"general";"via3",#N/A,TRUE,"general"}</definedName>
    <definedName name="______t7" hidden="1">{"via1",#N/A,TRUE,"general";"via2",#N/A,TRUE,"general";"via3",#N/A,TRUE,"general"}</definedName>
    <definedName name="______t77" localSheetId="9"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10"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13" hidden="1">{"TAB1",#N/A,TRUE,"GENERAL";"TAB2",#N/A,TRUE,"GENERAL";"TAB3",#N/A,TRUE,"GENERAL";"TAB4",#N/A,TRUE,"GENERAL";"TAB5",#N/A,TRUE,"GENERAL"}</definedName>
    <definedName name="______t77" localSheetId="12" hidden="1">{"TAB1",#N/A,TRUE,"GENERAL";"TAB2",#N/A,TRUE,"GENERAL";"TAB3",#N/A,TRUE,"GENERAL";"TAB4",#N/A,TRUE,"GENERAL";"TAB5",#N/A,TRUE,"GENERAL"}</definedName>
    <definedName name="______t77"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10"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13" hidden="1">{"TAB1",#N/A,TRUE,"GENERAL";"TAB2",#N/A,TRUE,"GENERAL";"TAB3",#N/A,TRUE,"GENERAL";"TAB4",#N/A,TRUE,"GENERAL";"TAB5",#N/A,TRUE,"GENERAL"}</definedName>
    <definedName name="______t8" localSheetId="12" hidden="1">{"TAB1",#N/A,TRUE,"GENERAL";"TAB2",#N/A,TRUE,"GENERAL";"TAB3",#N/A,TRUE,"GENERAL";"TAB4",#N/A,TRUE,"GENERAL";"TAB5",#N/A,TRUE,"GENERAL"}</definedName>
    <definedName name="______t8" hidden="1">{"TAB1",#N/A,TRUE,"GENERAL";"TAB2",#N/A,TRUE,"GENERAL";"TAB3",#N/A,TRUE,"GENERAL";"TAB4",#N/A,TRUE,"GENERAL";"TAB5",#N/A,TRUE,"GENERAL"}</definedName>
    <definedName name="______t88" localSheetId="9" hidden="1">{"via1",#N/A,TRUE,"general";"via2",#N/A,TRUE,"general";"via3",#N/A,TRUE,"general"}</definedName>
    <definedName name="______t88" localSheetId="5" hidden="1">{"via1",#N/A,TRUE,"general";"via2",#N/A,TRUE,"general";"via3",#N/A,TRUE,"general"}</definedName>
    <definedName name="______t88" localSheetId="10" hidden="1">{"via1",#N/A,TRUE,"general";"via2",#N/A,TRUE,"general";"via3",#N/A,TRUE,"general"}</definedName>
    <definedName name="______t88" localSheetId="6" hidden="1">{"via1",#N/A,TRUE,"general";"via2",#N/A,TRUE,"general";"via3",#N/A,TRUE,"general"}</definedName>
    <definedName name="______t88" localSheetId="13" hidden="1">{"via1",#N/A,TRUE,"general";"via2",#N/A,TRUE,"general";"via3",#N/A,TRUE,"general"}</definedName>
    <definedName name="______t88" localSheetId="12" hidden="1">{"via1",#N/A,TRUE,"general";"via2",#N/A,TRUE,"general";"via3",#N/A,TRUE,"general"}</definedName>
    <definedName name="______t88" hidden="1">{"via1",#N/A,TRUE,"general";"via2",#N/A,TRUE,"general";"via3",#N/A,TRUE,"general"}</definedName>
    <definedName name="______t9" localSheetId="9"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10"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13" hidden="1">{"TAB1",#N/A,TRUE,"GENERAL";"TAB2",#N/A,TRUE,"GENERAL";"TAB3",#N/A,TRUE,"GENERAL";"TAB4",#N/A,TRUE,"GENERAL";"TAB5",#N/A,TRUE,"GENERAL"}</definedName>
    <definedName name="______t9" localSheetId="12" hidden="1">{"TAB1",#N/A,TRUE,"GENERAL";"TAB2",#N/A,TRUE,"GENERAL";"TAB3",#N/A,TRUE,"GENERAL";"TAB4",#N/A,TRUE,"GENERAL";"TAB5",#N/A,TRUE,"GENERAL"}</definedName>
    <definedName name="______t9" hidden="1">{"TAB1",#N/A,TRUE,"GENERAL";"TAB2",#N/A,TRUE,"GENERAL";"TAB3",#N/A,TRUE,"GENERAL";"TAB4",#N/A,TRUE,"GENERAL";"TAB5",#N/A,TRUE,"GENERAL"}</definedName>
    <definedName name="______t99" localSheetId="9" hidden="1">{"via1",#N/A,TRUE,"general";"via2",#N/A,TRUE,"general";"via3",#N/A,TRUE,"general"}</definedName>
    <definedName name="______t99" localSheetId="5" hidden="1">{"via1",#N/A,TRUE,"general";"via2",#N/A,TRUE,"general";"via3",#N/A,TRUE,"general"}</definedName>
    <definedName name="______t99" localSheetId="10" hidden="1">{"via1",#N/A,TRUE,"general";"via2",#N/A,TRUE,"general";"via3",#N/A,TRUE,"general"}</definedName>
    <definedName name="______t99" localSheetId="6" hidden="1">{"via1",#N/A,TRUE,"general";"via2",#N/A,TRUE,"general";"via3",#N/A,TRUE,"general"}</definedName>
    <definedName name="______t99" localSheetId="13" hidden="1">{"via1",#N/A,TRUE,"general";"via2",#N/A,TRUE,"general";"via3",#N/A,TRUE,"general"}</definedName>
    <definedName name="______t99" localSheetId="12" hidden="1">{"via1",#N/A,TRUE,"general";"via2",#N/A,TRUE,"general";"via3",#N/A,TRUE,"general"}</definedName>
    <definedName name="______t99" hidden="1">{"via1",#N/A,TRUE,"general";"via2",#N/A,TRUE,"general";"via3",#N/A,TRUE,"general"}</definedName>
    <definedName name="______u4" localSheetId="9"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10"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13" hidden="1">{"TAB1",#N/A,TRUE,"GENERAL";"TAB2",#N/A,TRUE,"GENERAL";"TAB3",#N/A,TRUE,"GENERAL";"TAB4",#N/A,TRUE,"GENERAL";"TAB5",#N/A,TRUE,"GENERAL"}</definedName>
    <definedName name="______u4" localSheetId="12" hidden="1">{"TAB1",#N/A,TRUE,"GENERAL";"TAB2",#N/A,TRUE,"GENERAL";"TAB3",#N/A,TRUE,"GENERAL";"TAB4",#N/A,TRUE,"GENERAL";"TAB5",#N/A,TRUE,"GENERAL"}</definedName>
    <definedName name="______u4"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10"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13" hidden="1">{"TAB1",#N/A,TRUE,"GENERAL";"TAB2",#N/A,TRUE,"GENERAL";"TAB3",#N/A,TRUE,"GENERAL";"TAB4",#N/A,TRUE,"GENERAL";"TAB5",#N/A,TRUE,"GENERAL"}</definedName>
    <definedName name="______u5" localSheetId="12" hidden="1">{"TAB1",#N/A,TRUE,"GENERAL";"TAB2",#N/A,TRUE,"GENERAL";"TAB3",#N/A,TRUE,"GENERAL";"TAB4",#N/A,TRUE,"GENERAL";"TAB5",#N/A,TRUE,"GENERAL"}</definedName>
    <definedName name="______u5"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10"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13" hidden="1">{"TAB1",#N/A,TRUE,"GENERAL";"TAB2",#N/A,TRUE,"GENERAL";"TAB3",#N/A,TRUE,"GENERAL";"TAB4",#N/A,TRUE,"GENERAL";"TAB5",#N/A,TRUE,"GENERAL"}</definedName>
    <definedName name="______u6" localSheetId="12" hidden="1">{"TAB1",#N/A,TRUE,"GENERAL";"TAB2",#N/A,TRUE,"GENERAL";"TAB3",#N/A,TRUE,"GENERAL";"TAB4",#N/A,TRUE,"GENERAL";"TAB5",#N/A,TRUE,"GENERAL"}</definedName>
    <definedName name="______u6" hidden="1">{"TAB1",#N/A,TRUE,"GENERAL";"TAB2",#N/A,TRUE,"GENERAL";"TAB3",#N/A,TRUE,"GENERAL";"TAB4",#N/A,TRUE,"GENERAL";"TAB5",#N/A,TRUE,"GENERAL"}</definedName>
    <definedName name="______u7" localSheetId="9" hidden="1">{"via1",#N/A,TRUE,"general";"via2",#N/A,TRUE,"general";"via3",#N/A,TRUE,"general"}</definedName>
    <definedName name="______u7" localSheetId="5" hidden="1">{"via1",#N/A,TRUE,"general";"via2",#N/A,TRUE,"general";"via3",#N/A,TRUE,"general"}</definedName>
    <definedName name="______u7" localSheetId="10" hidden="1">{"via1",#N/A,TRUE,"general";"via2",#N/A,TRUE,"general";"via3",#N/A,TRUE,"general"}</definedName>
    <definedName name="______u7" localSheetId="6" hidden="1">{"via1",#N/A,TRUE,"general";"via2",#N/A,TRUE,"general";"via3",#N/A,TRUE,"general"}</definedName>
    <definedName name="______u7" localSheetId="13" hidden="1">{"via1",#N/A,TRUE,"general";"via2",#N/A,TRUE,"general";"via3",#N/A,TRUE,"general"}</definedName>
    <definedName name="______u7" localSheetId="12" hidden="1">{"via1",#N/A,TRUE,"general";"via2",#N/A,TRUE,"general";"via3",#N/A,TRUE,"general"}</definedName>
    <definedName name="______u7" hidden="1">{"via1",#N/A,TRUE,"general";"via2",#N/A,TRUE,"general";"via3",#N/A,TRUE,"general"}</definedName>
    <definedName name="______u8" localSheetId="9"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10"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13" hidden="1">{"TAB1",#N/A,TRUE,"GENERAL";"TAB2",#N/A,TRUE,"GENERAL";"TAB3",#N/A,TRUE,"GENERAL";"TAB4",#N/A,TRUE,"GENERAL";"TAB5",#N/A,TRUE,"GENERAL"}</definedName>
    <definedName name="______u8" localSheetId="12" hidden="1">{"TAB1",#N/A,TRUE,"GENERAL";"TAB2",#N/A,TRUE,"GENERAL";"TAB3",#N/A,TRUE,"GENERAL";"TAB4",#N/A,TRUE,"GENERAL";"TAB5",#N/A,TRUE,"GENERAL"}</definedName>
    <definedName name="______u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10"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13" hidden="1">{"TAB1",#N/A,TRUE,"GENERAL";"TAB2",#N/A,TRUE,"GENERAL";"TAB3",#N/A,TRUE,"GENERAL";"TAB4",#N/A,TRUE,"GENERAL";"TAB5",#N/A,TRUE,"GENERAL"}</definedName>
    <definedName name="______u9" localSheetId="12" hidden="1">{"TAB1",#N/A,TRUE,"GENERAL";"TAB2",#N/A,TRUE,"GENERAL";"TAB3",#N/A,TRUE,"GENERAL";"TAB4",#N/A,TRUE,"GENERAL";"TAB5",#N/A,TRUE,"GENERAL"}</definedName>
    <definedName name="______u9"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10"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13" hidden="1">{"TAB1",#N/A,TRUE,"GENERAL";"TAB2",#N/A,TRUE,"GENERAL";"TAB3",#N/A,TRUE,"GENERAL";"TAB4",#N/A,TRUE,"GENERAL";"TAB5",#N/A,TRUE,"GENERAL"}</definedName>
    <definedName name="______ur7" localSheetId="12" hidden="1">{"TAB1",#N/A,TRUE,"GENERAL";"TAB2",#N/A,TRUE,"GENERAL";"TAB3",#N/A,TRUE,"GENERAL";"TAB4",#N/A,TRUE,"GENERAL";"TAB5",#N/A,TRUE,"GENERAL"}</definedName>
    <definedName name="______ur7" hidden="1">{"TAB1",#N/A,TRUE,"GENERAL";"TAB2",#N/A,TRUE,"GENERAL";"TAB3",#N/A,TRUE,"GENERAL";"TAB4",#N/A,TRUE,"GENERAL";"TAB5",#N/A,TRUE,"GENERAL"}</definedName>
    <definedName name="______v2" localSheetId="9" hidden="1">{"via1",#N/A,TRUE,"general";"via2",#N/A,TRUE,"general";"via3",#N/A,TRUE,"general"}</definedName>
    <definedName name="______v2" localSheetId="5" hidden="1">{"via1",#N/A,TRUE,"general";"via2",#N/A,TRUE,"general";"via3",#N/A,TRUE,"general"}</definedName>
    <definedName name="______v2" localSheetId="10" hidden="1">{"via1",#N/A,TRUE,"general";"via2",#N/A,TRUE,"general";"via3",#N/A,TRUE,"general"}</definedName>
    <definedName name="______v2" localSheetId="6" hidden="1">{"via1",#N/A,TRUE,"general";"via2",#N/A,TRUE,"general";"via3",#N/A,TRUE,"general"}</definedName>
    <definedName name="______v2" localSheetId="13" hidden="1">{"via1",#N/A,TRUE,"general";"via2",#N/A,TRUE,"general";"via3",#N/A,TRUE,"general"}</definedName>
    <definedName name="______v2" localSheetId="12" hidden="1">{"via1",#N/A,TRUE,"general";"via2",#N/A,TRUE,"general";"via3",#N/A,TRUE,"general"}</definedName>
    <definedName name="______v2" hidden="1">{"via1",#N/A,TRUE,"general";"via2",#N/A,TRUE,"general";"via3",#N/A,TRUE,"general"}</definedName>
    <definedName name="______v3" localSheetId="9"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10"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13" hidden="1">{"TAB1",#N/A,TRUE,"GENERAL";"TAB2",#N/A,TRUE,"GENERAL";"TAB3",#N/A,TRUE,"GENERAL";"TAB4",#N/A,TRUE,"GENERAL";"TAB5",#N/A,TRUE,"GENERAL"}</definedName>
    <definedName name="______v3" localSheetId="12" hidden="1">{"TAB1",#N/A,TRUE,"GENERAL";"TAB2",#N/A,TRUE,"GENERAL";"TAB3",#N/A,TRUE,"GENERAL";"TAB4",#N/A,TRUE,"GENERAL";"TAB5",#N/A,TRUE,"GENERAL"}</definedName>
    <definedName name="______v3"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10"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13" hidden="1">{"TAB1",#N/A,TRUE,"GENERAL";"TAB2",#N/A,TRUE,"GENERAL";"TAB3",#N/A,TRUE,"GENERAL";"TAB4",#N/A,TRUE,"GENERAL";"TAB5",#N/A,TRUE,"GENERAL"}</definedName>
    <definedName name="______v4" localSheetId="12" hidden="1">{"TAB1",#N/A,TRUE,"GENERAL";"TAB2",#N/A,TRUE,"GENERAL";"TAB3",#N/A,TRUE,"GENERAL";"TAB4",#N/A,TRUE,"GENERAL";"TAB5",#N/A,TRUE,"GENERAL"}</definedName>
    <definedName name="______v4"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10"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13" hidden="1">{"TAB1",#N/A,TRUE,"GENERAL";"TAB2",#N/A,TRUE,"GENERAL";"TAB3",#N/A,TRUE,"GENERAL";"TAB4",#N/A,TRUE,"GENERAL";"TAB5",#N/A,TRUE,"GENERAL"}</definedName>
    <definedName name="______v5" localSheetId="12" hidden="1">{"TAB1",#N/A,TRUE,"GENERAL";"TAB2",#N/A,TRUE,"GENERAL";"TAB3",#N/A,TRUE,"GENERAL";"TAB4",#N/A,TRUE,"GENERAL";"TAB5",#N/A,TRUE,"GENERAL"}</definedName>
    <definedName name="______v5"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10"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13" hidden="1">{"TAB1",#N/A,TRUE,"GENERAL";"TAB2",#N/A,TRUE,"GENERAL";"TAB3",#N/A,TRUE,"GENERAL";"TAB4",#N/A,TRUE,"GENERAL";"TAB5",#N/A,TRUE,"GENERAL"}</definedName>
    <definedName name="______v6" localSheetId="12" hidden="1">{"TAB1",#N/A,TRUE,"GENERAL";"TAB2",#N/A,TRUE,"GENERAL";"TAB3",#N/A,TRUE,"GENERAL";"TAB4",#N/A,TRUE,"GENERAL";"TAB5",#N/A,TRUE,"GENERAL"}</definedName>
    <definedName name="______v6" hidden="1">{"TAB1",#N/A,TRUE,"GENERAL";"TAB2",#N/A,TRUE,"GENERAL";"TAB3",#N/A,TRUE,"GENERAL";"TAB4",#N/A,TRUE,"GENERAL";"TAB5",#N/A,TRUE,"GENERAL"}</definedName>
    <definedName name="______v7" localSheetId="9" hidden="1">{"via1",#N/A,TRUE,"general";"via2",#N/A,TRUE,"general";"via3",#N/A,TRUE,"general"}</definedName>
    <definedName name="______v7" localSheetId="5" hidden="1">{"via1",#N/A,TRUE,"general";"via2",#N/A,TRUE,"general";"via3",#N/A,TRUE,"general"}</definedName>
    <definedName name="______v7" localSheetId="10" hidden="1">{"via1",#N/A,TRUE,"general";"via2",#N/A,TRUE,"general";"via3",#N/A,TRUE,"general"}</definedName>
    <definedName name="______v7" localSheetId="6" hidden="1">{"via1",#N/A,TRUE,"general";"via2",#N/A,TRUE,"general";"via3",#N/A,TRUE,"general"}</definedName>
    <definedName name="______v7" localSheetId="13" hidden="1">{"via1",#N/A,TRUE,"general";"via2",#N/A,TRUE,"general";"via3",#N/A,TRUE,"general"}</definedName>
    <definedName name="______v7" localSheetId="12" hidden="1">{"via1",#N/A,TRUE,"general";"via2",#N/A,TRUE,"general";"via3",#N/A,TRUE,"general"}</definedName>
    <definedName name="______v7" hidden="1">{"via1",#N/A,TRUE,"general";"via2",#N/A,TRUE,"general";"via3",#N/A,TRUE,"general"}</definedName>
    <definedName name="______v8" localSheetId="9"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10"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13" hidden="1">{"TAB1",#N/A,TRUE,"GENERAL";"TAB2",#N/A,TRUE,"GENERAL";"TAB3",#N/A,TRUE,"GENERAL";"TAB4",#N/A,TRUE,"GENERAL";"TAB5",#N/A,TRUE,"GENERAL"}</definedName>
    <definedName name="______v8" localSheetId="12" hidden="1">{"TAB1",#N/A,TRUE,"GENERAL";"TAB2",#N/A,TRUE,"GENERAL";"TAB3",#N/A,TRUE,"GENERAL";"TAB4",#N/A,TRUE,"GENERAL";"TAB5",#N/A,TRUE,"GENERAL"}</definedName>
    <definedName name="______v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10"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13" hidden="1">{"TAB1",#N/A,TRUE,"GENERAL";"TAB2",#N/A,TRUE,"GENERAL";"TAB3",#N/A,TRUE,"GENERAL";"TAB4",#N/A,TRUE,"GENERAL";"TAB5",#N/A,TRUE,"GENERAL"}</definedName>
    <definedName name="______v9" localSheetId="12" hidden="1">{"TAB1",#N/A,TRUE,"GENERAL";"TAB2",#N/A,TRUE,"GENERAL";"TAB3",#N/A,TRUE,"GENERAL";"TAB4",#N/A,TRUE,"GENERAL";"TAB5",#N/A,TRUE,"GENERAL"}</definedName>
    <definedName name="______v9" hidden="1">{"TAB1",#N/A,TRUE,"GENERAL";"TAB2",#N/A,TRUE,"GENERAL";"TAB3",#N/A,TRUE,"GENERAL";"TAB4",#N/A,TRUE,"GENERAL";"TAB5",#N/A,TRUE,"GENERAL"}</definedName>
    <definedName name="______vfv4" localSheetId="9" hidden="1">{"via1",#N/A,TRUE,"general";"via2",#N/A,TRUE,"general";"via3",#N/A,TRUE,"general"}</definedName>
    <definedName name="______vfv4" localSheetId="5" hidden="1">{"via1",#N/A,TRUE,"general";"via2",#N/A,TRUE,"general";"via3",#N/A,TRUE,"general"}</definedName>
    <definedName name="______vfv4" localSheetId="10" hidden="1">{"via1",#N/A,TRUE,"general";"via2",#N/A,TRUE,"general";"via3",#N/A,TRUE,"general"}</definedName>
    <definedName name="______vfv4" localSheetId="6" hidden="1">{"via1",#N/A,TRUE,"general";"via2",#N/A,TRUE,"general";"via3",#N/A,TRUE,"general"}</definedName>
    <definedName name="______vfv4" localSheetId="13" hidden="1">{"via1",#N/A,TRUE,"general";"via2",#N/A,TRUE,"general";"via3",#N/A,TRUE,"general"}</definedName>
    <definedName name="______vfv4" localSheetId="12" hidden="1">{"via1",#N/A,TRUE,"general";"via2",#N/A,TRUE,"general";"via3",#N/A,TRUE,"general"}</definedName>
    <definedName name="______vfv4" hidden="1">{"via1",#N/A,TRUE,"general";"via2",#N/A,TRUE,"general";"via3",#N/A,TRUE,"general"}</definedName>
    <definedName name="______VPD1" localSheetId="10">#REF!</definedName>
    <definedName name="______VPD1" localSheetId="12">[6]TARIFAS!$C$582</definedName>
    <definedName name="______VPD1">#REF!</definedName>
    <definedName name="______VPI1" localSheetId="10">#REF!</definedName>
    <definedName name="______VPI1" localSheetId="12">[6]TARIFAS!$C$580</definedName>
    <definedName name="______VPI1">#REF!</definedName>
    <definedName name="______VRA1" localSheetId="10">#REF!</definedName>
    <definedName name="______VRA1" localSheetId="12">[6]TARIFAS!$C$579</definedName>
    <definedName name="______VRA1">#REF!</definedName>
    <definedName name="______x1" localSheetId="9"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10"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13" hidden="1">{"TAB1",#N/A,TRUE,"GENERAL";"TAB2",#N/A,TRUE,"GENERAL";"TAB3",#N/A,TRUE,"GENERAL";"TAB4",#N/A,TRUE,"GENERAL";"TAB5",#N/A,TRUE,"GENERAL"}</definedName>
    <definedName name="______x1" localSheetId="12" hidden="1">{"TAB1",#N/A,TRUE,"GENERAL";"TAB2",#N/A,TRUE,"GENERAL";"TAB3",#N/A,TRUE,"GENERAL";"TAB4",#N/A,TRUE,"GENERAL";"TAB5",#N/A,TRUE,"GENERAL"}</definedName>
    <definedName name="______x1" hidden="1">{"TAB1",#N/A,TRUE,"GENERAL";"TAB2",#N/A,TRUE,"GENERAL";"TAB3",#N/A,TRUE,"GENERAL";"TAB4",#N/A,TRUE,"GENERAL";"TAB5",#N/A,TRUE,"GENERAL"}</definedName>
    <definedName name="______x2" localSheetId="9" hidden="1">{"via1",#N/A,TRUE,"general";"via2",#N/A,TRUE,"general";"via3",#N/A,TRUE,"general"}</definedName>
    <definedName name="______x2" localSheetId="5" hidden="1">{"via1",#N/A,TRUE,"general";"via2",#N/A,TRUE,"general";"via3",#N/A,TRUE,"general"}</definedName>
    <definedName name="______x2" localSheetId="10" hidden="1">{"via1",#N/A,TRUE,"general";"via2",#N/A,TRUE,"general";"via3",#N/A,TRUE,"general"}</definedName>
    <definedName name="______x2" localSheetId="6" hidden="1">{"via1",#N/A,TRUE,"general";"via2",#N/A,TRUE,"general";"via3",#N/A,TRUE,"general"}</definedName>
    <definedName name="______x2" localSheetId="13" hidden="1">{"via1",#N/A,TRUE,"general";"via2",#N/A,TRUE,"general";"via3",#N/A,TRUE,"general"}</definedName>
    <definedName name="______x2" localSheetId="12" hidden="1">{"via1",#N/A,TRUE,"general";"via2",#N/A,TRUE,"general";"via3",#N/A,TRUE,"general"}</definedName>
    <definedName name="______x2" hidden="1">{"via1",#N/A,TRUE,"general";"via2",#N/A,TRUE,"general";"via3",#N/A,TRUE,"general"}</definedName>
    <definedName name="______x3" localSheetId="9" hidden="1">{"via1",#N/A,TRUE,"general";"via2",#N/A,TRUE,"general";"via3",#N/A,TRUE,"general"}</definedName>
    <definedName name="______x3" localSheetId="5" hidden="1">{"via1",#N/A,TRUE,"general";"via2",#N/A,TRUE,"general";"via3",#N/A,TRUE,"general"}</definedName>
    <definedName name="______x3" localSheetId="10" hidden="1">{"via1",#N/A,TRUE,"general";"via2",#N/A,TRUE,"general";"via3",#N/A,TRUE,"general"}</definedName>
    <definedName name="______x3" localSheetId="6" hidden="1">{"via1",#N/A,TRUE,"general";"via2",#N/A,TRUE,"general";"via3",#N/A,TRUE,"general"}</definedName>
    <definedName name="______x3" localSheetId="13" hidden="1">{"via1",#N/A,TRUE,"general";"via2",#N/A,TRUE,"general";"via3",#N/A,TRUE,"general"}</definedName>
    <definedName name="______x3" localSheetId="12" hidden="1">{"via1",#N/A,TRUE,"general";"via2",#N/A,TRUE,"general";"via3",#N/A,TRUE,"general"}</definedName>
    <definedName name="______x3" hidden="1">{"via1",#N/A,TRUE,"general";"via2",#N/A,TRUE,"general";"via3",#N/A,TRUE,"general"}</definedName>
    <definedName name="______x4" localSheetId="9" hidden="1">{"via1",#N/A,TRUE,"general";"via2",#N/A,TRUE,"general";"via3",#N/A,TRUE,"general"}</definedName>
    <definedName name="______x4" localSheetId="5" hidden="1">{"via1",#N/A,TRUE,"general";"via2",#N/A,TRUE,"general";"via3",#N/A,TRUE,"general"}</definedName>
    <definedName name="______x4" localSheetId="10" hidden="1">{"via1",#N/A,TRUE,"general";"via2",#N/A,TRUE,"general";"via3",#N/A,TRUE,"general"}</definedName>
    <definedName name="______x4" localSheetId="6" hidden="1">{"via1",#N/A,TRUE,"general";"via2",#N/A,TRUE,"general";"via3",#N/A,TRUE,"general"}</definedName>
    <definedName name="______x4" localSheetId="13" hidden="1">{"via1",#N/A,TRUE,"general";"via2",#N/A,TRUE,"general";"via3",#N/A,TRUE,"general"}</definedName>
    <definedName name="______x4" localSheetId="12" hidden="1">{"via1",#N/A,TRUE,"general";"via2",#N/A,TRUE,"general";"via3",#N/A,TRUE,"general"}</definedName>
    <definedName name="______x4" hidden="1">{"via1",#N/A,TRUE,"general";"via2",#N/A,TRUE,"general";"via3",#N/A,TRUE,"general"}</definedName>
    <definedName name="______x5" localSheetId="9"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10"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13" hidden="1">{"TAB1",#N/A,TRUE,"GENERAL";"TAB2",#N/A,TRUE,"GENERAL";"TAB3",#N/A,TRUE,"GENERAL";"TAB4",#N/A,TRUE,"GENERAL";"TAB5",#N/A,TRUE,"GENERAL"}</definedName>
    <definedName name="______x5" localSheetId="12" hidden="1">{"TAB1",#N/A,TRUE,"GENERAL";"TAB2",#N/A,TRUE,"GENERAL";"TAB3",#N/A,TRUE,"GENERAL";"TAB4",#N/A,TRUE,"GENERAL";"TAB5",#N/A,TRUE,"GENERAL"}</definedName>
    <definedName name="______x5"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10"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13" hidden="1">{"TAB1",#N/A,TRUE,"GENERAL";"TAB2",#N/A,TRUE,"GENERAL";"TAB3",#N/A,TRUE,"GENERAL";"TAB4",#N/A,TRUE,"GENERAL";"TAB5",#N/A,TRUE,"GENERAL"}</definedName>
    <definedName name="______x6" localSheetId="12" hidden="1">{"TAB1",#N/A,TRUE,"GENERAL";"TAB2",#N/A,TRUE,"GENERAL";"TAB3",#N/A,TRUE,"GENERAL";"TAB4",#N/A,TRUE,"GENERAL";"TAB5",#N/A,TRUE,"GENERAL"}</definedName>
    <definedName name="______x6"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10"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13" hidden="1">{"TAB1",#N/A,TRUE,"GENERAL";"TAB2",#N/A,TRUE,"GENERAL";"TAB3",#N/A,TRUE,"GENERAL";"TAB4",#N/A,TRUE,"GENERAL";"TAB5",#N/A,TRUE,"GENERAL"}</definedName>
    <definedName name="______x7" localSheetId="12" hidden="1">{"TAB1",#N/A,TRUE,"GENERAL";"TAB2",#N/A,TRUE,"GENERAL";"TAB3",#N/A,TRUE,"GENERAL";"TAB4",#N/A,TRUE,"GENERAL";"TAB5",#N/A,TRUE,"GENERAL"}</definedName>
    <definedName name="______x7" hidden="1">{"TAB1",#N/A,TRUE,"GENERAL";"TAB2",#N/A,TRUE,"GENERAL";"TAB3",#N/A,TRUE,"GENERAL";"TAB4",#N/A,TRUE,"GENERAL";"TAB5",#N/A,TRUE,"GENERAL"}</definedName>
    <definedName name="______x8" localSheetId="9" hidden="1">{"via1",#N/A,TRUE,"general";"via2",#N/A,TRUE,"general";"via3",#N/A,TRUE,"general"}</definedName>
    <definedName name="______x8" localSheetId="5" hidden="1">{"via1",#N/A,TRUE,"general";"via2",#N/A,TRUE,"general";"via3",#N/A,TRUE,"general"}</definedName>
    <definedName name="______x8" localSheetId="10" hidden="1">{"via1",#N/A,TRUE,"general";"via2",#N/A,TRUE,"general";"via3",#N/A,TRUE,"general"}</definedName>
    <definedName name="______x8" localSheetId="6" hidden="1">{"via1",#N/A,TRUE,"general";"via2",#N/A,TRUE,"general";"via3",#N/A,TRUE,"general"}</definedName>
    <definedName name="______x8" localSheetId="13" hidden="1">{"via1",#N/A,TRUE,"general";"via2",#N/A,TRUE,"general";"via3",#N/A,TRUE,"general"}</definedName>
    <definedName name="______x8" localSheetId="12" hidden="1">{"via1",#N/A,TRUE,"general";"via2",#N/A,TRUE,"general";"via3",#N/A,TRUE,"general"}</definedName>
    <definedName name="______x8" hidden="1">{"via1",#N/A,TRUE,"general";"via2",#N/A,TRUE,"general";"via3",#N/A,TRUE,"general"}</definedName>
    <definedName name="______x9" localSheetId="9"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10"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13" hidden="1">{"TAB1",#N/A,TRUE,"GENERAL";"TAB2",#N/A,TRUE,"GENERAL";"TAB3",#N/A,TRUE,"GENERAL";"TAB4",#N/A,TRUE,"GENERAL";"TAB5",#N/A,TRUE,"GENERAL"}</definedName>
    <definedName name="______x9" localSheetId="12" hidden="1">{"TAB1",#N/A,TRUE,"GENERAL";"TAB2",#N/A,TRUE,"GENERAL";"TAB3",#N/A,TRUE,"GENERAL";"TAB4",#N/A,TRUE,"GENERAL";"TAB5",#N/A,TRUE,"GENERAL"}</definedName>
    <definedName name="______x9"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10"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13" hidden="1">{"TAB1",#N/A,TRUE,"GENERAL";"TAB2",#N/A,TRUE,"GENERAL";"TAB3",#N/A,TRUE,"GENERAL";"TAB4",#N/A,TRUE,"GENERAL";"TAB5",#N/A,TRUE,"GENERAL"}</definedName>
    <definedName name="______y2" localSheetId="12" hidden="1">{"TAB1",#N/A,TRUE,"GENERAL";"TAB2",#N/A,TRUE,"GENERAL";"TAB3",#N/A,TRUE,"GENERAL";"TAB4",#N/A,TRUE,"GENERAL";"TAB5",#N/A,TRUE,"GENERAL"}</definedName>
    <definedName name="______y2" hidden="1">{"TAB1",#N/A,TRUE,"GENERAL";"TAB2",#N/A,TRUE,"GENERAL";"TAB3",#N/A,TRUE,"GENERAL";"TAB4",#N/A,TRUE,"GENERAL";"TAB5",#N/A,TRUE,"GENERAL"}</definedName>
    <definedName name="______y3" localSheetId="9" hidden="1">{"via1",#N/A,TRUE,"general";"via2",#N/A,TRUE,"general";"via3",#N/A,TRUE,"general"}</definedName>
    <definedName name="______y3" localSheetId="5" hidden="1">{"via1",#N/A,TRUE,"general";"via2",#N/A,TRUE,"general";"via3",#N/A,TRUE,"general"}</definedName>
    <definedName name="______y3" localSheetId="10" hidden="1">{"via1",#N/A,TRUE,"general";"via2",#N/A,TRUE,"general";"via3",#N/A,TRUE,"general"}</definedName>
    <definedName name="______y3" localSheetId="6" hidden="1">{"via1",#N/A,TRUE,"general";"via2",#N/A,TRUE,"general";"via3",#N/A,TRUE,"general"}</definedName>
    <definedName name="______y3" localSheetId="13" hidden="1">{"via1",#N/A,TRUE,"general";"via2",#N/A,TRUE,"general";"via3",#N/A,TRUE,"general"}</definedName>
    <definedName name="______y3" localSheetId="12" hidden="1">{"via1",#N/A,TRUE,"general";"via2",#N/A,TRUE,"general";"via3",#N/A,TRUE,"general"}</definedName>
    <definedName name="______y3" hidden="1">{"via1",#N/A,TRUE,"general";"via2",#N/A,TRUE,"general";"via3",#N/A,TRUE,"general"}</definedName>
    <definedName name="______y4" localSheetId="9" hidden="1">{"via1",#N/A,TRUE,"general";"via2",#N/A,TRUE,"general";"via3",#N/A,TRUE,"general"}</definedName>
    <definedName name="______y4" localSheetId="5" hidden="1">{"via1",#N/A,TRUE,"general";"via2",#N/A,TRUE,"general";"via3",#N/A,TRUE,"general"}</definedName>
    <definedName name="______y4" localSheetId="10" hidden="1">{"via1",#N/A,TRUE,"general";"via2",#N/A,TRUE,"general";"via3",#N/A,TRUE,"general"}</definedName>
    <definedName name="______y4" localSheetId="6" hidden="1">{"via1",#N/A,TRUE,"general";"via2",#N/A,TRUE,"general";"via3",#N/A,TRUE,"general"}</definedName>
    <definedName name="______y4" localSheetId="13" hidden="1">{"via1",#N/A,TRUE,"general";"via2",#N/A,TRUE,"general";"via3",#N/A,TRUE,"general"}</definedName>
    <definedName name="______y4" localSheetId="12" hidden="1">{"via1",#N/A,TRUE,"general";"via2",#N/A,TRUE,"general";"via3",#N/A,TRUE,"general"}</definedName>
    <definedName name="______y4" hidden="1">{"via1",#N/A,TRUE,"general";"via2",#N/A,TRUE,"general";"via3",#N/A,TRUE,"general"}</definedName>
    <definedName name="______y5" localSheetId="9"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10"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13" hidden="1">{"TAB1",#N/A,TRUE,"GENERAL";"TAB2",#N/A,TRUE,"GENERAL";"TAB3",#N/A,TRUE,"GENERAL";"TAB4",#N/A,TRUE,"GENERAL";"TAB5",#N/A,TRUE,"GENERAL"}</definedName>
    <definedName name="______y5" localSheetId="12" hidden="1">{"TAB1",#N/A,TRUE,"GENERAL";"TAB2",#N/A,TRUE,"GENERAL";"TAB3",#N/A,TRUE,"GENERAL";"TAB4",#N/A,TRUE,"GENERAL";"TAB5",#N/A,TRUE,"GENERAL"}</definedName>
    <definedName name="______y5" hidden="1">{"TAB1",#N/A,TRUE,"GENERAL";"TAB2",#N/A,TRUE,"GENERAL";"TAB3",#N/A,TRUE,"GENERAL";"TAB4",#N/A,TRUE,"GENERAL";"TAB5",#N/A,TRUE,"GENERAL"}</definedName>
    <definedName name="______y6" localSheetId="9" hidden="1">{"via1",#N/A,TRUE,"general";"via2",#N/A,TRUE,"general";"via3",#N/A,TRUE,"general"}</definedName>
    <definedName name="______y6" localSheetId="5" hidden="1">{"via1",#N/A,TRUE,"general";"via2",#N/A,TRUE,"general";"via3",#N/A,TRUE,"general"}</definedName>
    <definedName name="______y6" localSheetId="10" hidden="1">{"via1",#N/A,TRUE,"general";"via2",#N/A,TRUE,"general";"via3",#N/A,TRUE,"general"}</definedName>
    <definedName name="______y6" localSheetId="6" hidden="1">{"via1",#N/A,TRUE,"general";"via2",#N/A,TRUE,"general";"via3",#N/A,TRUE,"general"}</definedName>
    <definedName name="______y6" localSheetId="13" hidden="1">{"via1",#N/A,TRUE,"general";"via2",#N/A,TRUE,"general";"via3",#N/A,TRUE,"general"}</definedName>
    <definedName name="______y6" localSheetId="12" hidden="1">{"via1",#N/A,TRUE,"general";"via2",#N/A,TRUE,"general";"via3",#N/A,TRUE,"general"}</definedName>
    <definedName name="______y6" hidden="1">{"via1",#N/A,TRUE,"general";"via2",#N/A,TRUE,"general";"via3",#N/A,TRUE,"general"}</definedName>
    <definedName name="______y7" localSheetId="9" hidden="1">{"via1",#N/A,TRUE,"general";"via2",#N/A,TRUE,"general";"via3",#N/A,TRUE,"general"}</definedName>
    <definedName name="______y7" localSheetId="5" hidden="1">{"via1",#N/A,TRUE,"general";"via2",#N/A,TRUE,"general";"via3",#N/A,TRUE,"general"}</definedName>
    <definedName name="______y7" localSheetId="10" hidden="1">{"via1",#N/A,TRUE,"general";"via2",#N/A,TRUE,"general";"via3",#N/A,TRUE,"general"}</definedName>
    <definedName name="______y7" localSheetId="6" hidden="1">{"via1",#N/A,TRUE,"general";"via2",#N/A,TRUE,"general";"via3",#N/A,TRUE,"general"}</definedName>
    <definedName name="______y7" localSheetId="13" hidden="1">{"via1",#N/A,TRUE,"general";"via2",#N/A,TRUE,"general";"via3",#N/A,TRUE,"general"}</definedName>
    <definedName name="______y7" localSheetId="12" hidden="1">{"via1",#N/A,TRUE,"general";"via2",#N/A,TRUE,"general";"via3",#N/A,TRUE,"general"}</definedName>
    <definedName name="______y7" hidden="1">{"via1",#N/A,TRUE,"general";"via2",#N/A,TRUE,"general";"via3",#N/A,TRUE,"general"}</definedName>
    <definedName name="______y8" localSheetId="9" hidden="1">{"via1",#N/A,TRUE,"general";"via2",#N/A,TRUE,"general";"via3",#N/A,TRUE,"general"}</definedName>
    <definedName name="______y8" localSheetId="5" hidden="1">{"via1",#N/A,TRUE,"general";"via2",#N/A,TRUE,"general";"via3",#N/A,TRUE,"general"}</definedName>
    <definedName name="______y8" localSheetId="10" hidden="1">{"via1",#N/A,TRUE,"general";"via2",#N/A,TRUE,"general";"via3",#N/A,TRUE,"general"}</definedName>
    <definedName name="______y8" localSheetId="6" hidden="1">{"via1",#N/A,TRUE,"general";"via2",#N/A,TRUE,"general";"via3",#N/A,TRUE,"general"}</definedName>
    <definedName name="______y8" localSheetId="13" hidden="1">{"via1",#N/A,TRUE,"general";"via2",#N/A,TRUE,"general";"via3",#N/A,TRUE,"general"}</definedName>
    <definedName name="______y8" localSheetId="12" hidden="1">{"via1",#N/A,TRUE,"general";"via2",#N/A,TRUE,"general";"via3",#N/A,TRUE,"general"}</definedName>
    <definedName name="______y8" hidden="1">{"via1",#N/A,TRUE,"general";"via2",#N/A,TRUE,"general";"via3",#N/A,TRUE,"general"}</definedName>
    <definedName name="______y9" localSheetId="9"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10"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13" hidden="1">{"TAB1",#N/A,TRUE,"GENERAL";"TAB2",#N/A,TRUE,"GENERAL";"TAB3",#N/A,TRUE,"GENERAL";"TAB4",#N/A,TRUE,"GENERAL";"TAB5",#N/A,TRUE,"GENERAL"}</definedName>
    <definedName name="______y9" localSheetId="12" hidden="1">{"TAB1",#N/A,TRUE,"GENERAL";"TAB2",#N/A,TRUE,"GENERAL";"TAB3",#N/A,TRUE,"GENERAL";"TAB4",#N/A,TRUE,"GENERAL";"TAB5",#N/A,TRUE,"GENERAL"}</definedName>
    <definedName name="______y9"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10"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13" hidden="1">{"TAB1",#N/A,TRUE,"GENERAL";"TAB2",#N/A,TRUE,"GENERAL";"TAB3",#N/A,TRUE,"GENERAL";"TAB4",#N/A,TRUE,"GENERAL";"TAB5",#N/A,TRUE,"GENERAL"}</definedName>
    <definedName name="______z1" localSheetId="12" hidden="1">{"TAB1",#N/A,TRUE,"GENERAL";"TAB2",#N/A,TRUE,"GENERAL";"TAB3",#N/A,TRUE,"GENERAL";"TAB4",#N/A,TRUE,"GENERAL";"TAB5",#N/A,TRUE,"GENERAL"}</definedName>
    <definedName name="______z1" hidden="1">{"TAB1",#N/A,TRUE,"GENERAL";"TAB2",#N/A,TRUE,"GENERAL";"TAB3",#N/A,TRUE,"GENERAL";"TAB4",#N/A,TRUE,"GENERAL";"TAB5",#N/A,TRUE,"GENERAL"}</definedName>
    <definedName name="______z2" localSheetId="9" hidden="1">{"via1",#N/A,TRUE,"general";"via2",#N/A,TRUE,"general";"via3",#N/A,TRUE,"general"}</definedName>
    <definedName name="______z2" localSheetId="5" hidden="1">{"via1",#N/A,TRUE,"general";"via2",#N/A,TRUE,"general";"via3",#N/A,TRUE,"general"}</definedName>
    <definedName name="______z2" localSheetId="10" hidden="1">{"via1",#N/A,TRUE,"general";"via2",#N/A,TRUE,"general";"via3",#N/A,TRUE,"general"}</definedName>
    <definedName name="______z2" localSheetId="6" hidden="1">{"via1",#N/A,TRUE,"general";"via2",#N/A,TRUE,"general";"via3",#N/A,TRUE,"general"}</definedName>
    <definedName name="______z2" localSheetId="13" hidden="1">{"via1",#N/A,TRUE,"general";"via2",#N/A,TRUE,"general";"via3",#N/A,TRUE,"general"}</definedName>
    <definedName name="______z2" localSheetId="12" hidden="1">{"via1",#N/A,TRUE,"general";"via2",#N/A,TRUE,"general";"via3",#N/A,TRUE,"general"}</definedName>
    <definedName name="______z2" hidden="1">{"via1",#N/A,TRUE,"general";"via2",#N/A,TRUE,"general";"via3",#N/A,TRUE,"general"}</definedName>
    <definedName name="______z3" localSheetId="9" hidden="1">{"via1",#N/A,TRUE,"general";"via2",#N/A,TRUE,"general";"via3",#N/A,TRUE,"general"}</definedName>
    <definedName name="______z3" localSheetId="5" hidden="1">{"via1",#N/A,TRUE,"general";"via2",#N/A,TRUE,"general";"via3",#N/A,TRUE,"general"}</definedName>
    <definedName name="______z3" localSheetId="10" hidden="1">{"via1",#N/A,TRUE,"general";"via2",#N/A,TRUE,"general";"via3",#N/A,TRUE,"general"}</definedName>
    <definedName name="______z3" localSheetId="6" hidden="1">{"via1",#N/A,TRUE,"general";"via2",#N/A,TRUE,"general";"via3",#N/A,TRUE,"general"}</definedName>
    <definedName name="______z3" localSheetId="13" hidden="1">{"via1",#N/A,TRUE,"general";"via2",#N/A,TRUE,"general";"via3",#N/A,TRUE,"general"}</definedName>
    <definedName name="______z3" localSheetId="12" hidden="1">{"via1",#N/A,TRUE,"general";"via2",#N/A,TRUE,"general";"via3",#N/A,TRUE,"general"}</definedName>
    <definedName name="______z3" hidden="1">{"via1",#N/A,TRUE,"general";"via2",#N/A,TRUE,"general";"via3",#N/A,TRUE,"general"}</definedName>
    <definedName name="______z4" localSheetId="9"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10"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13" hidden="1">{"TAB1",#N/A,TRUE,"GENERAL";"TAB2",#N/A,TRUE,"GENERAL";"TAB3",#N/A,TRUE,"GENERAL";"TAB4",#N/A,TRUE,"GENERAL";"TAB5",#N/A,TRUE,"GENERAL"}</definedName>
    <definedName name="______z4" localSheetId="12" hidden="1">{"TAB1",#N/A,TRUE,"GENERAL";"TAB2",#N/A,TRUE,"GENERAL";"TAB3",#N/A,TRUE,"GENERAL";"TAB4",#N/A,TRUE,"GENERAL";"TAB5",#N/A,TRUE,"GENERAL"}</definedName>
    <definedName name="______z4" hidden="1">{"TAB1",#N/A,TRUE,"GENERAL";"TAB2",#N/A,TRUE,"GENERAL";"TAB3",#N/A,TRUE,"GENERAL";"TAB4",#N/A,TRUE,"GENERAL";"TAB5",#N/A,TRUE,"GENERAL"}</definedName>
    <definedName name="______z5" localSheetId="9" hidden="1">{"via1",#N/A,TRUE,"general";"via2",#N/A,TRUE,"general";"via3",#N/A,TRUE,"general"}</definedName>
    <definedName name="______z5" localSheetId="5" hidden="1">{"via1",#N/A,TRUE,"general";"via2",#N/A,TRUE,"general";"via3",#N/A,TRUE,"general"}</definedName>
    <definedName name="______z5" localSheetId="10" hidden="1">{"via1",#N/A,TRUE,"general";"via2",#N/A,TRUE,"general";"via3",#N/A,TRUE,"general"}</definedName>
    <definedName name="______z5" localSheetId="6" hidden="1">{"via1",#N/A,TRUE,"general";"via2",#N/A,TRUE,"general";"via3",#N/A,TRUE,"general"}</definedName>
    <definedName name="______z5" localSheetId="13" hidden="1">{"via1",#N/A,TRUE,"general";"via2",#N/A,TRUE,"general";"via3",#N/A,TRUE,"general"}</definedName>
    <definedName name="______z5" localSheetId="12" hidden="1">{"via1",#N/A,TRUE,"general";"via2",#N/A,TRUE,"general";"via3",#N/A,TRUE,"general"}</definedName>
    <definedName name="______z5" hidden="1">{"via1",#N/A,TRUE,"general";"via2",#N/A,TRUE,"general";"via3",#N/A,TRUE,"general"}</definedName>
    <definedName name="______z6" localSheetId="9"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10"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13" hidden="1">{"TAB1",#N/A,TRUE,"GENERAL";"TAB2",#N/A,TRUE,"GENERAL";"TAB3",#N/A,TRUE,"GENERAL";"TAB4",#N/A,TRUE,"GENERAL";"TAB5",#N/A,TRUE,"GENERAL"}</definedName>
    <definedName name="______z6" localSheetId="12" hidden="1">{"TAB1",#N/A,TRUE,"GENERAL";"TAB2",#N/A,TRUE,"GENERAL";"TAB3",#N/A,TRUE,"GENERAL";"TAB4",#N/A,TRUE,"GENERAL";"TAB5",#N/A,TRUE,"GENERAL"}</definedName>
    <definedName name="______z6"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5" hidden="1">{"TAB1",#N/A,TRUE,"GENERAL";"TAB2",#N/A,TRUE,"GENERAL";"TAB3",#N/A,TRUE,"GENERAL";"TAB4",#N/A,TRUE,"GENERAL";"TAB5",#N/A,TRUE,"GENERAL"}</definedName>
    <definedName name="_____a1" localSheetId="10"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13" hidden="1">{"TAB1",#N/A,TRUE,"GENERAL";"TAB2",#N/A,TRUE,"GENERAL";"TAB3",#N/A,TRUE,"GENERAL";"TAB4",#N/A,TRUE,"GENERAL";"TAB5",#N/A,TRUE,"GENERAL"}</definedName>
    <definedName name="_____a1" localSheetId="12" hidden="1">{"TAB1",#N/A,TRUE,"GENERAL";"TAB2",#N/A,TRUE,"GENERAL";"TAB3",#N/A,TRUE,"GENERAL";"TAB4",#N/A,TRUE,"GENERAL";"TAB5",#N/A,TRUE,"GENERAL"}</definedName>
    <definedName name="_____a1" hidden="1">{"TAB1",#N/A,TRUE,"GENERAL";"TAB2",#N/A,TRUE,"GENERAL";"TAB3",#N/A,TRUE,"GENERAL";"TAB4",#N/A,TRUE,"GENERAL";"TAB5",#N/A,TRUE,"GENERAL"}</definedName>
    <definedName name="_____A17000" localSheetId="9">#REF!</definedName>
    <definedName name="_____A17000" localSheetId="5">#REF!</definedName>
    <definedName name="_____A17000" localSheetId="10">#REF!</definedName>
    <definedName name="_____A17000" localSheetId="6">#REF!</definedName>
    <definedName name="_____A17000" localSheetId="13">#REF!</definedName>
    <definedName name="_____A17000" localSheetId="12">#REF!</definedName>
    <definedName name="_____A17000">#REF!</definedName>
    <definedName name="_____A20000" localSheetId="9">#REF!</definedName>
    <definedName name="_____A20000" localSheetId="5">#REF!</definedName>
    <definedName name="_____A20000" localSheetId="10">#REF!</definedName>
    <definedName name="_____A20000" localSheetId="6">#REF!</definedName>
    <definedName name="_____A20000" localSheetId="13">#REF!</definedName>
    <definedName name="_____A20000" localSheetId="12">#REF!</definedName>
    <definedName name="_____A20000">#REF!</definedName>
    <definedName name="_____a3" localSheetId="9"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10"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13" hidden="1">{"TAB1",#N/A,TRUE,"GENERAL";"TAB2",#N/A,TRUE,"GENERAL";"TAB3",#N/A,TRUE,"GENERAL";"TAB4",#N/A,TRUE,"GENERAL";"TAB5",#N/A,TRUE,"GENERAL"}</definedName>
    <definedName name="_____a3" localSheetId="12" hidden="1">{"TAB1",#N/A,TRUE,"GENERAL";"TAB2",#N/A,TRUE,"GENERAL";"TAB3",#N/A,TRUE,"GENERAL";"TAB4",#N/A,TRUE,"GENERAL";"TAB5",#N/A,TRUE,"GENERAL"}</definedName>
    <definedName name="_____a3" hidden="1">{"TAB1",#N/A,TRUE,"GENERAL";"TAB2",#N/A,TRUE,"GENERAL";"TAB3",#N/A,TRUE,"GENERAL";"TAB4",#N/A,TRUE,"GENERAL";"TAB5",#N/A,TRUE,"GENERAL"}</definedName>
    <definedName name="_____A30000" localSheetId="9">#REF!</definedName>
    <definedName name="_____A30000" localSheetId="5">#REF!</definedName>
    <definedName name="_____A30000" localSheetId="10">#REF!</definedName>
    <definedName name="_____A30000" localSheetId="6">#REF!</definedName>
    <definedName name="_____A30000" localSheetId="13">#REF!</definedName>
    <definedName name="_____A30000" localSheetId="12">#REF!</definedName>
    <definedName name="_____A30000">#REF!</definedName>
    <definedName name="_____a4" localSheetId="9" hidden="1">{"via1",#N/A,TRUE,"general";"via2",#N/A,TRUE,"general";"via3",#N/A,TRUE,"general"}</definedName>
    <definedName name="_____a4" localSheetId="5" hidden="1">{"via1",#N/A,TRUE,"general";"via2",#N/A,TRUE,"general";"via3",#N/A,TRUE,"general"}</definedName>
    <definedName name="_____a4" localSheetId="10" hidden="1">{"via1",#N/A,TRUE,"general";"via2",#N/A,TRUE,"general";"via3",#N/A,TRUE,"general"}</definedName>
    <definedName name="_____a4" localSheetId="6" hidden="1">{"via1",#N/A,TRUE,"general";"via2",#N/A,TRUE,"general";"via3",#N/A,TRUE,"general"}</definedName>
    <definedName name="_____a4" localSheetId="13" hidden="1">{"via1",#N/A,TRUE,"general";"via2",#N/A,TRUE,"general";"via3",#N/A,TRUE,"general"}</definedName>
    <definedName name="_____a4" localSheetId="12" hidden="1">{"via1",#N/A,TRUE,"general";"via2",#N/A,TRUE,"general";"via3",#N/A,TRUE,"general"}</definedName>
    <definedName name="_____a4" hidden="1">{"via1",#N/A,TRUE,"general";"via2",#N/A,TRUE,"general";"via3",#N/A,TRUE,"general"}</definedName>
    <definedName name="_____a5" localSheetId="9"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10"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13" hidden="1">{"TAB1",#N/A,TRUE,"GENERAL";"TAB2",#N/A,TRUE,"GENERAL";"TAB3",#N/A,TRUE,"GENERAL";"TAB4",#N/A,TRUE,"GENERAL";"TAB5",#N/A,TRUE,"GENERAL"}</definedName>
    <definedName name="_____a5" localSheetId="12" hidden="1">{"TAB1",#N/A,TRUE,"GENERAL";"TAB2",#N/A,TRUE,"GENERAL";"TAB3",#N/A,TRUE,"GENERAL";"TAB4",#N/A,TRUE,"GENERAL";"TAB5",#N/A,TRUE,"GENERAL"}</definedName>
    <definedName name="_____a5"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10"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13" hidden="1">{"TAB1",#N/A,TRUE,"GENERAL";"TAB2",#N/A,TRUE,"GENERAL";"TAB3",#N/A,TRUE,"GENERAL";"TAB4",#N/A,TRUE,"GENERAL";"TAB5",#N/A,TRUE,"GENERAL"}</definedName>
    <definedName name="_____a6" localSheetId="12" hidden="1">{"TAB1",#N/A,TRUE,"GENERAL";"TAB2",#N/A,TRUE,"GENERAL";"TAB3",#N/A,TRUE,"GENERAL";"TAB4",#N/A,TRUE,"GENERAL";"TAB5",#N/A,TRUE,"GENERAL"}</definedName>
    <definedName name="_____a6" hidden="1">{"TAB1",#N/A,TRUE,"GENERAL";"TAB2",#N/A,TRUE,"GENERAL";"TAB3",#N/A,TRUE,"GENERAL";"TAB4",#N/A,TRUE,"GENERAL";"TAB5",#N/A,TRUE,"GENERAL"}</definedName>
    <definedName name="_____AFC1" localSheetId="9">#REF!</definedName>
    <definedName name="_____AFC1" localSheetId="10">#REF!</definedName>
    <definedName name="_____AFC1" localSheetId="6">#REF!</definedName>
    <definedName name="_____AFC1" localSheetId="12">#REF!</definedName>
    <definedName name="_____AFC1">#REF!</definedName>
    <definedName name="_____AFC3" localSheetId="9">#REF!</definedName>
    <definedName name="_____AFC3" localSheetId="10">#REF!</definedName>
    <definedName name="_____AFC3" localSheetId="6">#REF!</definedName>
    <definedName name="_____AFC3" localSheetId="12">#REF!</definedName>
    <definedName name="_____AFC3">#REF!</definedName>
    <definedName name="_____AFC5" localSheetId="9">#REF!</definedName>
    <definedName name="_____AFC5" localSheetId="10">#REF!</definedName>
    <definedName name="_____AFC5" localSheetId="6">#REF!</definedName>
    <definedName name="_____AFC5" localSheetId="12">#REF!</definedName>
    <definedName name="_____AFC5">#REF!</definedName>
    <definedName name="_____aiu2" localSheetId="10">#REF!</definedName>
    <definedName name="_____aiu2" localSheetId="12">[8]AIU!$J$105</definedName>
    <definedName name="_____aiu2">#REF!</definedName>
    <definedName name="_____ALL4" localSheetId="9">#REF!</definedName>
    <definedName name="_____ALL4" localSheetId="5">#REF!</definedName>
    <definedName name="_____ALL4" localSheetId="10">#REF!</definedName>
    <definedName name="_____ALL4" localSheetId="6">#REF!</definedName>
    <definedName name="_____ALL4" localSheetId="13">#REF!</definedName>
    <definedName name="_____ALL4" localSheetId="12">#REF!</definedName>
    <definedName name="_____ALL4">#REF!</definedName>
    <definedName name="_____apu1" localSheetId="10">#REF!</definedName>
    <definedName name="_____apu1" localSheetId="12">[3]INSUMOS!#REF!</definedName>
    <definedName name="_____apu1">#REF!</definedName>
    <definedName name="_____APU221" localSheetId="9">#REF!</definedName>
    <definedName name="_____APU221" localSheetId="5">#REF!</definedName>
    <definedName name="_____APU221" localSheetId="10">#REF!</definedName>
    <definedName name="_____APU221" localSheetId="6">#REF!</definedName>
    <definedName name="_____APU221" localSheetId="13">#REF!</definedName>
    <definedName name="_____APU221" localSheetId="12">#REF!</definedName>
    <definedName name="_____APU221">#REF!</definedName>
    <definedName name="_____b2" localSheetId="9"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10"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13" hidden="1">{"TAB1",#N/A,TRUE,"GENERAL";"TAB2",#N/A,TRUE,"GENERAL";"TAB3",#N/A,TRUE,"GENERAL";"TAB4",#N/A,TRUE,"GENERAL";"TAB5",#N/A,TRUE,"GENERAL"}</definedName>
    <definedName name="_____b2" localSheetId="12" hidden="1">{"TAB1",#N/A,TRUE,"GENERAL";"TAB2",#N/A,TRUE,"GENERAL";"TAB3",#N/A,TRUE,"GENERAL";"TAB4",#N/A,TRUE,"GENERAL";"TAB5",#N/A,TRUE,"GENERAL"}</definedName>
    <definedName name="_____b2"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10"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13" hidden="1">{"TAB1",#N/A,TRUE,"GENERAL";"TAB2",#N/A,TRUE,"GENERAL";"TAB3",#N/A,TRUE,"GENERAL";"TAB4",#N/A,TRUE,"GENERAL";"TAB5",#N/A,TRUE,"GENERAL"}</definedName>
    <definedName name="_____b3" localSheetId="12" hidden="1">{"TAB1",#N/A,TRUE,"GENERAL";"TAB2",#N/A,TRUE,"GENERAL";"TAB3",#N/A,TRUE,"GENERAL";"TAB4",#N/A,TRUE,"GENERAL";"TAB5",#N/A,TRUE,"GENERAL"}</definedName>
    <definedName name="_____b3"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10"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13" hidden="1">{"TAB1",#N/A,TRUE,"GENERAL";"TAB2",#N/A,TRUE,"GENERAL";"TAB3",#N/A,TRUE,"GENERAL";"TAB4",#N/A,TRUE,"GENERAL";"TAB5",#N/A,TRUE,"GENERAL"}</definedName>
    <definedName name="_____b4" localSheetId="12" hidden="1">{"TAB1",#N/A,TRUE,"GENERAL";"TAB2",#N/A,TRUE,"GENERAL";"TAB3",#N/A,TRUE,"GENERAL";"TAB4",#N/A,TRUE,"GENERAL";"TAB5",#N/A,TRUE,"GENERAL"}</definedName>
    <definedName name="_____b4"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10"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13" hidden="1">{"TAB1",#N/A,TRUE,"GENERAL";"TAB2",#N/A,TRUE,"GENERAL";"TAB3",#N/A,TRUE,"GENERAL";"TAB4",#N/A,TRUE,"GENERAL";"TAB5",#N/A,TRUE,"GENERAL"}</definedName>
    <definedName name="_____b5" localSheetId="12" hidden="1">{"TAB1",#N/A,TRUE,"GENERAL";"TAB2",#N/A,TRUE,"GENERAL";"TAB3",#N/A,TRUE,"GENERAL";"TAB4",#N/A,TRUE,"GENERAL";"TAB5",#N/A,TRUE,"GENERAL"}</definedName>
    <definedName name="_____b5"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10"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13" hidden="1">{"TAB1",#N/A,TRUE,"GENERAL";"TAB2",#N/A,TRUE,"GENERAL";"TAB3",#N/A,TRUE,"GENERAL";"TAB4",#N/A,TRUE,"GENERAL";"TAB5",#N/A,TRUE,"GENERAL"}</definedName>
    <definedName name="_____b6" localSheetId="12" hidden="1">{"TAB1",#N/A,TRUE,"GENERAL";"TAB2",#N/A,TRUE,"GENERAL";"TAB3",#N/A,TRUE,"GENERAL";"TAB4",#N/A,TRUE,"GENERAL";"TAB5",#N/A,TRUE,"GENERAL"}</definedName>
    <definedName name="_____b6" hidden="1">{"TAB1",#N/A,TRUE,"GENERAL";"TAB2",#N/A,TRUE,"GENERAL";"TAB3",#N/A,TRUE,"GENERAL";"TAB4",#N/A,TRUE,"GENERAL";"TAB5",#N/A,TRUE,"GENERAL"}</definedName>
    <definedName name="_____b7" localSheetId="9" hidden="1">{"via1",#N/A,TRUE,"general";"via2",#N/A,TRUE,"general";"via3",#N/A,TRUE,"general"}</definedName>
    <definedName name="_____b7" localSheetId="5" hidden="1">{"via1",#N/A,TRUE,"general";"via2",#N/A,TRUE,"general";"via3",#N/A,TRUE,"general"}</definedName>
    <definedName name="_____b7" localSheetId="10" hidden="1">{"via1",#N/A,TRUE,"general";"via2",#N/A,TRUE,"general";"via3",#N/A,TRUE,"general"}</definedName>
    <definedName name="_____b7" localSheetId="6" hidden="1">{"via1",#N/A,TRUE,"general";"via2",#N/A,TRUE,"general";"via3",#N/A,TRUE,"general"}</definedName>
    <definedName name="_____b7" localSheetId="13" hidden="1">{"via1",#N/A,TRUE,"general";"via2",#N/A,TRUE,"general";"via3",#N/A,TRUE,"general"}</definedName>
    <definedName name="_____b7" localSheetId="12" hidden="1">{"via1",#N/A,TRUE,"general";"via2",#N/A,TRUE,"general";"via3",#N/A,TRUE,"general"}</definedName>
    <definedName name="_____b7" hidden="1">{"via1",#N/A,TRUE,"general";"via2",#N/A,TRUE,"general";"via3",#N/A,TRUE,"general"}</definedName>
    <definedName name="_____b8" localSheetId="9" hidden="1">{"via1",#N/A,TRUE,"general";"via2",#N/A,TRUE,"general";"via3",#N/A,TRUE,"general"}</definedName>
    <definedName name="_____b8" localSheetId="5" hidden="1">{"via1",#N/A,TRUE,"general";"via2",#N/A,TRUE,"general";"via3",#N/A,TRUE,"general"}</definedName>
    <definedName name="_____b8" localSheetId="10" hidden="1">{"via1",#N/A,TRUE,"general";"via2",#N/A,TRUE,"general";"via3",#N/A,TRUE,"general"}</definedName>
    <definedName name="_____b8" localSheetId="6" hidden="1">{"via1",#N/A,TRUE,"general";"via2",#N/A,TRUE,"general";"via3",#N/A,TRUE,"general"}</definedName>
    <definedName name="_____b8" localSheetId="13" hidden="1">{"via1",#N/A,TRUE,"general";"via2",#N/A,TRUE,"general";"via3",#N/A,TRUE,"general"}</definedName>
    <definedName name="_____b8" localSheetId="12" hidden="1">{"via1",#N/A,TRUE,"general";"via2",#N/A,TRUE,"general";"via3",#N/A,TRUE,"general"}</definedName>
    <definedName name="_____b8" hidden="1">{"via1",#N/A,TRUE,"general";"via2",#N/A,TRUE,"general";"via3",#N/A,TRUE,"general"}</definedName>
    <definedName name="_____bb9" localSheetId="9"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10"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13" hidden="1">{"TAB1",#N/A,TRUE,"GENERAL";"TAB2",#N/A,TRUE,"GENERAL";"TAB3",#N/A,TRUE,"GENERAL";"TAB4",#N/A,TRUE,"GENERAL";"TAB5",#N/A,TRUE,"GENERAL"}</definedName>
    <definedName name="_____bb9" localSheetId="12" hidden="1">{"TAB1",#N/A,TRUE,"GENERAL";"TAB2",#N/A,TRUE,"GENERAL";"TAB3",#N/A,TRUE,"GENERAL";"TAB4",#N/A,TRUE,"GENERAL";"TAB5",#N/A,TRUE,"GENERAL"}</definedName>
    <definedName name="_____bb9"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10"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13" hidden="1">{"TAB1",#N/A,TRUE,"GENERAL";"TAB2",#N/A,TRUE,"GENERAL";"TAB3",#N/A,TRUE,"GENERAL";"TAB4",#N/A,TRUE,"GENERAL";"TAB5",#N/A,TRUE,"GENERAL"}</definedName>
    <definedName name="_____bgb5" localSheetId="12" hidden="1">{"TAB1",#N/A,TRUE,"GENERAL";"TAB2",#N/A,TRUE,"GENERAL";"TAB3",#N/A,TRUE,"GENERAL";"TAB4",#N/A,TRUE,"GENERAL";"TAB5",#N/A,TRUE,"GENERAL"}</definedName>
    <definedName name="_____bgb5" hidden="1">{"TAB1",#N/A,TRUE,"GENERAL";"TAB2",#N/A,TRUE,"GENERAL";"TAB3",#N/A,TRUE,"GENERAL";"TAB4",#N/A,TRUE,"GENERAL";"TAB5",#N/A,TRUE,"GENERAL"}</definedName>
    <definedName name="_____BGC1" localSheetId="9">#REF!</definedName>
    <definedName name="_____BGC1" localSheetId="10">#REF!</definedName>
    <definedName name="_____BGC1" localSheetId="6">#REF!</definedName>
    <definedName name="_____BGC1" localSheetId="12">#REF!</definedName>
    <definedName name="_____BGC1">#REF!</definedName>
    <definedName name="_____BGC3" localSheetId="9">#REF!</definedName>
    <definedName name="_____BGC3" localSheetId="10">#REF!</definedName>
    <definedName name="_____BGC3" localSheetId="6">#REF!</definedName>
    <definedName name="_____BGC3" localSheetId="12">#REF!</definedName>
    <definedName name="_____BGC3">#REF!</definedName>
    <definedName name="_____BGC5" localSheetId="10">#REF!</definedName>
    <definedName name="_____BGC5" localSheetId="12">[4]INV!$K$5:$N$8</definedName>
    <definedName name="_____BGC5">#REF!</definedName>
    <definedName name="_____CAC1" localSheetId="9">#REF!</definedName>
    <definedName name="_____CAC1" localSheetId="10">#REF!</definedName>
    <definedName name="_____CAC1" localSheetId="6">#REF!</definedName>
    <definedName name="_____CAC1" localSheetId="12">#REF!</definedName>
    <definedName name="_____CAC1">#REF!</definedName>
    <definedName name="_____CAC3" localSheetId="9">#REF!</definedName>
    <definedName name="_____CAC3" localSheetId="10">#REF!</definedName>
    <definedName name="_____CAC3" localSheetId="6">#REF!</definedName>
    <definedName name="_____CAC3" localSheetId="12">#REF!</definedName>
    <definedName name="_____CAC3">#REF!</definedName>
    <definedName name="_____CAC5" localSheetId="9">#REF!</definedName>
    <definedName name="_____CAC5" localSheetId="10">#REF!</definedName>
    <definedName name="_____CAC5" localSheetId="6">#REF!</definedName>
    <definedName name="_____CAC5" localSheetId="12">#REF!</definedName>
    <definedName name="_____CAC5">#REF!</definedName>
    <definedName name="_____cua1" localSheetId="10">#REF!</definedName>
    <definedName name="_____cua1" localSheetId="12">'[5]ALCANTARILLADO RAS'!$A$4:$B$14</definedName>
    <definedName name="_____cua1">#REF!</definedName>
    <definedName name="_____DMD1" localSheetId="9">#REF!</definedName>
    <definedName name="_____DMD1" localSheetId="5">#REF!</definedName>
    <definedName name="_____DMD1" localSheetId="10">#REF!</definedName>
    <definedName name="_____DMD1" localSheetId="6">#REF!</definedName>
    <definedName name="_____DMD1" localSheetId="13">#REF!</definedName>
    <definedName name="_____DMD1" localSheetId="12">#REF!</definedName>
    <definedName name="_____DMD1">#REF!</definedName>
    <definedName name="_____EST1" localSheetId="9">#REF!</definedName>
    <definedName name="_____EST1" localSheetId="5">#REF!</definedName>
    <definedName name="_____EST1" localSheetId="10">#REF!</definedName>
    <definedName name="_____EST1" localSheetId="6">#REF!</definedName>
    <definedName name="_____EST1" localSheetId="13">#REF!</definedName>
    <definedName name="_____EST1" localSheetId="12">#REF!</definedName>
    <definedName name="_____EST1">#REF!</definedName>
    <definedName name="_____EST10" localSheetId="9">#REF!</definedName>
    <definedName name="_____EST10" localSheetId="5">#REF!</definedName>
    <definedName name="_____EST10" localSheetId="10">#REF!</definedName>
    <definedName name="_____EST10" localSheetId="6">#REF!</definedName>
    <definedName name="_____EST10" localSheetId="13">#REF!</definedName>
    <definedName name="_____EST10" localSheetId="12">#REF!</definedName>
    <definedName name="_____EST10">#REF!</definedName>
    <definedName name="_____EST11" localSheetId="9">#REF!</definedName>
    <definedName name="_____EST11" localSheetId="5">#REF!</definedName>
    <definedName name="_____EST11" localSheetId="10">#REF!</definedName>
    <definedName name="_____EST11" localSheetId="6">#REF!</definedName>
    <definedName name="_____EST11" localSheetId="13">#REF!</definedName>
    <definedName name="_____EST11" localSheetId="12">#REF!</definedName>
    <definedName name="_____EST11">#REF!</definedName>
    <definedName name="_____EST12" localSheetId="9">#REF!</definedName>
    <definedName name="_____EST12" localSheetId="5">#REF!</definedName>
    <definedName name="_____EST12" localSheetId="10">#REF!</definedName>
    <definedName name="_____EST12" localSheetId="6">#REF!</definedName>
    <definedName name="_____EST12" localSheetId="13">#REF!</definedName>
    <definedName name="_____EST12" localSheetId="12">#REF!</definedName>
    <definedName name="_____EST12">#REF!</definedName>
    <definedName name="_____EST13" localSheetId="9">#REF!</definedName>
    <definedName name="_____EST13" localSheetId="5">#REF!</definedName>
    <definedName name="_____EST13" localSheetId="10">#REF!</definedName>
    <definedName name="_____EST13" localSheetId="6">#REF!</definedName>
    <definedName name="_____EST13" localSheetId="13">#REF!</definedName>
    <definedName name="_____EST13" localSheetId="12">#REF!</definedName>
    <definedName name="_____EST13">#REF!</definedName>
    <definedName name="_____EST14" localSheetId="9">#REF!</definedName>
    <definedName name="_____EST14" localSheetId="5">#REF!</definedName>
    <definedName name="_____EST14" localSheetId="10">#REF!</definedName>
    <definedName name="_____EST14" localSheetId="6">#REF!</definedName>
    <definedName name="_____EST14" localSheetId="13">#REF!</definedName>
    <definedName name="_____EST14" localSheetId="12">#REF!</definedName>
    <definedName name="_____EST14">#REF!</definedName>
    <definedName name="_____EST15" localSheetId="9">#REF!</definedName>
    <definedName name="_____EST15" localSheetId="5">#REF!</definedName>
    <definedName name="_____EST15" localSheetId="10">#REF!</definedName>
    <definedName name="_____EST15" localSheetId="6">#REF!</definedName>
    <definedName name="_____EST15" localSheetId="13">#REF!</definedName>
    <definedName name="_____EST15" localSheetId="12">#REF!</definedName>
    <definedName name="_____EST15">#REF!</definedName>
    <definedName name="_____EST16" localSheetId="9">#REF!</definedName>
    <definedName name="_____EST16" localSheetId="5">#REF!</definedName>
    <definedName name="_____EST16" localSheetId="10">#REF!</definedName>
    <definedName name="_____EST16" localSheetId="6">#REF!</definedName>
    <definedName name="_____EST16" localSheetId="13">#REF!</definedName>
    <definedName name="_____EST16" localSheetId="12">#REF!</definedName>
    <definedName name="_____EST16">#REF!</definedName>
    <definedName name="_____EST17" localSheetId="9">#REF!</definedName>
    <definedName name="_____EST17" localSheetId="5">#REF!</definedName>
    <definedName name="_____EST17" localSheetId="10">#REF!</definedName>
    <definedName name="_____EST17" localSheetId="6">#REF!</definedName>
    <definedName name="_____EST17" localSheetId="13">#REF!</definedName>
    <definedName name="_____EST17" localSheetId="12">#REF!</definedName>
    <definedName name="_____EST17">#REF!</definedName>
    <definedName name="_____EST18" localSheetId="9">#REF!</definedName>
    <definedName name="_____EST18" localSheetId="5">#REF!</definedName>
    <definedName name="_____EST18" localSheetId="10">#REF!</definedName>
    <definedName name="_____EST18" localSheetId="6">#REF!</definedName>
    <definedName name="_____EST18" localSheetId="13">#REF!</definedName>
    <definedName name="_____EST18" localSheetId="12">#REF!</definedName>
    <definedName name="_____EST18">#REF!</definedName>
    <definedName name="_____EST19" localSheetId="9">#REF!</definedName>
    <definedName name="_____EST19" localSheetId="5">#REF!</definedName>
    <definedName name="_____EST19" localSheetId="10">#REF!</definedName>
    <definedName name="_____EST19" localSheetId="6">#REF!</definedName>
    <definedName name="_____EST19" localSheetId="13">#REF!</definedName>
    <definedName name="_____EST19" localSheetId="12">#REF!</definedName>
    <definedName name="_____EST19">#REF!</definedName>
    <definedName name="_____EST2" localSheetId="9">#REF!</definedName>
    <definedName name="_____EST2" localSheetId="5">#REF!</definedName>
    <definedName name="_____EST2" localSheetId="10">#REF!</definedName>
    <definedName name="_____EST2" localSheetId="6">#REF!</definedName>
    <definedName name="_____EST2" localSheetId="13">#REF!</definedName>
    <definedName name="_____EST2" localSheetId="12">#REF!</definedName>
    <definedName name="_____EST2">#REF!</definedName>
    <definedName name="_____EST3" localSheetId="9">#REF!</definedName>
    <definedName name="_____EST3" localSheetId="5">#REF!</definedName>
    <definedName name="_____EST3" localSheetId="10">#REF!</definedName>
    <definedName name="_____EST3" localSheetId="6">#REF!</definedName>
    <definedName name="_____EST3" localSheetId="13">#REF!</definedName>
    <definedName name="_____EST3" localSheetId="12">#REF!</definedName>
    <definedName name="_____EST3">#REF!</definedName>
    <definedName name="_____EST4" localSheetId="9">#REF!</definedName>
    <definedName name="_____EST4" localSheetId="5">#REF!</definedName>
    <definedName name="_____EST4" localSheetId="10">#REF!</definedName>
    <definedName name="_____EST4" localSheetId="6">#REF!</definedName>
    <definedName name="_____EST4" localSheetId="13">#REF!</definedName>
    <definedName name="_____EST4" localSheetId="12">#REF!</definedName>
    <definedName name="_____EST4">#REF!</definedName>
    <definedName name="_____EST5" localSheetId="9">#REF!</definedName>
    <definedName name="_____EST5" localSheetId="5">#REF!</definedName>
    <definedName name="_____EST5" localSheetId="10">#REF!</definedName>
    <definedName name="_____EST5" localSheetId="6">#REF!</definedName>
    <definedName name="_____EST5" localSheetId="13">#REF!</definedName>
    <definedName name="_____EST5" localSheetId="12">#REF!</definedName>
    <definedName name="_____EST5">#REF!</definedName>
    <definedName name="_____EST6" localSheetId="9">#REF!</definedName>
    <definedName name="_____EST6" localSheetId="5">#REF!</definedName>
    <definedName name="_____EST6" localSheetId="10">#REF!</definedName>
    <definedName name="_____EST6" localSheetId="6">#REF!</definedName>
    <definedName name="_____EST6" localSheetId="13">#REF!</definedName>
    <definedName name="_____EST6" localSheetId="12">#REF!</definedName>
    <definedName name="_____EST6">#REF!</definedName>
    <definedName name="_____EST7" localSheetId="9">#REF!</definedName>
    <definedName name="_____EST7" localSheetId="5">#REF!</definedName>
    <definedName name="_____EST7" localSheetId="10">#REF!</definedName>
    <definedName name="_____EST7" localSheetId="6">#REF!</definedName>
    <definedName name="_____EST7" localSheetId="13">#REF!</definedName>
    <definedName name="_____EST7" localSheetId="12">#REF!</definedName>
    <definedName name="_____EST7">#REF!</definedName>
    <definedName name="_____EST8" localSheetId="9">#REF!</definedName>
    <definedName name="_____EST8" localSheetId="5">#REF!</definedName>
    <definedName name="_____EST8" localSheetId="10">#REF!</definedName>
    <definedName name="_____EST8" localSheetId="6">#REF!</definedName>
    <definedName name="_____EST8" localSheetId="13">#REF!</definedName>
    <definedName name="_____EST8" localSheetId="12">#REF!</definedName>
    <definedName name="_____EST8">#REF!</definedName>
    <definedName name="_____EST9" localSheetId="9">#REF!</definedName>
    <definedName name="_____EST9" localSheetId="5">#REF!</definedName>
    <definedName name="_____EST9" localSheetId="10">#REF!</definedName>
    <definedName name="_____EST9" localSheetId="6">#REF!</definedName>
    <definedName name="_____EST9" localSheetId="13">#REF!</definedName>
    <definedName name="_____EST9" localSheetId="12">#REF!</definedName>
    <definedName name="_____EST9">#REF!</definedName>
    <definedName name="_____exc02">#REF!</definedName>
    <definedName name="_____EXC1" localSheetId="9">#REF!</definedName>
    <definedName name="_____EXC1" localSheetId="5">#REF!</definedName>
    <definedName name="_____EXC1" localSheetId="10">#REF!</definedName>
    <definedName name="_____EXC1" localSheetId="6">#REF!</definedName>
    <definedName name="_____EXC1" localSheetId="13">#REF!</definedName>
    <definedName name="_____EXC1" localSheetId="12">#REF!</definedName>
    <definedName name="_____EXC1">#REF!</definedName>
    <definedName name="_____EXC10" localSheetId="9">#REF!</definedName>
    <definedName name="_____EXC10" localSheetId="5">#REF!</definedName>
    <definedName name="_____EXC10" localSheetId="10">#REF!</definedName>
    <definedName name="_____EXC10" localSheetId="6">#REF!</definedName>
    <definedName name="_____EXC10" localSheetId="13">#REF!</definedName>
    <definedName name="_____EXC10" localSheetId="12">#REF!</definedName>
    <definedName name="_____EXC10">#REF!</definedName>
    <definedName name="_____EXC11" localSheetId="9">#REF!</definedName>
    <definedName name="_____EXC11" localSheetId="5">#REF!</definedName>
    <definedName name="_____EXC11" localSheetId="10">#REF!</definedName>
    <definedName name="_____EXC11" localSheetId="6">#REF!</definedName>
    <definedName name="_____EXC11" localSheetId="13">#REF!</definedName>
    <definedName name="_____EXC11" localSheetId="12">#REF!</definedName>
    <definedName name="_____EXC11">#REF!</definedName>
    <definedName name="_____EXC12" localSheetId="9">#REF!</definedName>
    <definedName name="_____EXC12" localSheetId="5">#REF!</definedName>
    <definedName name="_____EXC12" localSheetId="10">#REF!</definedName>
    <definedName name="_____EXC12" localSheetId="6">#REF!</definedName>
    <definedName name="_____EXC12" localSheetId="13">#REF!</definedName>
    <definedName name="_____EXC12" localSheetId="12">#REF!</definedName>
    <definedName name="_____EXC12">#REF!</definedName>
    <definedName name="_____EXC2" localSheetId="9">#REF!</definedName>
    <definedName name="_____EXC2" localSheetId="5">#REF!</definedName>
    <definedName name="_____EXC2" localSheetId="10">#REF!</definedName>
    <definedName name="_____EXC2" localSheetId="6">#REF!</definedName>
    <definedName name="_____EXC2" localSheetId="13">#REF!</definedName>
    <definedName name="_____EXC2" localSheetId="12">#REF!</definedName>
    <definedName name="_____EXC2">#REF!</definedName>
    <definedName name="_____exc24">#REF!</definedName>
    <definedName name="_____EXC3" localSheetId="9">#REF!</definedName>
    <definedName name="_____EXC3" localSheetId="5">#REF!</definedName>
    <definedName name="_____EXC3" localSheetId="10">#REF!</definedName>
    <definedName name="_____EXC3" localSheetId="6">#REF!</definedName>
    <definedName name="_____EXC3" localSheetId="13">#REF!</definedName>
    <definedName name="_____EXC3" localSheetId="12">#REF!</definedName>
    <definedName name="_____EXC3">#REF!</definedName>
    <definedName name="_____EXC4" localSheetId="9">#REF!</definedName>
    <definedName name="_____EXC4" localSheetId="5">#REF!</definedName>
    <definedName name="_____EXC4" localSheetId="10">#REF!</definedName>
    <definedName name="_____EXC4" localSheetId="6">#REF!</definedName>
    <definedName name="_____EXC4" localSheetId="13">#REF!</definedName>
    <definedName name="_____EXC4" localSheetId="12">#REF!</definedName>
    <definedName name="_____EXC4">#REF!</definedName>
    <definedName name="_____exc40">#REF!</definedName>
    <definedName name="_____EXC5" localSheetId="9">#REF!</definedName>
    <definedName name="_____EXC5" localSheetId="5">#REF!</definedName>
    <definedName name="_____EXC5" localSheetId="10">#REF!</definedName>
    <definedName name="_____EXC5" localSheetId="6">#REF!</definedName>
    <definedName name="_____EXC5" localSheetId="13">#REF!</definedName>
    <definedName name="_____EXC5" localSheetId="12">#REF!</definedName>
    <definedName name="_____EXC5">#REF!</definedName>
    <definedName name="_____EXC6" localSheetId="9">#REF!</definedName>
    <definedName name="_____EXC6" localSheetId="5">#REF!</definedName>
    <definedName name="_____EXC6" localSheetId="10">#REF!</definedName>
    <definedName name="_____EXC6" localSheetId="6">#REF!</definedName>
    <definedName name="_____EXC6" localSheetId="13">#REF!</definedName>
    <definedName name="_____EXC6" localSheetId="12">#REF!</definedName>
    <definedName name="_____EXC6">#REF!</definedName>
    <definedName name="_____EXC7" localSheetId="9">#REF!</definedName>
    <definedName name="_____EXC7" localSheetId="5">#REF!</definedName>
    <definedName name="_____EXC7" localSheetId="10">#REF!</definedName>
    <definedName name="_____EXC7" localSheetId="6">#REF!</definedName>
    <definedName name="_____EXC7" localSheetId="13">#REF!</definedName>
    <definedName name="_____EXC7" localSheetId="12">#REF!</definedName>
    <definedName name="_____EXC7">#REF!</definedName>
    <definedName name="_____EXC8" localSheetId="9">#REF!</definedName>
    <definedName name="_____EXC8" localSheetId="5">#REF!</definedName>
    <definedName name="_____EXC8" localSheetId="10">#REF!</definedName>
    <definedName name="_____EXC8" localSheetId="6">#REF!</definedName>
    <definedName name="_____EXC8" localSheetId="13">#REF!</definedName>
    <definedName name="_____EXC8" localSheetId="12">#REF!</definedName>
    <definedName name="_____EXC8">#REF!</definedName>
    <definedName name="_____EXC9" localSheetId="9">#REF!</definedName>
    <definedName name="_____EXC9" localSheetId="5">#REF!</definedName>
    <definedName name="_____EXC9" localSheetId="10">#REF!</definedName>
    <definedName name="_____EXC9" localSheetId="6">#REF!</definedName>
    <definedName name="_____EXC9" localSheetId="13">#REF!</definedName>
    <definedName name="_____EXC9" localSheetId="12">#REF!</definedName>
    <definedName name="_____EXC9">#REF!</definedName>
    <definedName name="_____g2" localSheetId="9"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10"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13" hidden="1">{"TAB1",#N/A,TRUE,"GENERAL";"TAB2",#N/A,TRUE,"GENERAL";"TAB3",#N/A,TRUE,"GENERAL";"TAB4",#N/A,TRUE,"GENERAL";"TAB5",#N/A,TRUE,"GENERAL"}</definedName>
    <definedName name="_____g2" localSheetId="12" hidden="1">{"TAB1",#N/A,TRUE,"GENERAL";"TAB2",#N/A,TRUE,"GENERAL";"TAB3",#N/A,TRUE,"GENERAL";"TAB4",#N/A,TRUE,"GENERAL";"TAB5",#N/A,TRUE,"GENERAL"}</definedName>
    <definedName name="_____g2" hidden="1">{"TAB1",#N/A,TRUE,"GENERAL";"TAB2",#N/A,TRUE,"GENERAL";"TAB3",#N/A,TRUE,"GENERAL";"TAB4",#N/A,TRUE,"GENERAL";"TAB5",#N/A,TRUE,"GENERAL"}</definedName>
    <definedName name="_____g3" localSheetId="9" hidden="1">{"via1",#N/A,TRUE,"general";"via2",#N/A,TRUE,"general";"via3",#N/A,TRUE,"general"}</definedName>
    <definedName name="_____g3" localSheetId="5" hidden="1">{"via1",#N/A,TRUE,"general";"via2",#N/A,TRUE,"general";"via3",#N/A,TRUE,"general"}</definedName>
    <definedName name="_____g3" localSheetId="10" hidden="1">{"via1",#N/A,TRUE,"general";"via2",#N/A,TRUE,"general";"via3",#N/A,TRUE,"general"}</definedName>
    <definedName name="_____g3" localSheetId="6" hidden="1">{"via1",#N/A,TRUE,"general";"via2",#N/A,TRUE,"general";"via3",#N/A,TRUE,"general"}</definedName>
    <definedName name="_____g3" localSheetId="13" hidden="1">{"via1",#N/A,TRUE,"general";"via2",#N/A,TRUE,"general";"via3",#N/A,TRUE,"general"}</definedName>
    <definedName name="_____g3" localSheetId="12" hidden="1">{"via1",#N/A,TRUE,"general";"via2",#N/A,TRUE,"general";"via3",#N/A,TRUE,"general"}</definedName>
    <definedName name="_____g3" hidden="1">{"via1",#N/A,TRUE,"general";"via2",#N/A,TRUE,"general";"via3",#N/A,TRUE,"general"}</definedName>
    <definedName name="_____g4" localSheetId="9" hidden="1">{"via1",#N/A,TRUE,"general";"via2",#N/A,TRUE,"general";"via3",#N/A,TRUE,"general"}</definedName>
    <definedName name="_____g4" localSheetId="5" hidden="1">{"via1",#N/A,TRUE,"general";"via2",#N/A,TRUE,"general";"via3",#N/A,TRUE,"general"}</definedName>
    <definedName name="_____g4" localSheetId="10" hidden="1">{"via1",#N/A,TRUE,"general";"via2",#N/A,TRUE,"general";"via3",#N/A,TRUE,"general"}</definedName>
    <definedName name="_____g4" localSheetId="6" hidden="1">{"via1",#N/A,TRUE,"general";"via2",#N/A,TRUE,"general";"via3",#N/A,TRUE,"general"}</definedName>
    <definedName name="_____g4" localSheetId="13" hidden="1">{"via1",#N/A,TRUE,"general";"via2",#N/A,TRUE,"general";"via3",#N/A,TRUE,"general"}</definedName>
    <definedName name="_____g4" localSheetId="12" hidden="1">{"via1",#N/A,TRUE,"general";"via2",#N/A,TRUE,"general";"via3",#N/A,TRUE,"general"}</definedName>
    <definedName name="_____g4" hidden="1">{"via1",#N/A,TRUE,"general";"via2",#N/A,TRUE,"general";"via3",#N/A,TRUE,"general"}</definedName>
    <definedName name="_____g5" localSheetId="9" hidden="1">{"via1",#N/A,TRUE,"general";"via2",#N/A,TRUE,"general";"via3",#N/A,TRUE,"general"}</definedName>
    <definedName name="_____g5" localSheetId="5" hidden="1">{"via1",#N/A,TRUE,"general";"via2",#N/A,TRUE,"general";"via3",#N/A,TRUE,"general"}</definedName>
    <definedName name="_____g5" localSheetId="10" hidden="1">{"via1",#N/A,TRUE,"general";"via2",#N/A,TRUE,"general";"via3",#N/A,TRUE,"general"}</definedName>
    <definedName name="_____g5" localSheetId="6" hidden="1">{"via1",#N/A,TRUE,"general";"via2",#N/A,TRUE,"general";"via3",#N/A,TRUE,"general"}</definedName>
    <definedName name="_____g5" localSheetId="13" hidden="1">{"via1",#N/A,TRUE,"general";"via2",#N/A,TRUE,"general";"via3",#N/A,TRUE,"general"}</definedName>
    <definedName name="_____g5" localSheetId="12" hidden="1">{"via1",#N/A,TRUE,"general";"via2",#N/A,TRUE,"general";"via3",#N/A,TRUE,"general"}</definedName>
    <definedName name="_____g5" hidden="1">{"via1",#N/A,TRUE,"general";"via2",#N/A,TRUE,"general";"via3",#N/A,TRUE,"general"}</definedName>
    <definedName name="_____g6" localSheetId="9" hidden="1">{"via1",#N/A,TRUE,"general";"via2",#N/A,TRUE,"general";"via3",#N/A,TRUE,"general"}</definedName>
    <definedName name="_____g6" localSheetId="5" hidden="1">{"via1",#N/A,TRUE,"general";"via2",#N/A,TRUE,"general";"via3",#N/A,TRUE,"general"}</definedName>
    <definedName name="_____g6" localSheetId="10" hidden="1">{"via1",#N/A,TRUE,"general";"via2",#N/A,TRUE,"general";"via3",#N/A,TRUE,"general"}</definedName>
    <definedName name="_____g6" localSheetId="6" hidden="1">{"via1",#N/A,TRUE,"general";"via2",#N/A,TRUE,"general";"via3",#N/A,TRUE,"general"}</definedName>
    <definedName name="_____g6" localSheetId="13" hidden="1">{"via1",#N/A,TRUE,"general";"via2",#N/A,TRUE,"general";"via3",#N/A,TRUE,"general"}</definedName>
    <definedName name="_____g6" localSheetId="12" hidden="1">{"via1",#N/A,TRUE,"general";"via2",#N/A,TRUE,"general";"via3",#N/A,TRUE,"general"}</definedName>
    <definedName name="_____g6" hidden="1">{"via1",#N/A,TRUE,"general";"via2",#N/A,TRUE,"general";"via3",#N/A,TRUE,"general"}</definedName>
    <definedName name="_____g7" localSheetId="9"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10"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13" hidden="1">{"TAB1",#N/A,TRUE,"GENERAL";"TAB2",#N/A,TRUE,"GENERAL";"TAB3",#N/A,TRUE,"GENERAL";"TAB4",#N/A,TRUE,"GENERAL";"TAB5",#N/A,TRUE,"GENERAL"}</definedName>
    <definedName name="_____g7" localSheetId="12" hidden="1">{"TAB1",#N/A,TRUE,"GENERAL";"TAB2",#N/A,TRUE,"GENERAL";"TAB3",#N/A,TRUE,"GENERAL";"TAB4",#N/A,TRUE,"GENERAL";"TAB5",#N/A,TRUE,"GENERAL"}</definedName>
    <definedName name="_____g7"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10"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13" hidden="1">{"TAB1",#N/A,TRUE,"GENERAL";"TAB2",#N/A,TRUE,"GENERAL";"TAB3",#N/A,TRUE,"GENERAL";"TAB4",#N/A,TRUE,"GENERAL";"TAB5",#N/A,TRUE,"GENERAL"}</definedName>
    <definedName name="_____GR1" localSheetId="12" hidden="1">{"TAB1",#N/A,TRUE,"GENERAL";"TAB2",#N/A,TRUE,"GENERAL";"TAB3",#N/A,TRUE,"GENERAL";"TAB4",#N/A,TRUE,"GENERAL";"TAB5",#N/A,TRUE,"GENERAL"}</definedName>
    <definedName name="_____GR1" hidden="1">{"TAB1",#N/A,TRUE,"GENERAL";"TAB2",#N/A,TRUE,"GENERAL";"TAB3",#N/A,TRUE,"GENERAL";"TAB4",#N/A,TRUE,"GENERAL";"TAB5",#N/A,TRUE,"GENERAL"}</definedName>
    <definedName name="_____gtr4" localSheetId="9" hidden="1">{"via1",#N/A,TRUE,"general";"via2",#N/A,TRUE,"general";"via3",#N/A,TRUE,"general"}</definedName>
    <definedName name="_____gtr4" localSheetId="5" hidden="1">{"via1",#N/A,TRUE,"general";"via2",#N/A,TRUE,"general";"via3",#N/A,TRUE,"general"}</definedName>
    <definedName name="_____gtr4" localSheetId="10" hidden="1">{"via1",#N/A,TRUE,"general";"via2",#N/A,TRUE,"general";"via3",#N/A,TRUE,"general"}</definedName>
    <definedName name="_____gtr4" localSheetId="6" hidden="1">{"via1",#N/A,TRUE,"general";"via2",#N/A,TRUE,"general";"via3",#N/A,TRUE,"general"}</definedName>
    <definedName name="_____gtr4" localSheetId="13" hidden="1">{"via1",#N/A,TRUE,"general";"via2",#N/A,TRUE,"general";"via3",#N/A,TRUE,"general"}</definedName>
    <definedName name="_____gtr4" localSheetId="12" hidden="1">{"via1",#N/A,TRUE,"general";"via2",#N/A,TRUE,"general";"via3",#N/A,TRUE,"general"}</definedName>
    <definedName name="_____gtr4" hidden="1">{"via1",#N/A,TRUE,"general";"via2",#N/A,TRUE,"general";"via3",#N/A,TRUE,"general"}</definedName>
    <definedName name="_____h2" localSheetId="9" hidden="1">{"via1",#N/A,TRUE,"general";"via2",#N/A,TRUE,"general";"via3",#N/A,TRUE,"general"}</definedName>
    <definedName name="_____h2" localSheetId="5" hidden="1">{"via1",#N/A,TRUE,"general";"via2",#N/A,TRUE,"general";"via3",#N/A,TRUE,"general"}</definedName>
    <definedName name="_____h2" localSheetId="10" hidden="1">{"via1",#N/A,TRUE,"general";"via2",#N/A,TRUE,"general";"via3",#N/A,TRUE,"general"}</definedName>
    <definedName name="_____h2" localSheetId="6" hidden="1">{"via1",#N/A,TRUE,"general";"via2",#N/A,TRUE,"general";"via3",#N/A,TRUE,"general"}</definedName>
    <definedName name="_____h2" localSheetId="13" hidden="1">{"via1",#N/A,TRUE,"general";"via2",#N/A,TRUE,"general";"via3",#N/A,TRUE,"general"}</definedName>
    <definedName name="_____h2" localSheetId="12" hidden="1">{"via1",#N/A,TRUE,"general";"via2",#N/A,TRUE,"general";"via3",#N/A,TRUE,"general"}</definedName>
    <definedName name="_____h2" hidden="1">{"via1",#N/A,TRUE,"general";"via2",#N/A,TRUE,"general";"via3",#N/A,TRUE,"general"}</definedName>
    <definedName name="_____h3" localSheetId="9" hidden="1">{"via1",#N/A,TRUE,"general";"via2",#N/A,TRUE,"general";"via3",#N/A,TRUE,"general"}</definedName>
    <definedName name="_____h3" localSheetId="5" hidden="1">{"via1",#N/A,TRUE,"general";"via2",#N/A,TRUE,"general";"via3",#N/A,TRUE,"general"}</definedName>
    <definedName name="_____h3" localSheetId="10" hidden="1">{"via1",#N/A,TRUE,"general";"via2",#N/A,TRUE,"general";"via3",#N/A,TRUE,"general"}</definedName>
    <definedName name="_____h3" localSheetId="6" hidden="1">{"via1",#N/A,TRUE,"general";"via2",#N/A,TRUE,"general";"via3",#N/A,TRUE,"general"}</definedName>
    <definedName name="_____h3" localSheetId="13" hidden="1">{"via1",#N/A,TRUE,"general";"via2",#N/A,TRUE,"general";"via3",#N/A,TRUE,"general"}</definedName>
    <definedName name="_____h3" localSheetId="12" hidden="1">{"via1",#N/A,TRUE,"general";"via2",#N/A,TRUE,"general";"via3",#N/A,TRUE,"general"}</definedName>
    <definedName name="_____h3" hidden="1">{"via1",#N/A,TRUE,"general";"via2",#N/A,TRUE,"general";"via3",#N/A,TRUE,"general"}</definedName>
    <definedName name="_____h4" localSheetId="9"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10"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13" hidden="1">{"TAB1",#N/A,TRUE,"GENERAL";"TAB2",#N/A,TRUE,"GENERAL";"TAB3",#N/A,TRUE,"GENERAL";"TAB4",#N/A,TRUE,"GENERAL";"TAB5",#N/A,TRUE,"GENERAL"}</definedName>
    <definedName name="_____h4" localSheetId="12" hidden="1">{"TAB1",#N/A,TRUE,"GENERAL";"TAB2",#N/A,TRUE,"GENERAL";"TAB3",#N/A,TRUE,"GENERAL";"TAB4",#N/A,TRUE,"GENERAL";"TAB5",#N/A,TRUE,"GENERAL"}</definedName>
    <definedName name="_____h4"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10"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13" hidden="1">{"TAB1",#N/A,TRUE,"GENERAL";"TAB2",#N/A,TRUE,"GENERAL";"TAB3",#N/A,TRUE,"GENERAL";"TAB4",#N/A,TRUE,"GENERAL";"TAB5",#N/A,TRUE,"GENERAL"}</definedName>
    <definedName name="_____h5" localSheetId="12" hidden="1">{"TAB1",#N/A,TRUE,"GENERAL";"TAB2",#N/A,TRUE,"GENERAL";"TAB3",#N/A,TRUE,"GENERAL";"TAB4",#N/A,TRUE,"GENERAL";"TAB5",#N/A,TRUE,"GENERAL"}</definedName>
    <definedName name="_____h5" hidden="1">{"TAB1",#N/A,TRUE,"GENERAL";"TAB2",#N/A,TRUE,"GENERAL";"TAB3",#N/A,TRUE,"GENERAL";"TAB4",#N/A,TRUE,"GENERAL";"TAB5",#N/A,TRUE,"GENERAL"}</definedName>
    <definedName name="_____h6" localSheetId="9" hidden="1">{"via1",#N/A,TRUE,"general";"via2",#N/A,TRUE,"general";"via3",#N/A,TRUE,"general"}</definedName>
    <definedName name="_____h6" localSheetId="5" hidden="1">{"via1",#N/A,TRUE,"general";"via2",#N/A,TRUE,"general";"via3",#N/A,TRUE,"general"}</definedName>
    <definedName name="_____h6" localSheetId="10" hidden="1">{"via1",#N/A,TRUE,"general";"via2",#N/A,TRUE,"general";"via3",#N/A,TRUE,"general"}</definedName>
    <definedName name="_____h6" localSheetId="6" hidden="1">{"via1",#N/A,TRUE,"general";"via2",#N/A,TRUE,"general";"via3",#N/A,TRUE,"general"}</definedName>
    <definedName name="_____h6" localSheetId="13" hidden="1">{"via1",#N/A,TRUE,"general";"via2",#N/A,TRUE,"general";"via3",#N/A,TRUE,"general"}</definedName>
    <definedName name="_____h6" localSheetId="12" hidden="1">{"via1",#N/A,TRUE,"general";"via2",#N/A,TRUE,"general";"via3",#N/A,TRUE,"general"}</definedName>
    <definedName name="_____h6" hidden="1">{"via1",#N/A,TRUE,"general";"via2",#N/A,TRUE,"general";"via3",#N/A,TRUE,"general"}</definedName>
    <definedName name="_____h7" localSheetId="9"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10"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13" hidden="1">{"TAB1",#N/A,TRUE,"GENERAL";"TAB2",#N/A,TRUE,"GENERAL";"TAB3",#N/A,TRUE,"GENERAL";"TAB4",#N/A,TRUE,"GENERAL";"TAB5",#N/A,TRUE,"GENERAL"}</definedName>
    <definedName name="_____h7" localSheetId="12" hidden="1">{"TAB1",#N/A,TRUE,"GENERAL";"TAB2",#N/A,TRUE,"GENERAL";"TAB3",#N/A,TRUE,"GENERAL";"TAB4",#N/A,TRUE,"GENERAL";"TAB5",#N/A,TRUE,"GENERAL"}</definedName>
    <definedName name="_____h7" hidden="1">{"TAB1",#N/A,TRUE,"GENERAL";"TAB2",#N/A,TRUE,"GENERAL";"TAB3",#N/A,TRUE,"GENERAL";"TAB4",#N/A,TRUE,"GENERAL";"TAB5",#N/A,TRUE,"GENERAL"}</definedName>
    <definedName name="_____h8" localSheetId="9" hidden="1">{"via1",#N/A,TRUE,"general";"via2",#N/A,TRUE,"general";"via3",#N/A,TRUE,"general"}</definedName>
    <definedName name="_____h8" localSheetId="5" hidden="1">{"via1",#N/A,TRUE,"general";"via2",#N/A,TRUE,"general";"via3",#N/A,TRUE,"general"}</definedName>
    <definedName name="_____h8" localSheetId="10" hidden="1">{"via1",#N/A,TRUE,"general";"via2",#N/A,TRUE,"general";"via3",#N/A,TRUE,"general"}</definedName>
    <definedName name="_____h8" localSheetId="6" hidden="1">{"via1",#N/A,TRUE,"general";"via2",#N/A,TRUE,"general";"via3",#N/A,TRUE,"general"}</definedName>
    <definedName name="_____h8" localSheetId="13" hidden="1">{"via1",#N/A,TRUE,"general";"via2",#N/A,TRUE,"general";"via3",#N/A,TRUE,"general"}</definedName>
    <definedName name="_____h8" localSheetId="12" hidden="1">{"via1",#N/A,TRUE,"general";"via2",#N/A,TRUE,"general";"via3",#N/A,TRUE,"general"}</definedName>
    <definedName name="_____h8" hidden="1">{"via1",#N/A,TRUE,"general";"via2",#N/A,TRUE,"general";"via3",#N/A,TRUE,"general"}</definedName>
    <definedName name="_____hfh7" localSheetId="9" hidden="1">{"via1",#N/A,TRUE,"general";"via2",#N/A,TRUE,"general";"via3",#N/A,TRUE,"general"}</definedName>
    <definedName name="_____hfh7" localSheetId="5" hidden="1">{"via1",#N/A,TRUE,"general";"via2",#N/A,TRUE,"general";"via3",#N/A,TRUE,"general"}</definedName>
    <definedName name="_____hfh7" localSheetId="10" hidden="1">{"via1",#N/A,TRUE,"general";"via2",#N/A,TRUE,"general";"via3",#N/A,TRUE,"general"}</definedName>
    <definedName name="_____hfh7" localSheetId="6" hidden="1">{"via1",#N/A,TRUE,"general";"via2",#N/A,TRUE,"general";"via3",#N/A,TRUE,"general"}</definedName>
    <definedName name="_____hfh7" localSheetId="13" hidden="1">{"via1",#N/A,TRUE,"general";"via2",#N/A,TRUE,"general";"via3",#N/A,TRUE,"general"}</definedName>
    <definedName name="_____hfh7" localSheetId="12" hidden="1">{"via1",#N/A,TRUE,"general";"via2",#N/A,TRUE,"general";"via3",#N/A,TRUE,"general"}</definedName>
    <definedName name="_____hfh7" hidden="1">{"via1",#N/A,TRUE,"general";"via2",#N/A,TRUE,"general";"via3",#N/A,TRUE,"general"}</definedName>
    <definedName name="_____i1" localSheetId="9">#REF!</definedName>
    <definedName name="_____i1" localSheetId="5">#REF!</definedName>
    <definedName name="_____i1" localSheetId="10">#REF!</definedName>
    <definedName name="_____i1" localSheetId="6">#REF!</definedName>
    <definedName name="_____i1" localSheetId="13">#REF!</definedName>
    <definedName name="_____i1" localSheetId="12">#REF!</definedName>
    <definedName name="_____i1">#REF!</definedName>
    <definedName name="_____i4" localSheetId="9" hidden="1">{"via1",#N/A,TRUE,"general";"via2",#N/A,TRUE,"general";"via3",#N/A,TRUE,"general"}</definedName>
    <definedName name="_____i4" localSheetId="5" hidden="1">{"via1",#N/A,TRUE,"general";"via2",#N/A,TRUE,"general";"via3",#N/A,TRUE,"general"}</definedName>
    <definedName name="_____i4" localSheetId="10" hidden="1">{"via1",#N/A,TRUE,"general";"via2",#N/A,TRUE,"general";"via3",#N/A,TRUE,"general"}</definedName>
    <definedName name="_____i4" localSheetId="6" hidden="1">{"via1",#N/A,TRUE,"general";"via2",#N/A,TRUE,"general";"via3",#N/A,TRUE,"general"}</definedName>
    <definedName name="_____i4" localSheetId="13" hidden="1">{"via1",#N/A,TRUE,"general";"via2",#N/A,TRUE,"general";"via3",#N/A,TRUE,"general"}</definedName>
    <definedName name="_____i4" localSheetId="12" hidden="1">{"via1",#N/A,TRUE,"general";"via2",#N/A,TRUE,"general";"via3",#N/A,TRUE,"general"}</definedName>
    <definedName name="_____i4" hidden="1">{"via1",#N/A,TRUE,"general";"via2",#N/A,TRUE,"general";"via3",#N/A,TRUE,"general"}</definedName>
    <definedName name="_____i5" localSheetId="9"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10"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13" hidden="1">{"TAB1",#N/A,TRUE,"GENERAL";"TAB2",#N/A,TRUE,"GENERAL";"TAB3",#N/A,TRUE,"GENERAL";"TAB4",#N/A,TRUE,"GENERAL";"TAB5",#N/A,TRUE,"GENERAL"}</definedName>
    <definedName name="_____i5" localSheetId="12" hidden="1">{"TAB1",#N/A,TRUE,"GENERAL";"TAB2",#N/A,TRUE,"GENERAL";"TAB3",#N/A,TRUE,"GENERAL";"TAB4",#N/A,TRUE,"GENERAL";"TAB5",#N/A,TRUE,"GENERAL"}</definedName>
    <definedName name="_____i5"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10"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13" hidden="1">{"TAB1",#N/A,TRUE,"GENERAL";"TAB2",#N/A,TRUE,"GENERAL";"TAB3",#N/A,TRUE,"GENERAL";"TAB4",#N/A,TRUE,"GENERAL";"TAB5",#N/A,TRUE,"GENERAL"}</definedName>
    <definedName name="_____i6" localSheetId="12" hidden="1">{"TAB1",#N/A,TRUE,"GENERAL";"TAB2",#N/A,TRUE,"GENERAL";"TAB3",#N/A,TRUE,"GENERAL";"TAB4",#N/A,TRUE,"GENERAL";"TAB5",#N/A,TRUE,"GENERAL"}</definedName>
    <definedName name="_____i6" hidden="1">{"TAB1",#N/A,TRUE,"GENERAL";"TAB2",#N/A,TRUE,"GENERAL";"TAB3",#N/A,TRUE,"GENERAL";"TAB4",#N/A,TRUE,"GENERAL";"TAB5",#N/A,TRUE,"GENERAL"}</definedName>
    <definedName name="_____i7" localSheetId="9" hidden="1">{"via1",#N/A,TRUE,"general";"via2",#N/A,TRUE,"general";"via3",#N/A,TRUE,"general"}</definedName>
    <definedName name="_____i7" localSheetId="5" hidden="1">{"via1",#N/A,TRUE,"general";"via2",#N/A,TRUE,"general";"via3",#N/A,TRUE,"general"}</definedName>
    <definedName name="_____i7" localSheetId="10" hidden="1">{"via1",#N/A,TRUE,"general";"via2",#N/A,TRUE,"general";"via3",#N/A,TRUE,"general"}</definedName>
    <definedName name="_____i7" localSheetId="6" hidden="1">{"via1",#N/A,TRUE,"general";"via2",#N/A,TRUE,"general";"via3",#N/A,TRUE,"general"}</definedName>
    <definedName name="_____i7" localSheetId="13" hidden="1">{"via1",#N/A,TRUE,"general";"via2",#N/A,TRUE,"general";"via3",#N/A,TRUE,"general"}</definedName>
    <definedName name="_____i7" localSheetId="12" hidden="1">{"via1",#N/A,TRUE,"general";"via2",#N/A,TRUE,"general";"via3",#N/A,TRUE,"general"}</definedName>
    <definedName name="_____i7" hidden="1">{"via1",#N/A,TRUE,"general";"via2",#N/A,TRUE,"general";"via3",#N/A,TRUE,"general"}</definedName>
    <definedName name="_____i77" localSheetId="9"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10"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13" hidden="1">{"TAB1",#N/A,TRUE,"GENERAL";"TAB2",#N/A,TRUE,"GENERAL";"TAB3",#N/A,TRUE,"GENERAL";"TAB4",#N/A,TRUE,"GENERAL";"TAB5",#N/A,TRUE,"GENERAL"}</definedName>
    <definedName name="_____i77" localSheetId="12" hidden="1">{"TAB1",#N/A,TRUE,"GENERAL";"TAB2",#N/A,TRUE,"GENERAL";"TAB3",#N/A,TRUE,"GENERAL";"TAB4",#N/A,TRUE,"GENERAL";"TAB5",#N/A,TRUE,"GENERAL"}</definedName>
    <definedName name="_____i77" hidden="1">{"TAB1",#N/A,TRUE,"GENERAL";"TAB2",#N/A,TRUE,"GENERAL";"TAB3",#N/A,TRUE,"GENERAL";"TAB4",#N/A,TRUE,"GENERAL";"TAB5",#N/A,TRUE,"GENERAL"}</definedName>
    <definedName name="_____i8" localSheetId="9" hidden="1">{"via1",#N/A,TRUE,"general";"via2",#N/A,TRUE,"general";"via3",#N/A,TRUE,"general"}</definedName>
    <definedName name="_____i8" localSheetId="5" hidden="1">{"via1",#N/A,TRUE,"general";"via2",#N/A,TRUE,"general";"via3",#N/A,TRUE,"general"}</definedName>
    <definedName name="_____i8" localSheetId="10" hidden="1">{"via1",#N/A,TRUE,"general";"via2",#N/A,TRUE,"general";"via3",#N/A,TRUE,"general"}</definedName>
    <definedName name="_____i8" localSheetId="6" hidden="1">{"via1",#N/A,TRUE,"general";"via2",#N/A,TRUE,"general";"via3",#N/A,TRUE,"general"}</definedName>
    <definedName name="_____i8" localSheetId="13" hidden="1">{"via1",#N/A,TRUE,"general";"via2",#N/A,TRUE,"general";"via3",#N/A,TRUE,"general"}</definedName>
    <definedName name="_____i8" localSheetId="12" hidden="1">{"via1",#N/A,TRUE,"general";"via2",#N/A,TRUE,"general";"via3",#N/A,TRUE,"general"}</definedName>
    <definedName name="_____i8" hidden="1">{"via1",#N/A,TRUE,"general";"via2",#N/A,TRUE,"general";"via3",#N/A,TRUE,"general"}</definedName>
    <definedName name="_____i9" localSheetId="9"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10"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13" hidden="1">{"TAB1",#N/A,TRUE,"GENERAL";"TAB2",#N/A,TRUE,"GENERAL";"TAB3",#N/A,TRUE,"GENERAL";"TAB4",#N/A,TRUE,"GENERAL";"TAB5",#N/A,TRUE,"GENERAL"}</definedName>
    <definedName name="_____i9" localSheetId="12" hidden="1">{"TAB1",#N/A,TRUE,"GENERAL";"TAB2",#N/A,TRUE,"GENERAL";"TAB3",#N/A,TRUE,"GENERAL";"TAB4",#N/A,TRUE,"GENERAL";"TAB5",#N/A,TRUE,"GENERAL"}</definedName>
    <definedName name="_____i9" hidden="1">{"TAB1",#N/A,TRUE,"GENERAL";"TAB2",#N/A,TRUE,"GENERAL";"TAB3",#N/A,TRUE,"GENERAL";"TAB4",#N/A,TRUE,"GENERAL";"TAB5",#N/A,TRUE,"GENERAL"}</definedName>
    <definedName name="_____INF1" localSheetId="9">#REF!</definedName>
    <definedName name="_____INF1" localSheetId="5">#REF!</definedName>
    <definedName name="_____INF1" localSheetId="10">#REF!</definedName>
    <definedName name="_____INF1" localSheetId="6">#REF!</definedName>
    <definedName name="_____INF1" localSheetId="13">#REF!</definedName>
    <definedName name="_____INF1" localSheetId="12">#REF!</definedName>
    <definedName name="_____INF1">#REF!</definedName>
    <definedName name="_____k3" localSheetId="9"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10"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13" hidden="1">{"TAB1",#N/A,TRUE,"GENERAL";"TAB2",#N/A,TRUE,"GENERAL";"TAB3",#N/A,TRUE,"GENERAL";"TAB4",#N/A,TRUE,"GENERAL";"TAB5",#N/A,TRUE,"GENERAL"}</definedName>
    <definedName name="_____k3" localSheetId="12" hidden="1">{"TAB1",#N/A,TRUE,"GENERAL";"TAB2",#N/A,TRUE,"GENERAL";"TAB3",#N/A,TRUE,"GENERAL";"TAB4",#N/A,TRUE,"GENERAL";"TAB5",#N/A,TRUE,"GENERAL"}</definedName>
    <definedName name="_____k3" hidden="1">{"TAB1",#N/A,TRUE,"GENERAL";"TAB2",#N/A,TRUE,"GENERAL";"TAB3",#N/A,TRUE,"GENERAL";"TAB4",#N/A,TRUE,"GENERAL";"TAB5",#N/A,TRUE,"GENERAL"}</definedName>
    <definedName name="_____k4" localSheetId="9" hidden="1">{"via1",#N/A,TRUE,"general";"via2",#N/A,TRUE,"general";"via3",#N/A,TRUE,"general"}</definedName>
    <definedName name="_____k4" localSheetId="5" hidden="1">{"via1",#N/A,TRUE,"general";"via2",#N/A,TRUE,"general";"via3",#N/A,TRUE,"general"}</definedName>
    <definedName name="_____k4" localSheetId="10" hidden="1">{"via1",#N/A,TRUE,"general";"via2",#N/A,TRUE,"general";"via3",#N/A,TRUE,"general"}</definedName>
    <definedName name="_____k4" localSheetId="6" hidden="1">{"via1",#N/A,TRUE,"general";"via2",#N/A,TRUE,"general";"via3",#N/A,TRUE,"general"}</definedName>
    <definedName name="_____k4" localSheetId="13" hidden="1">{"via1",#N/A,TRUE,"general";"via2",#N/A,TRUE,"general";"via3",#N/A,TRUE,"general"}</definedName>
    <definedName name="_____k4" localSheetId="12" hidden="1">{"via1",#N/A,TRUE,"general";"via2",#N/A,TRUE,"general";"via3",#N/A,TRUE,"general"}</definedName>
    <definedName name="_____k4" hidden="1">{"via1",#N/A,TRUE,"general";"via2",#N/A,TRUE,"general";"via3",#N/A,TRUE,"general"}</definedName>
    <definedName name="_____k5" localSheetId="9" hidden="1">{"via1",#N/A,TRUE,"general";"via2",#N/A,TRUE,"general";"via3",#N/A,TRUE,"general"}</definedName>
    <definedName name="_____k5" localSheetId="5" hidden="1">{"via1",#N/A,TRUE,"general";"via2",#N/A,TRUE,"general";"via3",#N/A,TRUE,"general"}</definedName>
    <definedName name="_____k5" localSheetId="10" hidden="1">{"via1",#N/A,TRUE,"general";"via2",#N/A,TRUE,"general";"via3",#N/A,TRUE,"general"}</definedName>
    <definedName name="_____k5" localSheetId="6" hidden="1">{"via1",#N/A,TRUE,"general";"via2",#N/A,TRUE,"general";"via3",#N/A,TRUE,"general"}</definedName>
    <definedName name="_____k5" localSheetId="13" hidden="1">{"via1",#N/A,TRUE,"general";"via2",#N/A,TRUE,"general";"via3",#N/A,TRUE,"general"}</definedName>
    <definedName name="_____k5" localSheetId="12" hidden="1">{"via1",#N/A,TRUE,"general";"via2",#N/A,TRUE,"general";"via3",#N/A,TRUE,"general"}</definedName>
    <definedName name="_____k5" hidden="1">{"via1",#N/A,TRUE,"general";"via2",#N/A,TRUE,"general";"via3",#N/A,TRUE,"general"}</definedName>
    <definedName name="_____k6" localSheetId="9"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10"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13" hidden="1">{"TAB1",#N/A,TRUE,"GENERAL";"TAB2",#N/A,TRUE,"GENERAL";"TAB3",#N/A,TRUE,"GENERAL";"TAB4",#N/A,TRUE,"GENERAL";"TAB5",#N/A,TRUE,"GENERAL"}</definedName>
    <definedName name="_____k6" localSheetId="12" hidden="1">{"TAB1",#N/A,TRUE,"GENERAL";"TAB2",#N/A,TRUE,"GENERAL";"TAB3",#N/A,TRUE,"GENERAL";"TAB4",#N/A,TRUE,"GENERAL";"TAB5",#N/A,TRUE,"GENERAL"}</definedName>
    <definedName name="_____k6" hidden="1">{"TAB1",#N/A,TRUE,"GENERAL";"TAB2",#N/A,TRUE,"GENERAL";"TAB3",#N/A,TRUE,"GENERAL";"TAB4",#N/A,TRUE,"GENERAL";"TAB5",#N/A,TRUE,"GENERAL"}</definedName>
    <definedName name="_____k7" localSheetId="9" hidden="1">{"via1",#N/A,TRUE,"general";"via2",#N/A,TRUE,"general";"via3",#N/A,TRUE,"general"}</definedName>
    <definedName name="_____k7" localSheetId="5" hidden="1">{"via1",#N/A,TRUE,"general";"via2",#N/A,TRUE,"general";"via3",#N/A,TRUE,"general"}</definedName>
    <definedName name="_____k7" localSheetId="10" hidden="1">{"via1",#N/A,TRUE,"general";"via2",#N/A,TRUE,"general";"via3",#N/A,TRUE,"general"}</definedName>
    <definedName name="_____k7" localSheetId="6" hidden="1">{"via1",#N/A,TRUE,"general";"via2",#N/A,TRUE,"general";"via3",#N/A,TRUE,"general"}</definedName>
    <definedName name="_____k7" localSheetId="13" hidden="1">{"via1",#N/A,TRUE,"general";"via2",#N/A,TRUE,"general";"via3",#N/A,TRUE,"general"}</definedName>
    <definedName name="_____k7" localSheetId="12" hidden="1">{"via1",#N/A,TRUE,"general";"via2",#N/A,TRUE,"general";"via3",#N/A,TRUE,"general"}</definedName>
    <definedName name="_____k7" hidden="1">{"via1",#N/A,TRUE,"general";"via2",#N/A,TRUE,"general";"via3",#N/A,TRUE,"general"}</definedName>
    <definedName name="_____k8" localSheetId="9" hidden="1">{"via1",#N/A,TRUE,"general";"via2",#N/A,TRUE,"general";"via3",#N/A,TRUE,"general"}</definedName>
    <definedName name="_____k8" localSheetId="5" hidden="1">{"via1",#N/A,TRUE,"general";"via2",#N/A,TRUE,"general";"via3",#N/A,TRUE,"general"}</definedName>
    <definedName name="_____k8" localSheetId="10" hidden="1">{"via1",#N/A,TRUE,"general";"via2",#N/A,TRUE,"general";"via3",#N/A,TRUE,"general"}</definedName>
    <definedName name="_____k8" localSheetId="6" hidden="1">{"via1",#N/A,TRUE,"general";"via2",#N/A,TRUE,"general";"via3",#N/A,TRUE,"general"}</definedName>
    <definedName name="_____k8" localSheetId="13" hidden="1">{"via1",#N/A,TRUE,"general";"via2",#N/A,TRUE,"general";"via3",#N/A,TRUE,"general"}</definedName>
    <definedName name="_____k8" localSheetId="12" hidden="1">{"via1",#N/A,TRUE,"general";"via2",#N/A,TRUE,"general";"via3",#N/A,TRUE,"general"}</definedName>
    <definedName name="_____k8" hidden="1">{"via1",#N/A,TRUE,"general";"via2",#N/A,TRUE,"general";"via3",#N/A,TRUE,"general"}</definedName>
    <definedName name="_____k9" localSheetId="9"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10"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13" hidden="1">{"TAB1",#N/A,TRUE,"GENERAL";"TAB2",#N/A,TRUE,"GENERAL";"TAB3",#N/A,TRUE,"GENERAL";"TAB4",#N/A,TRUE,"GENERAL";"TAB5",#N/A,TRUE,"GENERAL"}</definedName>
    <definedName name="_____k9" localSheetId="12" hidden="1">{"TAB1",#N/A,TRUE,"GENERAL";"TAB2",#N/A,TRUE,"GENERAL";"TAB3",#N/A,TRUE,"GENERAL";"TAB4",#N/A,TRUE,"GENERAL";"TAB5",#N/A,TRUE,"GENERAL"}</definedName>
    <definedName name="_____k9"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10"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13" hidden="1">{"TAB1",#N/A,TRUE,"GENERAL";"TAB2",#N/A,TRUE,"GENERAL";"TAB3",#N/A,TRUE,"GENERAL";"TAB4",#N/A,TRUE,"GENERAL";"TAB5",#N/A,TRUE,"GENERAL"}</definedName>
    <definedName name="_____kjk6" localSheetId="12" hidden="1">{"TAB1",#N/A,TRUE,"GENERAL";"TAB2",#N/A,TRUE,"GENERAL";"TAB3",#N/A,TRUE,"GENERAL";"TAB4",#N/A,TRUE,"GENERAL";"TAB5",#N/A,TRUE,"GENERAL"}</definedName>
    <definedName name="_____kjk6" hidden="1">{"TAB1",#N/A,TRUE,"GENERAL";"TAB2",#N/A,TRUE,"GENERAL";"TAB3",#N/A,TRUE,"GENERAL";"TAB4",#N/A,TRUE,"GENERAL";"TAB5",#N/A,TRUE,"GENERAL"}</definedName>
    <definedName name="_____m3" localSheetId="9" hidden="1">{"via1",#N/A,TRUE,"general";"via2",#N/A,TRUE,"general";"via3",#N/A,TRUE,"general"}</definedName>
    <definedName name="_____m3" localSheetId="5" hidden="1">{"via1",#N/A,TRUE,"general";"via2",#N/A,TRUE,"general";"via3",#N/A,TRUE,"general"}</definedName>
    <definedName name="_____m3" localSheetId="10" hidden="1">{"via1",#N/A,TRUE,"general";"via2",#N/A,TRUE,"general";"via3",#N/A,TRUE,"general"}</definedName>
    <definedName name="_____m3" localSheetId="6" hidden="1">{"via1",#N/A,TRUE,"general";"via2",#N/A,TRUE,"general";"via3",#N/A,TRUE,"general"}</definedName>
    <definedName name="_____m3" localSheetId="13" hidden="1">{"via1",#N/A,TRUE,"general";"via2",#N/A,TRUE,"general";"via3",#N/A,TRUE,"general"}</definedName>
    <definedName name="_____m3" localSheetId="12" hidden="1">{"via1",#N/A,TRUE,"general";"via2",#N/A,TRUE,"general";"via3",#N/A,TRUE,"general"}</definedName>
    <definedName name="_____m3" hidden="1">{"via1",#N/A,TRUE,"general";"via2",#N/A,TRUE,"general";"via3",#N/A,TRUE,"general"}</definedName>
    <definedName name="_____m4" localSheetId="9"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10"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13" hidden="1">{"TAB1",#N/A,TRUE,"GENERAL";"TAB2",#N/A,TRUE,"GENERAL";"TAB3",#N/A,TRUE,"GENERAL";"TAB4",#N/A,TRUE,"GENERAL";"TAB5",#N/A,TRUE,"GENERAL"}</definedName>
    <definedName name="_____m4" localSheetId="12" hidden="1">{"TAB1",#N/A,TRUE,"GENERAL";"TAB2",#N/A,TRUE,"GENERAL";"TAB3",#N/A,TRUE,"GENERAL";"TAB4",#N/A,TRUE,"GENERAL";"TAB5",#N/A,TRUE,"GENERAL"}</definedName>
    <definedName name="_____m4" hidden="1">{"TAB1",#N/A,TRUE,"GENERAL";"TAB2",#N/A,TRUE,"GENERAL";"TAB3",#N/A,TRUE,"GENERAL";"TAB4",#N/A,TRUE,"GENERAL";"TAB5",#N/A,TRUE,"GENERAL"}</definedName>
    <definedName name="_____m5" localSheetId="9" hidden="1">{"via1",#N/A,TRUE,"general";"via2",#N/A,TRUE,"general";"via3",#N/A,TRUE,"general"}</definedName>
    <definedName name="_____m5" localSheetId="5" hidden="1">{"via1",#N/A,TRUE,"general";"via2",#N/A,TRUE,"general";"via3",#N/A,TRUE,"general"}</definedName>
    <definedName name="_____m5" localSheetId="10" hidden="1">{"via1",#N/A,TRUE,"general";"via2",#N/A,TRUE,"general";"via3",#N/A,TRUE,"general"}</definedName>
    <definedName name="_____m5" localSheetId="6" hidden="1">{"via1",#N/A,TRUE,"general";"via2",#N/A,TRUE,"general";"via3",#N/A,TRUE,"general"}</definedName>
    <definedName name="_____m5" localSheetId="13" hidden="1">{"via1",#N/A,TRUE,"general";"via2",#N/A,TRUE,"general";"via3",#N/A,TRUE,"general"}</definedName>
    <definedName name="_____m5" localSheetId="12" hidden="1">{"via1",#N/A,TRUE,"general";"via2",#N/A,TRUE,"general";"via3",#N/A,TRUE,"general"}</definedName>
    <definedName name="_____m5" hidden="1">{"via1",#N/A,TRUE,"general";"via2",#N/A,TRUE,"general";"via3",#N/A,TRUE,"general"}</definedName>
    <definedName name="_____m6" localSheetId="9"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10"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13" hidden="1">{"TAB1",#N/A,TRUE,"GENERAL";"TAB2",#N/A,TRUE,"GENERAL";"TAB3",#N/A,TRUE,"GENERAL";"TAB4",#N/A,TRUE,"GENERAL";"TAB5",#N/A,TRUE,"GENERAL"}</definedName>
    <definedName name="_____m6" localSheetId="12" hidden="1">{"TAB1",#N/A,TRUE,"GENERAL";"TAB2",#N/A,TRUE,"GENERAL";"TAB3",#N/A,TRUE,"GENERAL";"TAB4",#N/A,TRUE,"GENERAL";"TAB5",#N/A,TRUE,"GENERAL"}</definedName>
    <definedName name="_____m6"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10"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13" hidden="1">{"TAB1",#N/A,TRUE,"GENERAL";"TAB2",#N/A,TRUE,"GENERAL";"TAB3",#N/A,TRUE,"GENERAL";"TAB4",#N/A,TRUE,"GENERAL";"TAB5",#N/A,TRUE,"GENERAL"}</definedName>
    <definedName name="_____m7" localSheetId="12" hidden="1">{"TAB1",#N/A,TRUE,"GENERAL";"TAB2",#N/A,TRUE,"GENERAL";"TAB3",#N/A,TRUE,"GENERAL";"TAB4",#N/A,TRUE,"GENERAL";"TAB5",#N/A,TRUE,"GENERAL"}</definedName>
    <definedName name="_____m7" hidden="1">{"TAB1",#N/A,TRUE,"GENERAL";"TAB2",#N/A,TRUE,"GENERAL";"TAB3",#N/A,TRUE,"GENERAL";"TAB4",#N/A,TRUE,"GENERAL";"TAB5",#N/A,TRUE,"GENERAL"}</definedName>
    <definedName name="_____m8" localSheetId="9" hidden="1">{"via1",#N/A,TRUE,"general";"via2",#N/A,TRUE,"general";"via3",#N/A,TRUE,"general"}</definedName>
    <definedName name="_____m8" localSheetId="5" hidden="1">{"via1",#N/A,TRUE,"general";"via2",#N/A,TRUE,"general";"via3",#N/A,TRUE,"general"}</definedName>
    <definedName name="_____m8" localSheetId="10" hidden="1">{"via1",#N/A,TRUE,"general";"via2",#N/A,TRUE,"general";"via3",#N/A,TRUE,"general"}</definedName>
    <definedName name="_____m8" localSheetId="6" hidden="1">{"via1",#N/A,TRUE,"general";"via2",#N/A,TRUE,"general";"via3",#N/A,TRUE,"general"}</definedName>
    <definedName name="_____m8" localSheetId="13" hidden="1">{"via1",#N/A,TRUE,"general";"via2",#N/A,TRUE,"general";"via3",#N/A,TRUE,"general"}</definedName>
    <definedName name="_____m8" localSheetId="12" hidden="1">{"via1",#N/A,TRUE,"general";"via2",#N/A,TRUE,"general";"via3",#N/A,TRUE,"general"}</definedName>
    <definedName name="_____m8" hidden="1">{"via1",#N/A,TRUE,"general";"via2",#N/A,TRUE,"general";"via3",#N/A,TRUE,"general"}</definedName>
    <definedName name="_____m9" localSheetId="9" hidden="1">{"via1",#N/A,TRUE,"general";"via2",#N/A,TRUE,"general";"via3",#N/A,TRUE,"general"}</definedName>
    <definedName name="_____m9" localSheetId="5" hidden="1">{"via1",#N/A,TRUE,"general";"via2",#N/A,TRUE,"general";"via3",#N/A,TRUE,"general"}</definedName>
    <definedName name="_____m9" localSheetId="10" hidden="1">{"via1",#N/A,TRUE,"general";"via2",#N/A,TRUE,"general";"via3",#N/A,TRUE,"general"}</definedName>
    <definedName name="_____m9" localSheetId="6" hidden="1">{"via1",#N/A,TRUE,"general";"via2",#N/A,TRUE,"general";"via3",#N/A,TRUE,"general"}</definedName>
    <definedName name="_____m9" localSheetId="13" hidden="1">{"via1",#N/A,TRUE,"general";"via2",#N/A,TRUE,"general";"via3",#N/A,TRUE,"general"}</definedName>
    <definedName name="_____m9" localSheetId="12" hidden="1">{"via1",#N/A,TRUE,"general";"via2",#N/A,TRUE,"general";"via3",#N/A,TRUE,"general"}</definedName>
    <definedName name="_____m9" hidden="1">{"via1",#N/A,TRUE,"general";"via2",#N/A,TRUE,"general";"via3",#N/A,TRUE,"general"}</definedName>
    <definedName name="_____MA2" localSheetId="9">#REF!</definedName>
    <definedName name="_____MA2" localSheetId="5">#REF!</definedName>
    <definedName name="_____MA2" localSheetId="10">#REF!</definedName>
    <definedName name="_____MA2" localSheetId="6">#REF!</definedName>
    <definedName name="_____MA2" localSheetId="13">#REF!</definedName>
    <definedName name="_____MA2" localSheetId="12">#REF!</definedName>
    <definedName name="_____MA2">#REF!</definedName>
    <definedName name="_____mor15" localSheetId="9">#REF!</definedName>
    <definedName name="_____mor15" localSheetId="5">#REF!</definedName>
    <definedName name="_____mor15" localSheetId="10">#REF!</definedName>
    <definedName name="_____mor15" localSheetId="6">#REF!</definedName>
    <definedName name="_____mor15" localSheetId="13">#REF!</definedName>
    <definedName name="_____mor15" localSheetId="12">#REF!</definedName>
    <definedName name="_____mor15">#REF!</definedName>
    <definedName name="_____n3" localSheetId="9"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10"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13" hidden="1">{"TAB1",#N/A,TRUE,"GENERAL";"TAB2",#N/A,TRUE,"GENERAL";"TAB3",#N/A,TRUE,"GENERAL";"TAB4",#N/A,TRUE,"GENERAL";"TAB5",#N/A,TRUE,"GENERAL"}</definedName>
    <definedName name="_____n3" localSheetId="12" hidden="1">{"TAB1",#N/A,TRUE,"GENERAL";"TAB2",#N/A,TRUE,"GENERAL";"TAB3",#N/A,TRUE,"GENERAL";"TAB4",#N/A,TRUE,"GENERAL";"TAB5",#N/A,TRUE,"GENERAL"}</definedName>
    <definedName name="_____n3" hidden="1">{"TAB1",#N/A,TRUE,"GENERAL";"TAB2",#N/A,TRUE,"GENERAL";"TAB3",#N/A,TRUE,"GENERAL";"TAB4",#N/A,TRUE,"GENERAL";"TAB5",#N/A,TRUE,"GENERAL"}</definedName>
    <definedName name="_____n4" localSheetId="9" hidden="1">{"via1",#N/A,TRUE,"general";"via2",#N/A,TRUE,"general";"via3",#N/A,TRUE,"general"}</definedName>
    <definedName name="_____n4" localSheetId="5" hidden="1">{"via1",#N/A,TRUE,"general";"via2",#N/A,TRUE,"general";"via3",#N/A,TRUE,"general"}</definedName>
    <definedName name="_____n4" localSheetId="10" hidden="1">{"via1",#N/A,TRUE,"general";"via2",#N/A,TRUE,"general";"via3",#N/A,TRUE,"general"}</definedName>
    <definedName name="_____n4" localSheetId="6" hidden="1">{"via1",#N/A,TRUE,"general";"via2",#N/A,TRUE,"general";"via3",#N/A,TRUE,"general"}</definedName>
    <definedName name="_____n4" localSheetId="13" hidden="1">{"via1",#N/A,TRUE,"general";"via2",#N/A,TRUE,"general";"via3",#N/A,TRUE,"general"}</definedName>
    <definedName name="_____n4" localSheetId="12" hidden="1">{"via1",#N/A,TRUE,"general";"via2",#N/A,TRUE,"general";"via3",#N/A,TRUE,"general"}</definedName>
    <definedName name="_____n4" hidden="1">{"via1",#N/A,TRUE,"general";"via2",#N/A,TRUE,"general";"via3",#N/A,TRUE,"general"}</definedName>
    <definedName name="_____n5" localSheetId="9"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10"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13" hidden="1">{"TAB1",#N/A,TRUE,"GENERAL";"TAB2",#N/A,TRUE,"GENERAL";"TAB3",#N/A,TRUE,"GENERAL";"TAB4",#N/A,TRUE,"GENERAL";"TAB5",#N/A,TRUE,"GENERAL"}</definedName>
    <definedName name="_____n5" localSheetId="12" hidden="1">{"TAB1",#N/A,TRUE,"GENERAL";"TAB2",#N/A,TRUE,"GENERAL";"TAB3",#N/A,TRUE,"GENERAL";"TAB4",#N/A,TRUE,"GENERAL";"TAB5",#N/A,TRUE,"GENERAL"}</definedName>
    <definedName name="_____n5" hidden="1">{"TAB1",#N/A,TRUE,"GENERAL";"TAB2",#N/A,TRUE,"GENERAL";"TAB3",#N/A,TRUE,"GENERAL";"TAB4",#N/A,TRUE,"GENERAL";"TAB5",#N/A,TRUE,"GENERAL"}</definedName>
    <definedName name="_____nyn7" localSheetId="9" hidden="1">{"via1",#N/A,TRUE,"general";"via2",#N/A,TRUE,"general";"via3",#N/A,TRUE,"general"}</definedName>
    <definedName name="_____nyn7" localSheetId="5" hidden="1">{"via1",#N/A,TRUE,"general";"via2",#N/A,TRUE,"general";"via3",#N/A,TRUE,"general"}</definedName>
    <definedName name="_____nyn7" localSheetId="10" hidden="1">{"via1",#N/A,TRUE,"general";"via2",#N/A,TRUE,"general";"via3",#N/A,TRUE,"general"}</definedName>
    <definedName name="_____nyn7" localSheetId="6" hidden="1">{"via1",#N/A,TRUE,"general";"via2",#N/A,TRUE,"general";"via3",#N/A,TRUE,"general"}</definedName>
    <definedName name="_____nyn7" localSheetId="13" hidden="1">{"via1",#N/A,TRUE,"general";"via2",#N/A,TRUE,"general";"via3",#N/A,TRUE,"general"}</definedName>
    <definedName name="_____nyn7" localSheetId="12" hidden="1">{"via1",#N/A,TRUE,"general";"via2",#N/A,TRUE,"general";"via3",#N/A,TRUE,"general"}</definedName>
    <definedName name="_____nyn7" hidden="1">{"via1",#N/A,TRUE,"general";"via2",#N/A,TRUE,"general";"via3",#N/A,TRUE,"general"}</definedName>
    <definedName name="_____o4" localSheetId="9" hidden="1">{"via1",#N/A,TRUE,"general";"via2",#N/A,TRUE,"general";"via3",#N/A,TRUE,"general"}</definedName>
    <definedName name="_____o4" localSheetId="5" hidden="1">{"via1",#N/A,TRUE,"general";"via2",#N/A,TRUE,"general";"via3",#N/A,TRUE,"general"}</definedName>
    <definedName name="_____o4" localSheetId="10" hidden="1">{"via1",#N/A,TRUE,"general";"via2",#N/A,TRUE,"general";"via3",#N/A,TRUE,"general"}</definedName>
    <definedName name="_____o4" localSheetId="6" hidden="1">{"via1",#N/A,TRUE,"general";"via2",#N/A,TRUE,"general";"via3",#N/A,TRUE,"general"}</definedName>
    <definedName name="_____o4" localSheetId="13" hidden="1">{"via1",#N/A,TRUE,"general";"via2",#N/A,TRUE,"general";"via3",#N/A,TRUE,"general"}</definedName>
    <definedName name="_____o4" localSheetId="12" hidden="1">{"via1",#N/A,TRUE,"general";"via2",#N/A,TRUE,"general";"via3",#N/A,TRUE,"general"}</definedName>
    <definedName name="_____o4" hidden="1">{"via1",#N/A,TRUE,"general";"via2",#N/A,TRUE,"general";"via3",#N/A,TRUE,"general"}</definedName>
    <definedName name="_____o5" localSheetId="9"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10"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13" hidden="1">{"TAB1",#N/A,TRUE,"GENERAL";"TAB2",#N/A,TRUE,"GENERAL";"TAB3",#N/A,TRUE,"GENERAL";"TAB4",#N/A,TRUE,"GENERAL";"TAB5",#N/A,TRUE,"GENERAL"}</definedName>
    <definedName name="_____o5" localSheetId="12" hidden="1">{"TAB1",#N/A,TRUE,"GENERAL";"TAB2",#N/A,TRUE,"GENERAL";"TAB3",#N/A,TRUE,"GENERAL";"TAB4",#N/A,TRUE,"GENERAL";"TAB5",#N/A,TRUE,"GENERAL"}</definedName>
    <definedName name="_____o5"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10"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13" hidden="1">{"TAB1",#N/A,TRUE,"GENERAL";"TAB2",#N/A,TRUE,"GENERAL";"TAB3",#N/A,TRUE,"GENERAL";"TAB4",#N/A,TRUE,"GENERAL";"TAB5",#N/A,TRUE,"GENERAL"}</definedName>
    <definedName name="_____o6" localSheetId="12" hidden="1">{"TAB1",#N/A,TRUE,"GENERAL";"TAB2",#N/A,TRUE,"GENERAL";"TAB3",#N/A,TRUE,"GENERAL";"TAB4",#N/A,TRUE,"GENERAL";"TAB5",#N/A,TRUE,"GENERAL"}</definedName>
    <definedName name="_____o6"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10"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13" hidden="1">{"TAB1",#N/A,TRUE,"GENERAL";"TAB2",#N/A,TRUE,"GENERAL";"TAB3",#N/A,TRUE,"GENERAL";"TAB4",#N/A,TRUE,"GENERAL";"TAB5",#N/A,TRUE,"GENERAL"}</definedName>
    <definedName name="_____o7" localSheetId="12" hidden="1">{"TAB1",#N/A,TRUE,"GENERAL";"TAB2",#N/A,TRUE,"GENERAL";"TAB3",#N/A,TRUE,"GENERAL";"TAB4",#N/A,TRUE,"GENERAL";"TAB5",#N/A,TRUE,"GENERAL"}</definedName>
    <definedName name="_____o7" hidden="1">{"TAB1",#N/A,TRUE,"GENERAL";"TAB2",#N/A,TRUE,"GENERAL";"TAB3",#N/A,TRUE,"GENERAL";"TAB4",#N/A,TRUE,"GENERAL";"TAB5",#N/A,TRUE,"GENERAL"}</definedName>
    <definedName name="_____o8" localSheetId="9" hidden="1">{"via1",#N/A,TRUE,"general";"via2",#N/A,TRUE,"general";"via3",#N/A,TRUE,"general"}</definedName>
    <definedName name="_____o8" localSheetId="5" hidden="1">{"via1",#N/A,TRUE,"general";"via2",#N/A,TRUE,"general";"via3",#N/A,TRUE,"general"}</definedName>
    <definedName name="_____o8" localSheetId="10" hidden="1">{"via1",#N/A,TRUE,"general";"via2",#N/A,TRUE,"general";"via3",#N/A,TRUE,"general"}</definedName>
    <definedName name="_____o8" localSheetId="6" hidden="1">{"via1",#N/A,TRUE,"general";"via2",#N/A,TRUE,"general";"via3",#N/A,TRUE,"general"}</definedName>
    <definedName name="_____o8" localSheetId="13" hidden="1">{"via1",#N/A,TRUE,"general";"via2",#N/A,TRUE,"general";"via3",#N/A,TRUE,"general"}</definedName>
    <definedName name="_____o8" localSheetId="12" hidden="1">{"via1",#N/A,TRUE,"general";"via2",#N/A,TRUE,"general";"via3",#N/A,TRUE,"general"}</definedName>
    <definedName name="_____o8" hidden="1">{"via1",#N/A,TRUE,"general";"via2",#N/A,TRUE,"general";"via3",#N/A,TRUE,"general"}</definedName>
    <definedName name="_____o9" localSheetId="9"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10"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13" hidden="1">{"TAB1",#N/A,TRUE,"GENERAL";"TAB2",#N/A,TRUE,"GENERAL";"TAB3",#N/A,TRUE,"GENERAL";"TAB4",#N/A,TRUE,"GENERAL";"TAB5",#N/A,TRUE,"GENERAL"}</definedName>
    <definedName name="_____o9" localSheetId="12" hidden="1">{"TAB1",#N/A,TRUE,"GENERAL";"TAB2",#N/A,TRUE,"GENERAL";"TAB3",#N/A,TRUE,"GENERAL";"TAB4",#N/A,TRUE,"GENERAL";"TAB5",#N/A,TRUE,"GENERAL"}</definedName>
    <definedName name="_____o9" hidden="1">{"TAB1",#N/A,TRUE,"GENERAL";"TAB2",#N/A,TRUE,"GENERAL";"TAB3",#N/A,TRUE,"GENERAL";"TAB4",#N/A,TRUE,"GENERAL";"TAB5",#N/A,TRUE,"GENERAL"}</definedName>
    <definedName name="_____ORO10" localSheetId="12">#REF!</definedName>
    <definedName name="_____ORO10">#REF!</definedName>
    <definedName name="_____ORO11" localSheetId="12">#REF!</definedName>
    <definedName name="_____ORO11">#REF!</definedName>
    <definedName name="_____ORO12" localSheetId="12">#REF!</definedName>
    <definedName name="_____ORO12">#REF!</definedName>
    <definedName name="_____ORO13" localSheetId="12">#REF!</definedName>
    <definedName name="_____ORO13">#REF!</definedName>
    <definedName name="_____ORO14" localSheetId="12">#REF!</definedName>
    <definedName name="_____ORO14">#REF!</definedName>
    <definedName name="_____ORO15" localSheetId="12">#REF!</definedName>
    <definedName name="_____ORO15">#REF!</definedName>
    <definedName name="_____ORO16" localSheetId="12">#REF!</definedName>
    <definedName name="_____ORO16">#REF!</definedName>
    <definedName name="_____ORO17" localSheetId="12">#REF!</definedName>
    <definedName name="_____ORO17">#REF!</definedName>
    <definedName name="_____ORO18" localSheetId="12">#REF!</definedName>
    <definedName name="_____ORO18">#REF!</definedName>
    <definedName name="_____ORO19" localSheetId="12">#REF!</definedName>
    <definedName name="_____ORO19">#REF!</definedName>
    <definedName name="_____p6" localSheetId="9" hidden="1">{"via1",#N/A,TRUE,"general";"via2",#N/A,TRUE,"general";"via3",#N/A,TRUE,"general"}</definedName>
    <definedName name="_____p6" localSheetId="5" hidden="1">{"via1",#N/A,TRUE,"general";"via2",#N/A,TRUE,"general";"via3",#N/A,TRUE,"general"}</definedName>
    <definedName name="_____p6" localSheetId="10" hidden="1">{"via1",#N/A,TRUE,"general";"via2",#N/A,TRUE,"general";"via3",#N/A,TRUE,"general"}</definedName>
    <definedName name="_____p6" localSheetId="6" hidden="1">{"via1",#N/A,TRUE,"general";"via2",#N/A,TRUE,"general";"via3",#N/A,TRUE,"general"}</definedName>
    <definedName name="_____p6" localSheetId="13" hidden="1">{"via1",#N/A,TRUE,"general";"via2",#N/A,TRUE,"general";"via3",#N/A,TRUE,"general"}</definedName>
    <definedName name="_____p6" localSheetId="12" hidden="1">{"via1",#N/A,TRUE,"general";"via2",#N/A,TRUE,"general";"via3",#N/A,TRUE,"general"}</definedName>
    <definedName name="_____p6" hidden="1">{"via1",#N/A,TRUE,"general";"via2",#N/A,TRUE,"general";"via3",#N/A,TRUE,"general"}</definedName>
    <definedName name="_____p7" localSheetId="9" hidden="1">{"via1",#N/A,TRUE,"general";"via2",#N/A,TRUE,"general";"via3",#N/A,TRUE,"general"}</definedName>
    <definedName name="_____p7" localSheetId="5" hidden="1">{"via1",#N/A,TRUE,"general";"via2",#N/A,TRUE,"general";"via3",#N/A,TRUE,"general"}</definedName>
    <definedName name="_____p7" localSheetId="10" hidden="1">{"via1",#N/A,TRUE,"general";"via2",#N/A,TRUE,"general";"via3",#N/A,TRUE,"general"}</definedName>
    <definedName name="_____p7" localSheetId="6" hidden="1">{"via1",#N/A,TRUE,"general";"via2",#N/A,TRUE,"general";"via3",#N/A,TRUE,"general"}</definedName>
    <definedName name="_____p7" localSheetId="13" hidden="1">{"via1",#N/A,TRUE,"general";"via2",#N/A,TRUE,"general";"via3",#N/A,TRUE,"general"}</definedName>
    <definedName name="_____p7" localSheetId="12" hidden="1">{"via1",#N/A,TRUE,"general";"via2",#N/A,TRUE,"general";"via3",#N/A,TRUE,"general"}</definedName>
    <definedName name="_____p7" hidden="1">{"via1",#N/A,TRUE,"general";"via2",#N/A,TRUE,"general";"via3",#N/A,TRUE,"general"}</definedName>
    <definedName name="_____p8" localSheetId="9"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10"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13" hidden="1">{"TAB1",#N/A,TRUE,"GENERAL";"TAB2",#N/A,TRUE,"GENERAL";"TAB3",#N/A,TRUE,"GENERAL";"TAB4",#N/A,TRUE,"GENERAL";"TAB5",#N/A,TRUE,"GENERAL"}</definedName>
    <definedName name="_____p8" localSheetId="12" hidden="1">{"TAB1",#N/A,TRUE,"GENERAL";"TAB2",#N/A,TRUE,"GENERAL";"TAB3",#N/A,TRUE,"GENERAL";"TAB4",#N/A,TRUE,"GENERAL";"TAB5",#N/A,TRUE,"GENERAL"}</definedName>
    <definedName name="_____p8" hidden="1">{"TAB1",#N/A,TRUE,"GENERAL";"TAB2",#N/A,TRUE,"GENERAL";"TAB3",#N/A,TRUE,"GENERAL";"TAB4",#N/A,TRUE,"GENERAL";"TAB5",#N/A,TRUE,"GENERAL"}</definedName>
    <definedName name="_____PJ50" localSheetId="9">#REF!</definedName>
    <definedName name="_____PJ50" localSheetId="5">#REF!</definedName>
    <definedName name="_____PJ50" localSheetId="10">#REF!</definedName>
    <definedName name="_____PJ50" localSheetId="6">#REF!</definedName>
    <definedName name="_____PJ50" localSheetId="13">#REF!</definedName>
    <definedName name="_____PJ50" localSheetId="12">#REF!</definedName>
    <definedName name="_____PJ50">#REF!</definedName>
    <definedName name="_____pj51" localSheetId="9">#REF!</definedName>
    <definedName name="_____pj51" localSheetId="5">#REF!</definedName>
    <definedName name="_____pj51" localSheetId="10">#REF!</definedName>
    <definedName name="_____pj51" localSheetId="6">#REF!</definedName>
    <definedName name="_____pj51" localSheetId="13">#REF!</definedName>
    <definedName name="_____pj51" localSheetId="12">#REF!</definedName>
    <definedName name="_____pj51">#REF!</definedName>
    <definedName name="_____PMT5671" localSheetId="10">#REF!</definedName>
    <definedName name="_____PMT5671" localSheetId="12">[7]MEMORIAS!#REF!</definedName>
    <definedName name="_____PMT5671">#REF!</definedName>
    <definedName name="_____PMT5805" localSheetId="10">#REF!</definedName>
    <definedName name="_____PMT5805" localSheetId="12">[7]MEMORIAS!#REF!</definedName>
    <definedName name="_____PMT5805">#REF!</definedName>
    <definedName name="_____PMT5806" localSheetId="10">#REF!</definedName>
    <definedName name="_____PMT5806" localSheetId="12">[7]MEMORIAS!#REF!</definedName>
    <definedName name="_____PMT5806">#REF!</definedName>
    <definedName name="_____PMT5815" localSheetId="10">#REF!</definedName>
    <definedName name="_____PMT5815" localSheetId="12">[7]MEMORIAS!#REF!</definedName>
    <definedName name="_____PMT5815">#REF!</definedName>
    <definedName name="_____PMT5820" localSheetId="10">#REF!</definedName>
    <definedName name="_____PMT5820" localSheetId="12">[7]MEMORIAS!#REF!</definedName>
    <definedName name="_____PMT5820">#REF!</definedName>
    <definedName name="_____PRE12" localSheetId="9">#REF!</definedName>
    <definedName name="_____PRE12" localSheetId="5">#REF!</definedName>
    <definedName name="_____PRE12" localSheetId="10">#REF!</definedName>
    <definedName name="_____PRE12" localSheetId="6">#REF!</definedName>
    <definedName name="_____PRE12" localSheetId="13">#REF!</definedName>
    <definedName name="_____PRE12" localSheetId="12">#REF!</definedName>
    <definedName name="_____PRE12">#REF!</definedName>
    <definedName name="_____r" localSheetId="9" hidden="1">{"TAB1",#N/A,TRUE,"GENERAL";"TAB2",#N/A,TRUE,"GENERAL";"TAB3",#N/A,TRUE,"GENERAL";"TAB4",#N/A,TRUE,"GENERAL";"TAB5",#N/A,TRUE,"GENERAL"}</definedName>
    <definedName name="_____r" localSheetId="5" hidden="1">{"TAB1",#N/A,TRUE,"GENERAL";"TAB2",#N/A,TRUE,"GENERAL";"TAB3",#N/A,TRUE,"GENERAL";"TAB4",#N/A,TRUE,"GENERAL";"TAB5",#N/A,TRUE,"GENERAL"}</definedName>
    <definedName name="_____r" localSheetId="10" hidden="1">{"TAB1",#N/A,TRUE,"GENERAL";"TAB2",#N/A,TRUE,"GENERAL";"TAB3",#N/A,TRUE,"GENERAL";"TAB4",#N/A,TRUE,"GENERAL";"TAB5",#N/A,TRUE,"GENERAL"}</definedName>
    <definedName name="_____r" localSheetId="6" hidden="1">{"TAB1",#N/A,TRUE,"GENERAL";"TAB2",#N/A,TRUE,"GENERAL";"TAB3",#N/A,TRUE,"GENERAL";"TAB4",#N/A,TRUE,"GENERAL";"TAB5",#N/A,TRUE,"GENERAL"}</definedName>
    <definedName name="_____r" localSheetId="13" hidden="1">{"TAB1",#N/A,TRUE,"GENERAL";"TAB2",#N/A,TRUE,"GENERAL";"TAB3",#N/A,TRUE,"GENERAL";"TAB4",#N/A,TRUE,"GENERAL";"TAB5",#N/A,TRUE,"GENERAL"}</definedName>
    <definedName name="_____r" localSheetId="12" hidden="1">{"TAB1",#N/A,TRUE,"GENERAL";"TAB2",#N/A,TRUE,"GENERAL";"TAB3",#N/A,TRUE,"GENERAL";"TAB4",#N/A,TRUE,"GENERAL";"TAB5",#N/A,TRUE,"GENERAL"}</definedName>
    <definedName name="_____r">#REF!</definedName>
    <definedName name="_____r4r" localSheetId="9" hidden="1">{"via1",#N/A,TRUE,"general";"via2",#N/A,TRUE,"general";"via3",#N/A,TRUE,"general"}</definedName>
    <definedName name="_____r4r" localSheetId="5" hidden="1">{"via1",#N/A,TRUE,"general";"via2",#N/A,TRUE,"general";"via3",#N/A,TRUE,"general"}</definedName>
    <definedName name="_____r4r" localSheetId="10" hidden="1">{"via1",#N/A,TRUE,"general";"via2",#N/A,TRUE,"general";"via3",#N/A,TRUE,"general"}</definedName>
    <definedName name="_____r4r" localSheetId="6" hidden="1">{"via1",#N/A,TRUE,"general";"via2",#N/A,TRUE,"general";"via3",#N/A,TRUE,"general"}</definedName>
    <definedName name="_____r4r" localSheetId="13" hidden="1">{"via1",#N/A,TRUE,"general";"via2",#N/A,TRUE,"general";"via3",#N/A,TRUE,"general"}</definedName>
    <definedName name="_____r4r" localSheetId="12" hidden="1">{"via1",#N/A,TRUE,"general";"via2",#N/A,TRUE,"general";"via3",#N/A,TRUE,"general"}</definedName>
    <definedName name="_____r4r" hidden="1">{"via1",#N/A,TRUE,"general";"via2",#N/A,TRUE,"general";"via3",#N/A,TRUE,"general"}</definedName>
    <definedName name="_____Rc" localSheetId="9">#REF!</definedName>
    <definedName name="_____Rc" localSheetId="5">#REF!</definedName>
    <definedName name="_____Rc" localSheetId="10">#REF!</definedName>
    <definedName name="_____Rc" localSheetId="6">#REF!</definedName>
    <definedName name="_____Rc" localSheetId="13">#REF!</definedName>
    <definedName name="_____Rc" localSheetId="12">#REF!</definedName>
    <definedName name="_____Rc">#REF!</definedName>
    <definedName name="_____rtu6" localSheetId="9" hidden="1">{"via1",#N/A,TRUE,"general";"via2",#N/A,TRUE,"general";"via3",#N/A,TRUE,"general"}</definedName>
    <definedName name="_____rtu6" localSheetId="5" hidden="1">{"via1",#N/A,TRUE,"general";"via2",#N/A,TRUE,"general";"via3",#N/A,TRUE,"general"}</definedName>
    <definedName name="_____rtu6" localSheetId="10" hidden="1">{"via1",#N/A,TRUE,"general";"via2",#N/A,TRUE,"general";"via3",#N/A,TRUE,"general"}</definedName>
    <definedName name="_____rtu6" localSheetId="6" hidden="1">{"via1",#N/A,TRUE,"general";"via2",#N/A,TRUE,"general";"via3",#N/A,TRUE,"general"}</definedName>
    <definedName name="_____rtu6" localSheetId="13" hidden="1">{"via1",#N/A,TRUE,"general";"via2",#N/A,TRUE,"general";"via3",#N/A,TRUE,"general"}</definedName>
    <definedName name="_____rtu6" localSheetId="12" hidden="1">{"via1",#N/A,TRUE,"general";"via2",#N/A,TRUE,"general";"via3",#N/A,TRUE,"general"}</definedName>
    <definedName name="_____rtu6" hidden="1">{"via1",#N/A,TRUE,"general";"via2",#N/A,TRUE,"general";"via3",#N/A,TRUE,"general"}</definedName>
    <definedName name="_____s1" localSheetId="9" hidden="1">{"via1",#N/A,TRUE,"general";"via2",#N/A,TRUE,"general";"via3",#N/A,TRUE,"general"}</definedName>
    <definedName name="_____s1" localSheetId="5" hidden="1">{"via1",#N/A,TRUE,"general";"via2",#N/A,TRUE,"general";"via3",#N/A,TRUE,"general"}</definedName>
    <definedName name="_____s1" localSheetId="10" hidden="1">{"via1",#N/A,TRUE,"general";"via2",#N/A,TRUE,"general";"via3",#N/A,TRUE,"general"}</definedName>
    <definedName name="_____s1" localSheetId="6" hidden="1">{"via1",#N/A,TRUE,"general";"via2",#N/A,TRUE,"general";"via3",#N/A,TRUE,"general"}</definedName>
    <definedName name="_____s1" localSheetId="13" hidden="1">{"via1",#N/A,TRUE,"general";"via2",#N/A,TRUE,"general";"via3",#N/A,TRUE,"general"}</definedName>
    <definedName name="_____s1" localSheetId="12" hidden="1">{"via1",#N/A,TRUE,"general";"via2",#N/A,TRUE,"general";"via3",#N/A,TRUE,"general"}</definedName>
    <definedName name="_____s1" hidden="1">{"via1",#N/A,TRUE,"general";"via2",#N/A,TRUE,"general";"via3",#N/A,TRUE,"general"}</definedName>
    <definedName name="_____s2" localSheetId="9"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10"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13" hidden="1">{"TAB1",#N/A,TRUE,"GENERAL";"TAB2",#N/A,TRUE,"GENERAL";"TAB3",#N/A,TRUE,"GENERAL";"TAB4",#N/A,TRUE,"GENERAL";"TAB5",#N/A,TRUE,"GENERAL"}</definedName>
    <definedName name="_____s2" localSheetId="12" hidden="1">{"TAB1",#N/A,TRUE,"GENERAL";"TAB2",#N/A,TRUE,"GENERAL";"TAB3",#N/A,TRUE,"GENERAL";"TAB4",#N/A,TRUE,"GENERAL";"TAB5",#N/A,TRUE,"GENERAL"}</definedName>
    <definedName name="_____s2"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10"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13" hidden="1">{"TAB1",#N/A,TRUE,"GENERAL";"TAB2",#N/A,TRUE,"GENERAL";"TAB3",#N/A,TRUE,"GENERAL";"TAB4",#N/A,TRUE,"GENERAL";"TAB5",#N/A,TRUE,"GENERAL"}</definedName>
    <definedName name="_____s3" localSheetId="12" hidden="1">{"TAB1",#N/A,TRUE,"GENERAL";"TAB2",#N/A,TRUE,"GENERAL";"TAB3",#N/A,TRUE,"GENERAL";"TAB4",#N/A,TRUE,"GENERAL";"TAB5",#N/A,TRUE,"GENERAL"}</definedName>
    <definedName name="_____s3" hidden="1">{"TAB1",#N/A,TRUE,"GENERAL";"TAB2",#N/A,TRUE,"GENERAL";"TAB3",#N/A,TRUE,"GENERAL";"TAB4",#N/A,TRUE,"GENERAL";"TAB5",#N/A,TRUE,"GENERAL"}</definedName>
    <definedName name="_____s4" localSheetId="9" hidden="1">{"via1",#N/A,TRUE,"general";"via2",#N/A,TRUE,"general";"via3",#N/A,TRUE,"general"}</definedName>
    <definedName name="_____s4" localSheetId="5" hidden="1">{"via1",#N/A,TRUE,"general";"via2",#N/A,TRUE,"general";"via3",#N/A,TRUE,"general"}</definedName>
    <definedName name="_____s4" localSheetId="10" hidden="1">{"via1",#N/A,TRUE,"general";"via2",#N/A,TRUE,"general";"via3",#N/A,TRUE,"general"}</definedName>
    <definedName name="_____s4" localSheetId="6" hidden="1">{"via1",#N/A,TRUE,"general";"via2",#N/A,TRUE,"general";"via3",#N/A,TRUE,"general"}</definedName>
    <definedName name="_____s4" localSheetId="13" hidden="1">{"via1",#N/A,TRUE,"general";"via2",#N/A,TRUE,"general";"via3",#N/A,TRUE,"general"}</definedName>
    <definedName name="_____s4" localSheetId="12" hidden="1">{"via1",#N/A,TRUE,"general";"via2",#N/A,TRUE,"general";"via3",#N/A,TRUE,"general"}</definedName>
    <definedName name="_____s4" hidden="1">{"via1",#N/A,TRUE,"general";"via2",#N/A,TRUE,"general";"via3",#N/A,TRUE,"general"}</definedName>
    <definedName name="_____s5" localSheetId="9" hidden="1">{"via1",#N/A,TRUE,"general";"via2",#N/A,TRUE,"general";"via3",#N/A,TRUE,"general"}</definedName>
    <definedName name="_____s5" localSheetId="5" hidden="1">{"via1",#N/A,TRUE,"general";"via2",#N/A,TRUE,"general";"via3",#N/A,TRUE,"general"}</definedName>
    <definedName name="_____s5" localSheetId="10" hidden="1">{"via1",#N/A,TRUE,"general";"via2",#N/A,TRUE,"general";"via3",#N/A,TRUE,"general"}</definedName>
    <definedName name="_____s5" localSheetId="6" hidden="1">{"via1",#N/A,TRUE,"general";"via2",#N/A,TRUE,"general";"via3",#N/A,TRUE,"general"}</definedName>
    <definedName name="_____s5" localSheetId="13" hidden="1">{"via1",#N/A,TRUE,"general";"via2",#N/A,TRUE,"general";"via3",#N/A,TRUE,"general"}</definedName>
    <definedName name="_____s5" localSheetId="12" hidden="1">{"via1",#N/A,TRUE,"general";"via2",#N/A,TRUE,"general";"via3",#N/A,TRUE,"general"}</definedName>
    <definedName name="_____s5" hidden="1">{"via1",#N/A,TRUE,"general";"via2",#N/A,TRUE,"general";"via3",#N/A,TRUE,"general"}</definedName>
    <definedName name="_____s6" localSheetId="9"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10"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13" hidden="1">{"TAB1",#N/A,TRUE,"GENERAL";"TAB2",#N/A,TRUE,"GENERAL";"TAB3",#N/A,TRUE,"GENERAL";"TAB4",#N/A,TRUE,"GENERAL";"TAB5",#N/A,TRUE,"GENERAL"}</definedName>
    <definedName name="_____s6" localSheetId="12" hidden="1">{"TAB1",#N/A,TRUE,"GENERAL";"TAB2",#N/A,TRUE,"GENERAL";"TAB3",#N/A,TRUE,"GENERAL";"TAB4",#N/A,TRUE,"GENERAL";"TAB5",#N/A,TRUE,"GENERAL"}</definedName>
    <definedName name="_____s6" hidden="1">{"TAB1",#N/A,TRUE,"GENERAL";"TAB2",#N/A,TRUE,"GENERAL";"TAB3",#N/A,TRUE,"GENERAL";"TAB4",#N/A,TRUE,"GENERAL";"TAB5",#N/A,TRUE,"GENERAL"}</definedName>
    <definedName name="_____s7" localSheetId="9" hidden="1">{"via1",#N/A,TRUE,"general";"via2",#N/A,TRUE,"general";"via3",#N/A,TRUE,"general"}</definedName>
    <definedName name="_____s7" localSheetId="5" hidden="1">{"via1",#N/A,TRUE,"general";"via2",#N/A,TRUE,"general";"via3",#N/A,TRUE,"general"}</definedName>
    <definedName name="_____s7" localSheetId="10" hidden="1">{"via1",#N/A,TRUE,"general";"via2",#N/A,TRUE,"general";"via3",#N/A,TRUE,"general"}</definedName>
    <definedName name="_____s7" localSheetId="6" hidden="1">{"via1",#N/A,TRUE,"general";"via2",#N/A,TRUE,"general";"via3",#N/A,TRUE,"general"}</definedName>
    <definedName name="_____s7" localSheetId="13" hidden="1">{"via1",#N/A,TRUE,"general";"via2",#N/A,TRUE,"general";"via3",#N/A,TRUE,"general"}</definedName>
    <definedName name="_____s7" localSheetId="12" hidden="1">{"via1",#N/A,TRUE,"general";"via2",#N/A,TRUE,"general";"via3",#N/A,TRUE,"general"}</definedName>
    <definedName name="_____s7" hidden="1">{"via1",#N/A,TRUE,"general";"via2",#N/A,TRUE,"general";"via3",#N/A,TRUE,"general"}</definedName>
    <definedName name="_____SBC1" localSheetId="9">#REF!</definedName>
    <definedName name="_____SBC1" localSheetId="10">#REF!</definedName>
    <definedName name="_____SBC1" localSheetId="6">#REF!</definedName>
    <definedName name="_____SBC1" localSheetId="12">#REF!</definedName>
    <definedName name="_____SBC1">#REF!</definedName>
    <definedName name="_____SBC3" localSheetId="9">#REF!</definedName>
    <definedName name="_____SBC3" localSheetId="10">#REF!</definedName>
    <definedName name="_____SBC3" localSheetId="6">#REF!</definedName>
    <definedName name="_____SBC3" localSheetId="12">#REF!</definedName>
    <definedName name="_____SBC3">#REF!</definedName>
    <definedName name="_____SBC5" localSheetId="9">#REF!</definedName>
    <definedName name="_____SBC5" localSheetId="10">#REF!</definedName>
    <definedName name="_____SBC5" localSheetId="6">#REF!</definedName>
    <definedName name="_____SBC5" localSheetId="12">#REF!</definedName>
    <definedName name="_____SBC5">#REF!</definedName>
    <definedName name="_____t3" localSheetId="9"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10"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13" hidden="1">{"TAB1",#N/A,TRUE,"GENERAL";"TAB2",#N/A,TRUE,"GENERAL";"TAB3",#N/A,TRUE,"GENERAL";"TAB4",#N/A,TRUE,"GENERAL";"TAB5",#N/A,TRUE,"GENERAL"}</definedName>
    <definedName name="_____t3" localSheetId="12" hidden="1">{"TAB1",#N/A,TRUE,"GENERAL";"TAB2",#N/A,TRUE,"GENERAL";"TAB3",#N/A,TRUE,"GENERAL";"TAB4",#N/A,TRUE,"GENERAL";"TAB5",#N/A,TRUE,"GENERAL"}</definedName>
    <definedName name="_____t3" hidden="1">{"TAB1",#N/A,TRUE,"GENERAL";"TAB2",#N/A,TRUE,"GENERAL";"TAB3",#N/A,TRUE,"GENERAL";"TAB4",#N/A,TRUE,"GENERAL";"TAB5",#N/A,TRUE,"GENERAL"}</definedName>
    <definedName name="_____t4" localSheetId="9" hidden="1">{"via1",#N/A,TRUE,"general";"via2",#N/A,TRUE,"general";"via3",#N/A,TRUE,"general"}</definedName>
    <definedName name="_____t4" localSheetId="5" hidden="1">{"via1",#N/A,TRUE,"general";"via2",#N/A,TRUE,"general";"via3",#N/A,TRUE,"general"}</definedName>
    <definedName name="_____t4" localSheetId="10" hidden="1">{"via1",#N/A,TRUE,"general";"via2",#N/A,TRUE,"general";"via3",#N/A,TRUE,"general"}</definedName>
    <definedName name="_____t4" localSheetId="6" hidden="1">{"via1",#N/A,TRUE,"general";"via2",#N/A,TRUE,"general";"via3",#N/A,TRUE,"general"}</definedName>
    <definedName name="_____t4" localSheetId="13" hidden="1">{"via1",#N/A,TRUE,"general";"via2",#N/A,TRUE,"general";"via3",#N/A,TRUE,"general"}</definedName>
    <definedName name="_____t4" localSheetId="12" hidden="1">{"via1",#N/A,TRUE,"general";"via2",#N/A,TRUE,"general";"via3",#N/A,TRUE,"general"}</definedName>
    <definedName name="_____t4" hidden="1">{"via1",#N/A,TRUE,"general";"via2",#N/A,TRUE,"general";"via3",#N/A,TRUE,"general"}</definedName>
    <definedName name="_____t5" localSheetId="9"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10"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13" hidden="1">{"TAB1",#N/A,TRUE,"GENERAL";"TAB2",#N/A,TRUE,"GENERAL";"TAB3",#N/A,TRUE,"GENERAL";"TAB4",#N/A,TRUE,"GENERAL";"TAB5",#N/A,TRUE,"GENERAL"}</definedName>
    <definedName name="_____t5" localSheetId="12" hidden="1">{"TAB1",#N/A,TRUE,"GENERAL";"TAB2",#N/A,TRUE,"GENERAL";"TAB3",#N/A,TRUE,"GENERAL";"TAB4",#N/A,TRUE,"GENERAL";"TAB5",#N/A,TRUE,"GENERAL"}</definedName>
    <definedName name="_____t5" hidden="1">{"TAB1",#N/A,TRUE,"GENERAL";"TAB2",#N/A,TRUE,"GENERAL";"TAB3",#N/A,TRUE,"GENERAL";"TAB4",#N/A,TRUE,"GENERAL";"TAB5",#N/A,TRUE,"GENERAL"}</definedName>
    <definedName name="_____t6" localSheetId="9" hidden="1">{"via1",#N/A,TRUE,"general";"via2",#N/A,TRUE,"general";"via3",#N/A,TRUE,"general"}</definedName>
    <definedName name="_____t6" localSheetId="5" hidden="1">{"via1",#N/A,TRUE,"general";"via2",#N/A,TRUE,"general";"via3",#N/A,TRUE,"general"}</definedName>
    <definedName name="_____t6" localSheetId="10" hidden="1">{"via1",#N/A,TRUE,"general";"via2",#N/A,TRUE,"general";"via3",#N/A,TRUE,"general"}</definedName>
    <definedName name="_____t6" localSheetId="6" hidden="1">{"via1",#N/A,TRUE,"general";"via2",#N/A,TRUE,"general";"via3",#N/A,TRUE,"general"}</definedName>
    <definedName name="_____t6" localSheetId="13" hidden="1">{"via1",#N/A,TRUE,"general";"via2",#N/A,TRUE,"general";"via3",#N/A,TRUE,"general"}</definedName>
    <definedName name="_____t6" localSheetId="12" hidden="1">{"via1",#N/A,TRUE,"general";"via2",#N/A,TRUE,"general";"via3",#N/A,TRUE,"general"}</definedName>
    <definedName name="_____t6" hidden="1">{"via1",#N/A,TRUE,"general";"via2",#N/A,TRUE,"general";"via3",#N/A,TRUE,"general"}</definedName>
    <definedName name="_____t66" localSheetId="9"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10"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13" hidden="1">{"TAB1",#N/A,TRUE,"GENERAL";"TAB2",#N/A,TRUE,"GENERAL";"TAB3",#N/A,TRUE,"GENERAL";"TAB4",#N/A,TRUE,"GENERAL";"TAB5",#N/A,TRUE,"GENERAL"}</definedName>
    <definedName name="_____t66" localSheetId="12" hidden="1">{"TAB1",#N/A,TRUE,"GENERAL";"TAB2",#N/A,TRUE,"GENERAL";"TAB3",#N/A,TRUE,"GENERAL";"TAB4",#N/A,TRUE,"GENERAL";"TAB5",#N/A,TRUE,"GENERAL"}</definedName>
    <definedName name="_____t66" hidden="1">{"TAB1",#N/A,TRUE,"GENERAL";"TAB2",#N/A,TRUE,"GENERAL";"TAB3",#N/A,TRUE,"GENERAL";"TAB4",#N/A,TRUE,"GENERAL";"TAB5",#N/A,TRUE,"GENERAL"}</definedName>
    <definedName name="_____t7" localSheetId="9" hidden="1">{"via1",#N/A,TRUE,"general";"via2",#N/A,TRUE,"general";"via3",#N/A,TRUE,"general"}</definedName>
    <definedName name="_____t7" localSheetId="5" hidden="1">{"via1",#N/A,TRUE,"general";"via2",#N/A,TRUE,"general";"via3",#N/A,TRUE,"general"}</definedName>
    <definedName name="_____t7" localSheetId="10" hidden="1">{"via1",#N/A,TRUE,"general";"via2",#N/A,TRUE,"general";"via3",#N/A,TRUE,"general"}</definedName>
    <definedName name="_____t7" localSheetId="6" hidden="1">{"via1",#N/A,TRUE,"general";"via2",#N/A,TRUE,"general";"via3",#N/A,TRUE,"general"}</definedName>
    <definedName name="_____t7" localSheetId="13" hidden="1">{"via1",#N/A,TRUE,"general";"via2",#N/A,TRUE,"general";"via3",#N/A,TRUE,"general"}</definedName>
    <definedName name="_____t7" localSheetId="12" hidden="1">{"via1",#N/A,TRUE,"general";"via2",#N/A,TRUE,"general";"via3",#N/A,TRUE,"general"}</definedName>
    <definedName name="_____t7" hidden="1">{"via1",#N/A,TRUE,"general";"via2",#N/A,TRUE,"general";"via3",#N/A,TRUE,"general"}</definedName>
    <definedName name="_____t77" localSheetId="9"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10"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13" hidden="1">{"TAB1",#N/A,TRUE,"GENERAL";"TAB2",#N/A,TRUE,"GENERAL";"TAB3",#N/A,TRUE,"GENERAL";"TAB4",#N/A,TRUE,"GENERAL";"TAB5",#N/A,TRUE,"GENERAL"}</definedName>
    <definedName name="_____t77" localSheetId="12" hidden="1">{"TAB1",#N/A,TRUE,"GENERAL";"TAB2",#N/A,TRUE,"GENERAL";"TAB3",#N/A,TRUE,"GENERAL";"TAB4",#N/A,TRUE,"GENERAL";"TAB5",#N/A,TRUE,"GENERAL"}</definedName>
    <definedName name="_____t77"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10"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13" hidden="1">{"TAB1",#N/A,TRUE,"GENERAL";"TAB2",#N/A,TRUE,"GENERAL";"TAB3",#N/A,TRUE,"GENERAL";"TAB4",#N/A,TRUE,"GENERAL";"TAB5",#N/A,TRUE,"GENERAL"}</definedName>
    <definedName name="_____t8" localSheetId="12" hidden="1">{"TAB1",#N/A,TRUE,"GENERAL";"TAB2",#N/A,TRUE,"GENERAL";"TAB3",#N/A,TRUE,"GENERAL";"TAB4",#N/A,TRUE,"GENERAL";"TAB5",#N/A,TRUE,"GENERAL"}</definedName>
    <definedName name="_____t8" hidden="1">{"TAB1",#N/A,TRUE,"GENERAL";"TAB2",#N/A,TRUE,"GENERAL";"TAB3",#N/A,TRUE,"GENERAL";"TAB4",#N/A,TRUE,"GENERAL";"TAB5",#N/A,TRUE,"GENERAL"}</definedName>
    <definedName name="_____t88" localSheetId="9" hidden="1">{"via1",#N/A,TRUE,"general";"via2",#N/A,TRUE,"general";"via3",#N/A,TRUE,"general"}</definedName>
    <definedName name="_____t88" localSheetId="5" hidden="1">{"via1",#N/A,TRUE,"general";"via2",#N/A,TRUE,"general";"via3",#N/A,TRUE,"general"}</definedName>
    <definedName name="_____t88" localSheetId="10" hidden="1">{"via1",#N/A,TRUE,"general";"via2",#N/A,TRUE,"general";"via3",#N/A,TRUE,"general"}</definedName>
    <definedName name="_____t88" localSheetId="6" hidden="1">{"via1",#N/A,TRUE,"general";"via2",#N/A,TRUE,"general";"via3",#N/A,TRUE,"general"}</definedName>
    <definedName name="_____t88" localSheetId="13" hidden="1">{"via1",#N/A,TRUE,"general";"via2",#N/A,TRUE,"general";"via3",#N/A,TRUE,"general"}</definedName>
    <definedName name="_____t88" localSheetId="12" hidden="1">{"via1",#N/A,TRUE,"general";"via2",#N/A,TRUE,"general";"via3",#N/A,TRUE,"general"}</definedName>
    <definedName name="_____t88" hidden="1">{"via1",#N/A,TRUE,"general";"via2",#N/A,TRUE,"general";"via3",#N/A,TRUE,"general"}</definedName>
    <definedName name="_____t9" localSheetId="9"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10"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13" hidden="1">{"TAB1",#N/A,TRUE,"GENERAL";"TAB2",#N/A,TRUE,"GENERAL";"TAB3",#N/A,TRUE,"GENERAL";"TAB4",#N/A,TRUE,"GENERAL";"TAB5",#N/A,TRUE,"GENERAL"}</definedName>
    <definedName name="_____t9" localSheetId="12" hidden="1">{"TAB1",#N/A,TRUE,"GENERAL";"TAB2",#N/A,TRUE,"GENERAL";"TAB3",#N/A,TRUE,"GENERAL";"TAB4",#N/A,TRUE,"GENERAL";"TAB5",#N/A,TRUE,"GENERAL"}</definedName>
    <definedName name="_____t9" hidden="1">{"TAB1",#N/A,TRUE,"GENERAL";"TAB2",#N/A,TRUE,"GENERAL";"TAB3",#N/A,TRUE,"GENERAL";"TAB4",#N/A,TRUE,"GENERAL";"TAB5",#N/A,TRUE,"GENERAL"}</definedName>
    <definedName name="_____t99" localSheetId="9" hidden="1">{"via1",#N/A,TRUE,"general";"via2",#N/A,TRUE,"general";"via3",#N/A,TRUE,"general"}</definedName>
    <definedName name="_____t99" localSheetId="5" hidden="1">{"via1",#N/A,TRUE,"general";"via2",#N/A,TRUE,"general";"via3",#N/A,TRUE,"general"}</definedName>
    <definedName name="_____t99" localSheetId="10" hidden="1">{"via1",#N/A,TRUE,"general";"via2",#N/A,TRUE,"general";"via3",#N/A,TRUE,"general"}</definedName>
    <definedName name="_____t99" localSheetId="6" hidden="1">{"via1",#N/A,TRUE,"general";"via2",#N/A,TRUE,"general";"via3",#N/A,TRUE,"general"}</definedName>
    <definedName name="_____t99" localSheetId="13" hidden="1">{"via1",#N/A,TRUE,"general";"via2",#N/A,TRUE,"general";"via3",#N/A,TRUE,"general"}</definedName>
    <definedName name="_____t99" localSheetId="12" hidden="1">{"via1",#N/A,TRUE,"general";"via2",#N/A,TRUE,"general";"via3",#N/A,TRUE,"general"}</definedName>
    <definedName name="_____t99" hidden="1">{"via1",#N/A,TRUE,"general";"via2",#N/A,TRUE,"general";"via3",#N/A,TRUE,"general"}</definedName>
    <definedName name="_____tab1" localSheetId="12">#REF!</definedName>
    <definedName name="_____tab1">#REF!</definedName>
    <definedName name="_____tab2" localSheetId="12">#REF!</definedName>
    <definedName name="_____tab2">#REF!</definedName>
    <definedName name="_____tab3" localSheetId="12">#REF!</definedName>
    <definedName name="_____tab3">#REF!</definedName>
    <definedName name="_____TAB4" localSheetId="12">#REF!</definedName>
    <definedName name="_____TAB4">#REF!</definedName>
    <definedName name="_____u4" localSheetId="9"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10"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13" hidden="1">{"TAB1",#N/A,TRUE,"GENERAL";"TAB2",#N/A,TRUE,"GENERAL";"TAB3",#N/A,TRUE,"GENERAL";"TAB4",#N/A,TRUE,"GENERAL";"TAB5",#N/A,TRUE,"GENERAL"}</definedName>
    <definedName name="_____u4" localSheetId="12" hidden="1">{"TAB1",#N/A,TRUE,"GENERAL";"TAB2",#N/A,TRUE,"GENERAL";"TAB3",#N/A,TRUE,"GENERAL";"TAB4",#N/A,TRUE,"GENERAL";"TAB5",#N/A,TRUE,"GENERAL"}</definedName>
    <definedName name="_____u4"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10"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13" hidden="1">{"TAB1",#N/A,TRUE,"GENERAL";"TAB2",#N/A,TRUE,"GENERAL";"TAB3",#N/A,TRUE,"GENERAL";"TAB4",#N/A,TRUE,"GENERAL";"TAB5",#N/A,TRUE,"GENERAL"}</definedName>
    <definedName name="_____u5" localSheetId="12" hidden="1">{"TAB1",#N/A,TRUE,"GENERAL";"TAB2",#N/A,TRUE,"GENERAL";"TAB3",#N/A,TRUE,"GENERAL";"TAB4",#N/A,TRUE,"GENERAL";"TAB5",#N/A,TRUE,"GENERAL"}</definedName>
    <definedName name="_____u5"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10"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13" hidden="1">{"TAB1",#N/A,TRUE,"GENERAL";"TAB2",#N/A,TRUE,"GENERAL";"TAB3",#N/A,TRUE,"GENERAL";"TAB4",#N/A,TRUE,"GENERAL";"TAB5",#N/A,TRUE,"GENERAL"}</definedName>
    <definedName name="_____u6" localSheetId="12" hidden="1">{"TAB1",#N/A,TRUE,"GENERAL";"TAB2",#N/A,TRUE,"GENERAL";"TAB3",#N/A,TRUE,"GENERAL";"TAB4",#N/A,TRUE,"GENERAL";"TAB5",#N/A,TRUE,"GENERAL"}</definedName>
    <definedName name="_____u6" hidden="1">{"TAB1",#N/A,TRUE,"GENERAL";"TAB2",#N/A,TRUE,"GENERAL";"TAB3",#N/A,TRUE,"GENERAL";"TAB4",#N/A,TRUE,"GENERAL";"TAB5",#N/A,TRUE,"GENERAL"}</definedName>
    <definedName name="_____u7" localSheetId="9" hidden="1">{"via1",#N/A,TRUE,"general";"via2",#N/A,TRUE,"general";"via3",#N/A,TRUE,"general"}</definedName>
    <definedName name="_____u7" localSheetId="5" hidden="1">{"via1",#N/A,TRUE,"general";"via2",#N/A,TRUE,"general";"via3",#N/A,TRUE,"general"}</definedName>
    <definedName name="_____u7" localSheetId="10" hidden="1">{"via1",#N/A,TRUE,"general";"via2",#N/A,TRUE,"general";"via3",#N/A,TRUE,"general"}</definedName>
    <definedName name="_____u7" localSheetId="6" hidden="1">{"via1",#N/A,TRUE,"general";"via2",#N/A,TRUE,"general";"via3",#N/A,TRUE,"general"}</definedName>
    <definedName name="_____u7" localSheetId="13" hidden="1">{"via1",#N/A,TRUE,"general";"via2",#N/A,TRUE,"general";"via3",#N/A,TRUE,"general"}</definedName>
    <definedName name="_____u7" localSheetId="12" hidden="1">{"via1",#N/A,TRUE,"general";"via2",#N/A,TRUE,"general";"via3",#N/A,TRUE,"general"}</definedName>
    <definedName name="_____u7" hidden="1">{"via1",#N/A,TRUE,"general";"via2",#N/A,TRUE,"general";"via3",#N/A,TRUE,"general"}</definedName>
    <definedName name="_____u8" localSheetId="9"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10"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13" hidden="1">{"TAB1",#N/A,TRUE,"GENERAL";"TAB2",#N/A,TRUE,"GENERAL";"TAB3",#N/A,TRUE,"GENERAL";"TAB4",#N/A,TRUE,"GENERAL";"TAB5",#N/A,TRUE,"GENERAL"}</definedName>
    <definedName name="_____u8" localSheetId="12" hidden="1">{"TAB1",#N/A,TRUE,"GENERAL";"TAB2",#N/A,TRUE,"GENERAL";"TAB3",#N/A,TRUE,"GENERAL";"TAB4",#N/A,TRUE,"GENERAL";"TAB5",#N/A,TRUE,"GENERAL"}</definedName>
    <definedName name="_____u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10"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13" hidden="1">{"TAB1",#N/A,TRUE,"GENERAL";"TAB2",#N/A,TRUE,"GENERAL";"TAB3",#N/A,TRUE,"GENERAL";"TAB4",#N/A,TRUE,"GENERAL";"TAB5",#N/A,TRUE,"GENERAL"}</definedName>
    <definedName name="_____u9" localSheetId="12" hidden="1">{"TAB1",#N/A,TRUE,"GENERAL";"TAB2",#N/A,TRUE,"GENERAL";"TAB3",#N/A,TRUE,"GENERAL";"TAB4",#N/A,TRUE,"GENERAL";"TAB5",#N/A,TRUE,"GENERAL"}</definedName>
    <definedName name="_____u9"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10"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13" hidden="1">{"TAB1",#N/A,TRUE,"GENERAL";"TAB2",#N/A,TRUE,"GENERAL";"TAB3",#N/A,TRUE,"GENERAL";"TAB4",#N/A,TRUE,"GENERAL";"TAB5",#N/A,TRUE,"GENERAL"}</definedName>
    <definedName name="_____ur7" localSheetId="12" hidden="1">{"TAB1",#N/A,TRUE,"GENERAL";"TAB2",#N/A,TRUE,"GENERAL";"TAB3",#N/A,TRUE,"GENERAL";"TAB4",#N/A,TRUE,"GENERAL";"TAB5",#N/A,TRUE,"GENERAL"}</definedName>
    <definedName name="_____ur7" hidden="1">{"TAB1",#N/A,TRUE,"GENERAL";"TAB2",#N/A,TRUE,"GENERAL";"TAB3",#N/A,TRUE,"GENERAL";"TAB4",#N/A,TRUE,"GENERAL";"TAB5",#N/A,TRUE,"GENERAL"}</definedName>
    <definedName name="_____v2" localSheetId="9" hidden="1">{"via1",#N/A,TRUE,"general";"via2",#N/A,TRUE,"general";"via3",#N/A,TRUE,"general"}</definedName>
    <definedName name="_____v2" localSheetId="5" hidden="1">{"via1",#N/A,TRUE,"general";"via2",#N/A,TRUE,"general";"via3",#N/A,TRUE,"general"}</definedName>
    <definedName name="_____v2" localSheetId="10" hidden="1">{"via1",#N/A,TRUE,"general";"via2",#N/A,TRUE,"general";"via3",#N/A,TRUE,"general"}</definedName>
    <definedName name="_____v2" localSheetId="6" hidden="1">{"via1",#N/A,TRUE,"general";"via2",#N/A,TRUE,"general";"via3",#N/A,TRUE,"general"}</definedName>
    <definedName name="_____v2" localSheetId="13" hidden="1">{"via1",#N/A,TRUE,"general";"via2",#N/A,TRUE,"general";"via3",#N/A,TRUE,"general"}</definedName>
    <definedName name="_____v2" localSheetId="12" hidden="1">{"via1",#N/A,TRUE,"general";"via2",#N/A,TRUE,"general";"via3",#N/A,TRUE,"general"}</definedName>
    <definedName name="_____v2" hidden="1">{"via1",#N/A,TRUE,"general";"via2",#N/A,TRUE,"general";"via3",#N/A,TRUE,"general"}</definedName>
    <definedName name="_____v3" localSheetId="9"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10"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13" hidden="1">{"TAB1",#N/A,TRUE,"GENERAL";"TAB2",#N/A,TRUE,"GENERAL";"TAB3",#N/A,TRUE,"GENERAL";"TAB4",#N/A,TRUE,"GENERAL";"TAB5",#N/A,TRUE,"GENERAL"}</definedName>
    <definedName name="_____v3" localSheetId="12" hidden="1">{"TAB1",#N/A,TRUE,"GENERAL";"TAB2",#N/A,TRUE,"GENERAL";"TAB3",#N/A,TRUE,"GENERAL";"TAB4",#N/A,TRUE,"GENERAL";"TAB5",#N/A,TRUE,"GENERAL"}</definedName>
    <definedName name="_____v3"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10"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13" hidden="1">{"TAB1",#N/A,TRUE,"GENERAL";"TAB2",#N/A,TRUE,"GENERAL";"TAB3",#N/A,TRUE,"GENERAL";"TAB4",#N/A,TRUE,"GENERAL";"TAB5",#N/A,TRUE,"GENERAL"}</definedName>
    <definedName name="_____v4" localSheetId="12" hidden="1">{"TAB1",#N/A,TRUE,"GENERAL";"TAB2",#N/A,TRUE,"GENERAL";"TAB3",#N/A,TRUE,"GENERAL";"TAB4",#N/A,TRUE,"GENERAL";"TAB5",#N/A,TRUE,"GENERAL"}</definedName>
    <definedName name="_____v4"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10"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13" hidden="1">{"TAB1",#N/A,TRUE,"GENERAL";"TAB2",#N/A,TRUE,"GENERAL";"TAB3",#N/A,TRUE,"GENERAL";"TAB4",#N/A,TRUE,"GENERAL";"TAB5",#N/A,TRUE,"GENERAL"}</definedName>
    <definedName name="_____v5" localSheetId="12" hidden="1">{"TAB1",#N/A,TRUE,"GENERAL";"TAB2",#N/A,TRUE,"GENERAL";"TAB3",#N/A,TRUE,"GENERAL";"TAB4",#N/A,TRUE,"GENERAL";"TAB5",#N/A,TRUE,"GENERAL"}</definedName>
    <definedName name="_____v5"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10"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13" hidden="1">{"TAB1",#N/A,TRUE,"GENERAL";"TAB2",#N/A,TRUE,"GENERAL";"TAB3",#N/A,TRUE,"GENERAL";"TAB4",#N/A,TRUE,"GENERAL";"TAB5",#N/A,TRUE,"GENERAL"}</definedName>
    <definedName name="_____v6" localSheetId="12" hidden="1">{"TAB1",#N/A,TRUE,"GENERAL";"TAB2",#N/A,TRUE,"GENERAL";"TAB3",#N/A,TRUE,"GENERAL";"TAB4",#N/A,TRUE,"GENERAL";"TAB5",#N/A,TRUE,"GENERAL"}</definedName>
    <definedName name="_____v6" hidden="1">{"TAB1",#N/A,TRUE,"GENERAL";"TAB2",#N/A,TRUE,"GENERAL";"TAB3",#N/A,TRUE,"GENERAL";"TAB4",#N/A,TRUE,"GENERAL";"TAB5",#N/A,TRUE,"GENERAL"}</definedName>
    <definedName name="_____v7" localSheetId="9" hidden="1">{"via1",#N/A,TRUE,"general";"via2",#N/A,TRUE,"general";"via3",#N/A,TRUE,"general"}</definedName>
    <definedName name="_____v7" localSheetId="5" hidden="1">{"via1",#N/A,TRUE,"general";"via2",#N/A,TRUE,"general";"via3",#N/A,TRUE,"general"}</definedName>
    <definedName name="_____v7" localSheetId="10" hidden="1">{"via1",#N/A,TRUE,"general";"via2",#N/A,TRUE,"general";"via3",#N/A,TRUE,"general"}</definedName>
    <definedName name="_____v7" localSheetId="6" hidden="1">{"via1",#N/A,TRUE,"general";"via2",#N/A,TRUE,"general";"via3",#N/A,TRUE,"general"}</definedName>
    <definedName name="_____v7" localSheetId="13" hidden="1">{"via1",#N/A,TRUE,"general";"via2",#N/A,TRUE,"general";"via3",#N/A,TRUE,"general"}</definedName>
    <definedName name="_____v7" localSheetId="12" hidden="1">{"via1",#N/A,TRUE,"general";"via2",#N/A,TRUE,"general";"via3",#N/A,TRUE,"general"}</definedName>
    <definedName name="_____v7" hidden="1">{"via1",#N/A,TRUE,"general";"via2",#N/A,TRUE,"general";"via3",#N/A,TRUE,"general"}</definedName>
    <definedName name="_____v8" localSheetId="9"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10"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13" hidden="1">{"TAB1",#N/A,TRUE,"GENERAL";"TAB2",#N/A,TRUE,"GENERAL";"TAB3",#N/A,TRUE,"GENERAL";"TAB4",#N/A,TRUE,"GENERAL";"TAB5",#N/A,TRUE,"GENERAL"}</definedName>
    <definedName name="_____v8" localSheetId="12" hidden="1">{"TAB1",#N/A,TRUE,"GENERAL";"TAB2",#N/A,TRUE,"GENERAL";"TAB3",#N/A,TRUE,"GENERAL";"TAB4",#N/A,TRUE,"GENERAL";"TAB5",#N/A,TRUE,"GENERAL"}</definedName>
    <definedName name="_____v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10"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13" hidden="1">{"TAB1",#N/A,TRUE,"GENERAL";"TAB2",#N/A,TRUE,"GENERAL";"TAB3",#N/A,TRUE,"GENERAL";"TAB4",#N/A,TRUE,"GENERAL";"TAB5",#N/A,TRUE,"GENERAL"}</definedName>
    <definedName name="_____v9" localSheetId="12" hidden="1">{"TAB1",#N/A,TRUE,"GENERAL";"TAB2",#N/A,TRUE,"GENERAL";"TAB3",#N/A,TRUE,"GENERAL";"TAB4",#N/A,TRUE,"GENERAL";"TAB5",#N/A,TRUE,"GENERAL"}</definedName>
    <definedName name="_____v9" hidden="1">{"TAB1",#N/A,TRUE,"GENERAL";"TAB2",#N/A,TRUE,"GENERAL";"TAB3",#N/A,TRUE,"GENERAL";"TAB4",#N/A,TRUE,"GENERAL";"TAB5",#N/A,TRUE,"GENERAL"}</definedName>
    <definedName name="_____vfv4" localSheetId="9" hidden="1">{"via1",#N/A,TRUE,"general";"via2",#N/A,TRUE,"general";"via3",#N/A,TRUE,"general"}</definedName>
    <definedName name="_____vfv4" localSheetId="5" hidden="1">{"via1",#N/A,TRUE,"general";"via2",#N/A,TRUE,"general";"via3",#N/A,TRUE,"general"}</definedName>
    <definedName name="_____vfv4" localSheetId="10" hidden="1">{"via1",#N/A,TRUE,"general";"via2",#N/A,TRUE,"general";"via3",#N/A,TRUE,"general"}</definedName>
    <definedName name="_____vfv4" localSheetId="6" hidden="1">{"via1",#N/A,TRUE,"general";"via2",#N/A,TRUE,"general";"via3",#N/A,TRUE,"general"}</definedName>
    <definedName name="_____vfv4" localSheetId="13" hidden="1">{"via1",#N/A,TRUE,"general";"via2",#N/A,TRUE,"general";"via3",#N/A,TRUE,"general"}</definedName>
    <definedName name="_____vfv4" localSheetId="12" hidden="1">{"via1",#N/A,TRUE,"general";"via2",#N/A,TRUE,"general";"via3",#N/A,TRUE,"general"}</definedName>
    <definedName name="_____vfv4" hidden="1">{"via1",#N/A,TRUE,"general";"via2",#N/A,TRUE,"general";"via3",#N/A,TRUE,"general"}</definedName>
    <definedName name="_____Vol1" localSheetId="10">#REF!</definedName>
    <definedName name="_____Vol1" localSheetId="12">[9]Item!$A:$D</definedName>
    <definedName name="_____Vol1">#REF!</definedName>
    <definedName name="_____VPD1" localSheetId="10">#REF!</definedName>
    <definedName name="_____VPD1" localSheetId="12">[6]TARIFAS!$C$582</definedName>
    <definedName name="_____VPD1">#REF!</definedName>
    <definedName name="_____VPI1" localSheetId="10">#REF!</definedName>
    <definedName name="_____VPI1" localSheetId="12">[6]TARIFAS!$C$580</definedName>
    <definedName name="_____VPI1">#REF!</definedName>
    <definedName name="_____VRA1" localSheetId="10">#REF!</definedName>
    <definedName name="_____VRA1" localSheetId="12">[6]TARIFAS!$C$579</definedName>
    <definedName name="_____VRA1">#REF!</definedName>
    <definedName name="_____x1" localSheetId="9"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10"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13" hidden="1">{"TAB1",#N/A,TRUE,"GENERAL";"TAB2",#N/A,TRUE,"GENERAL";"TAB3",#N/A,TRUE,"GENERAL";"TAB4",#N/A,TRUE,"GENERAL";"TAB5",#N/A,TRUE,"GENERAL"}</definedName>
    <definedName name="_____x1" localSheetId="12" hidden="1">{"TAB1",#N/A,TRUE,"GENERAL";"TAB2",#N/A,TRUE,"GENERAL";"TAB3",#N/A,TRUE,"GENERAL";"TAB4",#N/A,TRUE,"GENERAL";"TAB5",#N/A,TRUE,"GENERAL"}</definedName>
    <definedName name="_____x1" hidden="1">{"TAB1",#N/A,TRUE,"GENERAL";"TAB2",#N/A,TRUE,"GENERAL";"TAB3",#N/A,TRUE,"GENERAL";"TAB4",#N/A,TRUE,"GENERAL";"TAB5",#N/A,TRUE,"GENERAL"}</definedName>
    <definedName name="_____x2" localSheetId="9" hidden="1">{"via1",#N/A,TRUE,"general";"via2",#N/A,TRUE,"general";"via3",#N/A,TRUE,"general"}</definedName>
    <definedName name="_____x2" localSheetId="5" hidden="1">{"via1",#N/A,TRUE,"general";"via2",#N/A,TRUE,"general";"via3",#N/A,TRUE,"general"}</definedName>
    <definedName name="_____x2" localSheetId="10" hidden="1">{"via1",#N/A,TRUE,"general";"via2",#N/A,TRUE,"general";"via3",#N/A,TRUE,"general"}</definedName>
    <definedName name="_____x2" localSheetId="6" hidden="1">{"via1",#N/A,TRUE,"general";"via2",#N/A,TRUE,"general";"via3",#N/A,TRUE,"general"}</definedName>
    <definedName name="_____x2" localSheetId="13" hidden="1">{"via1",#N/A,TRUE,"general";"via2",#N/A,TRUE,"general";"via3",#N/A,TRUE,"general"}</definedName>
    <definedName name="_____x2" localSheetId="12" hidden="1">{"via1",#N/A,TRUE,"general";"via2",#N/A,TRUE,"general";"via3",#N/A,TRUE,"general"}</definedName>
    <definedName name="_____x2" hidden="1">{"via1",#N/A,TRUE,"general";"via2",#N/A,TRUE,"general";"via3",#N/A,TRUE,"general"}</definedName>
    <definedName name="_____x3" localSheetId="9" hidden="1">{"via1",#N/A,TRUE,"general";"via2",#N/A,TRUE,"general";"via3",#N/A,TRUE,"general"}</definedName>
    <definedName name="_____x3" localSheetId="5" hidden="1">{"via1",#N/A,TRUE,"general";"via2",#N/A,TRUE,"general";"via3",#N/A,TRUE,"general"}</definedName>
    <definedName name="_____x3" localSheetId="10" hidden="1">{"via1",#N/A,TRUE,"general";"via2",#N/A,TRUE,"general";"via3",#N/A,TRUE,"general"}</definedName>
    <definedName name="_____x3" localSheetId="6" hidden="1">{"via1",#N/A,TRUE,"general";"via2",#N/A,TRUE,"general";"via3",#N/A,TRUE,"general"}</definedName>
    <definedName name="_____x3" localSheetId="13" hidden="1">{"via1",#N/A,TRUE,"general";"via2",#N/A,TRUE,"general";"via3",#N/A,TRUE,"general"}</definedName>
    <definedName name="_____x3" localSheetId="12" hidden="1">{"via1",#N/A,TRUE,"general";"via2",#N/A,TRUE,"general";"via3",#N/A,TRUE,"general"}</definedName>
    <definedName name="_____x3" hidden="1">{"via1",#N/A,TRUE,"general";"via2",#N/A,TRUE,"general";"via3",#N/A,TRUE,"general"}</definedName>
    <definedName name="_____x4" localSheetId="9" hidden="1">{"via1",#N/A,TRUE,"general";"via2",#N/A,TRUE,"general";"via3",#N/A,TRUE,"general"}</definedName>
    <definedName name="_____x4" localSheetId="5" hidden="1">{"via1",#N/A,TRUE,"general";"via2",#N/A,TRUE,"general";"via3",#N/A,TRUE,"general"}</definedName>
    <definedName name="_____x4" localSheetId="10" hidden="1">{"via1",#N/A,TRUE,"general";"via2",#N/A,TRUE,"general";"via3",#N/A,TRUE,"general"}</definedName>
    <definedName name="_____x4" localSheetId="6" hidden="1">{"via1",#N/A,TRUE,"general";"via2",#N/A,TRUE,"general";"via3",#N/A,TRUE,"general"}</definedName>
    <definedName name="_____x4" localSheetId="13" hidden="1">{"via1",#N/A,TRUE,"general";"via2",#N/A,TRUE,"general";"via3",#N/A,TRUE,"general"}</definedName>
    <definedName name="_____x4" localSheetId="12" hidden="1">{"via1",#N/A,TRUE,"general";"via2",#N/A,TRUE,"general";"via3",#N/A,TRUE,"general"}</definedName>
    <definedName name="_____x4" hidden="1">{"via1",#N/A,TRUE,"general";"via2",#N/A,TRUE,"general";"via3",#N/A,TRUE,"general"}</definedName>
    <definedName name="_____x5" localSheetId="9"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10"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13" hidden="1">{"TAB1",#N/A,TRUE,"GENERAL";"TAB2",#N/A,TRUE,"GENERAL";"TAB3",#N/A,TRUE,"GENERAL";"TAB4",#N/A,TRUE,"GENERAL";"TAB5",#N/A,TRUE,"GENERAL"}</definedName>
    <definedName name="_____x5" localSheetId="12" hidden="1">{"TAB1",#N/A,TRUE,"GENERAL";"TAB2",#N/A,TRUE,"GENERAL";"TAB3",#N/A,TRUE,"GENERAL";"TAB4",#N/A,TRUE,"GENERAL";"TAB5",#N/A,TRUE,"GENERAL"}</definedName>
    <definedName name="_____x5"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10"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13" hidden="1">{"TAB1",#N/A,TRUE,"GENERAL";"TAB2",#N/A,TRUE,"GENERAL";"TAB3",#N/A,TRUE,"GENERAL";"TAB4",#N/A,TRUE,"GENERAL";"TAB5",#N/A,TRUE,"GENERAL"}</definedName>
    <definedName name="_____x6" localSheetId="12" hidden="1">{"TAB1",#N/A,TRUE,"GENERAL";"TAB2",#N/A,TRUE,"GENERAL";"TAB3",#N/A,TRUE,"GENERAL";"TAB4",#N/A,TRUE,"GENERAL";"TAB5",#N/A,TRUE,"GENERAL"}</definedName>
    <definedName name="_____x6"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10"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13" hidden="1">{"TAB1",#N/A,TRUE,"GENERAL";"TAB2",#N/A,TRUE,"GENERAL";"TAB3",#N/A,TRUE,"GENERAL";"TAB4",#N/A,TRUE,"GENERAL";"TAB5",#N/A,TRUE,"GENERAL"}</definedName>
    <definedName name="_____x7" localSheetId="12" hidden="1">{"TAB1",#N/A,TRUE,"GENERAL";"TAB2",#N/A,TRUE,"GENERAL";"TAB3",#N/A,TRUE,"GENERAL";"TAB4",#N/A,TRUE,"GENERAL";"TAB5",#N/A,TRUE,"GENERAL"}</definedName>
    <definedName name="_____x7" hidden="1">{"TAB1",#N/A,TRUE,"GENERAL";"TAB2",#N/A,TRUE,"GENERAL";"TAB3",#N/A,TRUE,"GENERAL";"TAB4",#N/A,TRUE,"GENERAL";"TAB5",#N/A,TRUE,"GENERAL"}</definedName>
    <definedName name="_____x8" localSheetId="9" hidden="1">{"via1",#N/A,TRUE,"general";"via2",#N/A,TRUE,"general";"via3",#N/A,TRUE,"general"}</definedName>
    <definedName name="_____x8" localSheetId="5" hidden="1">{"via1",#N/A,TRUE,"general";"via2",#N/A,TRUE,"general";"via3",#N/A,TRUE,"general"}</definedName>
    <definedName name="_____x8" localSheetId="10" hidden="1">{"via1",#N/A,TRUE,"general";"via2",#N/A,TRUE,"general";"via3",#N/A,TRUE,"general"}</definedName>
    <definedName name="_____x8" localSheetId="6" hidden="1">{"via1",#N/A,TRUE,"general";"via2",#N/A,TRUE,"general";"via3",#N/A,TRUE,"general"}</definedName>
    <definedName name="_____x8" localSheetId="13" hidden="1">{"via1",#N/A,TRUE,"general";"via2",#N/A,TRUE,"general";"via3",#N/A,TRUE,"general"}</definedName>
    <definedName name="_____x8" localSheetId="12" hidden="1">{"via1",#N/A,TRUE,"general";"via2",#N/A,TRUE,"general";"via3",#N/A,TRUE,"general"}</definedName>
    <definedName name="_____x8" hidden="1">{"via1",#N/A,TRUE,"general";"via2",#N/A,TRUE,"general";"via3",#N/A,TRUE,"general"}</definedName>
    <definedName name="_____x9" localSheetId="9"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10"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13" hidden="1">{"TAB1",#N/A,TRUE,"GENERAL";"TAB2",#N/A,TRUE,"GENERAL";"TAB3",#N/A,TRUE,"GENERAL";"TAB4",#N/A,TRUE,"GENERAL";"TAB5",#N/A,TRUE,"GENERAL"}</definedName>
    <definedName name="_____x9" localSheetId="12" hidden="1">{"TAB1",#N/A,TRUE,"GENERAL";"TAB2",#N/A,TRUE,"GENERAL";"TAB3",#N/A,TRUE,"GENERAL";"TAB4",#N/A,TRUE,"GENERAL";"TAB5",#N/A,TRUE,"GENERAL"}</definedName>
    <definedName name="_____x9"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10"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13" hidden="1">{"TAB1",#N/A,TRUE,"GENERAL";"TAB2",#N/A,TRUE,"GENERAL";"TAB3",#N/A,TRUE,"GENERAL";"TAB4",#N/A,TRUE,"GENERAL";"TAB5",#N/A,TRUE,"GENERAL"}</definedName>
    <definedName name="_____y2" localSheetId="12" hidden="1">{"TAB1",#N/A,TRUE,"GENERAL";"TAB2",#N/A,TRUE,"GENERAL";"TAB3",#N/A,TRUE,"GENERAL";"TAB4",#N/A,TRUE,"GENERAL";"TAB5",#N/A,TRUE,"GENERAL"}</definedName>
    <definedName name="_____y2" hidden="1">{"TAB1",#N/A,TRUE,"GENERAL";"TAB2",#N/A,TRUE,"GENERAL";"TAB3",#N/A,TRUE,"GENERAL";"TAB4",#N/A,TRUE,"GENERAL";"TAB5",#N/A,TRUE,"GENERAL"}</definedName>
    <definedName name="_____y3" localSheetId="9" hidden="1">{"via1",#N/A,TRUE,"general";"via2",#N/A,TRUE,"general";"via3",#N/A,TRUE,"general"}</definedName>
    <definedName name="_____y3" localSheetId="5" hidden="1">{"via1",#N/A,TRUE,"general";"via2",#N/A,TRUE,"general";"via3",#N/A,TRUE,"general"}</definedName>
    <definedName name="_____y3" localSheetId="10" hidden="1">{"via1",#N/A,TRUE,"general";"via2",#N/A,TRUE,"general";"via3",#N/A,TRUE,"general"}</definedName>
    <definedName name="_____y3" localSheetId="6" hidden="1">{"via1",#N/A,TRUE,"general";"via2",#N/A,TRUE,"general";"via3",#N/A,TRUE,"general"}</definedName>
    <definedName name="_____y3" localSheetId="13" hidden="1">{"via1",#N/A,TRUE,"general";"via2",#N/A,TRUE,"general";"via3",#N/A,TRUE,"general"}</definedName>
    <definedName name="_____y3" localSheetId="12" hidden="1">{"via1",#N/A,TRUE,"general";"via2",#N/A,TRUE,"general";"via3",#N/A,TRUE,"general"}</definedName>
    <definedName name="_____y3" hidden="1">{"via1",#N/A,TRUE,"general";"via2",#N/A,TRUE,"general";"via3",#N/A,TRUE,"general"}</definedName>
    <definedName name="_____y4" localSheetId="9" hidden="1">{"via1",#N/A,TRUE,"general";"via2",#N/A,TRUE,"general";"via3",#N/A,TRUE,"general"}</definedName>
    <definedName name="_____y4" localSheetId="5" hidden="1">{"via1",#N/A,TRUE,"general";"via2",#N/A,TRUE,"general";"via3",#N/A,TRUE,"general"}</definedName>
    <definedName name="_____y4" localSheetId="10" hidden="1">{"via1",#N/A,TRUE,"general";"via2",#N/A,TRUE,"general";"via3",#N/A,TRUE,"general"}</definedName>
    <definedName name="_____y4" localSheetId="6" hidden="1">{"via1",#N/A,TRUE,"general";"via2",#N/A,TRUE,"general";"via3",#N/A,TRUE,"general"}</definedName>
    <definedName name="_____y4" localSheetId="13" hidden="1">{"via1",#N/A,TRUE,"general";"via2",#N/A,TRUE,"general";"via3",#N/A,TRUE,"general"}</definedName>
    <definedName name="_____y4" localSheetId="12" hidden="1">{"via1",#N/A,TRUE,"general";"via2",#N/A,TRUE,"general";"via3",#N/A,TRUE,"general"}</definedName>
    <definedName name="_____y4" hidden="1">{"via1",#N/A,TRUE,"general";"via2",#N/A,TRUE,"general";"via3",#N/A,TRUE,"general"}</definedName>
    <definedName name="_____y5" localSheetId="9"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10"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13" hidden="1">{"TAB1",#N/A,TRUE,"GENERAL";"TAB2",#N/A,TRUE,"GENERAL";"TAB3",#N/A,TRUE,"GENERAL";"TAB4",#N/A,TRUE,"GENERAL";"TAB5",#N/A,TRUE,"GENERAL"}</definedName>
    <definedName name="_____y5" localSheetId="12" hidden="1">{"TAB1",#N/A,TRUE,"GENERAL";"TAB2",#N/A,TRUE,"GENERAL";"TAB3",#N/A,TRUE,"GENERAL";"TAB4",#N/A,TRUE,"GENERAL";"TAB5",#N/A,TRUE,"GENERAL"}</definedName>
    <definedName name="_____y5" hidden="1">{"TAB1",#N/A,TRUE,"GENERAL";"TAB2",#N/A,TRUE,"GENERAL";"TAB3",#N/A,TRUE,"GENERAL";"TAB4",#N/A,TRUE,"GENERAL";"TAB5",#N/A,TRUE,"GENERAL"}</definedName>
    <definedName name="_____y6" localSheetId="9" hidden="1">{"via1",#N/A,TRUE,"general";"via2",#N/A,TRUE,"general";"via3",#N/A,TRUE,"general"}</definedName>
    <definedName name="_____y6" localSheetId="5" hidden="1">{"via1",#N/A,TRUE,"general";"via2",#N/A,TRUE,"general";"via3",#N/A,TRUE,"general"}</definedName>
    <definedName name="_____y6" localSheetId="10" hidden="1">{"via1",#N/A,TRUE,"general";"via2",#N/A,TRUE,"general";"via3",#N/A,TRUE,"general"}</definedName>
    <definedName name="_____y6" localSheetId="6" hidden="1">{"via1",#N/A,TRUE,"general";"via2",#N/A,TRUE,"general";"via3",#N/A,TRUE,"general"}</definedName>
    <definedName name="_____y6" localSheetId="13" hidden="1">{"via1",#N/A,TRUE,"general";"via2",#N/A,TRUE,"general";"via3",#N/A,TRUE,"general"}</definedName>
    <definedName name="_____y6" localSheetId="12" hidden="1">{"via1",#N/A,TRUE,"general";"via2",#N/A,TRUE,"general";"via3",#N/A,TRUE,"general"}</definedName>
    <definedName name="_____y6" hidden="1">{"via1",#N/A,TRUE,"general";"via2",#N/A,TRUE,"general";"via3",#N/A,TRUE,"general"}</definedName>
    <definedName name="_____y7" localSheetId="9" hidden="1">{"via1",#N/A,TRUE,"general";"via2",#N/A,TRUE,"general";"via3",#N/A,TRUE,"general"}</definedName>
    <definedName name="_____y7" localSheetId="5" hidden="1">{"via1",#N/A,TRUE,"general";"via2",#N/A,TRUE,"general";"via3",#N/A,TRUE,"general"}</definedName>
    <definedName name="_____y7" localSheetId="10" hidden="1">{"via1",#N/A,TRUE,"general";"via2",#N/A,TRUE,"general";"via3",#N/A,TRUE,"general"}</definedName>
    <definedName name="_____y7" localSheetId="6" hidden="1">{"via1",#N/A,TRUE,"general";"via2",#N/A,TRUE,"general";"via3",#N/A,TRUE,"general"}</definedName>
    <definedName name="_____y7" localSheetId="13" hidden="1">{"via1",#N/A,TRUE,"general";"via2",#N/A,TRUE,"general";"via3",#N/A,TRUE,"general"}</definedName>
    <definedName name="_____y7" localSheetId="12" hidden="1">{"via1",#N/A,TRUE,"general";"via2",#N/A,TRUE,"general";"via3",#N/A,TRUE,"general"}</definedName>
    <definedName name="_____y7" hidden="1">{"via1",#N/A,TRUE,"general";"via2",#N/A,TRUE,"general";"via3",#N/A,TRUE,"general"}</definedName>
    <definedName name="_____y8" localSheetId="9" hidden="1">{"via1",#N/A,TRUE,"general";"via2",#N/A,TRUE,"general";"via3",#N/A,TRUE,"general"}</definedName>
    <definedName name="_____y8" localSheetId="5" hidden="1">{"via1",#N/A,TRUE,"general";"via2",#N/A,TRUE,"general";"via3",#N/A,TRUE,"general"}</definedName>
    <definedName name="_____y8" localSheetId="10" hidden="1">{"via1",#N/A,TRUE,"general";"via2",#N/A,TRUE,"general";"via3",#N/A,TRUE,"general"}</definedName>
    <definedName name="_____y8" localSheetId="6" hidden="1">{"via1",#N/A,TRUE,"general";"via2",#N/A,TRUE,"general";"via3",#N/A,TRUE,"general"}</definedName>
    <definedName name="_____y8" localSheetId="13" hidden="1">{"via1",#N/A,TRUE,"general";"via2",#N/A,TRUE,"general";"via3",#N/A,TRUE,"general"}</definedName>
    <definedName name="_____y8" localSheetId="12" hidden="1">{"via1",#N/A,TRUE,"general";"via2",#N/A,TRUE,"general";"via3",#N/A,TRUE,"general"}</definedName>
    <definedName name="_____y8" hidden="1">{"via1",#N/A,TRUE,"general";"via2",#N/A,TRUE,"general";"via3",#N/A,TRUE,"general"}</definedName>
    <definedName name="_____y9" localSheetId="9"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10"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13" hidden="1">{"TAB1",#N/A,TRUE,"GENERAL";"TAB2",#N/A,TRUE,"GENERAL";"TAB3",#N/A,TRUE,"GENERAL";"TAB4",#N/A,TRUE,"GENERAL";"TAB5",#N/A,TRUE,"GENERAL"}</definedName>
    <definedName name="_____y9" localSheetId="12" hidden="1">{"TAB1",#N/A,TRUE,"GENERAL";"TAB2",#N/A,TRUE,"GENERAL";"TAB3",#N/A,TRUE,"GENERAL";"TAB4",#N/A,TRUE,"GENERAL";"TAB5",#N/A,TRUE,"GENERAL"}</definedName>
    <definedName name="_____y9"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10"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13" hidden="1">{"TAB1",#N/A,TRUE,"GENERAL";"TAB2",#N/A,TRUE,"GENERAL";"TAB3",#N/A,TRUE,"GENERAL";"TAB4",#N/A,TRUE,"GENERAL";"TAB5",#N/A,TRUE,"GENERAL"}</definedName>
    <definedName name="_____z1" localSheetId="12" hidden="1">{"TAB1",#N/A,TRUE,"GENERAL";"TAB2",#N/A,TRUE,"GENERAL";"TAB3",#N/A,TRUE,"GENERAL";"TAB4",#N/A,TRUE,"GENERAL";"TAB5",#N/A,TRUE,"GENERAL"}</definedName>
    <definedName name="_____z1" hidden="1">{"TAB1",#N/A,TRUE,"GENERAL";"TAB2",#N/A,TRUE,"GENERAL";"TAB3",#N/A,TRUE,"GENERAL";"TAB4",#N/A,TRUE,"GENERAL";"TAB5",#N/A,TRUE,"GENERAL"}</definedName>
    <definedName name="_____z2" localSheetId="9" hidden="1">{"via1",#N/A,TRUE,"general";"via2",#N/A,TRUE,"general";"via3",#N/A,TRUE,"general"}</definedName>
    <definedName name="_____z2" localSheetId="5" hidden="1">{"via1",#N/A,TRUE,"general";"via2",#N/A,TRUE,"general";"via3",#N/A,TRUE,"general"}</definedName>
    <definedName name="_____z2" localSheetId="10" hidden="1">{"via1",#N/A,TRUE,"general";"via2",#N/A,TRUE,"general";"via3",#N/A,TRUE,"general"}</definedName>
    <definedName name="_____z2" localSheetId="6" hidden="1">{"via1",#N/A,TRUE,"general";"via2",#N/A,TRUE,"general";"via3",#N/A,TRUE,"general"}</definedName>
    <definedName name="_____z2" localSheetId="13" hidden="1">{"via1",#N/A,TRUE,"general";"via2",#N/A,TRUE,"general";"via3",#N/A,TRUE,"general"}</definedName>
    <definedName name="_____z2" localSheetId="12" hidden="1">{"via1",#N/A,TRUE,"general";"via2",#N/A,TRUE,"general";"via3",#N/A,TRUE,"general"}</definedName>
    <definedName name="_____z2" hidden="1">{"via1",#N/A,TRUE,"general";"via2",#N/A,TRUE,"general";"via3",#N/A,TRUE,"general"}</definedName>
    <definedName name="_____z3" localSheetId="9" hidden="1">{"via1",#N/A,TRUE,"general";"via2",#N/A,TRUE,"general";"via3",#N/A,TRUE,"general"}</definedName>
    <definedName name="_____z3" localSheetId="5" hidden="1">{"via1",#N/A,TRUE,"general";"via2",#N/A,TRUE,"general";"via3",#N/A,TRUE,"general"}</definedName>
    <definedName name="_____z3" localSheetId="10" hidden="1">{"via1",#N/A,TRUE,"general";"via2",#N/A,TRUE,"general";"via3",#N/A,TRUE,"general"}</definedName>
    <definedName name="_____z3" localSheetId="6" hidden="1">{"via1",#N/A,TRUE,"general";"via2",#N/A,TRUE,"general";"via3",#N/A,TRUE,"general"}</definedName>
    <definedName name="_____z3" localSheetId="13" hidden="1">{"via1",#N/A,TRUE,"general";"via2",#N/A,TRUE,"general";"via3",#N/A,TRUE,"general"}</definedName>
    <definedName name="_____z3" localSheetId="12" hidden="1">{"via1",#N/A,TRUE,"general";"via2",#N/A,TRUE,"general";"via3",#N/A,TRUE,"general"}</definedName>
    <definedName name="_____z3" hidden="1">{"via1",#N/A,TRUE,"general";"via2",#N/A,TRUE,"general";"via3",#N/A,TRUE,"general"}</definedName>
    <definedName name="_____z4" localSheetId="9"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10"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13" hidden="1">{"TAB1",#N/A,TRUE,"GENERAL";"TAB2",#N/A,TRUE,"GENERAL";"TAB3",#N/A,TRUE,"GENERAL";"TAB4",#N/A,TRUE,"GENERAL";"TAB5",#N/A,TRUE,"GENERAL"}</definedName>
    <definedName name="_____z4" localSheetId="12" hidden="1">{"TAB1",#N/A,TRUE,"GENERAL";"TAB2",#N/A,TRUE,"GENERAL";"TAB3",#N/A,TRUE,"GENERAL";"TAB4",#N/A,TRUE,"GENERAL";"TAB5",#N/A,TRUE,"GENERAL"}</definedName>
    <definedName name="_____z4" hidden="1">{"TAB1",#N/A,TRUE,"GENERAL";"TAB2",#N/A,TRUE,"GENERAL";"TAB3",#N/A,TRUE,"GENERAL";"TAB4",#N/A,TRUE,"GENERAL";"TAB5",#N/A,TRUE,"GENERAL"}</definedName>
    <definedName name="_____z5" localSheetId="9" hidden="1">{"via1",#N/A,TRUE,"general";"via2",#N/A,TRUE,"general";"via3",#N/A,TRUE,"general"}</definedName>
    <definedName name="_____z5" localSheetId="5" hidden="1">{"via1",#N/A,TRUE,"general";"via2",#N/A,TRUE,"general";"via3",#N/A,TRUE,"general"}</definedName>
    <definedName name="_____z5" localSheetId="10" hidden="1">{"via1",#N/A,TRUE,"general";"via2",#N/A,TRUE,"general";"via3",#N/A,TRUE,"general"}</definedName>
    <definedName name="_____z5" localSheetId="6" hidden="1">{"via1",#N/A,TRUE,"general";"via2",#N/A,TRUE,"general";"via3",#N/A,TRUE,"general"}</definedName>
    <definedName name="_____z5" localSheetId="13" hidden="1">{"via1",#N/A,TRUE,"general";"via2",#N/A,TRUE,"general";"via3",#N/A,TRUE,"general"}</definedName>
    <definedName name="_____z5" localSheetId="12" hidden="1">{"via1",#N/A,TRUE,"general";"via2",#N/A,TRUE,"general";"via3",#N/A,TRUE,"general"}</definedName>
    <definedName name="_____z5" hidden="1">{"via1",#N/A,TRUE,"general";"via2",#N/A,TRUE,"general";"via3",#N/A,TRUE,"general"}</definedName>
    <definedName name="_____z6" localSheetId="9"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10"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13" hidden="1">{"TAB1",#N/A,TRUE,"GENERAL";"TAB2",#N/A,TRUE,"GENERAL";"TAB3",#N/A,TRUE,"GENERAL";"TAB4",#N/A,TRUE,"GENERAL";"TAB5",#N/A,TRUE,"GENERAL"}</definedName>
    <definedName name="_____z6" localSheetId="12" hidden="1">{"TAB1",#N/A,TRUE,"GENERAL";"TAB2",#N/A,TRUE,"GENERAL";"TAB3",#N/A,TRUE,"GENERAL";"TAB4",#N/A,TRUE,"GENERAL";"TAB5",#N/A,TRUE,"GENERAL"}</definedName>
    <definedName name="_____z6"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5" hidden="1">{"TAB1",#N/A,TRUE,"GENERAL";"TAB2",#N/A,TRUE,"GENERAL";"TAB3",#N/A,TRUE,"GENERAL";"TAB4",#N/A,TRUE,"GENERAL";"TAB5",#N/A,TRUE,"GENERAL"}</definedName>
    <definedName name="____a1" localSheetId="10"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13" hidden="1">{"TAB1",#N/A,TRUE,"GENERAL";"TAB2",#N/A,TRUE,"GENERAL";"TAB3",#N/A,TRUE,"GENERAL";"TAB4",#N/A,TRUE,"GENERAL";"TAB5",#N/A,TRUE,"GENERAL"}</definedName>
    <definedName name="____a1" localSheetId="12" hidden="1">{"TAB1",#N/A,TRUE,"GENERAL";"TAB2",#N/A,TRUE,"GENERAL";"TAB3",#N/A,TRUE,"GENERAL";"TAB4",#N/A,TRUE,"GENERAL";"TAB5",#N/A,TRUE,"GENERAL"}</definedName>
    <definedName name="____a1" hidden="1">{"TAB1",#N/A,TRUE,"GENERAL";"TAB2",#N/A,TRUE,"GENERAL";"TAB3",#N/A,TRUE,"GENERAL";"TAB4",#N/A,TRUE,"GENERAL";"TAB5",#N/A,TRUE,"GENERAL"}</definedName>
    <definedName name="____A17000" localSheetId="9">#REF!</definedName>
    <definedName name="____A17000" localSheetId="5">#REF!</definedName>
    <definedName name="____A17000" localSheetId="10">#REF!</definedName>
    <definedName name="____A17000" localSheetId="6">#REF!</definedName>
    <definedName name="____A17000" localSheetId="13">#REF!</definedName>
    <definedName name="____A17000" localSheetId="12">#REF!</definedName>
    <definedName name="____A17000">#REF!</definedName>
    <definedName name="____A20000" localSheetId="9">#REF!</definedName>
    <definedName name="____A20000" localSheetId="5">#REF!</definedName>
    <definedName name="____A20000" localSheetId="10">#REF!</definedName>
    <definedName name="____A20000" localSheetId="6">#REF!</definedName>
    <definedName name="____A20000" localSheetId="13">#REF!</definedName>
    <definedName name="____A20000" localSheetId="12">#REF!</definedName>
    <definedName name="____A20000">#REF!</definedName>
    <definedName name="____a3" localSheetId="9"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10"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13" hidden="1">{"TAB1",#N/A,TRUE,"GENERAL";"TAB2",#N/A,TRUE,"GENERAL";"TAB3",#N/A,TRUE,"GENERAL";"TAB4",#N/A,TRUE,"GENERAL";"TAB5",#N/A,TRUE,"GENERAL"}</definedName>
    <definedName name="____a3" localSheetId="12" hidden="1">{"TAB1",#N/A,TRUE,"GENERAL";"TAB2",#N/A,TRUE,"GENERAL";"TAB3",#N/A,TRUE,"GENERAL";"TAB4",#N/A,TRUE,"GENERAL";"TAB5",#N/A,TRUE,"GENERAL"}</definedName>
    <definedName name="____a3" hidden="1">{"TAB1",#N/A,TRUE,"GENERAL";"TAB2",#N/A,TRUE,"GENERAL";"TAB3",#N/A,TRUE,"GENERAL";"TAB4",#N/A,TRUE,"GENERAL";"TAB5",#N/A,TRUE,"GENERAL"}</definedName>
    <definedName name="____A30000" localSheetId="9">#REF!</definedName>
    <definedName name="____A30000" localSheetId="5">#REF!</definedName>
    <definedName name="____A30000" localSheetId="10">#REF!</definedName>
    <definedName name="____A30000" localSheetId="6">#REF!</definedName>
    <definedName name="____A30000" localSheetId="13">#REF!</definedName>
    <definedName name="____A30000" localSheetId="12">#REF!</definedName>
    <definedName name="____A30000">#REF!</definedName>
    <definedName name="____a4" localSheetId="9" hidden="1">{"via1",#N/A,TRUE,"general";"via2",#N/A,TRUE,"general";"via3",#N/A,TRUE,"general"}</definedName>
    <definedName name="____a4" localSheetId="5" hidden="1">{"via1",#N/A,TRUE,"general";"via2",#N/A,TRUE,"general";"via3",#N/A,TRUE,"general"}</definedName>
    <definedName name="____a4" localSheetId="10" hidden="1">{"via1",#N/A,TRUE,"general";"via2",#N/A,TRUE,"general";"via3",#N/A,TRUE,"general"}</definedName>
    <definedName name="____a4" localSheetId="6" hidden="1">{"via1",#N/A,TRUE,"general";"via2",#N/A,TRUE,"general";"via3",#N/A,TRUE,"general"}</definedName>
    <definedName name="____a4" localSheetId="13" hidden="1">{"via1",#N/A,TRUE,"general";"via2",#N/A,TRUE,"general";"via3",#N/A,TRUE,"general"}</definedName>
    <definedName name="____a4" localSheetId="12" hidden="1">{"via1",#N/A,TRUE,"general";"via2",#N/A,TRUE,"general";"via3",#N/A,TRUE,"general"}</definedName>
    <definedName name="____a4" hidden="1">{"via1",#N/A,TRUE,"general";"via2",#N/A,TRUE,"general";"via3",#N/A,TRUE,"general"}</definedName>
    <definedName name="____a5" localSheetId="9"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10"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13" hidden="1">{"TAB1",#N/A,TRUE,"GENERAL";"TAB2",#N/A,TRUE,"GENERAL";"TAB3",#N/A,TRUE,"GENERAL";"TAB4",#N/A,TRUE,"GENERAL";"TAB5",#N/A,TRUE,"GENERAL"}</definedName>
    <definedName name="____a5" localSheetId="12" hidden="1">{"TAB1",#N/A,TRUE,"GENERAL";"TAB2",#N/A,TRUE,"GENERAL";"TAB3",#N/A,TRUE,"GENERAL";"TAB4",#N/A,TRUE,"GENERAL";"TAB5",#N/A,TRUE,"GENERAL"}</definedName>
    <definedName name="____a5"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10"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13" hidden="1">{"TAB1",#N/A,TRUE,"GENERAL";"TAB2",#N/A,TRUE,"GENERAL";"TAB3",#N/A,TRUE,"GENERAL";"TAB4",#N/A,TRUE,"GENERAL";"TAB5",#N/A,TRUE,"GENERAL"}</definedName>
    <definedName name="____a6" localSheetId="12" hidden="1">{"TAB1",#N/A,TRUE,"GENERAL";"TAB2",#N/A,TRUE,"GENERAL";"TAB3",#N/A,TRUE,"GENERAL";"TAB4",#N/A,TRUE,"GENERAL";"TAB5",#N/A,TRUE,"GENERAL"}</definedName>
    <definedName name="____a6" hidden="1">{"TAB1",#N/A,TRUE,"GENERAL";"TAB2",#N/A,TRUE,"GENERAL";"TAB3",#N/A,TRUE,"GENERAL";"TAB4",#N/A,TRUE,"GENERAL";"TAB5",#N/A,TRUE,"GENERAL"}</definedName>
    <definedName name="____AFC1" localSheetId="9">#REF!</definedName>
    <definedName name="____AFC1" localSheetId="10">#REF!</definedName>
    <definedName name="____AFC1" localSheetId="6">#REF!</definedName>
    <definedName name="____AFC1" localSheetId="12">#REF!</definedName>
    <definedName name="____AFC1">#REF!</definedName>
    <definedName name="____AFC3" localSheetId="9">#REF!</definedName>
    <definedName name="____AFC3" localSheetId="10">#REF!</definedName>
    <definedName name="____AFC3" localSheetId="6">#REF!</definedName>
    <definedName name="____AFC3" localSheetId="12">#REF!</definedName>
    <definedName name="____AFC3">#REF!</definedName>
    <definedName name="____AFC5" localSheetId="9">#REF!</definedName>
    <definedName name="____AFC5" localSheetId="10">#REF!</definedName>
    <definedName name="____AFC5" localSheetId="6">#REF!</definedName>
    <definedName name="____AFC5" localSheetId="12">#REF!</definedName>
    <definedName name="____AFC5">#REF!</definedName>
    <definedName name="____aiu2" localSheetId="10">#REF!</definedName>
    <definedName name="____aiu2" localSheetId="12">[8]AIU!$J$105</definedName>
    <definedName name="____aiu2">#REF!</definedName>
    <definedName name="____apu1" localSheetId="9">#REF!</definedName>
    <definedName name="____apu1" localSheetId="5">#REF!</definedName>
    <definedName name="____apu1" localSheetId="10">#REF!</definedName>
    <definedName name="____apu1" localSheetId="6">#REF!</definedName>
    <definedName name="____apu1" localSheetId="12">[3]INSUMOS!#REF!</definedName>
    <definedName name="____apu1">#REF!</definedName>
    <definedName name="____APU221" localSheetId="9">#REF!</definedName>
    <definedName name="____APU221" localSheetId="5">#REF!</definedName>
    <definedName name="____APU221" localSheetId="10">#REF!</definedName>
    <definedName name="____APU221" localSheetId="6">#REF!</definedName>
    <definedName name="____APU221" localSheetId="13">#REF!</definedName>
    <definedName name="____APU221" localSheetId="12">#REF!</definedName>
    <definedName name="____APU221">#REF!</definedName>
    <definedName name="____b2" localSheetId="9"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10"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13" hidden="1">{"TAB1",#N/A,TRUE,"GENERAL";"TAB2",#N/A,TRUE,"GENERAL";"TAB3",#N/A,TRUE,"GENERAL";"TAB4",#N/A,TRUE,"GENERAL";"TAB5",#N/A,TRUE,"GENERAL"}</definedName>
    <definedName name="____b2" localSheetId="12" hidden="1">{"TAB1",#N/A,TRUE,"GENERAL";"TAB2",#N/A,TRUE,"GENERAL";"TAB3",#N/A,TRUE,"GENERAL";"TAB4",#N/A,TRUE,"GENERAL";"TAB5",#N/A,TRUE,"GENERAL"}</definedName>
    <definedName name="____b2"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10"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13" hidden="1">{"TAB1",#N/A,TRUE,"GENERAL";"TAB2",#N/A,TRUE,"GENERAL";"TAB3",#N/A,TRUE,"GENERAL";"TAB4",#N/A,TRUE,"GENERAL";"TAB5",#N/A,TRUE,"GENERAL"}</definedName>
    <definedName name="____b3" localSheetId="12" hidden="1">{"TAB1",#N/A,TRUE,"GENERAL";"TAB2",#N/A,TRUE,"GENERAL";"TAB3",#N/A,TRUE,"GENERAL";"TAB4",#N/A,TRUE,"GENERAL";"TAB5",#N/A,TRUE,"GENERAL"}</definedName>
    <definedName name="____b3"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10"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13" hidden="1">{"TAB1",#N/A,TRUE,"GENERAL";"TAB2",#N/A,TRUE,"GENERAL";"TAB3",#N/A,TRUE,"GENERAL";"TAB4",#N/A,TRUE,"GENERAL";"TAB5",#N/A,TRUE,"GENERAL"}</definedName>
    <definedName name="____b4" localSheetId="12" hidden="1">{"TAB1",#N/A,TRUE,"GENERAL";"TAB2",#N/A,TRUE,"GENERAL";"TAB3",#N/A,TRUE,"GENERAL";"TAB4",#N/A,TRUE,"GENERAL";"TAB5",#N/A,TRUE,"GENERAL"}</definedName>
    <definedName name="____b4"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10"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13" hidden="1">{"TAB1",#N/A,TRUE,"GENERAL";"TAB2",#N/A,TRUE,"GENERAL";"TAB3",#N/A,TRUE,"GENERAL";"TAB4",#N/A,TRUE,"GENERAL";"TAB5",#N/A,TRUE,"GENERAL"}</definedName>
    <definedName name="____b5" localSheetId="12" hidden="1">{"TAB1",#N/A,TRUE,"GENERAL";"TAB2",#N/A,TRUE,"GENERAL";"TAB3",#N/A,TRUE,"GENERAL";"TAB4",#N/A,TRUE,"GENERAL";"TAB5",#N/A,TRUE,"GENERAL"}</definedName>
    <definedName name="____b5"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10"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13" hidden="1">{"TAB1",#N/A,TRUE,"GENERAL";"TAB2",#N/A,TRUE,"GENERAL";"TAB3",#N/A,TRUE,"GENERAL";"TAB4",#N/A,TRUE,"GENERAL";"TAB5",#N/A,TRUE,"GENERAL"}</definedName>
    <definedName name="____b6" localSheetId="12" hidden="1">{"TAB1",#N/A,TRUE,"GENERAL";"TAB2",#N/A,TRUE,"GENERAL";"TAB3",#N/A,TRUE,"GENERAL";"TAB4",#N/A,TRUE,"GENERAL";"TAB5",#N/A,TRUE,"GENERAL"}</definedName>
    <definedName name="____b6" hidden="1">{"TAB1",#N/A,TRUE,"GENERAL";"TAB2",#N/A,TRUE,"GENERAL";"TAB3",#N/A,TRUE,"GENERAL";"TAB4",#N/A,TRUE,"GENERAL";"TAB5",#N/A,TRUE,"GENERAL"}</definedName>
    <definedName name="____b7" localSheetId="9" hidden="1">{"via1",#N/A,TRUE,"general";"via2",#N/A,TRUE,"general";"via3",#N/A,TRUE,"general"}</definedName>
    <definedName name="____b7" localSheetId="5" hidden="1">{"via1",#N/A,TRUE,"general";"via2",#N/A,TRUE,"general";"via3",#N/A,TRUE,"general"}</definedName>
    <definedName name="____b7" localSheetId="10" hidden="1">{"via1",#N/A,TRUE,"general";"via2",#N/A,TRUE,"general";"via3",#N/A,TRUE,"general"}</definedName>
    <definedName name="____b7" localSheetId="6" hidden="1">{"via1",#N/A,TRUE,"general";"via2",#N/A,TRUE,"general";"via3",#N/A,TRUE,"general"}</definedName>
    <definedName name="____b7" localSheetId="13" hidden="1">{"via1",#N/A,TRUE,"general";"via2",#N/A,TRUE,"general";"via3",#N/A,TRUE,"general"}</definedName>
    <definedName name="____b7" localSheetId="12" hidden="1">{"via1",#N/A,TRUE,"general";"via2",#N/A,TRUE,"general";"via3",#N/A,TRUE,"general"}</definedName>
    <definedName name="____b7" hidden="1">{"via1",#N/A,TRUE,"general";"via2",#N/A,TRUE,"general";"via3",#N/A,TRUE,"general"}</definedName>
    <definedName name="____b8" localSheetId="9" hidden="1">{"via1",#N/A,TRUE,"general";"via2",#N/A,TRUE,"general";"via3",#N/A,TRUE,"general"}</definedName>
    <definedName name="____b8" localSheetId="5" hidden="1">{"via1",#N/A,TRUE,"general";"via2",#N/A,TRUE,"general";"via3",#N/A,TRUE,"general"}</definedName>
    <definedName name="____b8" localSheetId="10" hidden="1">{"via1",#N/A,TRUE,"general";"via2",#N/A,TRUE,"general";"via3",#N/A,TRUE,"general"}</definedName>
    <definedName name="____b8" localSheetId="6" hidden="1">{"via1",#N/A,TRUE,"general";"via2",#N/A,TRUE,"general";"via3",#N/A,TRUE,"general"}</definedName>
    <definedName name="____b8" localSheetId="13" hidden="1">{"via1",#N/A,TRUE,"general";"via2",#N/A,TRUE,"general";"via3",#N/A,TRUE,"general"}</definedName>
    <definedName name="____b8" localSheetId="12" hidden="1">{"via1",#N/A,TRUE,"general";"via2",#N/A,TRUE,"general";"via3",#N/A,TRUE,"general"}</definedName>
    <definedName name="____b8" hidden="1">{"via1",#N/A,TRUE,"general";"via2",#N/A,TRUE,"general";"via3",#N/A,TRUE,"general"}</definedName>
    <definedName name="____bb9" localSheetId="9"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10"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13" hidden="1">{"TAB1",#N/A,TRUE,"GENERAL";"TAB2",#N/A,TRUE,"GENERAL";"TAB3",#N/A,TRUE,"GENERAL";"TAB4",#N/A,TRUE,"GENERAL";"TAB5",#N/A,TRUE,"GENERAL"}</definedName>
    <definedName name="____bb9" localSheetId="12" hidden="1">{"TAB1",#N/A,TRUE,"GENERAL";"TAB2",#N/A,TRUE,"GENERAL";"TAB3",#N/A,TRUE,"GENERAL";"TAB4",#N/A,TRUE,"GENERAL";"TAB5",#N/A,TRUE,"GENERAL"}</definedName>
    <definedName name="____bb9"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10"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13" hidden="1">{"TAB1",#N/A,TRUE,"GENERAL";"TAB2",#N/A,TRUE,"GENERAL";"TAB3",#N/A,TRUE,"GENERAL";"TAB4",#N/A,TRUE,"GENERAL";"TAB5",#N/A,TRUE,"GENERAL"}</definedName>
    <definedName name="____bgb5" localSheetId="12" hidden="1">{"TAB1",#N/A,TRUE,"GENERAL";"TAB2",#N/A,TRUE,"GENERAL";"TAB3",#N/A,TRUE,"GENERAL";"TAB4",#N/A,TRUE,"GENERAL";"TAB5",#N/A,TRUE,"GENERAL"}</definedName>
    <definedName name="____bgb5" hidden="1">{"TAB1",#N/A,TRUE,"GENERAL";"TAB2",#N/A,TRUE,"GENERAL";"TAB3",#N/A,TRUE,"GENERAL";"TAB4",#N/A,TRUE,"GENERAL";"TAB5",#N/A,TRUE,"GENERAL"}</definedName>
    <definedName name="____BGC1" localSheetId="9">#REF!</definedName>
    <definedName name="____BGC1" localSheetId="10">#REF!</definedName>
    <definedName name="____BGC1" localSheetId="6">#REF!</definedName>
    <definedName name="____BGC1" localSheetId="12">#REF!</definedName>
    <definedName name="____BGC1">#REF!</definedName>
    <definedName name="____BGC3" localSheetId="9">#REF!</definedName>
    <definedName name="____BGC3" localSheetId="10">#REF!</definedName>
    <definedName name="____BGC3" localSheetId="6">#REF!</definedName>
    <definedName name="____BGC3" localSheetId="12">#REF!</definedName>
    <definedName name="____BGC3">#REF!</definedName>
    <definedName name="____BGC5" localSheetId="9">#REF!</definedName>
    <definedName name="____BGC5" localSheetId="10">#REF!</definedName>
    <definedName name="____BGC5" localSheetId="6">#REF!</definedName>
    <definedName name="____BGC5" localSheetId="12">#REF!</definedName>
    <definedName name="____BGC5">#REF!</definedName>
    <definedName name="____CAC1" localSheetId="9">#REF!</definedName>
    <definedName name="____CAC1" localSheetId="10">#REF!</definedName>
    <definedName name="____CAC1" localSheetId="6">#REF!</definedName>
    <definedName name="____CAC1" localSheetId="12">#REF!</definedName>
    <definedName name="____CAC1">#REF!</definedName>
    <definedName name="____CAC3" localSheetId="9">#REF!</definedName>
    <definedName name="____CAC3" localSheetId="10">#REF!</definedName>
    <definedName name="____CAC3" localSheetId="6">#REF!</definedName>
    <definedName name="____CAC3" localSheetId="12">#REF!</definedName>
    <definedName name="____CAC3">#REF!</definedName>
    <definedName name="____CAC5" localSheetId="9">#REF!</definedName>
    <definedName name="____CAC5" localSheetId="10">#REF!</definedName>
    <definedName name="____CAC5" localSheetId="6">#REF!</definedName>
    <definedName name="____CAC5" localSheetId="12">#REF!</definedName>
    <definedName name="____CAC5">#REF!</definedName>
    <definedName name="____cua1" localSheetId="10">#REF!</definedName>
    <definedName name="____cua1" localSheetId="12">'[5]ALCANTARILLADO RAS'!$A$4:$B$14</definedName>
    <definedName name="____cua1">#REF!</definedName>
    <definedName name="____DMD1" localSheetId="9">#REF!</definedName>
    <definedName name="____DMD1" localSheetId="5">#REF!</definedName>
    <definedName name="____DMD1" localSheetId="10">#REF!</definedName>
    <definedName name="____DMD1" localSheetId="6">#REF!</definedName>
    <definedName name="____DMD1" localSheetId="13">#REF!</definedName>
    <definedName name="____DMD1" localSheetId="12">#REF!</definedName>
    <definedName name="____DMD1">#REF!</definedName>
    <definedName name="____EST1" localSheetId="9">#REF!</definedName>
    <definedName name="____EST1" localSheetId="5">#REF!</definedName>
    <definedName name="____EST1" localSheetId="10">#REF!</definedName>
    <definedName name="____EST1" localSheetId="6">#REF!</definedName>
    <definedName name="____EST1" localSheetId="13">#REF!</definedName>
    <definedName name="____EST1" localSheetId="12">#REF!</definedName>
    <definedName name="____EST1">#REF!</definedName>
    <definedName name="____EST10" localSheetId="9">#REF!</definedName>
    <definedName name="____EST10" localSheetId="5">#REF!</definedName>
    <definedName name="____EST10" localSheetId="10">#REF!</definedName>
    <definedName name="____EST10" localSheetId="6">#REF!</definedName>
    <definedName name="____EST10" localSheetId="13">#REF!</definedName>
    <definedName name="____EST10" localSheetId="12">#REF!</definedName>
    <definedName name="____EST10">#REF!</definedName>
    <definedName name="____EST11" localSheetId="9">#REF!</definedName>
    <definedName name="____EST11" localSheetId="5">#REF!</definedName>
    <definedName name="____EST11" localSheetId="10">#REF!</definedName>
    <definedName name="____EST11" localSheetId="6">#REF!</definedName>
    <definedName name="____EST11" localSheetId="13">#REF!</definedName>
    <definedName name="____EST11" localSheetId="12">#REF!</definedName>
    <definedName name="____EST11">#REF!</definedName>
    <definedName name="____EST12" localSheetId="9">#REF!</definedName>
    <definedName name="____EST12" localSheetId="5">#REF!</definedName>
    <definedName name="____EST12" localSheetId="10">#REF!</definedName>
    <definedName name="____EST12" localSheetId="6">#REF!</definedName>
    <definedName name="____EST12" localSheetId="13">#REF!</definedName>
    <definedName name="____EST12" localSheetId="12">#REF!</definedName>
    <definedName name="____EST12">#REF!</definedName>
    <definedName name="____EST13" localSheetId="9">#REF!</definedName>
    <definedName name="____EST13" localSheetId="5">#REF!</definedName>
    <definedName name="____EST13" localSheetId="10">#REF!</definedName>
    <definedName name="____EST13" localSheetId="6">#REF!</definedName>
    <definedName name="____EST13" localSheetId="13">#REF!</definedName>
    <definedName name="____EST13" localSheetId="12">#REF!</definedName>
    <definedName name="____EST13">#REF!</definedName>
    <definedName name="____EST14" localSheetId="9">#REF!</definedName>
    <definedName name="____EST14" localSheetId="5">#REF!</definedName>
    <definedName name="____EST14" localSheetId="10">#REF!</definedName>
    <definedName name="____EST14" localSheetId="6">#REF!</definedName>
    <definedName name="____EST14" localSheetId="13">#REF!</definedName>
    <definedName name="____EST14" localSheetId="12">#REF!</definedName>
    <definedName name="____EST14">#REF!</definedName>
    <definedName name="____EST15" localSheetId="9">#REF!</definedName>
    <definedName name="____EST15" localSheetId="5">#REF!</definedName>
    <definedName name="____EST15" localSheetId="10">#REF!</definedName>
    <definedName name="____EST15" localSheetId="6">#REF!</definedName>
    <definedName name="____EST15" localSheetId="13">#REF!</definedName>
    <definedName name="____EST15" localSheetId="12">#REF!</definedName>
    <definedName name="____EST15">#REF!</definedName>
    <definedName name="____EST16" localSheetId="9">#REF!</definedName>
    <definedName name="____EST16" localSheetId="5">#REF!</definedName>
    <definedName name="____EST16" localSheetId="10">#REF!</definedName>
    <definedName name="____EST16" localSheetId="6">#REF!</definedName>
    <definedName name="____EST16" localSheetId="13">#REF!</definedName>
    <definedName name="____EST16" localSheetId="12">#REF!</definedName>
    <definedName name="____EST16">#REF!</definedName>
    <definedName name="____EST17" localSheetId="9">#REF!</definedName>
    <definedName name="____EST17" localSheetId="5">#REF!</definedName>
    <definedName name="____EST17" localSheetId="10">#REF!</definedName>
    <definedName name="____EST17" localSheetId="6">#REF!</definedName>
    <definedName name="____EST17" localSheetId="13">#REF!</definedName>
    <definedName name="____EST17" localSheetId="12">#REF!</definedName>
    <definedName name="____EST17">#REF!</definedName>
    <definedName name="____EST18" localSheetId="9">#REF!</definedName>
    <definedName name="____EST18" localSheetId="5">#REF!</definedName>
    <definedName name="____EST18" localSheetId="10">#REF!</definedName>
    <definedName name="____EST18" localSheetId="6">#REF!</definedName>
    <definedName name="____EST18" localSheetId="13">#REF!</definedName>
    <definedName name="____EST18" localSheetId="12">#REF!</definedName>
    <definedName name="____EST18">#REF!</definedName>
    <definedName name="____EST19" localSheetId="9">#REF!</definedName>
    <definedName name="____EST19" localSheetId="5">#REF!</definedName>
    <definedName name="____EST19" localSheetId="10">#REF!</definedName>
    <definedName name="____EST19" localSheetId="6">#REF!</definedName>
    <definedName name="____EST19" localSheetId="13">#REF!</definedName>
    <definedName name="____EST19" localSheetId="12">#REF!</definedName>
    <definedName name="____EST19">#REF!</definedName>
    <definedName name="____EST2" localSheetId="9">#REF!</definedName>
    <definedName name="____EST2" localSheetId="5">#REF!</definedName>
    <definedName name="____EST2" localSheetId="10">#REF!</definedName>
    <definedName name="____EST2" localSheetId="6">#REF!</definedName>
    <definedName name="____EST2" localSheetId="13">#REF!</definedName>
    <definedName name="____EST2" localSheetId="12">#REF!</definedName>
    <definedName name="____EST2">#REF!</definedName>
    <definedName name="____EST3" localSheetId="9">#REF!</definedName>
    <definedName name="____EST3" localSheetId="5">#REF!</definedName>
    <definedName name="____EST3" localSheetId="10">#REF!</definedName>
    <definedName name="____EST3" localSheetId="6">#REF!</definedName>
    <definedName name="____EST3" localSheetId="13">#REF!</definedName>
    <definedName name="____EST3" localSheetId="12">#REF!</definedName>
    <definedName name="____EST3">#REF!</definedName>
    <definedName name="____EST4" localSheetId="9">#REF!</definedName>
    <definedName name="____EST4" localSheetId="5">#REF!</definedName>
    <definedName name="____EST4" localSheetId="10">#REF!</definedName>
    <definedName name="____EST4" localSheetId="6">#REF!</definedName>
    <definedName name="____EST4" localSheetId="13">#REF!</definedName>
    <definedName name="____EST4" localSheetId="12">#REF!</definedName>
    <definedName name="____EST4">#REF!</definedName>
    <definedName name="____EST5" localSheetId="9">#REF!</definedName>
    <definedName name="____EST5" localSheetId="5">#REF!</definedName>
    <definedName name="____EST5" localSheetId="10">#REF!</definedName>
    <definedName name="____EST5" localSheetId="6">#REF!</definedName>
    <definedName name="____EST5" localSheetId="13">#REF!</definedName>
    <definedName name="____EST5" localSheetId="12">#REF!</definedName>
    <definedName name="____EST5">#REF!</definedName>
    <definedName name="____EST6" localSheetId="9">#REF!</definedName>
    <definedName name="____EST6" localSheetId="5">#REF!</definedName>
    <definedName name="____EST6" localSheetId="10">#REF!</definedName>
    <definedName name="____EST6" localSheetId="6">#REF!</definedName>
    <definedName name="____EST6" localSheetId="13">#REF!</definedName>
    <definedName name="____EST6" localSheetId="12">#REF!</definedName>
    <definedName name="____EST6">#REF!</definedName>
    <definedName name="____EST7" localSheetId="9">#REF!</definedName>
    <definedName name="____EST7" localSheetId="5">#REF!</definedName>
    <definedName name="____EST7" localSheetId="10">#REF!</definedName>
    <definedName name="____EST7" localSheetId="6">#REF!</definedName>
    <definedName name="____EST7" localSheetId="13">#REF!</definedName>
    <definedName name="____EST7" localSheetId="12">#REF!</definedName>
    <definedName name="____EST7">#REF!</definedName>
    <definedName name="____EST8" localSheetId="9">#REF!</definedName>
    <definedName name="____EST8" localSheetId="5">#REF!</definedName>
    <definedName name="____EST8" localSheetId="10">#REF!</definedName>
    <definedName name="____EST8" localSheetId="6">#REF!</definedName>
    <definedName name="____EST8" localSheetId="13">#REF!</definedName>
    <definedName name="____EST8" localSheetId="12">#REF!</definedName>
    <definedName name="____EST8">#REF!</definedName>
    <definedName name="____EST9" localSheetId="9">#REF!</definedName>
    <definedName name="____EST9" localSheetId="5">#REF!</definedName>
    <definedName name="____EST9" localSheetId="10">#REF!</definedName>
    <definedName name="____EST9" localSheetId="6">#REF!</definedName>
    <definedName name="____EST9" localSheetId="13">#REF!</definedName>
    <definedName name="____EST9" localSheetId="12">#REF!</definedName>
    <definedName name="____EST9">#REF!</definedName>
    <definedName name="____exc02" localSheetId="10">#REF!</definedName>
    <definedName name="____exc02" localSheetId="12">[10]datos!$Q$5:$Q$300</definedName>
    <definedName name="____exc02">#REF!</definedName>
    <definedName name="____EXC1" localSheetId="9">#REF!</definedName>
    <definedName name="____EXC1" localSheetId="5">#REF!</definedName>
    <definedName name="____EXC1" localSheetId="10">#REF!</definedName>
    <definedName name="____EXC1" localSheetId="6">#REF!</definedName>
    <definedName name="____EXC1" localSheetId="13">#REF!</definedName>
    <definedName name="____EXC1" localSheetId="12">#REF!</definedName>
    <definedName name="____EXC1">#REF!</definedName>
    <definedName name="____EXC10" localSheetId="9">#REF!</definedName>
    <definedName name="____EXC10" localSheetId="5">#REF!</definedName>
    <definedName name="____EXC10" localSheetId="10">#REF!</definedName>
    <definedName name="____EXC10" localSheetId="6">#REF!</definedName>
    <definedName name="____EXC10" localSheetId="13">#REF!</definedName>
    <definedName name="____EXC10" localSheetId="12">#REF!</definedName>
    <definedName name="____EXC10">#REF!</definedName>
    <definedName name="____EXC11" localSheetId="9">#REF!</definedName>
    <definedName name="____EXC11" localSheetId="5">#REF!</definedName>
    <definedName name="____EXC11" localSheetId="10">#REF!</definedName>
    <definedName name="____EXC11" localSheetId="6">#REF!</definedName>
    <definedName name="____EXC11" localSheetId="13">#REF!</definedName>
    <definedName name="____EXC11" localSheetId="12">#REF!</definedName>
    <definedName name="____EXC11">#REF!</definedName>
    <definedName name="____EXC12" localSheetId="9">#REF!</definedName>
    <definedName name="____EXC12" localSheetId="5">#REF!</definedName>
    <definedName name="____EXC12" localSheetId="10">#REF!</definedName>
    <definedName name="____EXC12" localSheetId="6">#REF!</definedName>
    <definedName name="____EXC12" localSheetId="13">#REF!</definedName>
    <definedName name="____EXC12" localSheetId="12">#REF!</definedName>
    <definedName name="____EXC12">#REF!</definedName>
    <definedName name="____EXC2" localSheetId="9">#REF!</definedName>
    <definedName name="____EXC2" localSheetId="5">#REF!</definedName>
    <definedName name="____EXC2" localSheetId="10">#REF!</definedName>
    <definedName name="____EXC2" localSheetId="6">#REF!</definedName>
    <definedName name="____EXC2" localSheetId="13">#REF!</definedName>
    <definedName name="____EXC2" localSheetId="12">#REF!</definedName>
    <definedName name="____EXC2">#REF!</definedName>
    <definedName name="____exc24" localSheetId="10">#REF!</definedName>
    <definedName name="____exc24" localSheetId="12">[10]datos!$R$5:$R$300</definedName>
    <definedName name="____exc24">#REF!</definedName>
    <definedName name="____EXC3" localSheetId="9">#REF!</definedName>
    <definedName name="____EXC3" localSheetId="5">#REF!</definedName>
    <definedName name="____EXC3" localSheetId="10">#REF!</definedName>
    <definedName name="____EXC3" localSheetId="6">#REF!</definedName>
    <definedName name="____EXC3" localSheetId="13">#REF!</definedName>
    <definedName name="____EXC3" localSheetId="12">#REF!</definedName>
    <definedName name="____EXC3">#REF!</definedName>
    <definedName name="____EXC4" localSheetId="9">#REF!</definedName>
    <definedName name="____EXC4" localSheetId="5">#REF!</definedName>
    <definedName name="____EXC4" localSheetId="10">#REF!</definedName>
    <definedName name="____EXC4" localSheetId="6">#REF!</definedName>
    <definedName name="____EXC4" localSheetId="13">#REF!</definedName>
    <definedName name="____EXC4" localSheetId="12">#REF!</definedName>
    <definedName name="____EXC4">#REF!</definedName>
    <definedName name="____exc40" localSheetId="10">#REF!</definedName>
    <definedName name="____exc40" localSheetId="12">[10]datos!$S$5:$S$300</definedName>
    <definedName name="____exc40">#REF!</definedName>
    <definedName name="____EXC5" localSheetId="9">#REF!</definedName>
    <definedName name="____EXC5" localSheetId="5">#REF!</definedName>
    <definedName name="____EXC5" localSheetId="10">#REF!</definedName>
    <definedName name="____EXC5" localSheetId="6">#REF!</definedName>
    <definedName name="____EXC5" localSheetId="13">#REF!</definedName>
    <definedName name="____EXC5" localSheetId="12">#REF!</definedName>
    <definedName name="____EXC5">#REF!</definedName>
    <definedName name="____EXC6" localSheetId="9">#REF!</definedName>
    <definedName name="____EXC6" localSheetId="5">#REF!</definedName>
    <definedName name="____EXC6" localSheetId="10">#REF!</definedName>
    <definedName name="____EXC6" localSheetId="6">#REF!</definedName>
    <definedName name="____EXC6" localSheetId="13">#REF!</definedName>
    <definedName name="____EXC6" localSheetId="12">#REF!</definedName>
    <definedName name="____EXC6">#REF!</definedName>
    <definedName name="____EXC7" localSheetId="9">#REF!</definedName>
    <definedName name="____EXC7" localSheetId="5">#REF!</definedName>
    <definedName name="____EXC7" localSheetId="10">#REF!</definedName>
    <definedName name="____EXC7" localSheetId="6">#REF!</definedName>
    <definedName name="____EXC7" localSheetId="13">#REF!</definedName>
    <definedName name="____EXC7" localSheetId="12">#REF!</definedName>
    <definedName name="____EXC7">#REF!</definedName>
    <definedName name="____EXC8" localSheetId="9">#REF!</definedName>
    <definedName name="____EXC8" localSheetId="5">#REF!</definedName>
    <definedName name="____EXC8" localSheetId="10">#REF!</definedName>
    <definedName name="____EXC8" localSheetId="6">#REF!</definedName>
    <definedName name="____EXC8" localSheetId="13">#REF!</definedName>
    <definedName name="____EXC8" localSheetId="12">#REF!</definedName>
    <definedName name="____EXC8">#REF!</definedName>
    <definedName name="____EXC9" localSheetId="9">#REF!</definedName>
    <definedName name="____EXC9" localSheetId="5">#REF!</definedName>
    <definedName name="____EXC9" localSheetId="10">#REF!</definedName>
    <definedName name="____EXC9" localSheetId="6">#REF!</definedName>
    <definedName name="____EXC9" localSheetId="13">#REF!</definedName>
    <definedName name="____EXC9" localSheetId="12">#REF!</definedName>
    <definedName name="____EXC9">#REF!</definedName>
    <definedName name="____g2" localSheetId="9"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10"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13" hidden="1">{"TAB1",#N/A,TRUE,"GENERAL";"TAB2",#N/A,TRUE,"GENERAL";"TAB3",#N/A,TRUE,"GENERAL";"TAB4",#N/A,TRUE,"GENERAL";"TAB5",#N/A,TRUE,"GENERAL"}</definedName>
    <definedName name="____g2" localSheetId="12" hidden="1">{"TAB1",#N/A,TRUE,"GENERAL";"TAB2",#N/A,TRUE,"GENERAL";"TAB3",#N/A,TRUE,"GENERAL";"TAB4",#N/A,TRUE,"GENERAL";"TAB5",#N/A,TRUE,"GENERAL"}</definedName>
    <definedName name="____g2" hidden="1">{"TAB1",#N/A,TRUE,"GENERAL";"TAB2",#N/A,TRUE,"GENERAL";"TAB3",#N/A,TRUE,"GENERAL";"TAB4",#N/A,TRUE,"GENERAL";"TAB5",#N/A,TRUE,"GENERAL"}</definedName>
    <definedName name="____g3" localSheetId="9" hidden="1">{"via1",#N/A,TRUE,"general";"via2",#N/A,TRUE,"general";"via3",#N/A,TRUE,"general"}</definedName>
    <definedName name="____g3" localSheetId="5" hidden="1">{"via1",#N/A,TRUE,"general";"via2",#N/A,TRUE,"general";"via3",#N/A,TRUE,"general"}</definedName>
    <definedName name="____g3" localSheetId="10" hidden="1">{"via1",#N/A,TRUE,"general";"via2",#N/A,TRUE,"general";"via3",#N/A,TRUE,"general"}</definedName>
    <definedName name="____g3" localSheetId="6" hidden="1">{"via1",#N/A,TRUE,"general";"via2",#N/A,TRUE,"general";"via3",#N/A,TRUE,"general"}</definedName>
    <definedName name="____g3" localSheetId="13" hidden="1">{"via1",#N/A,TRUE,"general";"via2",#N/A,TRUE,"general";"via3",#N/A,TRUE,"general"}</definedName>
    <definedName name="____g3" localSheetId="12" hidden="1">{"via1",#N/A,TRUE,"general";"via2",#N/A,TRUE,"general";"via3",#N/A,TRUE,"general"}</definedName>
    <definedName name="____g3" hidden="1">{"via1",#N/A,TRUE,"general";"via2",#N/A,TRUE,"general";"via3",#N/A,TRUE,"general"}</definedName>
    <definedName name="____g4" localSheetId="9" hidden="1">{"via1",#N/A,TRUE,"general";"via2",#N/A,TRUE,"general";"via3",#N/A,TRUE,"general"}</definedName>
    <definedName name="____g4" localSheetId="5" hidden="1">{"via1",#N/A,TRUE,"general";"via2",#N/A,TRUE,"general";"via3",#N/A,TRUE,"general"}</definedName>
    <definedName name="____g4" localSheetId="10" hidden="1">{"via1",#N/A,TRUE,"general";"via2",#N/A,TRUE,"general";"via3",#N/A,TRUE,"general"}</definedName>
    <definedName name="____g4" localSheetId="6" hidden="1">{"via1",#N/A,TRUE,"general";"via2",#N/A,TRUE,"general";"via3",#N/A,TRUE,"general"}</definedName>
    <definedName name="____g4" localSheetId="13" hidden="1">{"via1",#N/A,TRUE,"general";"via2",#N/A,TRUE,"general";"via3",#N/A,TRUE,"general"}</definedName>
    <definedName name="____g4" localSheetId="12" hidden="1">{"via1",#N/A,TRUE,"general";"via2",#N/A,TRUE,"general";"via3",#N/A,TRUE,"general"}</definedName>
    <definedName name="____g4" hidden="1">{"via1",#N/A,TRUE,"general";"via2",#N/A,TRUE,"general";"via3",#N/A,TRUE,"general"}</definedName>
    <definedName name="____g5" localSheetId="9" hidden="1">{"via1",#N/A,TRUE,"general";"via2",#N/A,TRUE,"general";"via3",#N/A,TRUE,"general"}</definedName>
    <definedName name="____g5" localSheetId="5" hidden="1">{"via1",#N/A,TRUE,"general";"via2",#N/A,TRUE,"general";"via3",#N/A,TRUE,"general"}</definedName>
    <definedName name="____g5" localSheetId="10" hidden="1">{"via1",#N/A,TRUE,"general";"via2",#N/A,TRUE,"general";"via3",#N/A,TRUE,"general"}</definedName>
    <definedName name="____g5" localSheetId="6" hidden="1">{"via1",#N/A,TRUE,"general";"via2",#N/A,TRUE,"general";"via3",#N/A,TRUE,"general"}</definedName>
    <definedName name="____g5" localSheetId="13" hidden="1">{"via1",#N/A,TRUE,"general";"via2",#N/A,TRUE,"general";"via3",#N/A,TRUE,"general"}</definedName>
    <definedName name="____g5" localSheetId="12" hidden="1">{"via1",#N/A,TRUE,"general";"via2",#N/A,TRUE,"general";"via3",#N/A,TRUE,"general"}</definedName>
    <definedName name="____g5" hidden="1">{"via1",#N/A,TRUE,"general";"via2",#N/A,TRUE,"general";"via3",#N/A,TRUE,"general"}</definedName>
    <definedName name="____g6" localSheetId="9" hidden="1">{"via1",#N/A,TRUE,"general";"via2",#N/A,TRUE,"general";"via3",#N/A,TRUE,"general"}</definedName>
    <definedName name="____g6" localSheetId="5" hidden="1">{"via1",#N/A,TRUE,"general";"via2",#N/A,TRUE,"general";"via3",#N/A,TRUE,"general"}</definedName>
    <definedName name="____g6" localSheetId="10" hidden="1">{"via1",#N/A,TRUE,"general";"via2",#N/A,TRUE,"general";"via3",#N/A,TRUE,"general"}</definedName>
    <definedName name="____g6" localSheetId="6" hidden="1">{"via1",#N/A,TRUE,"general";"via2",#N/A,TRUE,"general";"via3",#N/A,TRUE,"general"}</definedName>
    <definedName name="____g6" localSheetId="13" hidden="1">{"via1",#N/A,TRUE,"general";"via2",#N/A,TRUE,"general";"via3",#N/A,TRUE,"general"}</definedName>
    <definedName name="____g6" localSheetId="12" hidden="1">{"via1",#N/A,TRUE,"general";"via2",#N/A,TRUE,"general";"via3",#N/A,TRUE,"general"}</definedName>
    <definedName name="____g6" hidden="1">{"via1",#N/A,TRUE,"general";"via2",#N/A,TRUE,"general";"via3",#N/A,TRUE,"general"}</definedName>
    <definedName name="____g7" localSheetId="9"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10"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13" hidden="1">{"TAB1",#N/A,TRUE,"GENERAL";"TAB2",#N/A,TRUE,"GENERAL";"TAB3",#N/A,TRUE,"GENERAL";"TAB4",#N/A,TRUE,"GENERAL";"TAB5",#N/A,TRUE,"GENERAL"}</definedName>
    <definedName name="____g7" localSheetId="12" hidden="1">{"TAB1",#N/A,TRUE,"GENERAL";"TAB2",#N/A,TRUE,"GENERAL";"TAB3",#N/A,TRUE,"GENERAL";"TAB4",#N/A,TRUE,"GENERAL";"TAB5",#N/A,TRUE,"GENERAL"}</definedName>
    <definedName name="____g7"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10"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13" hidden="1">{"TAB1",#N/A,TRUE,"GENERAL";"TAB2",#N/A,TRUE,"GENERAL";"TAB3",#N/A,TRUE,"GENERAL";"TAB4",#N/A,TRUE,"GENERAL";"TAB5",#N/A,TRUE,"GENERAL"}</definedName>
    <definedName name="____GR1" localSheetId="12" hidden="1">{"TAB1",#N/A,TRUE,"GENERAL";"TAB2",#N/A,TRUE,"GENERAL";"TAB3",#N/A,TRUE,"GENERAL";"TAB4",#N/A,TRUE,"GENERAL";"TAB5",#N/A,TRUE,"GENERAL"}</definedName>
    <definedName name="____GR1" hidden="1">{"TAB1",#N/A,TRUE,"GENERAL";"TAB2",#N/A,TRUE,"GENERAL";"TAB3",#N/A,TRUE,"GENERAL";"TAB4",#N/A,TRUE,"GENERAL";"TAB5",#N/A,TRUE,"GENERAL"}</definedName>
    <definedName name="____gtr4" localSheetId="9" hidden="1">{"via1",#N/A,TRUE,"general";"via2",#N/A,TRUE,"general";"via3",#N/A,TRUE,"general"}</definedName>
    <definedName name="____gtr4" localSheetId="5" hidden="1">{"via1",#N/A,TRUE,"general";"via2",#N/A,TRUE,"general";"via3",#N/A,TRUE,"general"}</definedName>
    <definedName name="____gtr4" localSheetId="10" hidden="1">{"via1",#N/A,TRUE,"general";"via2",#N/A,TRUE,"general";"via3",#N/A,TRUE,"general"}</definedName>
    <definedName name="____gtr4" localSheetId="6" hidden="1">{"via1",#N/A,TRUE,"general";"via2",#N/A,TRUE,"general";"via3",#N/A,TRUE,"general"}</definedName>
    <definedName name="____gtr4" localSheetId="13" hidden="1">{"via1",#N/A,TRUE,"general";"via2",#N/A,TRUE,"general";"via3",#N/A,TRUE,"general"}</definedName>
    <definedName name="____gtr4" localSheetId="12" hidden="1">{"via1",#N/A,TRUE,"general";"via2",#N/A,TRUE,"general";"via3",#N/A,TRUE,"general"}</definedName>
    <definedName name="____gtr4" hidden="1">{"via1",#N/A,TRUE,"general";"via2",#N/A,TRUE,"general";"via3",#N/A,TRUE,"general"}</definedName>
    <definedName name="____h2" localSheetId="9" hidden="1">{"via1",#N/A,TRUE,"general";"via2",#N/A,TRUE,"general";"via3",#N/A,TRUE,"general"}</definedName>
    <definedName name="____h2" localSheetId="5" hidden="1">{"via1",#N/A,TRUE,"general";"via2",#N/A,TRUE,"general";"via3",#N/A,TRUE,"general"}</definedName>
    <definedName name="____h2" localSheetId="10" hidden="1">{"via1",#N/A,TRUE,"general";"via2",#N/A,TRUE,"general";"via3",#N/A,TRUE,"general"}</definedName>
    <definedName name="____h2" localSheetId="6" hidden="1">{"via1",#N/A,TRUE,"general";"via2",#N/A,TRUE,"general";"via3",#N/A,TRUE,"general"}</definedName>
    <definedName name="____h2" localSheetId="13" hidden="1">{"via1",#N/A,TRUE,"general";"via2",#N/A,TRUE,"general";"via3",#N/A,TRUE,"general"}</definedName>
    <definedName name="____h2" localSheetId="12" hidden="1">{"via1",#N/A,TRUE,"general";"via2",#N/A,TRUE,"general";"via3",#N/A,TRUE,"general"}</definedName>
    <definedName name="____h2" hidden="1">{"via1",#N/A,TRUE,"general";"via2",#N/A,TRUE,"general";"via3",#N/A,TRUE,"general"}</definedName>
    <definedName name="____h3" localSheetId="9" hidden="1">{"via1",#N/A,TRUE,"general";"via2",#N/A,TRUE,"general";"via3",#N/A,TRUE,"general"}</definedName>
    <definedName name="____h3" localSheetId="5" hidden="1">{"via1",#N/A,TRUE,"general";"via2",#N/A,TRUE,"general";"via3",#N/A,TRUE,"general"}</definedName>
    <definedName name="____h3" localSheetId="10" hidden="1">{"via1",#N/A,TRUE,"general";"via2",#N/A,TRUE,"general";"via3",#N/A,TRUE,"general"}</definedName>
    <definedName name="____h3" localSheetId="6" hidden="1">{"via1",#N/A,TRUE,"general";"via2",#N/A,TRUE,"general";"via3",#N/A,TRUE,"general"}</definedName>
    <definedName name="____h3" localSheetId="13" hidden="1">{"via1",#N/A,TRUE,"general";"via2",#N/A,TRUE,"general";"via3",#N/A,TRUE,"general"}</definedName>
    <definedName name="____h3" localSheetId="12" hidden="1">{"via1",#N/A,TRUE,"general";"via2",#N/A,TRUE,"general";"via3",#N/A,TRUE,"general"}</definedName>
    <definedName name="____h3" hidden="1">{"via1",#N/A,TRUE,"general";"via2",#N/A,TRUE,"general";"via3",#N/A,TRUE,"general"}</definedName>
    <definedName name="____h4" localSheetId="9"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10"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13" hidden="1">{"TAB1",#N/A,TRUE,"GENERAL";"TAB2",#N/A,TRUE,"GENERAL";"TAB3",#N/A,TRUE,"GENERAL";"TAB4",#N/A,TRUE,"GENERAL";"TAB5",#N/A,TRUE,"GENERAL"}</definedName>
    <definedName name="____h4" localSheetId="12" hidden="1">{"TAB1",#N/A,TRUE,"GENERAL";"TAB2",#N/A,TRUE,"GENERAL";"TAB3",#N/A,TRUE,"GENERAL";"TAB4",#N/A,TRUE,"GENERAL";"TAB5",#N/A,TRUE,"GENERAL"}</definedName>
    <definedName name="____h4"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10"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13" hidden="1">{"TAB1",#N/A,TRUE,"GENERAL";"TAB2",#N/A,TRUE,"GENERAL";"TAB3",#N/A,TRUE,"GENERAL";"TAB4",#N/A,TRUE,"GENERAL";"TAB5",#N/A,TRUE,"GENERAL"}</definedName>
    <definedName name="____h5" localSheetId="12" hidden="1">{"TAB1",#N/A,TRUE,"GENERAL";"TAB2",#N/A,TRUE,"GENERAL";"TAB3",#N/A,TRUE,"GENERAL";"TAB4",#N/A,TRUE,"GENERAL";"TAB5",#N/A,TRUE,"GENERAL"}</definedName>
    <definedName name="____h5" hidden="1">{"TAB1",#N/A,TRUE,"GENERAL";"TAB2",#N/A,TRUE,"GENERAL";"TAB3",#N/A,TRUE,"GENERAL";"TAB4",#N/A,TRUE,"GENERAL";"TAB5",#N/A,TRUE,"GENERAL"}</definedName>
    <definedName name="____h6" localSheetId="9" hidden="1">{"via1",#N/A,TRUE,"general";"via2",#N/A,TRUE,"general";"via3",#N/A,TRUE,"general"}</definedName>
    <definedName name="____h6" localSheetId="5" hidden="1">{"via1",#N/A,TRUE,"general";"via2",#N/A,TRUE,"general";"via3",#N/A,TRUE,"general"}</definedName>
    <definedName name="____h6" localSheetId="10" hidden="1">{"via1",#N/A,TRUE,"general";"via2",#N/A,TRUE,"general";"via3",#N/A,TRUE,"general"}</definedName>
    <definedName name="____h6" localSheetId="6" hidden="1">{"via1",#N/A,TRUE,"general";"via2",#N/A,TRUE,"general";"via3",#N/A,TRUE,"general"}</definedName>
    <definedName name="____h6" localSheetId="13" hidden="1">{"via1",#N/A,TRUE,"general";"via2",#N/A,TRUE,"general";"via3",#N/A,TRUE,"general"}</definedName>
    <definedName name="____h6" localSheetId="12" hidden="1">{"via1",#N/A,TRUE,"general";"via2",#N/A,TRUE,"general";"via3",#N/A,TRUE,"general"}</definedName>
    <definedName name="____h6" hidden="1">{"via1",#N/A,TRUE,"general";"via2",#N/A,TRUE,"general";"via3",#N/A,TRUE,"general"}</definedName>
    <definedName name="____h7" localSheetId="9"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10"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13" hidden="1">{"TAB1",#N/A,TRUE,"GENERAL";"TAB2",#N/A,TRUE,"GENERAL";"TAB3",#N/A,TRUE,"GENERAL";"TAB4",#N/A,TRUE,"GENERAL";"TAB5",#N/A,TRUE,"GENERAL"}</definedName>
    <definedName name="____h7" localSheetId="12" hidden="1">{"TAB1",#N/A,TRUE,"GENERAL";"TAB2",#N/A,TRUE,"GENERAL";"TAB3",#N/A,TRUE,"GENERAL";"TAB4",#N/A,TRUE,"GENERAL";"TAB5",#N/A,TRUE,"GENERAL"}</definedName>
    <definedName name="____h7" hidden="1">{"TAB1",#N/A,TRUE,"GENERAL";"TAB2",#N/A,TRUE,"GENERAL";"TAB3",#N/A,TRUE,"GENERAL";"TAB4",#N/A,TRUE,"GENERAL";"TAB5",#N/A,TRUE,"GENERAL"}</definedName>
    <definedName name="____h8" localSheetId="9" hidden="1">{"via1",#N/A,TRUE,"general";"via2",#N/A,TRUE,"general";"via3",#N/A,TRUE,"general"}</definedName>
    <definedName name="____h8" localSheetId="5" hidden="1">{"via1",#N/A,TRUE,"general";"via2",#N/A,TRUE,"general";"via3",#N/A,TRUE,"general"}</definedName>
    <definedName name="____h8" localSheetId="10" hidden="1">{"via1",#N/A,TRUE,"general";"via2",#N/A,TRUE,"general";"via3",#N/A,TRUE,"general"}</definedName>
    <definedName name="____h8" localSheetId="6" hidden="1">{"via1",#N/A,TRUE,"general";"via2",#N/A,TRUE,"general";"via3",#N/A,TRUE,"general"}</definedName>
    <definedName name="____h8" localSheetId="13" hidden="1">{"via1",#N/A,TRUE,"general";"via2",#N/A,TRUE,"general";"via3",#N/A,TRUE,"general"}</definedName>
    <definedName name="____h8" localSheetId="12" hidden="1">{"via1",#N/A,TRUE,"general";"via2",#N/A,TRUE,"general";"via3",#N/A,TRUE,"general"}</definedName>
    <definedName name="____h8" hidden="1">{"via1",#N/A,TRUE,"general";"via2",#N/A,TRUE,"general";"via3",#N/A,TRUE,"general"}</definedName>
    <definedName name="____hfh7" localSheetId="9" hidden="1">{"via1",#N/A,TRUE,"general";"via2",#N/A,TRUE,"general";"via3",#N/A,TRUE,"general"}</definedName>
    <definedName name="____hfh7" localSheetId="5" hidden="1">{"via1",#N/A,TRUE,"general";"via2",#N/A,TRUE,"general";"via3",#N/A,TRUE,"general"}</definedName>
    <definedName name="____hfh7" localSheetId="10" hidden="1">{"via1",#N/A,TRUE,"general";"via2",#N/A,TRUE,"general";"via3",#N/A,TRUE,"general"}</definedName>
    <definedName name="____hfh7" localSheetId="6" hidden="1">{"via1",#N/A,TRUE,"general";"via2",#N/A,TRUE,"general";"via3",#N/A,TRUE,"general"}</definedName>
    <definedName name="____hfh7" localSheetId="13" hidden="1">{"via1",#N/A,TRUE,"general";"via2",#N/A,TRUE,"general";"via3",#N/A,TRUE,"general"}</definedName>
    <definedName name="____hfh7" localSheetId="12" hidden="1">{"via1",#N/A,TRUE,"general";"via2",#N/A,TRUE,"general";"via3",#N/A,TRUE,"general"}</definedName>
    <definedName name="____hfh7" hidden="1">{"via1",#N/A,TRUE,"general";"via2",#N/A,TRUE,"general";"via3",#N/A,TRUE,"general"}</definedName>
    <definedName name="____i1" localSheetId="9">#REF!</definedName>
    <definedName name="____i1" localSheetId="5">#REF!</definedName>
    <definedName name="____i1" localSheetId="10">#REF!</definedName>
    <definedName name="____i1" localSheetId="6">#REF!</definedName>
    <definedName name="____i1" localSheetId="13">#REF!</definedName>
    <definedName name="____i1" localSheetId="12">#REF!</definedName>
    <definedName name="____i1">#REF!</definedName>
    <definedName name="____i4" localSheetId="9" hidden="1">{"via1",#N/A,TRUE,"general";"via2",#N/A,TRUE,"general";"via3",#N/A,TRUE,"general"}</definedName>
    <definedName name="____i4" localSheetId="5" hidden="1">{"via1",#N/A,TRUE,"general";"via2",#N/A,TRUE,"general";"via3",#N/A,TRUE,"general"}</definedName>
    <definedName name="____i4" localSheetId="10" hidden="1">{"via1",#N/A,TRUE,"general";"via2",#N/A,TRUE,"general";"via3",#N/A,TRUE,"general"}</definedName>
    <definedName name="____i4" localSheetId="6" hidden="1">{"via1",#N/A,TRUE,"general";"via2",#N/A,TRUE,"general";"via3",#N/A,TRUE,"general"}</definedName>
    <definedName name="____i4" localSheetId="13" hidden="1">{"via1",#N/A,TRUE,"general";"via2",#N/A,TRUE,"general";"via3",#N/A,TRUE,"general"}</definedName>
    <definedName name="____i4" localSheetId="12" hidden="1">{"via1",#N/A,TRUE,"general";"via2",#N/A,TRUE,"general";"via3",#N/A,TRUE,"general"}</definedName>
    <definedName name="____i4" hidden="1">{"via1",#N/A,TRUE,"general";"via2",#N/A,TRUE,"general";"via3",#N/A,TRUE,"general"}</definedName>
    <definedName name="____i5" localSheetId="9"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10"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13" hidden="1">{"TAB1",#N/A,TRUE,"GENERAL";"TAB2",#N/A,TRUE,"GENERAL";"TAB3",#N/A,TRUE,"GENERAL";"TAB4",#N/A,TRUE,"GENERAL";"TAB5",#N/A,TRUE,"GENERAL"}</definedName>
    <definedName name="____i5" localSheetId="12" hidden="1">{"TAB1",#N/A,TRUE,"GENERAL";"TAB2",#N/A,TRUE,"GENERAL";"TAB3",#N/A,TRUE,"GENERAL";"TAB4",#N/A,TRUE,"GENERAL";"TAB5",#N/A,TRUE,"GENERAL"}</definedName>
    <definedName name="____i5"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10"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13" hidden="1">{"TAB1",#N/A,TRUE,"GENERAL";"TAB2",#N/A,TRUE,"GENERAL";"TAB3",#N/A,TRUE,"GENERAL";"TAB4",#N/A,TRUE,"GENERAL";"TAB5",#N/A,TRUE,"GENERAL"}</definedName>
    <definedName name="____i6" localSheetId="12" hidden="1">{"TAB1",#N/A,TRUE,"GENERAL";"TAB2",#N/A,TRUE,"GENERAL";"TAB3",#N/A,TRUE,"GENERAL";"TAB4",#N/A,TRUE,"GENERAL";"TAB5",#N/A,TRUE,"GENERAL"}</definedName>
    <definedName name="____i6" hidden="1">{"TAB1",#N/A,TRUE,"GENERAL";"TAB2",#N/A,TRUE,"GENERAL";"TAB3",#N/A,TRUE,"GENERAL";"TAB4",#N/A,TRUE,"GENERAL";"TAB5",#N/A,TRUE,"GENERAL"}</definedName>
    <definedName name="____i7" localSheetId="9" hidden="1">{"via1",#N/A,TRUE,"general";"via2",#N/A,TRUE,"general";"via3",#N/A,TRUE,"general"}</definedName>
    <definedName name="____i7" localSheetId="5" hidden="1">{"via1",#N/A,TRUE,"general";"via2",#N/A,TRUE,"general";"via3",#N/A,TRUE,"general"}</definedName>
    <definedName name="____i7" localSheetId="10" hidden="1">{"via1",#N/A,TRUE,"general";"via2",#N/A,TRUE,"general";"via3",#N/A,TRUE,"general"}</definedName>
    <definedName name="____i7" localSheetId="6" hidden="1">{"via1",#N/A,TRUE,"general";"via2",#N/A,TRUE,"general";"via3",#N/A,TRUE,"general"}</definedName>
    <definedName name="____i7" localSheetId="13" hidden="1">{"via1",#N/A,TRUE,"general";"via2",#N/A,TRUE,"general";"via3",#N/A,TRUE,"general"}</definedName>
    <definedName name="____i7" localSheetId="12" hidden="1">{"via1",#N/A,TRUE,"general";"via2",#N/A,TRUE,"general";"via3",#N/A,TRUE,"general"}</definedName>
    <definedName name="____i7" hidden="1">{"via1",#N/A,TRUE,"general";"via2",#N/A,TRUE,"general";"via3",#N/A,TRUE,"general"}</definedName>
    <definedName name="____i77" localSheetId="9"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10"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13" hidden="1">{"TAB1",#N/A,TRUE,"GENERAL";"TAB2",#N/A,TRUE,"GENERAL";"TAB3",#N/A,TRUE,"GENERAL";"TAB4",#N/A,TRUE,"GENERAL";"TAB5",#N/A,TRUE,"GENERAL"}</definedName>
    <definedName name="____i77" localSheetId="12" hidden="1">{"TAB1",#N/A,TRUE,"GENERAL";"TAB2",#N/A,TRUE,"GENERAL";"TAB3",#N/A,TRUE,"GENERAL";"TAB4",#N/A,TRUE,"GENERAL";"TAB5",#N/A,TRUE,"GENERAL"}</definedName>
    <definedName name="____i77" hidden="1">{"TAB1",#N/A,TRUE,"GENERAL";"TAB2",#N/A,TRUE,"GENERAL";"TAB3",#N/A,TRUE,"GENERAL";"TAB4",#N/A,TRUE,"GENERAL";"TAB5",#N/A,TRUE,"GENERAL"}</definedName>
    <definedName name="____i8" localSheetId="9" hidden="1">{"via1",#N/A,TRUE,"general";"via2",#N/A,TRUE,"general";"via3",#N/A,TRUE,"general"}</definedName>
    <definedName name="____i8" localSheetId="5" hidden="1">{"via1",#N/A,TRUE,"general";"via2",#N/A,TRUE,"general";"via3",#N/A,TRUE,"general"}</definedName>
    <definedName name="____i8" localSheetId="10" hidden="1">{"via1",#N/A,TRUE,"general";"via2",#N/A,TRUE,"general";"via3",#N/A,TRUE,"general"}</definedName>
    <definedName name="____i8" localSheetId="6" hidden="1">{"via1",#N/A,TRUE,"general";"via2",#N/A,TRUE,"general";"via3",#N/A,TRUE,"general"}</definedName>
    <definedName name="____i8" localSheetId="13" hidden="1">{"via1",#N/A,TRUE,"general";"via2",#N/A,TRUE,"general";"via3",#N/A,TRUE,"general"}</definedName>
    <definedName name="____i8" localSheetId="12" hidden="1">{"via1",#N/A,TRUE,"general";"via2",#N/A,TRUE,"general";"via3",#N/A,TRUE,"general"}</definedName>
    <definedName name="____i8" hidden="1">{"via1",#N/A,TRUE,"general";"via2",#N/A,TRUE,"general";"via3",#N/A,TRUE,"general"}</definedName>
    <definedName name="____i9" localSheetId="9"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10"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13" hidden="1">{"TAB1",#N/A,TRUE,"GENERAL";"TAB2",#N/A,TRUE,"GENERAL";"TAB3",#N/A,TRUE,"GENERAL";"TAB4",#N/A,TRUE,"GENERAL";"TAB5",#N/A,TRUE,"GENERAL"}</definedName>
    <definedName name="____i9" localSheetId="12" hidden="1">{"TAB1",#N/A,TRUE,"GENERAL";"TAB2",#N/A,TRUE,"GENERAL";"TAB3",#N/A,TRUE,"GENERAL";"TAB4",#N/A,TRUE,"GENERAL";"TAB5",#N/A,TRUE,"GENERAL"}</definedName>
    <definedName name="____i9" hidden="1">{"TAB1",#N/A,TRUE,"GENERAL";"TAB2",#N/A,TRUE,"GENERAL";"TAB3",#N/A,TRUE,"GENERAL";"TAB4",#N/A,TRUE,"GENERAL";"TAB5",#N/A,TRUE,"GENERAL"}</definedName>
    <definedName name="____INF1" localSheetId="9">#REF!</definedName>
    <definedName name="____INF1" localSheetId="5">#REF!</definedName>
    <definedName name="____INF1" localSheetId="10">#REF!</definedName>
    <definedName name="____INF1" localSheetId="6">#REF!</definedName>
    <definedName name="____INF1" localSheetId="13">#REF!</definedName>
    <definedName name="____INF1" localSheetId="12">#REF!</definedName>
    <definedName name="____INF1">#REF!</definedName>
    <definedName name="____k3" localSheetId="9"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10"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13" hidden="1">{"TAB1",#N/A,TRUE,"GENERAL";"TAB2",#N/A,TRUE,"GENERAL";"TAB3",#N/A,TRUE,"GENERAL";"TAB4",#N/A,TRUE,"GENERAL";"TAB5",#N/A,TRUE,"GENERAL"}</definedName>
    <definedName name="____k3" localSheetId="12" hidden="1">{"TAB1",#N/A,TRUE,"GENERAL";"TAB2",#N/A,TRUE,"GENERAL";"TAB3",#N/A,TRUE,"GENERAL";"TAB4",#N/A,TRUE,"GENERAL";"TAB5",#N/A,TRUE,"GENERAL"}</definedName>
    <definedName name="____k3" hidden="1">{"TAB1",#N/A,TRUE,"GENERAL";"TAB2",#N/A,TRUE,"GENERAL";"TAB3",#N/A,TRUE,"GENERAL";"TAB4",#N/A,TRUE,"GENERAL";"TAB5",#N/A,TRUE,"GENERAL"}</definedName>
    <definedName name="____k4" localSheetId="9" hidden="1">{"via1",#N/A,TRUE,"general";"via2",#N/A,TRUE,"general";"via3",#N/A,TRUE,"general"}</definedName>
    <definedName name="____k4" localSheetId="5" hidden="1">{"via1",#N/A,TRUE,"general";"via2",#N/A,TRUE,"general";"via3",#N/A,TRUE,"general"}</definedName>
    <definedName name="____k4" localSheetId="10" hidden="1">{"via1",#N/A,TRUE,"general";"via2",#N/A,TRUE,"general";"via3",#N/A,TRUE,"general"}</definedName>
    <definedName name="____k4" localSheetId="6" hidden="1">{"via1",#N/A,TRUE,"general";"via2",#N/A,TRUE,"general";"via3",#N/A,TRUE,"general"}</definedName>
    <definedName name="____k4" localSheetId="13" hidden="1">{"via1",#N/A,TRUE,"general";"via2",#N/A,TRUE,"general";"via3",#N/A,TRUE,"general"}</definedName>
    <definedName name="____k4" localSheetId="12" hidden="1">{"via1",#N/A,TRUE,"general";"via2",#N/A,TRUE,"general";"via3",#N/A,TRUE,"general"}</definedName>
    <definedName name="____k4" hidden="1">{"via1",#N/A,TRUE,"general";"via2",#N/A,TRUE,"general";"via3",#N/A,TRUE,"general"}</definedName>
    <definedName name="____k5" localSheetId="9" hidden="1">{"via1",#N/A,TRUE,"general";"via2",#N/A,TRUE,"general";"via3",#N/A,TRUE,"general"}</definedName>
    <definedName name="____k5" localSheetId="5" hidden="1">{"via1",#N/A,TRUE,"general";"via2",#N/A,TRUE,"general";"via3",#N/A,TRUE,"general"}</definedName>
    <definedName name="____k5" localSheetId="10" hidden="1">{"via1",#N/A,TRUE,"general";"via2",#N/A,TRUE,"general";"via3",#N/A,TRUE,"general"}</definedName>
    <definedName name="____k5" localSheetId="6" hidden="1">{"via1",#N/A,TRUE,"general";"via2",#N/A,TRUE,"general";"via3",#N/A,TRUE,"general"}</definedName>
    <definedName name="____k5" localSheetId="13" hidden="1">{"via1",#N/A,TRUE,"general";"via2",#N/A,TRUE,"general";"via3",#N/A,TRUE,"general"}</definedName>
    <definedName name="____k5" localSheetId="12" hidden="1">{"via1",#N/A,TRUE,"general";"via2",#N/A,TRUE,"general";"via3",#N/A,TRUE,"general"}</definedName>
    <definedName name="____k5" hidden="1">{"via1",#N/A,TRUE,"general";"via2",#N/A,TRUE,"general";"via3",#N/A,TRUE,"general"}</definedName>
    <definedName name="____k6" localSheetId="9"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10"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13" hidden="1">{"TAB1",#N/A,TRUE,"GENERAL";"TAB2",#N/A,TRUE,"GENERAL";"TAB3",#N/A,TRUE,"GENERAL";"TAB4",#N/A,TRUE,"GENERAL";"TAB5",#N/A,TRUE,"GENERAL"}</definedName>
    <definedName name="____k6" localSheetId="12" hidden="1">{"TAB1",#N/A,TRUE,"GENERAL";"TAB2",#N/A,TRUE,"GENERAL";"TAB3",#N/A,TRUE,"GENERAL";"TAB4",#N/A,TRUE,"GENERAL";"TAB5",#N/A,TRUE,"GENERAL"}</definedName>
    <definedName name="____k6" hidden="1">{"TAB1",#N/A,TRUE,"GENERAL";"TAB2",#N/A,TRUE,"GENERAL";"TAB3",#N/A,TRUE,"GENERAL";"TAB4",#N/A,TRUE,"GENERAL";"TAB5",#N/A,TRUE,"GENERAL"}</definedName>
    <definedName name="____k7" localSheetId="9" hidden="1">{"via1",#N/A,TRUE,"general";"via2",#N/A,TRUE,"general";"via3",#N/A,TRUE,"general"}</definedName>
    <definedName name="____k7" localSheetId="5" hidden="1">{"via1",#N/A,TRUE,"general";"via2",#N/A,TRUE,"general";"via3",#N/A,TRUE,"general"}</definedName>
    <definedName name="____k7" localSheetId="10" hidden="1">{"via1",#N/A,TRUE,"general";"via2",#N/A,TRUE,"general";"via3",#N/A,TRUE,"general"}</definedName>
    <definedName name="____k7" localSheetId="6" hidden="1">{"via1",#N/A,TRUE,"general";"via2",#N/A,TRUE,"general";"via3",#N/A,TRUE,"general"}</definedName>
    <definedName name="____k7" localSheetId="13" hidden="1">{"via1",#N/A,TRUE,"general";"via2",#N/A,TRUE,"general";"via3",#N/A,TRUE,"general"}</definedName>
    <definedName name="____k7" localSheetId="12" hidden="1">{"via1",#N/A,TRUE,"general";"via2",#N/A,TRUE,"general";"via3",#N/A,TRUE,"general"}</definedName>
    <definedName name="____k7" hidden="1">{"via1",#N/A,TRUE,"general";"via2",#N/A,TRUE,"general";"via3",#N/A,TRUE,"general"}</definedName>
    <definedName name="____k8" localSheetId="9" hidden="1">{"via1",#N/A,TRUE,"general";"via2",#N/A,TRUE,"general";"via3",#N/A,TRUE,"general"}</definedName>
    <definedName name="____k8" localSheetId="5" hidden="1">{"via1",#N/A,TRUE,"general";"via2",#N/A,TRUE,"general";"via3",#N/A,TRUE,"general"}</definedName>
    <definedName name="____k8" localSheetId="10" hidden="1">{"via1",#N/A,TRUE,"general";"via2",#N/A,TRUE,"general";"via3",#N/A,TRUE,"general"}</definedName>
    <definedName name="____k8" localSheetId="6" hidden="1">{"via1",#N/A,TRUE,"general";"via2",#N/A,TRUE,"general";"via3",#N/A,TRUE,"general"}</definedName>
    <definedName name="____k8" localSheetId="13" hidden="1">{"via1",#N/A,TRUE,"general";"via2",#N/A,TRUE,"general";"via3",#N/A,TRUE,"general"}</definedName>
    <definedName name="____k8" localSheetId="12" hidden="1">{"via1",#N/A,TRUE,"general";"via2",#N/A,TRUE,"general";"via3",#N/A,TRUE,"general"}</definedName>
    <definedName name="____k8" hidden="1">{"via1",#N/A,TRUE,"general";"via2",#N/A,TRUE,"general";"via3",#N/A,TRUE,"general"}</definedName>
    <definedName name="____k9" localSheetId="9"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10"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13" hidden="1">{"TAB1",#N/A,TRUE,"GENERAL";"TAB2",#N/A,TRUE,"GENERAL";"TAB3",#N/A,TRUE,"GENERAL";"TAB4",#N/A,TRUE,"GENERAL";"TAB5",#N/A,TRUE,"GENERAL"}</definedName>
    <definedName name="____k9" localSheetId="12" hidden="1">{"TAB1",#N/A,TRUE,"GENERAL";"TAB2",#N/A,TRUE,"GENERAL";"TAB3",#N/A,TRUE,"GENERAL";"TAB4",#N/A,TRUE,"GENERAL";"TAB5",#N/A,TRUE,"GENERAL"}</definedName>
    <definedName name="____k9"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10"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13" hidden="1">{"TAB1",#N/A,TRUE,"GENERAL";"TAB2",#N/A,TRUE,"GENERAL";"TAB3",#N/A,TRUE,"GENERAL";"TAB4",#N/A,TRUE,"GENERAL";"TAB5",#N/A,TRUE,"GENERAL"}</definedName>
    <definedName name="____kjk6" localSheetId="12" hidden="1">{"TAB1",#N/A,TRUE,"GENERAL";"TAB2",#N/A,TRUE,"GENERAL";"TAB3",#N/A,TRUE,"GENERAL";"TAB4",#N/A,TRUE,"GENERAL";"TAB5",#N/A,TRUE,"GENERAL"}</definedName>
    <definedName name="____kjk6" hidden="1">{"TAB1",#N/A,TRUE,"GENERAL";"TAB2",#N/A,TRUE,"GENERAL";"TAB3",#N/A,TRUE,"GENERAL";"TAB4",#N/A,TRUE,"GENERAL";"TAB5",#N/A,TRUE,"GENERAL"}</definedName>
    <definedName name="____m3" localSheetId="9" hidden="1">{"via1",#N/A,TRUE,"general";"via2",#N/A,TRUE,"general";"via3",#N/A,TRUE,"general"}</definedName>
    <definedName name="____m3" localSheetId="5" hidden="1">{"via1",#N/A,TRUE,"general";"via2",#N/A,TRUE,"general";"via3",#N/A,TRUE,"general"}</definedName>
    <definedName name="____m3" localSheetId="10" hidden="1">{"via1",#N/A,TRUE,"general";"via2",#N/A,TRUE,"general";"via3",#N/A,TRUE,"general"}</definedName>
    <definedName name="____m3" localSheetId="6" hidden="1">{"via1",#N/A,TRUE,"general";"via2",#N/A,TRUE,"general";"via3",#N/A,TRUE,"general"}</definedName>
    <definedName name="____m3" localSheetId="13" hidden="1">{"via1",#N/A,TRUE,"general";"via2",#N/A,TRUE,"general";"via3",#N/A,TRUE,"general"}</definedName>
    <definedName name="____m3" localSheetId="12" hidden="1">{"via1",#N/A,TRUE,"general";"via2",#N/A,TRUE,"general";"via3",#N/A,TRUE,"general"}</definedName>
    <definedName name="____m3" hidden="1">{"via1",#N/A,TRUE,"general";"via2",#N/A,TRUE,"general";"via3",#N/A,TRUE,"general"}</definedName>
    <definedName name="____m4" localSheetId="9"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10"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13" hidden="1">{"TAB1",#N/A,TRUE,"GENERAL";"TAB2",#N/A,TRUE,"GENERAL";"TAB3",#N/A,TRUE,"GENERAL";"TAB4",#N/A,TRUE,"GENERAL";"TAB5",#N/A,TRUE,"GENERAL"}</definedName>
    <definedName name="____m4" localSheetId="12" hidden="1">{"TAB1",#N/A,TRUE,"GENERAL";"TAB2",#N/A,TRUE,"GENERAL";"TAB3",#N/A,TRUE,"GENERAL";"TAB4",#N/A,TRUE,"GENERAL";"TAB5",#N/A,TRUE,"GENERAL"}</definedName>
    <definedName name="____m4" hidden="1">{"TAB1",#N/A,TRUE,"GENERAL";"TAB2",#N/A,TRUE,"GENERAL";"TAB3",#N/A,TRUE,"GENERAL";"TAB4",#N/A,TRUE,"GENERAL";"TAB5",#N/A,TRUE,"GENERAL"}</definedName>
    <definedName name="____m5" localSheetId="9" hidden="1">{"via1",#N/A,TRUE,"general";"via2",#N/A,TRUE,"general";"via3",#N/A,TRUE,"general"}</definedName>
    <definedName name="____m5" localSheetId="5" hidden="1">{"via1",#N/A,TRUE,"general";"via2",#N/A,TRUE,"general";"via3",#N/A,TRUE,"general"}</definedName>
    <definedName name="____m5" localSheetId="10" hidden="1">{"via1",#N/A,TRUE,"general";"via2",#N/A,TRUE,"general";"via3",#N/A,TRUE,"general"}</definedName>
    <definedName name="____m5" localSheetId="6" hidden="1">{"via1",#N/A,TRUE,"general";"via2",#N/A,TRUE,"general";"via3",#N/A,TRUE,"general"}</definedName>
    <definedName name="____m5" localSheetId="13" hidden="1">{"via1",#N/A,TRUE,"general";"via2",#N/A,TRUE,"general";"via3",#N/A,TRUE,"general"}</definedName>
    <definedName name="____m5" localSheetId="12" hidden="1">{"via1",#N/A,TRUE,"general";"via2",#N/A,TRUE,"general";"via3",#N/A,TRUE,"general"}</definedName>
    <definedName name="____m5" hidden="1">{"via1",#N/A,TRUE,"general";"via2",#N/A,TRUE,"general";"via3",#N/A,TRUE,"general"}</definedName>
    <definedName name="____m6" localSheetId="9"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10"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13" hidden="1">{"TAB1",#N/A,TRUE,"GENERAL";"TAB2",#N/A,TRUE,"GENERAL";"TAB3",#N/A,TRUE,"GENERAL";"TAB4",#N/A,TRUE,"GENERAL";"TAB5",#N/A,TRUE,"GENERAL"}</definedName>
    <definedName name="____m6" localSheetId="12" hidden="1">{"TAB1",#N/A,TRUE,"GENERAL";"TAB2",#N/A,TRUE,"GENERAL";"TAB3",#N/A,TRUE,"GENERAL";"TAB4",#N/A,TRUE,"GENERAL";"TAB5",#N/A,TRUE,"GENERAL"}</definedName>
    <definedName name="____m6"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10"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13" hidden="1">{"TAB1",#N/A,TRUE,"GENERAL";"TAB2",#N/A,TRUE,"GENERAL";"TAB3",#N/A,TRUE,"GENERAL";"TAB4",#N/A,TRUE,"GENERAL";"TAB5",#N/A,TRUE,"GENERAL"}</definedName>
    <definedName name="____m7" localSheetId="12" hidden="1">{"TAB1",#N/A,TRUE,"GENERAL";"TAB2",#N/A,TRUE,"GENERAL";"TAB3",#N/A,TRUE,"GENERAL";"TAB4",#N/A,TRUE,"GENERAL";"TAB5",#N/A,TRUE,"GENERAL"}</definedName>
    <definedName name="____m7" hidden="1">{"TAB1",#N/A,TRUE,"GENERAL";"TAB2",#N/A,TRUE,"GENERAL";"TAB3",#N/A,TRUE,"GENERAL";"TAB4",#N/A,TRUE,"GENERAL";"TAB5",#N/A,TRUE,"GENERAL"}</definedName>
    <definedName name="____m8" localSheetId="9" hidden="1">{"via1",#N/A,TRUE,"general";"via2",#N/A,TRUE,"general";"via3",#N/A,TRUE,"general"}</definedName>
    <definedName name="____m8" localSheetId="5" hidden="1">{"via1",#N/A,TRUE,"general";"via2",#N/A,TRUE,"general";"via3",#N/A,TRUE,"general"}</definedName>
    <definedName name="____m8" localSheetId="10" hidden="1">{"via1",#N/A,TRUE,"general";"via2",#N/A,TRUE,"general";"via3",#N/A,TRUE,"general"}</definedName>
    <definedName name="____m8" localSheetId="6" hidden="1">{"via1",#N/A,TRUE,"general";"via2",#N/A,TRUE,"general";"via3",#N/A,TRUE,"general"}</definedName>
    <definedName name="____m8" localSheetId="13" hidden="1">{"via1",#N/A,TRUE,"general";"via2",#N/A,TRUE,"general";"via3",#N/A,TRUE,"general"}</definedName>
    <definedName name="____m8" localSheetId="12" hidden="1">{"via1",#N/A,TRUE,"general";"via2",#N/A,TRUE,"general";"via3",#N/A,TRUE,"general"}</definedName>
    <definedName name="____m8" hidden="1">{"via1",#N/A,TRUE,"general";"via2",#N/A,TRUE,"general";"via3",#N/A,TRUE,"general"}</definedName>
    <definedName name="____m9" localSheetId="9" hidden="1">{"via1",#N/A,TRUE,"general";"via2",#N/A,TRUE,"general";"via3",#N/A,TRUE,"general"}</definedName>
    <definedName name="____m9" localSheetId="5" hidden="1">{"via1",#N/A,TRUE,"general";"via2",#N/A,TRUE,"general";"via3",#N/A,TRUE,"general"}</definedName>
    <definedName name="____m9" localSheetId="10" hidden="1">{"via1",#N/A,TRUE,"general";"via2",#N/A,TRUE,"general";"via3",#N/A,TRUE,"general"}</definedName>
    <definedName name="____m9" localSheetId="6" hidden="1">{"via1",#N/A,TRUE,"general";"via2",#N/A,TRUE,"general";"via3",#N/A,TRUE,"general"}</definedName>
    <definedName name="____m9" localSheetId="13" hidden="1">{"via1",#N/A,TRUE,"general";"via2",#N/A,TRUE,"general";"via3",#N/A,TRUE,"general"}</definedName>
    <definedName name="____m9" localSheetId="12" hidden="1">{"via1",#N/A,TRUE,"general";"via2",#N/A,TRUE,"general";"via3",#N/A,TRUE,"general"}</definedName>
    <definedName name="____m9" hidden="1">{"via1",#N/A,TRUE,"general";"via2",#N/A,TRUE,"general";"via3",#N/A,TRUE,"general"}</definedName>
    <definedName name="____MA2" localSheetId="9">#REF!</definedName>
    <definedName name="____MA2" localSheetId="5">#REF!</definedName>
    <definedName name="____MA2" localSheetId="10">#REF!</definedName>
    <definedName name="____MA2" localSheetId="6">#REF!</definedName>
    <definedName name="____MA2" localSheetId="13">#REF!</definedName>
    <definedName name="____MA2" localSheetId="12">#REF!</definedName>
    <definedName name="____MA2">#REF!</definedName>
    <definedName name="____n3" localSheetId="9"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10"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13" hidden="1">{"TAB1",#N/A,TRUE,"GENERAL";"TAB2",#N/A,TRUE,"GENERAL";"TAB3",#N/A,TRUE,"GENERAL";"TAB4",#N/A,TRUE,"GENERAL";"TAB5",#N/A,TRUE,"GENERAL"}</definedName>
    <definedName name="____n3" localSheetId="12" hidden="1">{"TAB1",#N/A,TRUE,"GENERAL";"TAB2",#N/A,TRUE,"GENERAL";"TAB3",#N/A,TRUE,"GENERAL";"TAB4",#N/A,TRUE,"GENERAL";"TAB5",#N/A,TRUE,"GENERAL"}</definedName>
    <definedName name="____n3" hidden="1">{"TAB1",#N/A,TRUE,"GENERAL";"TAB2",#N/A,TRUE,"GENERAL";"TAB3",#N/A,TRUE,"GENERAL";"TAB4",#N/A,TRUE,"GENERAL";"TAB5",#N/A,TRUE,"GENERAL"}</definedName>
    <definedName name="____n4" localSheetId="9" hidden="1">{"via1",#N/A,TRUE,"general";"via2",#N/A,TRUE,"general";"via3",#N/A,TRUE,"general"}</definedName>
    <definedName name="____n4" localSheetId="5" hidden="1">{"via1",#N/A,TRUE,"general";"via2",#N/A,TRUE,"general";"via3",#N/A,TRUE,"general"}</definedName>
    <definedName name="____n4" localSheetId="10" hidden="1">{"via1",#N/A,TRUE,"general";"via2",#N/A,TRUE,"general";"via3",#N/A,TRUE,"general"}</definedName>
    <definedName name="____n4" localSheetId="6" hidden="1">{"via1",#N/A,TRUE,"general";"via2",#N/A,TRUE,"general";"via3",#N/A,TRUE,"general"}</definedName>
    <definedName name="____n4" localSheetId="13" hidden="1">{"via1",#N/A,TRUE,"general";"via2",#N/A,TRUE,"general";"via3",#N/A,TRUE,"general"}</definedName>
    <definedName name="____n4" localSheetId="12" hidden="1">{"via1",#N/A,TRUE,"general";"via2",#N/A,TRUE,"general";"via3",#N/A,TRUE,"general"}</definedName>
    <definedName name="____n4" hidden="1">{"via1",#N/A,TRUE,"general";"via2",#N/A,TRUE,"general";"via3",#N/A,TRUE,"general"}</definedName>
    <definedName name="____n5" localSheetId="9"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10"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13" hidden="1">{"TAB1",#N/A,TRUE,"GENERAL";"TAB2",#N/A,TRUE,"GENERAL";"TAB3",#N/A,TRUE,"GENERAL";"TAB4",#N/A,TRUE,"GENERAL";"TAB5",#N/A,TRUE,"GENERAL"}</definedName>
    <definedName name="____n5" localSheetId="12" hidden="1">{"TAB1",#N/A,TRUE,"GENERAL";"TAB2",#N/A,TRUE,"GENERAL";"TAB3",#N/A,TRUE,"GENERAL";"TAB4",#N/A,TRUE,"GENERAL";"TAB5",#N/A,TRUE,"GENERAL"}</definedName>
    <definedName name="____n5" hidden="1">{"TAB1",#N/A,TRUE,"GENERAL";"TAB2",#N/A,TRUE,"GENERAL";"TAB3",#N/A,TRUE,"GENERAL";"TAB4",#N/A,TRUE,"GENERAL";"TAB5",#N/A,TRUE,"GENERAL"}</definedName>
    <definedName name="____nyn7" localSheetId="9" hidden="1">{"via1",#N/A,TRUE,"general";"via2",#N/A,TRUE,"general";"via3",#N/A,TRUE,"general"}</definedName>
    <definedName name="____nyn7" localSheetId="5" hidden="1">{"via1",#N/A,TRUE,"general";"via2",#N/A,TRUE,"general";"via3",#N/A,TRUE,"general"}</definedName>
    <definedName name="____nyn7" localSheetId="10" hidden="1">{"via1",#N/A,TRUE,"general";"via2",#N/A,TRUE,"general";"via3",#N/A,TRUE,"general"}</definedName>
    <definedName name="____nyn7" localSheetId="6" hidden="1">{"via1",#N/A,TRUE,"general";"via2",#N/A,TRUE,"general";"via3",#N/A,TRUE,"general"}</definedName>
    <definedName name="____nyn7" localSheetId="13" hidden="1">{"via1",#N/A,TRUE,"general";"via2",#N/A,TRUE,"general";"via3",#N/A,TRUE,"general"}</definedName>
    <definedName name="____nyn7" localSheetId="12" hidden="1">{"via1",#N/A,TRUE,"general";"via2",#N/A,TRUE,"general";"via3",#N/A,TRUE,"general"}</definedName>
    <definedName name="____nyn7" hidden="1">{"via1",#N/A,TRUE,"general";"via2",#N/A,TRUE,"general";"via3",#N/A,TRUE,"general"}</definedName>
    <definedName name="____o4" localSheetId="9" hidden="1">{"via1",#N/A,TRUE,"general";"via2",#N/A,TRUE,"general";"via3",#N/A,TRUE,"general"}</definedName>
    <definedName name="____o4" localSheetId="5" hidden="1">{"via1",#N/A,TRUE,"general";"via2",#N/A,TRUE,"general";"via3",#N/A,TRUE,"general"}</definedName>
    <definedName name="____o4" localSheetId="10" hidden="1">{"via1",#N/A,TRUE,"general";"via2",#N/A,TRUE,"general";"via3",#N/A,TRUE,"general"}</definedName>
    <definedName name="____o4" localSheetId="6" hidden="1">{"via1",#N/A,TRUE,"general";"via2",#N/A,TRUE,"general";"via3",#N/A,TRUE,"general"}</definedName>
    <definedName name="____o4" localSheetId="13" hidden="1">{"via1",#N/A,TRUE,"general";"via2",#N/A,TRUE,"general";"via3",#N/A,TRUE,"general"}</definedName>
    <definedName name="____o4" localSheetId="12" hidden="1">{"via1",#N/A,TRUE,"general";"via2",#N/A,TRUE,"general";"via3",#N/A,TRUE,"general"}</definedName>
    <definedName name="____o4" hidden="1">{"via1",#N/A,TRUE,"general";"via2",#N/A,TRUE,"general";"via3",#N/A,TRUE,"general"}</definedName>
    <definedName name="____o5" localSheetId="9"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10"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13" hidden="1">{"TAB1",#N/A,TRUE,"GENERAL";"TAB2",#N/A,TRUE,"GENERAL";"TAB3",#N/A,TRUE,"GENERAL";"TAB4",#N/A,TRUE,"GENERAL";"TAB5",#N/A,TRUE,"GENERAL"}</definedName>
    <definedName name="____o5" localSheetId="12" hidden="1">{"TAB1",#N/A,TRUE,"GENERAL";"TAB2",#N/A,TRUE,"GENERAL";"TAB3",#N/A,TRUE,"GENERAL";"TAB4",#N/A,TRUE,"GENERAL";"TAB5",#N/A,TRUE,"GENERAL"}</definedName>
    <definedName name="____o5"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10"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13" hidden="1">{"TAB1",#N/A,TRUE,"GENERAL";"TAB2",#N/A,TRUE,"GENERAL";"TAB3",#N/A,TRUE,"GENERAL";"TAB4",#N/A,TRUE,"GENERAL";"TAB5",#N/A,TRUE,"GENERAL"}</definedName>
    <definedName name="____o6" localSheetId="12" hidden="1">{"TAB1",#N/A,TRUE,"GENERAL";"TAB2",#N/A,TRUE,"GENERAL";"TAB3",#N/A,TRUE,"GENERAL";"TAB4",#N/A,TRUE,"GENERAL";"TAB5",#N/A,TRUE,"GENERAL"}</definedName>
    <definedName name="____o6"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10"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13" hidden="1">{"TAB1",#N/A,TRUE,"GENERAL";"TAB2",#N/A,TRUE,"GENERAL";"TAB3",#N/A,TRUE,"GENERAL";"TAB4",#N/A,TRUE,"GENERAL";"TAB5",#N/A,TRUE,"GENERAL"}</definedName>
    <definedName name="____o7" localSheetId="12" hidden="1">{"TAB1",#N/A,TRUE,"GENERAL";"TAB2",#N/A,TRUE,"GENERAL";"TAB3",#N/A,TRUE,"GENERAL";"TAB4",#N/A,TRUE,"GENERAL";"TAB5",#N/A,TRUE,"GENERAL"}</definedName>
    <definedName name="____o7" hidden="1">{"TAB1",#N/A,TRUE,"GENERAL";"TAB2",#N/A,TRUE,"GENERAL";"TAB3",#N/A,TRUE,"GENERAL";"TAB4",#N/A,TRUE,"GENERAL";"TAB5",#N/A,TRUE,"GENERAL"}</definedName>
    <definedName name="____o8" localSheetId="9" hidden="1">{"via1",#N/A,TRUE,"general";"via2",#N/A,TRUE,"general";"via3",#N/A,TRUE,"general"}</definedName>
    <definedName name="____o8" localSheetId="5" hidden="1">{"via1",#N/A,TRUE,"general";"via2",#N/A,TRUE,"general";"via3",#N/A,TRUE,"general"}</definedName>
    <definedName name="____o8" localSheetId="10" hidden="1">{"via1",#N/A,TRUE,"general";"via2",#N/A,TRUE,"general";"via3",#N/A,TRUE,"general"}</definedName>
    <definedName name="____o8" localSheetId="6" hidden="1">{"via1",#N/A,TRUE,"general";"via2",#N/A,TRUE,"general";"via3",#N/A,TRUE,"general"}</definedName>
    <definedName name="____o8" localSheetId="13" hidden="1">{"via1",#N/A,TRUE,"general";"via2",#N/A,TRUE,"general";"via3",#N/A,TRUE,"general"}</definedName>
    <definedName name="____o8" localSheetId="12" hidden="1">{"via1",#N/A,TRUE,"general";"via2",#N/A,TRUE,"general";"via3",#N/A,TRUE,"general"}</definedName>
    <definedName name="____o8" hidden="1">{"via1",#N/A,TRUE,"general";"via2",#N/A,TRUE,"general";"via3",#N/A,TRUE,"general"}</definedName>
    <definedName name="____o9" localSheetId="9"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10"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13" hidden="1">{"TAB1",#N/A,TRUE,"GENERAL";"TAB2",#N/A,TRUE,"GENERAL";"TAB3",#N/A,TRUE,"GENERAL";"TAB4",#N/A,TRUE,"GENERAL";"TAB5",#N/A,TRUE,"GENERAL"}</definedName>
    <definedName name="____o9" localSheetId="12" hidden="1">{"TAB1",#N/A,TRUE,"GENERAL";"TAB2",#N/A,TRUE,"GENERAL";"TAB3",#N/A,TRUE,"GENERAL";"TAB4",#N/A,TRUE,"GENERAL";"TAB5",#N/A,TRUE,"GENERAL"}</definedName>
    <definedName name="____o9" hidden="1">{"TAB1",#N/A,TRUE,"GENERAL";"TAB2",#N/A,TRUE,"GENERAL";"TAB3",#N/A,TRUE,"GENERAL";"TAB4",#N/A,TRUE,"GENERAL";"TAB5",#N/A,TRUE,"GENERAL"}</definedName>
    <definedName name="____ORO10" localSheetId="12">#REF!</definedName>
    <definedName name="____ORO10">#REF!</definedName>
    <definedName name="____ORO11" localSheetId="12">#REF!</definedName>
    <definedName name="____ORO11">#REF!</definedName>
    <definedName name="____ORO12" localSheetId="12">#REF!</definedName>
    <definedName name="____ORO12">#REF!</definedName>
    <definedName name="____ORO13" localSheetId="12">#REF!</definedName>
    <definedName name="____ORO13">#REF!</definedName>
    <definedName name="____ORO14" localSheetId="12">#REF!</definedName>
    <definedName name="____ORO14">#REF!</definedName>
    <definedName name="____ORO15" localSheetId="12">#REF!</definedName>
    <definedName name="____ORO15">#REF!</definedName>
    <definedName name="____ORO16" localSheetId="12">#REF!</definedName>
    <definedName name="____ORO16">#REF!</definedName>
    <definedName name="____ORO17" localSheetId="12">#REF!</definedName>
    <definedName name="____ORO17">#REF!</definedName>
    <definedName name="____ORO18" localSheetId="12">#REF!</definedName>
    <definedName name="____ORO18">#REF!</definedName>
    <definedName name="____ORO19" localSheetId="12">#REF!</definedName>
    <definedName name="____ORO19">#REF!</definedName>
    <definedName name="____p6" localSheetId="9" hidden="1">{"via1",#N/A,TRUE,"general";"via2",#N/A,TRUE,"general";"via3",#N/A,TRUE,"general"}</definedName>
    <definedName name="____p6" localSheetId="5" hidden="1">{"via1",#N/A,TRUE,"general";"via2",#N/A,TRUE,"general";"via3",#N/A,TRUE,"general"}</definedName>
    <definedName name="____p6" localSheetId="10" hidden="1">{"via1",#N/A,TRUE,"general";"via2",#N/A,TRUE,"general";"via3",#N/A,TRUE,"general"}</definedName>
    <definedName name="____p6" localSheetId="6" hidden="1">{"via1",#N/A,TRUE,"general";"via2",#N/A,TRUE,"general";"via3",#N/A,TRUE,"general"}</definedName>
    <definedName name="____p6" localSheetId="13" hidden="1">{"via1",#N/A,TRUE,"general";"via2",#N/A,TRUE,"general";"via3",#N/A,TRUE,"general"}</definedName>
    <definedName name="____p6" localSheetId="12" hidden="1">{"via1",#N/A,TRUE,"general";"via2",#N/A,TRUE,"general";"via3",#N/A,TRUE,"general"}</definedName>
    <definedName name="____p6" hidden="1">{"via1",#N/A,TRUE,"general";"via2",#N/A,TRUE,"general";"via3",#N/A,TRUE,"general"}</definedName>
    <definedName name="____p7" localSheetId="9" hidden="1">{"via1",#N/A,TRUE,"general";"via2",#N/A,TRUE,"general";"via3",#N/A,TRUE,"general"}</definedName>
    <definedName name="____p7" localSheetId="5" hidden="1">{"via1",#N/A,TRUE,"general";"via2",#N/A,TRUE,"general";"via3",#N/A,TRUE,"general"}</definedName>
    <definedName name="____p7" localSheetId="10" hidden="1">{"via1",#N/A,TRUE,"general";"via2",#N/A,TRUE,"general";"via3",#N/A,TRUE,"general"}</definedName>
    <definedName name="____p7" localSheetId="6" hidden="1">{"via1",#N/A,TRUE,"general";"via2",#N/A,TRUE,"general";"via3",#N/A,TRUE,"general"}</definedName>
    <definedName name="____p7" localSheetId="13" hidden="1">{"via1",#N/A,TRUE,"general";"via2",#N/A,TRUE,"general";"via3",#N/A,TRUE,"general"}</definedName>
    <definedName name="____p7" localSheetId="12" hidden="1">{"via1",#N/A,TRUE,"general";"via2",#N/A,TRUE,"general";"via3",#N/A,TRUE,"general"}</definedName>
    <definedName name="____p7" hidden="1">{"via1",#N/A,TRUE,"general";"via2",#N/A,TRUE,"general";"via3",#N/A,TRUE,"general"}</definedName>
    <definedName name="____p8" localSheetId="9"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10"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13" hidden="1">{"TAB1",#N/A,TRUE,"GENERAL";"TAB2",#N/A,TRUE,"GENERAL";"TAB3",#N/A,TRUE,"GENERAL";"TAB4",#N/A,TRUE,"GENERAL";"TAB5",#N/A,TRUE,"GENERAL"}</definedName>
    <definedName name="____p8" localSheetId="12" hidden="1">{"TAB1",#N/A,TRUE,"GENERAL";"TAB2",#N/A,TRUE,"GENERAL";"TAB3",#N/A,TRUE,"GENERAL";"TAB4",#N/A,TRUE,"GENERAL";"TAB5",#N/A,TRUE,"GENERAL"}</definedName>
    <definedName name="____p8" hidden="1">{"TAB1",#N/A,TRUE,"GENERAL";"TAB2",#N/A,TRUE,"GENERAL";"TAB3",#N/A,TRUE,"GENERAL";"TAB4",#N/A,TRUE,"GENERAL";"TAB5",#N/A,TRUE,"GENERAL"}</definedName>
    <definedName name="____PJ50" localSheetId="9">#REF!</definedName>
    <definedName name="____PJ50" localSheetId="5">#REF!</definedName>
    <definedName name="____PJ50" localSheetId="10">#REF!</definedName>
    <definedName name="____PJ50" localSheetId="6">#REF!</definedName>
    <definedName name="____PJ50" localSheetId="13">#REF!</definedName>
    <definedName name="____PJ50" localSheetId="12">#REF!</definedName>
    <definedName name="____PJ50">#REF!</definedName>
    <definedName name="____pj51" localSheetId="9">#REF!</definedName>
    <definedName name="____pj51" localSheetId="5">#REF!</definedName>
    <definedName name="____pj51" localSheetId="10">#REF!</definedName>
    <definedName name="____pj51" localSheetId="6">#REF!</definedName>
    <definedName name="____pj51" localSheetId="13">#REF!</definedName>
    <definedName name="____pj51" localSheetId="12">#REF!</definedName>
    <definedName name="____pj51">#REF!</definedName>
    <definedName name="____PMT5671" localSheetId="10">#REF!</definedName>
    <definedName name="____PMT5671" localSheetId="12">[7]MEMORIAS!#REF!</definedName>
    <definedName name="____PMT5671">#REF!</definedName>
    <definedName name="____PMT5805" localSheetId="10">#REF!</definedName>
    <definedName name="____PMT5805" localSheetId="12">[7]MEMORIAS!#REF!</definedName>
    <definedName name="____PMT5805">#REF!</definedName>
    <definedName name="____PMT5806" localSheetId="10">#REF!</definedName>
    <definedName name="____PMT5806" localSheetId="12">[7]MEMORIAS!#REF!</definedName>
    <definedName name="____PMT5806">#REF!</definedName>
    <definedName name="____PMT5815" localSheetId="10">#REF!</definedName>
    <definedName name="____PMT5815" localSheetId="12">[7]MEMORIAS!#REF!</definedName>
    <definedName name="____PMT5815">#REF!</definedName>
    <definedName name="____PMT5820" localSheetId="10">#REF!</definedName>
    <definedName name="____PMT5820" localSheetId="12">[7]MEMORIAS!#REF!</definedName>
    <definedName name="____PMT5820">#REF!</definedName>
    <definedName name="____r" localSheetId="9" hidden="1">{"TAB1",#N/A,TRUE,"GENERAL";"TAB2",#N/A,TRUE,"GENERAL";"TAB3",#N/A,TRUE,"GENERAL";"TAB4",#N/A,TRUE,"GENERAL";"TAB5",#N/A,TRUE,"GENERAL"}</definedName>
    <definedName name="____r" localSheetId="5" hidden="1">{"TAB1",#N/A,TRUE,"GENERAL";"TAB2",#N/A,TRUE,"GENERAL";"TAB3",#N/A,TRUE,"GENERAL";"TAB4",#N/A,TRUE,"GENERAL";"TAB5",#N/A,TRUE,"GENERAL"}</definedName>
    <definedName name="____r" localSheetId="10" hidden="1">{"TAB1",#N/A,TRUE,"GENERAL";"TAB2",#N/A,TRUE,"GENERAL";"TAB3",#N/A,TRUE,"GENERAL";"TAB4",#N/A,TRUE,"GENERAL";"TAB5",#N/A,TRUE,"GENERAL"}</definedName>
    <definedName name="____r" localSheetId="6" hidden="1">{"TAB1",#N/A,TRUE,"GENERAL";"TAB2",#N/A,TRUE,"GENERAL";"TAB3",#N/A,TRUE,"GENERAL";"TAB4",#N/A,TRUE,"GENERAL";"TAB5",#N/A,TRUE,"GENERAL"}</definedName>
    <definedName name="____r" localSheetId="13" hidden="1">{"TAB1",#N/A,TRUE,"GENERAL";"TAB2",#N/A,TRUE,"GENERAL";"TAB3",#N/A,TRUE,"GENERAL";"TAB4",#N/A,TRUE,"GENERAL";"TAB5",#N/A,TRUE,"GENERAL"}</definedName>
    <definedName name="____r" localSheetId="12" hidden="1">{"TAB1",#N/A,TRUE,"GENERAL";"TAB2",#N/A,TRUE,"GENERAL";"TAB3",#N/A,TRUE,"GENERAL";"TAB4",#N/A,TRUE,"GENERAL";"TAB5",#N/A,TRUE,"GENERAL"}</definedName>
    <definedName name="____r">#REF!</definedName>
    <definedName name="____r4r" localSheetId="9" hidden="1">{"via1",#N/A,TRUE,"general";"via2",#N/A,TRUE,"general";"via3",#N/A,TRUE,"general"}</definedName>
    <definedName name="____r4r" localSheetId="5" hidden="1">{"via1",#N/A,TRUE,"general";"via2",#N/A,TRUE,"general";"via3",#N/A,TRUE,"general"}</definedName>
    <definedName name="____r4r" localSheetId="10" hidden="1">{"via1",#N/A,TRUE,"general";"via2",#N/A,TRUE,"general";"via3",#N/A,TRUE,"general"}</definedName>
    <definedName name="____r4r" localSheetId="6" hidden="1">{"via1",#N/A,TRUE,"general";"via2",#N/A,TRUE,"general";"via3",#N/A,TRUE,"general"}</definedName>
    <definedName name="____r4r" localSheetId="13" hidden="1">{"via1",#N/A,TRUE,"general";"via2",#N/A,TRUE,"general";"via3",#N/A,TRUE,"general"}</definedName>
    <definedName name="____r4r" localSheetId="12" hidden="1">{"via1",#N/A,TRUE,"general";"via2",#N/A,TRUE,"general";"via3",#N/A,TRUE,"general"}</definedName>
    <definedName name="____r4r" hidden="1">{"via1",#N/A,TRUE,"general";"via2",#N/A,TRUE,"general";"via3",#N/A,TRUE,"general"}</definedName>
    <definedName name="____Rc" localSheetId="9">#REF!</definedName>
    <definedName name="____Rc" localSheetId="5">#REF!</definedName>
    <definedName name="____Rc" localSheetId="10">#REF!</definedName>
    <definedName name="____Rc" localSheetId="6">#REF!</definedName>
    <definedName name="____Rc" localSheetId="13">#REF!</definedName>
    <definedName name="____Rc" localSheetId="12">#REF!</definedName>
    <definedName name="____Rc">#REF!</definedName>
    <definedName name="____rtu6" localSheetId="9" hidden="1">{"via1",#N/A,TRUE,"general";"via2",#N/A,TRUE,"general";"via3",#N/A,TRUE,"general"}</definedName>
    <definedName name="____rtu6" localSheetId="5" hidden="1">{"via1",#N/A,TRUE,"general";"via2",#N/A,TRUE,"general";"via3",#N/A,TRUE,"general"}</definedName>
    <definedName name="____rtu6" localSheetId="10" hidden="1">{"via1",#N/A,TRUE,"general";"via2",#N/A,TRUE,"general";"via3",#N/A,TRUE,"general"}</definedName>
    <definedName name="____rtu6" localSheetId="6" hidden="1">{"via1",#N/A,TRUE,"general";"via2",#N/A,TRUE,"general";"via3",#N/A,TRUE,"general"}</definedName>
    <definedName name="____rtu6" localSheetId="13" hidden="1">{"via1",#N/A,TRUE,"general";"via2",#N/A,TRUE,"general";"via3",#N/A,TRUE,"general"}</definedName>
    <definedName name="____rtu6" localSheetId="12" hidden="1">{"via1",#N/A,TRUE,"general";"via2",#N/A,TRUE,"general";"via3",#N/A,TRUE,"general"}</definedName>
    <definedName name="____rtu6" hidden="1">{"via1",#N/A,TRUE,"general";"via2",#N/A,TRUE,"general";"via3",#N/A,TRUE,"general"}</definedName>
    <definedName name="____s1" localSheetId="9" hidden="1">{"via1",#N/A,TRUE,"general";"via2",#N/A,TRUE,"general";"via3",#N/A,TRUE,"general"}</definedName>
    <definedName name="____s1" localSheetId="5" hidden="1">{"via1",#N/A,TRUE,"general";"via2",#N/A,TRUE,"general";"via3",#N/A,TRUE,"general"}</definedName>
    <definedName name="____s1" localSheetId="10" hidden="1">{"via1",#N/A,TRUE,"general";"via2",#N/A,TRUE,"general";"via3",#N/A,TRUE,"general"}</definedName>
    <definedName name="____s1" localSheetId="6" hidden="1">{"via1",#N/A,TRUE,"general";"via2",#N/A,TRUE,"general";"via3",#N/A,TRUE,"general"}</definedName>
    <definedName name="____s1" localSheetId="13" hidden="1">{"via1",#N/A,TRUE,"general";"via2",#N/A,TRUE,"general";"via3",#N/A,TRUE,"general"}</definedName>
    <definedName name="____s1" localSheetId="12" hidden="1">{"via1",#N/A,TRUE,"general";"via2",#N/A,TRUE,"general";"via3",#N/A,TRUE,"general"}</definedName>
    <definedName name="____s1" hidden="1">{"via1",#N/A,TRUE,"general";"via2",#N/A,TRUE,"general";"via3",#N/A,TRUE,"general"}</definedName>
    <definedName name="____s2" localSheetId="9"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10"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13" hidden="1">{"TAB1",#N/A,TRUE,"GENERAL";"TAB2",#N/A,TRUE,"GENERAL";"TAB3",#N/A,TRUE,"GENERAL";"TAB4",#N/A,TRUE,"GENERAL";"TAB5",#N/A,TRUE,"GENERAL"}</definedName>
    <definedName name="____s2" localSheetId="12" hidden="1">{"TAB1",#N/A,TRUE,"GENERAL";"TAB2",#N/A,TRUE,"GENERAL";"TAB3",#N/A,TRUE,"GENERAL";"TAB4",#N/A,TRUE,"GENERAL";"TAB5",#N/A,TRUE,"GENERAL"}</definedName>
    <definedName name="____s2"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10"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13" hidden="1">{"TAB1",#N/A,TRUE,"GENERAL";"TAB2",#N/A,TRUE,"GENERAL";"TAB3",#N/A,TRUE,"GENERAL";"TAB4",#N/A,TRUE,"GENERAL";"TAB5",#N/A,TRUE,"GENERAL"}</definedName>
    <definedName name="____s3" localSheetId="12" hidden="1">{"TAB1",#N/A,TRUE,"GENERAL";"TAB2",#N/A,TRUE,"GENERAL";"TAB3",#N/A,TRUE,"GENERAL";"TAB4",#N/A,TRUE,"GENERAL";"TAB5",#N/A,TRUE,"GENERAL"}</definedName>
    <definedName name="____s3" hidden="1">{"TAB1",#N/A,TRUE,"GENERAL";"TAB2",#N/A,TRUE,"GENERAL";"TAB3",#N/A,TRUE,"GENERAL";"TAB4",#N/A,TRUE,"GENERAL";"TAB5",#N/A,TRUE,"GENERAL"}</definedName>
    <definedName name="____s4" localSheetId="9" hidden="1">{"via1",#N/A,TRUE,"general";"via2",#N/A,TRUE,"general";"via3",#N/A,TRUE,"general"}</definedName>
    <definedName name="____s4" localSheetId="5" hidden="1">{"via1",#N/A,TRUE,"general";"via2",#N/A,TRUE,"general";"via3",#N/A,TRUE,"general"}</definedName>
    <definedName name="____s4" localSheetId="10" hidden="1">{"via1",#N/A,TRUE,"general";"via2",#N/A,TRUE,"general";"via3",#N/A,TRUE,"general"}</definedName>
    <definedName name="____s4" localSheetId="6" hidden="1">{"via1",#N/A,TRUE,"general";"via2",#N/A,TRUE,"general";"via3",#N/A,TRUE,"general"}</definedName>
    <definedName name="____s4" localSheetId="13" hidden="1">{"via1",#N/A,TRUE,"general";"via2",#N/A,TRUE,"general";"via3",#N/A,TRUE,"general"}</definedName>
    <definedName name="____s4" localSheetId="12" hidden="1">{"via1",#N/A,TRUE,"general";"via2",#N/A,TRUE,"general";"via3",#N/A,TRUE,"general"}</definedName>
    <definedName name="____s4" hidden="1">{"via1",#N/A,TRUE,"general";"via2",#N/A,TRUE,"general";"via3",#N/A,TRUE,"general"}</definedName>
    <definedName name="____s5" localSheetId="9" hidden="1">{"via1",#N/A,TRUE,"general";"via2",#N/A,TRUE,"general";"via3",#N/A,TRUE,"general"}</definedName>
    <definedName name="____s5" localSheetId="5" hidden="1">{"via1",#N/A,TRUE,"general";"via2",#N/A,TRUE,"general";"via3",#N/A,TRUE,"general"}</definedName>
    <definedName name="____s5" localSheetId="10" hidden="1">{"via1",#N/A,TRUE,"general";"via2",#N/A,TRUE,"general";"via3",#N/A,TRUE,"general"}</definedName>
    <definedName name="____s5" localSheetId="6" hidden="1">{"via1",#N/A,TRUE,"general";"via2",#N/A,TRUE,"general";"via3",#N/A,TRUE,"general"}</definedName>
    <definedName name="____s5" localSheetId="13" hidden="1">{"via1",#N/A,TRUE,"general";"via2",#N/A,TRUE,"general";"via3",#N/A,TRUE,"general"}</definedName>
    <definedName name="____s5" localSheetId="12" hidden="1">{"via1",#N/A,TRUE,"general";"via2",#N/A,TRUE,"general";"via3",#N/A,TRUE,"general"}</definedName>
    <definedName name="____s5" hidden="1">{"via1",#N/A,TRUE,"general";"via2",#N/A,TRUE,"general";"via3",#N/A,TRUE,"general"}</definedName>
    <definedName name="____s6" localSheetId="9"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10"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13" hidden="1">{"TAB1",#N/A,TRUE,"GENERAL";"TAB2",#N/A,TRUE,"GENERAL";"TAB3",#N/A,TRUE,"GENERAL";"TAB4",#N/A,TRUE,"GENERAL";"TAB5",#N/A,TRUE,"GENERAL"}</definedName>
    <definedName name="____s6" localSheetId="12" hidden="1">{"TAB1",#N/A,TRUE,"GENERAL";"TAB2",#N/A,TRUE,"GENERAL";"TAB3",#N/A,TRUE,"GENERAL";"TAB4",#N/A,TRUE,"GENERAL";"TAB5",#N/A,TRUE,"GENERAL"}</definedName>
    <definedName name="____s6" hidden="1">{"TAB1",#N/A,TRUE,"GENERAL";"TAB2",#N/A,TRUE,"GENERAL";"TAB3",#N/A,TRUE,"GENERAL";"TAB4",#N/A,TRUE,"GENERAL";"TAB5",#N/A,TRUE,"GENERAL"}</definedName>
    <definedName name="____s7" localSheetId="9" hidden="1">{"via1",#N/A,TRUE,"general";"via2",#N/A,TRUE,"general";"via3",#N/A,TRUE,"general"}</definedName>
    <definedName name="____s7" localSheetId="5" hidden="1">{"via1",#N/A,TRUE,"general";"via2",#N/A,TRUE,"general";"via3",#N/A,TRUE,"general"}</definedName>
    <definedName name="____s7" localSheetId="10" hidden="1">{"via1",#N/A,TRUE,"general";"via2",#N/A,TRUE,"general";"via3",#N/A,TRUE,"general"}</definedName>
    <definedName name="____s7" localSheetId="6" hidden="1">{"via1",#N/A,TRUE,"general";"via2",#N/A,TRUE,"general";"via3",#N/A,TRUE,"general"}</definedName>
    <definedName name="____s7" localSheetId="13" hidden="1">{"via1",#N/A,TRUE,"general";"via2",#N/A,TRUE,"general";"via3",#N/A,TRUE,"general"}</definedName>
    <definedName name="____s7" localSheetId="12" hidden="1">{"via1",#N/A,TRUE,"general";"via2",#N/A,TRUE,"general";"via3",#N/A,TRUE,"general"}</definedName>
    <definedName name="____s7" hidden="1">{"via1",#N/A,TRUE,"general";"via2",#N/A,TRUE,"general";"via3",#N/A,TRUE,"general"}</definedName>
    <definedName name="____SAL1" localSheetId="12">#REF!</definedName>
    <definedName name="____SAL1">#REF!</definedName>
    <definedName name="____SBC1" localSheetId="9">#REF!</definedName>
    <definedName name="____SBC1" localSheetId="10">#REF!</definedName>
    <definedName name="____SBC1" localSheetId="6">#REF!</definedName>
    <definedName name="____SBC1" localSheetId="12">#REF!</definedName>
    <definedName name="____SBC1">#REF!</definedName>
    <definedName name="____SBC3" localSheetId="9">#REF!</definedName>
    <definedName name="____SBC3" localSheetId="10">#REF!</definedName>
    <definedName name="____SBC3" localSheetId="6">#REF!</definedName>
    <definedName name="____SBC3" localSheetId="12">#REF!</definedName>
    <definedName name="____SBC3">#REF!</definedName>
    <definedName name="____SBC5" localSheetId="9">#REF!</definedName>
    <definedName name="____SBC5" localSheetId="10">#REF!</definedName>
    <definedName name="____SBC5" localSheetId="6">#REF!</definedName>
    <definedName name="____SBC5" localSheetId="12">#REF!</definedName>
    <definedName name="____SBC5">#REF!</definedName>
    <definedName name="____t3" localSheetId="9"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10"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13" hidden="1">{"TAB1",#N/A,TRUE,"GENERAL";"TAB2",#N/A,TRUE,"GENERAL";"TAB3",#N/A,TRUE,"GENERAL";"TAB4",#N/A,TRUE,"GENERAL";"TAB5",#N/A,TRUE,"GENERAL"}</definedName>
    <definedName name="____t3" localSheetId="12" hidden="1">{"TAB1",#N/A,TRUE,"GENERAL";"TAB2",#N/A,TRUE,"GENERAL";"TAB3",#N/A,TRUE,"GENERAL";"TAB4",#N/A,TRUE,"GENERAL";"TAB5",#N/A,TRUE,"GENERAL"}</definedName>
    <definedName name="____t3" hidden="1">{"TAB1",#N/A,TRUE,"GENERAL";"TAB2",#N/A,TRUE,"GENERAL";"TAB3",#N/A,TRUE,"GENERAL";"TAB4",#N/A,TRUE,"GENERAL";"TAB5",#N/A,TRUE,"GENERAL"}</definedName>
    <definedName name="____t4" localSheetId="9" hidden="1">{"via1",#N/A,TRUE,"general";"via2",#N/A,TRUE,"general";"via3",#N/A,TRUE,"general"}</definedName>
    <definedName name="____t4" localSheetId="5" hidden="1">{"via1",#N/A,TRUE,"general";"via2",#N/A,TRUE,"general";"via3",#N/A,TRUE,"general"}</definedName>
    <definedName name="____t4" localSheetId="10" hidden="1">{"via1",#N/A,TRUE,"general";"via2",#N/A,TRUE,"general";"via3",#N/A,TRUE,"general"}</definedName>
    <definedName name="____t4" localSheetId="6" hidden="1">{"via1",#N/A,TRUE,"general";"via2",#N/A,TRUE,"general";"via3",#N/A,TRUE,"general"}</definedName>
    <definedName name="____t4" localSheetId="13" hidden="1">{"via1",#N/A,TRUE,"general";"via2",#N/A,TRUE,"general";"via3",#N/A,TRUE,"general"}</definedName>
    <definedName name="____t4" localSheetId="12" hidden="1">{"via1",#N/A,TRUE,"general";"via2",#N/A,TRUE,"general";"via3",#N/A,TRUE,"general"}</definedName>
    <definedName name="____t4" hidden="1">{"via1",#N/A,TRUE,"general";"via2",#N/A,TRUE,"general";"via3",#N/A,TRUE,"general"}</definedName>
    <definedName name="____t5" localSheetId="9"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10"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13" hidden="1">{"TAB1",#N/A,TRUE,"GENERAL";"TAB2",#N/A,TRUE,"GENERAL";"TAB3",#N/A,TRUE,"GENERAL";"TAB4",#N/A,TRUE,"GENERAL";"TAB5",#N/A,TRUE,"GENERAL"}</definedName>
    <definedName name="____t5" localSheetId="12" hidden="1">{"TAB1",#N/A,TRUE,"GENERAL";"TAB2",#N/A,TRUE,"GENERAL";"TAB3",#N/A,TRUE,"GENERAL";"TAB4",#N/A,TRUE,"GENERAL";"TAB5",#N/A,TRUE,"GENERAL"}</definedName>
    <definedName name="____t5" hidden="1">{"TAB1",#N/A,TRUE,"GENERAL";"TAB2",#N/A,TRUE,"GENERAL";"TAB3",#N/A,TRUE,"GENERAL";"TAB4",#N/A,TRUE,"GENERAL";"TAB5",#N/A,TRUE,"GENERAL"}</definedName>
    <definedName name="____t6" localSheetId="9" hidden="1">{"via1",#N/A,TRUE,"general";"via2",#N/A,TRUE,"general";"via3",#N/A,TRUE,"general"}</definedName>
    <definedName name="____t6" localSheetId="5" hidden="1">{"via1",#N/A,TRUE,"general";"via2",#N/A,TRUE,"general";"via3",#N/A,TRUE,"general"}</definedName>
    <definedName name="____t6" localSheetId="10" hidden="1">{"via1",#N/A,TRUE,"general";"via2",#N/A,TRUE,"general";"via3",#N/A,TRUE,"general"}</definedName>
    <definedName name="____t6" localSheetId="6" hidden="1">{"via1",#N/A,TRUE,"general";"via2",#N/A,TRUE,"general";"via3",#N/A,TRUE,"general"}</definedName>
    <definedName name="____t6" localSheetId="13" hidden="1">{"via1",#N/A,TRUE,"general";"via2",#N/A,TRUE,"general";"via3",#N/A,TRUE,"general"}</definedName>
    <definedName name="____t6" localSheetId="12" hidden="1">{"via1",#N/A,TRUE,"general";"via2",#N/A,TRUE,"general";"via3",#N/A,TRUE,"general"}</definedName>
    <definedName name="____t6" hidden="1">{"via1",#N/A,TRUE,"general";"via2",#N/A,TRUE,"general";"via3",#N/A,TRUE,"general"}</definedName>
    <definedName name="____t66" localSheetId="9"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10"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13" hidden="1">{"TAB1",#N/A,TRUE,"GENERAL";"TAB2",#N/A,TRUE,"GENERAL";"TAB3",#N/A,TRUE,"GENERAL";"TAB4",#N/A,TRUE,"GENERAL";"TAB5",#N/A,TRUE,"GENERAL"}</definedName>
    <definedName name="____t66" localSheetId="12" hidden="1">{"TAB1",#N/A,TRUE,"GENERAL";"TAB2",#N/A,TRUE,"GENERAL";"TAB3",#N/A,TRUE,"GENERAL";"TAB4",#N/A,TRUE,"GENERAL";"TAB5",#N/A,TRUE,"GENERAL"}</definedName>
    <definedName name="____t66" hidden="1">{"TAB1",#N/A,TRUE,"GENERAL";"TAB2",#N/A,TRUE,"GENERAL";"TAB3",#N/A,TRUE,"GENERAL";"TAB4",#N/A,TRUE,"GENERAL";"TAB5",#N/A,TRUE,"GENERAL"}</definedName>
    <definedName name="____t7" localSheetId="9" hidden="1">{"via1",#N/A,TRUE,"general";"via2",#N/A,TRUE,"general";"via3",#N/A,TRUE,"general"}</definedName>
    <definedName name="____t7" localSheetId="5" hidden="1">{"via1",#N/A,TRUE,"general";"via2",#N/A,TRUE,"general";"via3",#N/A,TRUE,"general"}</definedName>
    <definedName name="____t7" localSheetId="10" hidden="1">{"via1",#N/A,TRUE,"general";"via2",#N/A,TRUE,"general";"via3",#N/A,TRUE,"general"}</definedName>
    <definedName name="____t7" localSheetId="6" hidden="1">{"via1",#N/A,TRUE,"general";"via2",#N/A,TRUE,"general";"via3",#N/A,TRUE,"general"}</definedName>
    <definedName name="____t7" localSheetId="13" hidden="1">{"via1",#N/A,TRUE,"general";"via2",#N/A,TRUE,"general";"via3",#N/A,TRUE,"general"}</definedName>
    <definedName name="____t7" localSheetId="12" hidden="1">{"via1",#N/A,TRUE,"general";"via2",#N/A,TRUE,"general";"via3",#N/A,TRUE,"general"}</definedName>
    <definedName name="____t7" hidden="1">{"via1",#N/A,TRUE,"general";"via2",#N/A,TRUE,"general";"via3",#N/A,TRUE,"general"}</definedName>
    <definedName name="____t77" localSheetId="9"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10"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13" hidden="1">{"TAB1",#N/A,TRUE,"GENERAL";"TAB2",#N/A,TRUE,"GENERAL";"TAB3",#N/A,TRUE,"GENERAL";"TAB4",#N/A,TRUE,"GENERAL";"TAB5",#N/A,TRUE,"GENERAL"}</definedName>
    <definedName name="____t77" localSheetId="12" hidden="1">{"TAB1",#N/A,TRUE,"GENERAL";"TAB2",#N/A,TRUE,"GENERAL";"TAB3",#N/A,TRUE,"GENERAL";"TAB4",#N/A,TRUE,"GENERAL";"TAB5",#N/A,TRUE,"GENERAL"}</definedName>
    <definedName name="____t77"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10"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13" hidden="1">{"TAB1",#N/A,TRUE,"GENERAL";"TAB2",#N/A,TRUE,"GENERAL";"TAB3",#N/A,TRUE,"GENERAL";"TAB4",#N/A,TRUE,"GENERAL";"TAB5",#N/A,TRUE,"GENERAL"}</definedName>
    <definedName name="____t8" localSheetId="12" hidden="1">{"TAB1",#N/A,TRUE,"GENERAL";"TAB2",#N/A,TRUE,"GENERAL";"TAB3",#N/A,TRUE,"GENERAL";"TAB4",#N/A,TRUE,"GENERAL";"TAB5",#N/A,TRUE,"GENERAL"}</definedName>
    <definedName name="____t8" hidden="1">{"TAB1",#N/A,TRUE,"GENERAL";"TAB2",#N/A,TRUE,"GENERAL";"TAB3",#N/A,TRUE,"GENERAL";"TAB4",#N/A,TRUE,"GENERAL";"TAB5",#N/A,TRUE,"GENERAL"}</definedName>
    <definedName name="____t88" localSheetId="9" hidden="1">{"via1",#N/A,TRUE,"general";"via2",#N/A,TRUE,"general";"via3",#N/A,TRUE,"general"}</definedName>
    <definedName name="____t88" localSheetId="5" hidden="1">{"via1",#N/A,TRUE,"general";"via2",#N/A,TRUE,"general";"via3",#N/A,TRUE,"general"}</definedName>
    <definedName name="____t88" localSheetId="10" hidden="1">{"via1",#N/A,TRUE,"general";"via2",#N/A,TRUE,"general";"via3",#N/A,TRUE,"general"}</definedName>
    <definedName name="____t88" localSheetId="6" hidden="1">{"via1",#N/A,TRUE,"general";"via2",#N/A,TRUE,"general";"via3",#N/A,TRUE,"general"}</definedName>
    <definedName name="____t88" localSheetId="13" hidden="1">{"via1",#N/A,TRUE,"general";"via2",#N/A,TRUE,"general";"via3",#N/A,TRUE,"general"}</definedName>
    <definedName name="____t88" localSheetId="12" hidden="1">{"via1",#N/A,TRUE,"general";"via2",#N/A,TRUE,"general";"via3",#N/A,TRUE,"general"}</definedName>
    <definedName name="____t88" hidden="1">{"via1",#N/A,TRUE,"general";"via2",#N/A,TRUE,"general";"via3",#N/A,TRUE,"general"}</definedName>
    <definedName name="____t9" localSheetId="9"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10"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13" hidden="1">{"TAB1",#N/A,TRUE,"GENERAL";"TAB2",#N/A,TRUE,"GENERAL";"TAB3",#N/A,TRUE,"GENERAL";"TAB4",#N/A,TRUE,"GENERAL";"TAB5",#N/A,TRUE,"GENERAL"}</definedName>
    <definedName name="____t9" localSheetId="12" hidden="1">{"TAB1",#N/A,TRUE,"GENERAL";"TAB2",#N/A,TRUE,"GENERAL";"TAB3",#N/A,TRUE,"GENERAL";"TAB4",#N/A,TRUE,"GENERAL";"TAB5",#N/A,TRUE,"GENERAL"}</definedName>
    <definedName name="____t9" hidden="1">{"TAB1",#N/A,TRUE,"GENERAL";"TAB2",#N/A,TRUE,"GENERAL";"TAB3",#N/A,TRUE,"GENERAL";"TAB4",#N/A,TRUE,"GENERAL";"TAB5",#N/A,TRUE,"GENERAL"}</definedName>
    <definedName name="____t99" localSheetId="9" hidden="1">{"via1",#N/A,TRUE,"general";"via2",#N/A,TRUE,"general";"via3",#N/A,TRUE,"general"}</definedName>
    <definedName name="____t99" localSheetId="5" hidden="1">{"via1",#N/A,TRUE,"general";"via2",#N/A,TRUE,"general";"via3",#N/A,TRUE,"general"}</definedName>
    <definedName name="____t99" localSheetId="10" hidden="1">{"via1",#N/A,TRUE,"general";"via2",#N/A,TRUE,"general";"via3",#N/A,TRUE,"general"}</definedName>
    <definedName name="____t99" localSheetId="6" hidden="1">{"via1",#N/A,TRUE,"general";"via2",#N/A,TRUE,"general";"via3",#N/A,TRUE,"general"}</definedName>
    <definedName name="____t99" localSheetId="13" hidden="1">{"via1",#N/A,TRUE,"general";"via2",#N/A,TRUE,"general";"via3",#N/A,TRUE,"general"}</definedName>
    <definedName name="____t99" localSheetId="12" hidden="1">{"via1",#N/A,TRUE,"general";"via2",#N/A,TRUE,"general";"via3",#N/A,TRUE,"general"}</definedName>
    <definedName name="____t99" hidden="1">{"via1",#N/A,TRUE,"general";"via2",#N/A,TRUE,"general";"via3",#N/A,TRUE,"general"}</definedName>
    <definedName name="____tab1" localSheetId="12">#REF!</definedName>
    <definedName name="____tab1">#REF!</definedName>
    <definedName name="____tab2" localSheetId="12">#REF!</definedName>
    <definedName name="____tab2">#REF!</definedName>
    <definedName name="____tab3" localSheetId="12">#REF!</definedName>
    <definedName name="____tab3">#REF!</definedName>
    <definedName name="____TAB4" localSheetId="12">#REF!</definedName>
    <definedName name="____TAB4">#REF!</definedName>
    <definedName name="____Tpt1" localSheetId="9">#REF!</definedName>
    <definedName name="____Tpt1" localSheetId="5">#REF!</definedName>
    <definedName name="____Tpt1" localSheetId="10">#REF!</definedName>
    <definedName name="____Tpt1" localSheetId="6">#REF!</definedName>
    <definedName name="____Tpt1" localSheetId="13">#REF!</definedName>
    <definedName name="____Tpt1" localSheetId="12">#REF!</definedName>
    <definedName name="____Tpt1">#REF!</definedName>
    <definedName name="____Tpt2" localSheetId="9">#REF!</definedName>
    <definedName name="____Tpt2" localSheetId="5">#REF!</definedName>
    <definedName name="____Tpt2" localSheetId="10">#REF!</definedName>
    <definedName name="____Tpt2" localSheetId="6">#REF!</definedName>
    <definedName name="____Tpt2" localSheetId="13">#REF!</definedName>
    <definedName name="____Tpt2" localSheetId="12">#REF!</definedName>
    <definedName name="____Tpt2">#REF!</definedName>
    <definedName name="____u4" localSheetId="9"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10"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13" hidden="1">{"TAB1",#N/A,TRUE,"GENERAL";"TAB2",#N/A,TRUE,"GENERAL";"TAB3",#N/A,TRUE,"GENERAL";"TAB4",#N/A,TRUE,"GENERAL";"TAB5",#N/A,TRUE,"GENERAL"}</definedName>
    <definedName name="____u4" localSheetId="12" hidden="1">{"TAB1",#N/A,TRUE,"GENERAL";"TAB2",#N/A,TRUE,"GENERAL";"TAB3",#N/A,TRUE,"GENERAL";"TAB4",#N/A,TRUE,"GENERAL";"TAB5",#N/A,TRUE,"GENERAL"}</definedName>
    <definedName name="____u4"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10"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13" hidden="1">{"TAB1",#N/A,TRUE,"GENERAL";"TAB2",#N/A,TRUE,"GENERAL";"TAB3",#N/A,TRUE,"GENERAL";"TAB4",#N/A,TRUE,"GENERAL";"TAB5",#N/A,TRUE,"GENERAL"}</definedName>
    <definedName name="____u5" localSheetId="12" hidden="1">{"TAB1",#N/A,TRUE,"GENERAL";"TAB2",#N/A,TRUE,"GENERAL";"TAB3",#N/A,TRUE,"GENERAL";"TAB4",#N/A,TRUE,"GENERAL";"TAB5",#N/A,TRUE,"GENERAL"}</definedName>
    <definedName name="____u5"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10"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13" hidden="1">{"TAB1",#N/A,TRUE,"GENERAL";"TAB2",#N/A,TRUE,"GENERAL";"TAB3",#N/A,TRUE,"GENERAL";"TAB4",#N/A,TRUE,"GENERAL";"TAB5",#N/A,TRUE,"GENERAL"}</definedName>
    <definedName name="____u6" localSheetId="12" hidden="1">{"TAB1",#N/A,TRUE,"GENERAL";"TAB2",#N/A,TRUE,"GENERAL";"TAB3",#N/A,TRUE,"GENERAL";"TAB4",#N/A,TRUE,"GENERAL";"TAB5",#N/A,TRUE,"GENERAL"}</definedName>
    <definedName name="____u6" hidden="1">{"TAB1",#N/A,TRUE,"GENERAL";"TAB2",#N/A,TRUE,"GENERAL";"TAB3",#N/A,TRUE,"GENERAL";"TAB4",#N/A,TRUE,"GENERAL";"TAB5",#N/A,TRUE,"GENERAL"}</definedName>
    <definedName name="____u7" localSheetId="9" hidden="1">{"via1",#N/A,TRUE,"general";"via2",#N/A,TRUE,"general";"via3",#N/A,TRUE,"general"}</definedName>
    <definedName name="____u7" localSheetId="5" hidden="1">{"via1",#N/A,TRUE,"general";"via2",#N/A,TRUE,"general";"via3",#N/A,TRUE,"general"}</definedName>
    <definedName name="____u7" localSheetId="10" hidden="1">{"via1",#N/A,TRUE,"general";"via2",#N/A,TRUE,"general";"via3",#N/A,TRUE,"general"}</definedName>
    <definedName name="____u7" localSheetId="6" hidden="1">{"via1",#N/A,TRUE,"general";"via2",#N/A,TRUE,"general";"via3",#N/A,TRUE,"general"}</definedName>
    <definedName name="____u7" localSheetId="13" hidden="1">{"via1",#N/A,TRUE,"general";"via2",#N/A,TRUE,"general";"via3",#N/A,TRUE,"general"}</definedName>
    <definedName name="____u7" localSheetId="12" hidden="1">{"via1",#N/A,TRUE,"general";"via2",#N/A,TRUE,"general";"via3",#N/A,TRUE,"general"}</definedName>
    <definedName name="____u7" hidden="1">{"via1",#N/A,TRUE,"general";"via2",#N/A,TRUE,"general";"via3",#N/A,TRUE,"general"}</definedName>
    <definedName name="____u8" localSheetId="9"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10"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13" hidden="1">{"TAB1",#N/A,TRUE,"GENERAL";"TAB2",#N/A,TRUE,"GENERAL";"TAB3",#N/A,TRUE,"GENERAL";"TAB4",#N/A,TRUE,"GENERAL";"TAB5",#N/A,TRUE,"GENERAL"}</definedName>
    <definedName name="____u8" localSheetId="12" hidden="1">{"TAB1",#N/A,TRUE,"GENERAL";"TAB2",#N/A,TRUE,"GENERAL";"TAB3",#N/A,TRUE,"GENERAL";"TAB4",#N/A,TRUE,"GENERAL";"TAB5",#N/A,TRUE,"GENERAL"}</definedName>
    <definedName name="____u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10"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13" hidden="1">{"TAB1",#N/A,TRUE,"GENERAL";"TAB2",#N/A,TRUE,"GENERAL";"TAB3",#N/A,TRUE,"GENERAL";"TAB4",#N/A,TRUE,"GENERAL";"TAB5",#N/A,TRUE,"GENERAL"}</definedName>
    <definedName name="____u9" localSheetId="12" hidden="1">{"TAB1",#N/A,TRUE,"GENERAL";"TAB2",#N/A,TRUE,"GENERAL";"TAB3",#N/A,TRUE,"GENERAL";"TAB4",#N/A,TRUE,"GENERAL";"TAB5",#N/A,TRUE,"GENERAL"}</definedName>
    <definedName name="____u9"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10"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13" hidden="1">{"TAB1",#N/A,TRUE,"GENERAL";"TAB2",#N/A,TRUE,"GENERAL";"TAB3",#N/A,TRUE,"GENERAL";"TAB4",#N/A,TRUE,"GENERAL";"TAB5",#N/A,TRUE,"GENERAL"}</definedName>
    <definedName name="____ur7" localSheetId="12" hidden="1">{"TAB1",#N/A,TRUE,"GENERAL";"TAB2",#N/A,TRUE,"GENERAL";"TAB3",#N/A,TRUE,"GENERAL";"TAB4",#N/A,TRUE,"GENERAL";"TAB5",#N/A,TRUE,"GENERAL"}</definedName>
    <definedName name="____ur7" hidden="1">{"TAB1",#N/A,TRUE,"GENERAL";"TAB2",#N/A,TRUE,"GENERAL";"TAB3",#N/A,TRUE,"GENERAL";"TAB4",#N/A,TRUE,"GENERAL";"TAB5",#N/A,TRUE,"GENERAL"}</definedName>
    <definedName name="____v2" localSheetId="9" hidden="1">{"via1",#N/A,TRUE,"general";"via2",#N/A,TRUE,"general";"via3",#N/A,TRUE,"general"}</definedName>
    <definedName name="____v2" localSheetId="5" hidden="1">{"via1",#N/A,TRUE,"general";"via2",#N/A,TRUE,"general";"via3",#N/A,TRUE,"general"}</definedName>
    <definedName name="____v2" localSheetId="10" hidden="1">{"via1",#N/A,TRUE,"general";"via2",#N/A,TRUE,"general";"via3",#N/A,TRUE,"general"}</definedName>
    <definedName name="____v2" localSheetId="6" hidden="1">{"via1",#N/A,TRUE,"general";"via2",#N/A,TRUE,"general";"via3",#N/A,TRUE,"general"}</definedName>
    <definedName name="____v2" localSheetId="13" hidden="1">{"via1",#N/A,TRUE,"general";"via2",#N/A,TRUE,"general";"via3",#N/A,TRUE,"general"}</definedName>
    <definedName name="____v2" localSheetId="12" hidden="1">{"via1",#N/A,TRUE,"general";"via2",#N/A,TRUE,"general";"via3",#N/A,TRUE,"general"}</definedName>
    <definedName name="____v2" hidden="1">{"via1",#N/A,TRUE,"general";"via2",#N/A,TRUE,"general";"via3",#N/A,TRUE,"general"}</definedName>
    <definedName name="____v3" localSheetId="9"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10"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13" hidden="1">{"TAB1",#N/A,TRUE,"GENERAL";"TAB2",#N/A,TRUE,"GENERAL";"TAB3",#N/A,TRUE,"GENERAL";"TAB4",#N/A,TRUE,"GENERAL";"TAB5",#N/A,TRUE,"GENERAL"}</definedName>
    <definedName name="____v3" localSheetId="12" hidden="1">{"TAB1",#N/A,TRUE,"GENERAL";"TAB2",#N/A,TRUE,"GENERAL";"TAB3",#N/A,TRUE,"GENERAL";"TAB4",#N/A,TRUE,"GENERAL";"TAB5",#N/A,TRUE,"GENERAL"}</definedName>
    <definedName name="____v3"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10"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13" hidden="1">{"TAB1",#N/A,TRUE,"GENERAL";"TAB2",#N/A,TRUE,"GENERAL";"TAB3",#N/A,TRUE,"GENERAL";"TAB4",#N/A,TRUE,"GENERAL";"TAB5",#N/A,TRUE,"GENERAL"}</definedName>
    <definedName name="____v4" localSheetId="12" hidden="1">{"TAB1",#N/A,TRUE,"GENERAL";"TAB2",#N/A,TRUE,"GENERAL";"TAB3",#N/A,TRUE,"GENERAL";"TAB4",#N/A,TRUE,"GENERAL";"TAB5",#N/A,TRUE,"GENERAL"}</definedName>
    <definedName name="____v4"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10"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13" hidden="1">{"TAB1",#N/A,TRUE,"GENERAL";"TAB2",#N/A,TRUE,"GENERAL";"TAB3",#N/A,TRUE,"GENERAL";"TAB4",#N/A,TRUE,"GENERAL";"TAB5",#N/A,TRUE,"GENERAL"}</definedName>
    <definedName name="____v5" localSheetId="12" hidden="1">{"TAB1",#N/A,TRUE,"GENERAL";"TAB2",#N/A,TRUE,"GENERAL";"TAB3",#N/A,TRUE,"GENERAL";"TAB4",#N/A,TRUE,"GENERAL";"TAB5",#N/A,TRUE,"GENERAL"}</definedName>
    <definedName name="____v5"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10"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13" hidden="1">{"TAB1",#N/A,TRUE,"GENERAL";"TAB2",#N/A,TRUE,"GENERAL";"TAB3",#N/A,TRUE,"GENERAL";"TAB4",#N/A,TRUE,"GENERAL";"TAB5",#N/A,TRUE,"GENERAL"}</definedName>
    <definedName name="____v6" localSheetId="12" hidden="1">{"TAB1",#N/A,TRUE,"GENERAL";"TAB2",#N/A,TRUE,"GENERAL";"TAB3",#N/A,TRUE,"GENERAL";"TAB4",#N/A,TRUE,"GENERAL";"TAB5",#N/A,TRUE,"GENERAL"}</definedName>
    <definedName name="____v6" hidden="1">{"TAB1",#N/A,TRUE,"GENERAL";"TAB2",#N/A,TRUE,"GENERAL";"TAB3",#N/A,TRUE,"GENERAL";"TAB4",#N/A,TRUE,"GENERAL";"TAB5",#N/A,TRUE,"GENERAL"}</definedName>
    <definedName name="____v7" localSheetId="9" hidden="1">{"via1",#N/A,TRUE,"general";"via2",#N/A,TRUE,"general";"via3",#N/A,TRUE,"general"}</definedName>
    <definedName name="____v7" localSheetId="5" hidden="1">{"via1",#N/A,TRUE,"general";"via2",#N/A,TRUE,"general";"via3",#N/A,TRUE,"general"}</definedName>
    <definedName name="____v7" localSheetId="10" hidden="1">{"via1",#N/A,TRUE,"general";"via2",#N/A,TRUE,"general";"via3",#N/A,TRUE,"general"}</definedName>
    <definedName name="____v7" localSheetId="6" hidden="1">{"via1",#N/A,TRUE,"general";"via2",#N/A,TRUE,"general";"via3",#N/A,TRUE,"general"}</definedName>
    <definedName name="____v7" localSheetId="13" hidden="1">{"via1",#N/A,TRUE,"general";"via2",#N/A,TRUE,"general";"via3",#N/A,TRUE,"general"}</definedName>
    <definedName name="____v7" localSheetId="12" hidden="1">{"via1",#N/A,TRUE,"general";"via2",#N/A,TRUE,"general";"via3",#N/A,TRUE,"general"}</definedName>
    <definedName name="____v7" hidden="1">{"via1",#N/A,TRUE,"general";"via2",#N/A,TRUE,"general";"via3",#N/A,TRUE,"general"}</definedName>
    <definedName name="____v8" localSheetId="9"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10"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13" hidden="1">{"TAB1",#N/A,TRUE,"GENERAL";"TAB2",#N/A,TRUE,"GENERAL";"TAB3",#N/A,TRUE,"GENERAL";"TAB4",#N/A,TRUE,"GENERAL";"TAB5",#N/A,TRUE,"GENERAL"}</definedName>
    <definedName name="____v8" localSheetId="12" hidden="1">{"TAB1",#N/A,TRUE,"GENERAL";"TAB2",#N/A,TRUE,"GENERAL";"TAB3",#N/A,TRUE,"GENERAL";"TAB4",#N/A,TRUE,"GENERAL";"TAB5",#N/A,TRUE,"GENERAL"}</definedName>
    <definedName name="____v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10"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13" hidden="1">{"TAB1",#N/A,TRUE,"GENERAL";"TAB2",#N/A,TRUE,"GENERAL";"TAB3",#N/A,TRUE,"GENERAL";"TAB4",#N/A,TRUE,"GENERAL";"TAB5",#N/A,TRUE,"GENERAL"}</definedName>
    <definedName name="____v9" localSheetId="12" hidden="1">{"TAB1",#N/A,TRUE,"GENERAL";"TAB2",#N/A,TRUE,"GENERAL";"TAB3",#N/A,TRUE,"GENERAL";"TAB4",#N/A,TRUE,"GENERAL";"TAB5",#N/A,TRUE,"GENERAL"}</definedName>
    <definedName name="____v9" hidden="1">{"TAB1",#N/A,TRUE,"GENERAL";"TAB2",#N/A,TRUE,"GENERAL";"TAB3",#N/A,TRUE,"GENERAL";"TAB4",#N/A,TRUE,"GENERAL";"TAB5",#N/A,TRUE,"GENERAL"}</definedName>
    <definedName name="____vfv4" localSheetId="9" hidden="1">{"via1",#N/A,TRUE,"general";"via2",#N/A,TRUE,"general";"via3",#N/A,TRUE,"general"}</definedName>
    <definedName name="____vfv4" localSheetId="5" hidden="1">{"via1",#N/A,TRUE,"general";"via2",#N/A,TRUE,"general";"via3",#N/A,TRUE,"general"}</definedName>
    <definedName name="____vfv4" localSheetId="10" hidden="1">{"via1",#N/A,TRUE,"general";"via2",#N/A,TRUE,"general";"via3",#N/A,TRUE,"general"}</definedName>
    <definedName name="____vfv4" localSheetId="6" hidden="1">{"via1",#N/A,TRUE,"general";"via2",#N/A,TRUE,"general";"via3",#N/A,TRUE,"general"}</definedName>
    <definedName name="____vfv4" localSheetId="13" hidden="1">{"via1",#N/A,TRUE,"general";"via2",#N/A,TRUE,"general";"via3",#N/A,TRUE,"general"}</definedName>
    <definedName name="____vfv4" localSheetId="12" hidden="1">{"via1",#N/A,TRUE,"general";"via2",#N/A,TRUE,"general";"via3",#N/A,TRUE,"general"}</definedName>
    <definedName name="____vfv4" hidden="1">{"via1",#N/A,TRUE,"general";"via2",#N/A,TRUE,"general";"via3",#N/A,TRUE,"general"}</definedName>
    <definedName name="____Vol1" localSheetId="10">#REF!</definedName>
    <definedName name="____Vol1" localSheetId="12">[9]Item!$A:$D</definedName>
    <definedName name="____Vol1">#REF!</definedName>
    <definedName name="____VPD1" localSheetId="10">#REF!</definedName>
    <definedName name="____VPD1" localSheetId="12">[6]TARIFAS!$C$582</definedName>
    <definedName name="____VPD1">#REF!</definedName>
    <definedName name="____VPI1" localSheetId="10">#REF!</definedName>
    <definedName name="____VPI1" localSheetId="12">[6]TARIFAS!$C$580</definedName>
    <definedName name="____VPI1">#REF!</definedName>
    <definedName name="____VRA1" localSheetId="10">#REF!</definedName>
    <definedName name="____VRA1" localSheetId="12">[6]TARIFAS!$C$579</definedName>
    <definedName name="____VRA1">#REF!</definedName>
    <definedName name="____x1" localSheetId="9"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10"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13" hidden="1">{"TAB1",#N/A,TRUE,"GENERAL";"TAB2",#N/A,TRUE,"GENERAL";"TAB3",#N/A,TRUE,"GENERAL";"TAB4",#N/A,TRUE,"GENERAL";"TAB5",#N/A,TRUE,"GENERAL"}</definedName>
    <definedName name="____x1" localSheetId="12" hidden="1">{"TAB1",#N/A,TRUE,"GENERAL";"TAB2",#N/A,TRUE,"GENERAL";"TAB3",#N/A,TRUE,"GENERAL";"TAB4",#N/A,TRUE,"GENERAL";"TAB5",#N/A,TRUE,"GENERAL"}</definedName>
    <definedName name="____x1" hidden="1">{"TAB1",#N/A,TRUE,"GENERAL";"TAB2",#N/A,TRUE,"GENERAL";"TAB3",#N/A,TRUE,"GENERAL";"TAB4",#N/A,TRUE,"GENERAL";"TAB5",#N/A,TRUE,"GENERAL"}</definedName>
    <definedName name="____x2" localSheetId="9" hidden="1">{"via1",#N/A,TRUE,"general";"via2",#N/A,TRUE,"general";"via3",#N/A,TRUE,"general"}</definedName>
    <definedName name="____x2" localSheetId="5" hidden="1">{"via1",#N/A,TRUE,"general";"via2",#N/A,TRUE,"general";"via3",#N/A,TRUE,"general"}</definedName>
    <definedName name="____x2" localSheetId="10" hidden="1">{"via1",#N/A,TRUE,"general";"via2",#N/A,TRUE,"general";"via3",#N/A,TRUE,"general"}</definedName>
    <definedName name="____x2" localSheetId="6" hidden="1">{"via1",#N/A,TRUE,"general";"via2",#N/A,TRUE,"general";"via3",#N/A,TRUE,"general"}</definedName>
    <definedName name="____x2" localSheetId="13" hidden="1">{"via1",#N/A,TRUE,"general";"via2",#N/A,TRUE,"general";"via3",#N/A,TRUE,"general"}</definedName>
    <definedName name="____x2" localSheetId="12" hidden="1">{"via1",#N/A,TRUE,"general";"via2",#N/A,TRUE,"general";"via3",#N/A,TRUE,"general"}</definedName>
    <definedName name="____x2" hidden="1">{"via1",#N/A,TRUE,"general";"via2",#N/A,TRUE,"general";"via3",#N/A,TRUE,"general"}</definedName>
    <definedName name="____x3" localSheetId="9" hidden="1">{"via1",#N/A,TRUE,"general";"via2",#N/A,TRUE,"general";"via3",#N/A,TRUE,"general"}</definedName>
    <definedName name="____x3" localSheetId="5" hidden="1">{"via1",#N/A,TRUE,"general";"via2",#N/A,TRUE,"general";"via3",#N/A,TRUE,"general"}</definedName>
    <definedName name="____x3" localSheetId="10" hidden="1">{"via1",#N/A,TRUE,"general";"via2",#N/A,TRUE,"general";"via3",#N/A,TRUE,"general"}</definedName>
    <definedName name="____x3" localSheetId="6" hidden="1">{"via1",#N/A,TRUE,"general";"via2",#N/A,TRUE,"general";"via3",#N/A,TRUE,"general"}</definedName>
    <definedName name="____x3" localSheetId="13" hidden="1">{"via1",#N/A,TRUE,"general";"via2",#N/A,TRUE,"general";"via3",#N/A,TRUE,"general"}</definedName>
    <definedName name="____x3" localSheetId="12" hidden="1">{"via1",#N/A,TRUE,"general";"via2",#N/A,TRUE,"general";"via3",#N/A,TRUE,"general"}</definedName>
    <definedName name="____x3" hidden="1">{"via1",#N/A,TRUE,"general";"via2",#N/A,TRUE,"general";"via3",#N/A,TRUE,"general"}</definedName>
    <definedName name="____x4" localSheetId="9" hidden="1">{"via1",#N/A,TRUE,"general";"via2",#N/A,TRUE,"general";"via3",#N/A,TRUE,"general"}</definedName>
    <definedName name="____x4" localSheetId="5" hidden="1">{"via1",#N/A,TRUE,"general";"via2",#N/A,TRUE,"general";"via3",#N/A,TRUE,"general"}</definedName>
    <definedName name="____x4" localSheetId="10" hidden="1">{"via1",#N/A,TRUE,"general";"via2",#N/A,TRUE,"general";"via3",#N/A,TRUE,"general"}</definedName>
    <definedName name="____x4" localSheetId="6" hidden="1">{"via1",#N/A,TRUE,"general";"via2",#N/A,TRUE,"general";"via3",#N/A,TRUE,"general"}</definedName>
    <definedName name="____x4" localSheetId="13" hidden="1">{"via1",#N/A,TRUE,"general";"via2",#N/A,TRUE,"general";"via3",#N/A,TRUE,"general"}</definedName>
    <definedName name="____x4" localSheetId="12" hidden="1">{"via1",#N/A,TRUE,"general";"via2",#N/A,TRUE,"general";"via3",#N/A,TRUE,"general"}</definedName>
    <definedName name="____x4" hidden="1">{"via1",#N/A,TRUE,"general";"via2",#N/A,TRUE,"general";"via3",#N/A,TRUE,"general"}</definedName>
    <definedName name="____x5" localSheetId="9"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10"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13" hidden="1">{"TAB1",#N/A,TRUE,"GENERAL";"TAB2",#N/A,TRUE,"GENERAL";"TAB3",#N/A,TRUE,"GENERAL";"TAB4",#N/A,TRUE,"GENERAL";"TAB5",#N/A,TRUE,"GENERAL"}</definedName>
    <definedName name="____x5" localSheetId="12" hidden="1">{"TAB1",#N/A,TRUE,"GENERAL";"TAB2",#N/A,TRUE,"GENERAL";"TAB3",#N/A,TRUE,"GENERAL";"TAB4",#N/A,TRUE,"GENERAL";"TAB5",#N/A,TRUE,"GENERAL"}</definedName>
    <definedName name="____x5"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10"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13" hidden="1">{"TAB1",#N/A,TRUE,"GENERAL";"TAB2",#N/A,TRUE,"GENERAL";"TAB3",#N/A,TRUE,"GENERAL";"TAB4",#N/A,TRUE,"GENERAL";"TAB5",#N/A,TRUE,"GENERAL"}</definedName>
    <definedName name="____x6" localSheetId="12" hidden="1">{"TAB1",#N/A,TRUE,"GENERAL";"TAB2",#N/A,TRUE,"GENERAL";"TAB3",#N/A,TRUE,"GENERAL";"TAB4",#N/A,TRUE,"GENERAL";"TAB5",#N/A,TRUE,"GENERAL"}</definedName>
    <definedName name="____x6"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10"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13" hidden="1">{"TAB1",#N/A,TRUE,"GENERAL";"TAB2",#N/A,TRUE,"GENERAL";"TAB3",#N/A,TRUE,"GENERAL";"TAB4",#N/A,TRUE,"GENERAL";"TAB5",#N/A,TRUE,"GENERAL"}</definedName>
    <definedName name="____x7" localSheetId="12" hidden="1">{"TAB1",#N/A,TRUE,"GENERAL";"TAB2",#N/A,TRUE,"GENERAL";"TAB3",#N/A,TRUE,"GENERAL";"TAB4",#N/A,TRUE,"GENERAL";"TAB5",#N/A,TRUE,"GENERAL"}</definedName>
    <definedName name="____x7" hidden="1">{"TAB1",#N/A,TRUE,"GENERAL";"TAB2",#N/A,TRUE,"GENERAL";"TAB3",#N/A,TRUE,"GENERAL";"TAB4",#N/A,TRUE,"GENERAL";"TAB5",#N/A,TRUE,"GENERAL"}</definedName>
    <definedName name="____x8" localSheetId="9" hidden="1">{"via1",#N/A,TRUE,"general";"via2",#N/A,TRUE,"general";"via3",#N/A,TRUE,"general"}</definedName>
    <definedName name="____x8" localSheetId="5" hidden="1">{"via1",#N/A,TRUE,"general";"via2",#N/A,TRUE,"general";"via3",#N/A,TRUE,"general"}</definedName>
    <definedName name="____x8" localSheetId="10" hidden="1">{"via1",#N/A,TRUE,"general";"via2",#N/A,TRUE,"general";"via3",#N/A,TRUE,"general"}</definedName>
    <definedName name="____x8" localSheetId="6" hidden="1">{"via1",#N/A,TRUE,"general";"via2",#N/A,TRUE,"general";"via3",#N/A,TRUE,"general"}</definedName>
    <definedName name="____x8" localSheetId="13" hidden="1">{"via1",#N/A,TRUE,"general";"via2",#N/A,TRUE,"general";"via3",#N/A,TRUE,"general"}</definedName>
    <definedName name="____x8" localSheetId="12" hidden="1">{"via1",#N/A,TRUE,"general";"via2",#N/A,TRUE,"general";"via3",#N/A,TRUE,"general"}</definedName>
    <definedName name="____x8" hidden="1">{"via1",#N/A,TRUE,"general";"via2",#N/A,TRUE,"general";"via3",#N/A,TRUE,"general"}</definedName>
    <definedName name="____x9" localSheetId="9"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10"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13" hidden="1">{"TAB1",#N/A,TRUE,"GENERAL";"TAB2",#N/A,TRUE,"GENERAL";"TAB3",#N/A,TRUE,"GENERAL";"TAB4",#N/A,TRUE,"GENERAL";"TAB5",#N/A,TRUE,"GENERAL"}</definedName>
    <definedName name="____x9" localSheetId="12" hidden="1">{"TAB1",#N/A,TRUE,"GENERAL";"TAB2",#N/A,TRUE,"GENERAL";"TAB3",#N/A,TRUE,"GENERAL";"TAB4",#N/A,TRUE,"GENERAL";"TAB5",#N/A,TRUE,"GENERAL"}</definedName>
    <definedName name="____x9"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10"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13" hidden="1">{"TAB1",#N/A,TRUE,"GENERAL";"TAB2",#N/A,TRUE,"GENERAL";"TAB3",#N/A,TRUE,"GENERAL";"TAB4",#N/A,TRUE,"GENERAL";"TAB5",#N/A,TRUE,"GENERAL"}</definedName>
    <definedName name="____y2" localSheetId="12" hidden="1">{"TAB1",#N/A,TRUE,"GENERAL";"TAB2",#N/A,TRUE,"GENERAL";"TAB3",#N/A,TRUE,"GENERAL";"TAB4",#N/A,TRUE,"GENERAL";"TAB5",#N/A,TRUE,"GENERAL"}</definedName>
    <definedName name="____y2" hidden="1">{"TAB1",#N/A,TRUE,"GENERAL";"TAB2",#N/A,TRUE,"GENERAL";"TAB3",#N/A,TRUE,"GENERAL";"TAB4",#N/A,TRUE,"GENERAL";"TAB5",#N/A,TRUE,"GENERAL"}</definedName>
    <definedName name="____y3" localSheetId="9" hidden="1">{"via1",#N/A,TRUE,"general";"via2",#N/A,TRUE,"general";"via3",#N/A,TRUE,"general"}</definedName>
    <definedName name="____y3" localSheetId="5" hidden="1">{"via1",#N/A,TRUE,"general";"via2",#N/A,TRUE,"general";"via3",#N/A,TRUE,"general"}</definedName>
    <definedName name="____y3" localSheetId="10" hidden="1">{"via1",#N/A,TRUE,"general";"via2",#N/A,TRUE,"general";"via3",#N/A,TRUE,"general"}</definedName>
    <definedName name="____y3" localSheetId="6" hidden="1">{"via1",#N/A,TRUE,"general";"via2",#N/A,TRUE,"general";"via3",#N/A,TRUE,"general"}</definedName>
    <definedName name="____y3" localSheetId="13" hidden="1">{"via1",#N/A,TRUE,"general";"via2",#N/A,TRUE,"general";"via3",#N/A,TRUE,"general"}</definedName>
    <definedName name="____y3" localSheetId="12" hidden="1">{"via1",#N/A,TRUE,"general";"via2",#N/A,TRUE,"general";"via3",#N/A,TRUE,"general"}</definedName>
    <definedName name="____y3" hidden="1">{"via1",#N/A,TRUE,"general";"via2",#N/A,TRUE,"general";"via3",#N/A,TRUE,"general"}</definedName>
    <definedName name="____y4" localSheetId="9" hidden="1">{"via1",#N/A,TRUE,"general";"via2",#N/A,TRUE,"general";"via3",#N/A,TRUE,"general"}</definedName>
    <definedName name="____y4" localSheetId="5" hidden="1">{"via1",#N/A,TRUE,"general";"via2",#N/A,TRUE,"general";"via3",#N/A,TRUE,"general"}</definedName>
    <definedName name="____y4" localSheetId="10" hidden="1">{"via1",#N/A,TRUE,"general";"via2",#N/A,TRUE,"general";"via3",#N/A,TRUE,"general"}</definedName>
    <definedName name="____y4" localSheetId="6" hidden="1">{"via1",#N/A,TRUE,"general";"via2",#N/A,TRUE,"general";"via3",#N/A,TRUE,"general"}</definedName>
    <definedName name="____y4" localSheetId="13" hidden="1">{"via1",#N/A,TRUE,"general";"via2",#N/A,TRUE,"general";"via3",#N/A,TRUE,"general"}</definedName>
    <definedName name="____y4" localSheetId="12" hidden="1">{"via1",#N/A,TRUE,"general";"via2",#N/A,TRUE,"general";"via3",#N/A,TRUE,"general"}</definedName>
    <definedName name="____y4" hidden="1">{"via1",#N/A,TRUE,"general";"via2",#N/A,TRUE,"general";"via3",#N/A,TRUE,"general"}</definedName>
    <definedName name="____y5" localSheetId="9"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10"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13" hidden="1">{"TAB1",#N/A,TRUE,"GENERAL";"TAB2",#N/A,TRUE,"GENERAL";"TAB3",#N/A,TRUE,"GENERAL";"TAB4",#N/A,TRUE,"GENERAL";"TAB5",#N/A,TRUE,"GENERAL"}</definedName>
    <definedName name="____y5" localSheetId="12" hidden="1">{"TAB1",#N/A,TRUE,"GENERAL";"TAB2",#N/A,TRUE,"GENERAL";"TAB3",#N/A,TRUE,"GENERAL";"TAB4",#N/A,TRUE,"GENERAL";"TAB5",#N/A,TRUE,"GENERAL"}</definedName>
    <definedName name="____y5" hidden="1">{"TAB1",#N/A,TRUE,"GENERAL";"TAB2",#N/A,TRUE,"GENERAL";"TAB3",#N/A,TRUE,"GENERAL";"TAB4",#N/A,TRUE,"GENERAL";"TAB5",#N/A,TRUE,"GENERAL"}</definedName>
    <definedName name="____y6" localSheetId="9" hidden="1">{"via1",#N/A,TRUE,"general";"via2",#N/A,TRUE,"general";"via3",#N/A,TRUE,"general"}</definedName>
    <definedName name="____y6" localSheetId="5" hidden="1">{"via1",#N/A,TRUE,"general";"via2",#N/A,TRUE,"general";"via3",#N/A,TRUE,"general"}</definedName>
    <definedName name="____y6" localSheetId="10" hidden="1">{"via1",#N/A,TRUE,"general";"via2",#N/A,TRUE,"general";"via3",#N/A,TRUE,"general"}</definedName>
    <definedName name="____y6" localSheetId="6" hidden="1">{"via1",#N/A,TRUE,"general";"via2",#N/A,TRUE,"general";"via3",#N/A,TRUE,"general"}</definedName>
    <definedName name="____y6" localSheetId="13" hidden="1">{"via1",#N/A,TRUE,"general";"via2",#N/A,TRUE,"general";"via3",#N/A,TRUE,"general"}</definedName>
    <definedName name="____y6" localSheetId="12" hidden="1">{"via1",#N/A,TRUE,"general";"via2",#N/A,TRUE,"general";"via3",#N/A,TRUE,"general"}</definedName>
    <definedName name="____y6" hidden="1">{"via1",#N/A,TRUE,"general";"via2",#N/A,TRUE,"general";"via3",#N/A,TRUE,"general"}</definedName>
    <definedName name="____y7" localSheetId="9" hidden="1">{"via1",#N/A,TRUE,"general";"via2",#N/A,TRUE,"general";"via3",#N/A,TRUE,"general"}</definedName>
    <definedName name="____y7" localSheetId="5" hidden="1">{"via1",#N/A,TRUE,"general";"via2",#N/A,TRUE,"general";"via3",#N/A,TRUE,"general"}</definedName>
    <definedName name="____y7" localSheetId="10" hidden="1">{"via1",#N/A,TRUE,"general";"via2",#N/A,TRUE,"general";"via3",#N/A,TRUE,"general"}</definedName>
    <definedName name="____y7" localSheetId="6" hidden="1">{"via1",#N/A,TRUE,"general";"via2",#N/A,TRUE,"general";"via3",#N/A,TRUE,"general"}</definedName>
    <definedName name="____y7" localSheetId="13" hidden="1">{"via1",#N/A,TRUE,"general";"via2",#N/A,TRUE,"general";"via3",#N/A,TRUE,"general"}</definedName>
    <definedName name="____y7" localSheetId="12" hidden="1">{"via1",#N/A,TRUE,"general";"via2",#N/A,TRUE,"general";"via3",#N/A,TRUE,"general"}</definedName>
    <definedName name="____y7" hidden="1">{"via1",#N/A,TRUE,"general";"via2",#N/A,TRUE,"general";"via3",#N/A,TRUE,"general"}</definedName>
    <definedName name="____y8" localSheetId="9" hidden="1">{"via1",#N/A,TRUE,"general";"via2",#N/A,TRUE,"general";"via3",#N/A,TRUE,"general"}</definedName>
    <definedName name="____y8" localSheetId="5" hidden="1">{"via1",#N/A,TRUE,"general";"via2",#N/A,TRUE,"general";"via3",#N/A,TRUE,"general"}</definedName>
    <definedName name="____y8" localSheetId="10" hidden="1">{"via1",#N/A,TRUE,"general";"via2",#N/A,TRUE,"general";"via3",#N/A,TRUE,"general"}</definedName>
    <definedName name="____y8" localSheetId="6" hidden="1">{"via1",#N/A,TRUE,"general";"via2",#N/A,TRUE,"general";"via3",#N/A,TRUE,"general"}</definedName>
    <definedName name="____y8" localSheetId="13" hidden="1">{"via1",#N/A,TRUE,"general";"via2",#N/A,TRUE,"general";"via3",#N/A,TRUE,"general"}</definedName>
    <definedName name="____y8" localSheetId="12" hidden="1">{"via1",#N/A,TRUE,"general";"via2",#N/A,TRUE,"general";"via3",#N/A,TRUE,"general"}</definedName>
    <definedName name="____y8" hidden="1">{"via1",#N/A,TRUE,"general";"via2",#N/A,TRUE,"general";"via3",#N/A,TRUE,"general"}</definedName>
    <definedName name="____y9" localSheetId="9"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10"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13" hidden="1">{"TAB1",#N/A,TRUE,"GENERAL";"TAB2",#N/A,TRUE,"GENERAL";"TAB3",#N/A,TRUE,"GENERAL";"TAB4",#N/A,TRUE,"GENERAL";"TAB5",#N/A,TRUE,"GENERAL"}</definedName>
    <definedName name="____y9" localSheetId="12" hidden="1">{"TAB1",#N/A,TRUE,"GENERAL";"TAB2",#N/A,TRUE,"GENERAL";"TAB3",#N/A,TRUE,"GENERAL";"TAB4",#N/A,TRUE,"GENERAL";"TAB5",#N/A,TRUE,"GENERAL"}</definedName>
    <definedName name="____y9"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10"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13" hidden="1">{"TAB1",#N/A,TRUE,"GENERAL";"TAB2",#N/A,TRUE,"GENERAL";"TAB3",#N/A,TRUE,"GENERAL";"TAB4",#N/A,TRUE,"GENERAL";"TAB5",#N/A,TRUE,"GENERAL"}</definedName>
    <definedName name="____z1" localSheetId="12" hidden="1">{"TAB1",#N/A,TRUE,"GENERAL";"TAB2",#N/A,TRUE,"GENERAL";"TAB3",#N/A,TRUE,"GENERAL";"TAB4",#N/A,TRUE,"GENERAL";"TAB5",#N/A,TRUE,"GENERAL"}</definedName>
    <definedName name="____z1" hidden="1">{"TAB1",#N/A,TRUE,"GENERAL";"TAB2",#N/A,TRUE,"GENERAL";"TAB3",#N/A,TRUE,"GENERAL";"TAB4",#N/A,TRUE,"GENERAL";"TAB5",#N/A,TRUE,"GENERAL"}</definedName>
    <definedName name="____z2" localSheetId="9" hidden="1">{"via1",#N/A,TRUE,"general";"via2",#N/A,TRUE,"general";"via3",#N/A,TRUE,"general"}</definedName>
    <definedName name="____z2" localSheetId="5" hidden="1">{"via1",#N/A,TRUE,"general";"via2",#N/A,TRUE,"general";"via3",#N/A,TRUE,"general"}</definedName>
    <definedName name="____z2" localSheetId="10" hidden="1">{"via1",#N/A,TRUE,"general";"via2",#N/A,TRUE,"general";"via3",#N/A,TRUE,"general"}</definedName>
    <definedName name="____z2" localSheetId="6" hidden="1">{"via1",#N/A,TRUE,"general";"via2",#N/A,TRUE,"general";"via3",#N/A,TRUE,"general"}</definedName>
    <definedName name="____z2" localSheetId="13" hidden="1">{"via1",#N/A,TRUE,"general";"via2",#N/A,TRUE,"general";"via3",#N/A,TRUE,"general"}</definedName>
    <definedName name="____z2" localSheetId="12" hidden="1">{"via1",#N/A,TRUE,"general";"via2",#N/A,TRUE,"general";"via3",#N/A,TRUE,"general"}</definedName>
    <definedName name="____z2" hidden="1">{"via1",#N/A,TRUE,"general";"via2",#N/A,TRUE,"general";"via3",#N/A,TRUE,"general"}</definedName>
    <definedName name="____z3" localSheetId="9" hidden="1">{"via1",#N/A,TRUE,"general";"via2",#N/A,TRUE,"general";"via3",#N/A,TRUE,"general"}</definedName>
    <definedName name="____z3" localSheetId="5" hidden="1">{"via1",#N/A,TRUE,"general";"via2",#N/A,TRUE,"general";"via3",#N/A,TRUE,"general"}</definedName>
    <definedName name="____z3" localSheetId="10" hidden="1">{"via1",#N/A,TRUE,"general";"via2",#N/A,TRUE,"general";"via3",#N/A,TRUE,"general"}</definedName>
    <definedName name="____z3" localSheetId="6" hidden="1">{"via1",#N/A,TRUE,"general";"via2",#N/A,TRUE,"general";"via3",#N/A,TRUE,"general"}</definedName>
    <definedName name="____z3" localSheetId="13" hidden="1">{"via1",#N/A,TRUE,"general";"via2",#N/A,TRUE,"general";"via3",#N/A,TRUE,"general"}</definedName>
    <definedName name="____z3" localSheetId="12" hidden="1">{"via1",#N/A,TRUE,"general";"via2",#N/A,TRUE,"general";"via3",#N/A,TRUE,"general"}</definedName>
    <definedName name="____z3" hidden="1">{"via1",#N/A,TRUE,"general";"via2",#N/A,TRUE,"general";"via3",#N/A,TRUE,"general"}</definedName>
    <definedName name="____z4" localSheetId="9"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10"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13" hidden="1">{"TAB1",#N/A,TRUE,"GENERAL";"TAB2",#N/A,TRUE,"GENERAL";"TAB3",#N/A,TRUE,"GENERAL";"TAB4",#N/A,TRUE,"GENERAL";"TAB5",#N/A,TRUE,"GENERAL"}</definedName>
    <definedName name="____z4" localSheetId="12" hidden="1">{"TAB1",#N/A,TRUE,"GENERAL";"TAB2",#N/A,TRUE,"GENERAL";"TAB3",#N/A,TRUE,"GENERAL";"TAB4",#N/A,TRUE,"GENERAL";"TAB5",#N/A,TRUE,"GENERAL"}</definedName>
    <definedName name="____z4" hidden="1">{"TAB1",#N/A,TRUE,"GENERAL";"TAB2",#N/A,TRUE,"GENERAL";"TAB3",#N/A,TRUE,"GENERAL";"TAB4",#N/A,TRUE,"GENERAL";"TAB5",#N/A,TRUE,"GENERAL"}</definedName>
    <definedName name="____z5" localSheetId="9" hidden="1">{"via1",#N/A,TRUE,"general";"via2",#N/A,TRUE,"general";"via3",#N/A,TRUE,"general"}</definedName>
    <definedName name="____z5" localSheetId="5" hidden="1">{"via1",#N/A,TRUE,"general";"via2",#N/A,TRUE,"general";"via3",#N/A,TRUE,"general"}</definedName>
    <definedName name="____z5" localSheetId="10" hidden="1">{"via1",#N/A,TRUE,"general";"via2",#N/A,TRUE,"general";"via3",#N/A,TRUE,"general"}</definedName>
    <definedName name="____z5" localSheetId="6" hidden="1">{"via1",#N/A,TRUE,"general";"via2",#N/A,TRUE,"general";"via3",#N/A,TRUE,"general"}</definedName>
    <definedName name="____z5" localSheetId="13" hidden="1">{"via1",#N/A,TRUE,"general";"via2",#N/A,TRUE,"general";"via3",#N/A,TRUE,"general"}</definedName>
    <definedName name="____z5" localSheetId="12" hidden="1">{"via1",#N/A,TRUE,"general";"via2",#N/A,TRUE,"general";"via3",#N/A,TRUE,"general"}</definedName>
    <definedName name="____z5" hidden="1">{"via1",#N/A,TRUE,"general";"via2",#N/A,TRUE,"general";"via3",#N/A,TRUE,"general"}</definedName>
    <definedName name="____z6" localSheetId="9"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10"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13" hidden="1">{"TAB1",#N/A,TRUE,"GENERAL";"TAB2",#N/A,TRUE,"GENERAL";"TAB3",#N/A,TRUE,"GENERAL";"TAB4",#N/A,TRUE,"GENERAL";"TAB5",#N/A,TRUE,"GENERAL"}</definedName>
    <definedName name="____z6" localSheetId="12" hidden="1">{"TAB1",#N/A,TRUE,"GENERAL";"TAB2",#N/A,TRUE,"GENERAL";"TAB3",#N/A,TRUE,"GENERAL";"TAB4",#N/A,TRUE,"GENERAL";"TAB5",#N/A,TRUE,"GENERAL"}</definedName>
    <definedName name="____z6" hidden="1">{"TAB1",#N/A,TRUE,"GENERAL";"TAB2",#N/A,TRUE,"GENERAL";"TAB3",#N/A,TRUE,"GENERAL";"TAB4",#N/A,TRUE,"GENERAL";"TAB5",#N/A,TRUE,"GENERAL"}</definedName>
    <definedName name="___a1" localSheetId="9" hidden="1">{"TAB1",#N/A,TRUE,"GENERAL";"TAB2",#N/A,TRUE,"GENERAL";"TAB3",#N/A,TRUE,"GENERAL";"TAB4",#N/A,TRUE,"GENERAL";"TAB5",#N/A,TRUE,"GENERAL"}</definedName>
    <definedName name="___a1" localSheetId="5"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6"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2" hidden="1">{"TAB1",#N/A,TRUE,"GENERAL";"TAB2",#N/A,TRUE,"GENERAL";"TAB3",#N/A,TRUE,"GENERAL";"TAB4",#N/A,TRUE,"GENERAL";"TAB5",#N/A,TRUE,"GENERAL"}</definedName>
    <definedName name="___a1" hidden="1">{"TAB1",#N/A,TRUE,"GENERAL";"TAB2",#N/A,TRUE,"GENERAL";"TAB3",#N/A,TRUE,"GENERAL";"TAB4",#N/A,TRUE,"GENERAL";"TAB5",#N/A,TRUE,"GENERAL"}</definedName>
    <definedName name="___A17000" localSheetId="9">#REF!</definedName>
    <definedName name="___A17000" localSheetId="5">#REF!</definedName>
    <definedName name="___A17000" localSheetId="10">#REF!</definedName>
    <definedName name="___A17000" localSheetId="6">#REF!</definedName>
    <definedName name="___A17000" localSheetId="13">#REF!</definedName>
    <definedName name="___A17000" localSheetId="12">#REF!</definedName>
    <definedName name="___A17000">#REF!</definedName>
    <definedName name="___A20000" localSheetId="9">#REF!</definedName>
    <definedName name="___A20000" localSheetId="5">#REF!</definedName>
    <definedName name="___A20000" localSheetId="10">#REF!</definedName>
    <definedName name="___A20000" localSheetId="6">#REF!</definedName>
    <definedName name="___A20000" localSheetId="13">#REF!</definedName>
    <definedName name="___A20000" localSheetId="12">#REF!</definedName>
    <definedName name="___A20000">#REF!</definedName>
    <definedName name="___a3" localSheetId="9" hidden="1">{"TAB1",#N/A,TRUE,"GENERAL";"TAB2",#N/A,TRUE,"GENERAL";"TAB3",#N/A,TRUE,"GENERAL";"TAB4",#N/A,TRUE,"GENERAL";"TAB5",#N/A,TRUE,"GENERAL"}</definedName>
    <definedName name="___a3" localSheetId="5"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6"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2" hidden="1">{"TAB1",#N/A,TRUE,"GENERAL";"TAB2",#N/A,TRUE,"GENERAL";"TAB3",#N/A,TRUE,"GENERAL";"TAB4",#N/A,TRUE,"GENERAL";"TAB5",#N/A,TRUE,"GENERAL"}</definedName>
    <definedName name="___a3" hidden="1">{"TAB1",#N/A,TRUE,"GENERAL";"TAB2",#N/A,TRUE,"GENERAL";"TAB3",#N/A,TRUE,"GENERAL";"TAB4",#N/A,TRUE,"GENERAL";"TAB5",#N/A,TRUE,"GENERAL"}</definedName>
    <definedName name="___A30000" localSheetId="9">#REF!</definedName>
    <definedName name="___A30000" localSheetId="5">#REF!</definedName>
    <definedName name="___A30000" localSheetId="10">#REF!</definedName>
    <definedName name="___A30000" localSheetId="6">#REF!</definedName>
    <definedName name="___A30000" localSheetId="13">#REF!</definedName>
    <definedName name="___A30000" localSheetId="12">#REF!</definedName>
    <definedName name="___A30000">#REF!</definedName>
    <definedName name="___a4" localSheetId="9" hidden="1">{"via1",#N/A,TRUE,"general";"via2",#N/A,TRUE,"general";"via3",#N/A,TRUE,"general"}</definedName>
    <definedName name="___a4" localSheetId="5" hidden="1">{"via1",#N/A,TRUE,"general";"via2",#N/A,TRUE,"general";"via3",#N/A,TRUE,"general"}</definedName>
    <definedName name="___a4" localSheetId="10" hidden="1">{"via1",#N/A,TRUE,"general";"via2",#N/A,TRUE,"general";"via3",#N/A,TRUE,"general"}</definedName>
    <definedName name="___a4" localSheetId="6" hidden="1">{"via1",#N/A,TRUE,"general";"via2",#N/A,TRUE,"general";"via3",#N/A,TRUE,"general"}</definedName>
    <definedName name="___a4" localSheetId="13" hidden="1">{"via1",#N/A,TRUE,"general";"via2",#N/A,TRUE,"general";"via3",#N/A,TRUE,"general"}</definedName>
    <definedName name="___a4" localSheetId="12" hidden="1">{"via1",#N/A,TRUE,"general";"via2",#N/A,TRUE,"general";"via3",#N/A,TRUE,"general"}</definedName>
    <definedName name="___a4" hidden="1">{"via1",#N/A,TRUE,"general";"via2",#N/A,TRUE,"general";"via3",#N/A,TRUE,"general"}</definedName>
    <definedName name="___a5" localSheetId="9" hidden="1">{"TAB1",#N/A,TRUE,"GENERAL";"TAB2",#N/A,TRUE,"GENERAL";"TAB3",#N/A,TRUE,"GENERAL";"TAB4",#N/A,TRUE,"GENERAL";"TAB5",#N/A,TRUE,"GENERAL"}</definedName>
    <definedName name="___a5" localSheetId="5"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6"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2" hidden="1">{"TAB1",#N/A,TRUE,"GENERAL";"TAB2",#N/A,TRUE,"GENERAL";"TAB3",#N/A,TRUE,"GENERAL";"TAB4",#N/A,TRUE,"GENERAL";"TAB5",#N/A,TRUE,"GENERAL"}</definedName>
    <definedName name="___a5" hidden="1">{"TAB1",#N/A,TRUE,"GENERAL";"TAB2",#N/A,TRUE,"GENERAL";"TAB3",#N/A,TRUE,"GENERAL";"TAB4",#N/A,TRUE,"GENERAL";"TAB5",#N/A,TRUE,"GENERAL"}</definedName>
    <definedName name="___a6" localSheetId="9" hidden="1">{"TAB1",#N/A,TRUE,"GENERAL";"TAB2",#N/A,TRUE,"GENERAL";"TAB3",#N/A,TRUE,"GENERAL";"TAB4",#N/A,TRUE,"GENERAL";"TAB5",#N/A,TRUE,"GENERAL"}</definedName>
    <definedName name="___a6" localSheetId="5"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6"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2" hidden="1">{"TAB1",#N/A,TRUE,"GENERAL";"TAB2",#N/A,TRUE,"GENERAL";"TAB3",#N/A,TRUE,"GENERAL";"TAB4",#N/A,TRUE,"GENERAL";"TAB5",#N/A,TRUE,"GENERAL"}</definedName>
    <definedName name="___a6" hidden="1">{"TAB1",#N/A,TRUE,"GENERAL";"TAB2",#N/A,TRUE,"GENERAL";"TAB3",#N/A,TRUE,"GENERAL";"TAB4",#N/A,TRUE,"GENERAL";"TAB5",#N/A,TRUE,"GENERAL"}</definedName>
    <definedName name="___AFC1" localSheetId="9">#REF!</definedName>
    <definedName name="___AFC1" localSheetId="10">#REF!</definedName>
    <definedName name="___AFC1" localSheetId="6">#REF!</definedName>
    <definedName name="___AFC1" localSheetId="12">#REF!</definedName>
    <definedName name="___AFC1">#REF!</definedName>
    <definedName name="___AFC3" localSheetId="9">#REF!</definedName>
    <definedName name="___AFC3" localSheetId="10">#REF!</definedName>
    <definedName name="___AFC3" localSheetId="6">#REF!</definedName>
    <definedName name="___AFC3" localSheetId="12">#REF!</definedName>
    <definedName name="___AFC3">#REF!</definedName>
    <definedName name="___AFC5" localSheetId="9">#REF!</definedName>
    <definedName name="___AFC5" localSheetId="10">#REF!</definedName>
    <definedName name="___AFC5" localSheetId="6">#REF!</definedName>
    <definedName name="___AFC5" localSheetId="12">#REF!</definedName>
    <definedName name="___AFC5">#REF!</definedName>
    <definedName name="___aiu2" localSheetId="10">#REF!</definedName>
    <definedName name="___aiu2" localSheetId="12">[8]AIU!$J$105</definedName>
    <definedName name="___aiu2">#REF!</definedName>
    <definedName name="___ALL4" localSheetId="9">#REF!</definedName>
    <definedName name="___ALL4" localSheetId="5">#REF!</definedName>
    <definedName name="___ALL4" localSheetId="10">#REF!</definedName>
    <definedName name="___ALL4" localSheetId="6">#REF!</definedName>
    <definedName name="___ALL4" localSheetId="13">#REF!</definedName>
    <definedName name="___ALL4" localSheetId="12">#REF!</definedName>
    <definedName name="___ALL4">#REF!</definedName>
    <definedName name="___Amm1" localSheetId="9">#REF!</definedName>
    <definedName name="___Amm1" localSheetId="5">#REF!</definedName>
    <definedName name="___Amm1" localSheetId="10">#REF!</definedName>
    <definedName name="___Amm1" localSheetId="6">#REF!</definedName>
    <definedName name="___Amm1" localSheetId="13">#REF!</definedName>
    <definedName name="___Amm1" localSheetId="12">#REF!</definedName>
    <definedName name="___Amm1">#REF!</definedName>
    <definedName name="___Amm2" localSheetId="9">#REF!</definedName>
    <definedName name="___Amm2" localSheetId="5">#REF!</definedName>
    <definedName name="___Amm2" localSheetId="10">#REF!</definedName>
    <definedName name="___Amm2" localSheetId="6">#REF!</definedName>
    <definedName name="___Amm2" localSheetId="13">#REF!</definedName>
    <definedName name="___Amm2" localSheetId="12">#REF!</definedName>
    <definedName name="___Amm2">#REF!</definedName>
    <definedName name="___apu1" localSheetId="10">#REF!</definedName>
    <definedName name="___apu1" localSheetId="12">[3]INSUMOS!#REF!</definedName>
    <definedName name="___apu1">#REF!</definedName>
    <definedName name="___APU221" localSheetId="9">#REF!</definedName>
    <definedName name="___APU221" localSheetId="5">#REF!</definedName>
    <definedName name="___APU221" localSheetId="10">#REF!</definedName>
    <definedName name="___APU221" localSheetId="6">#REF!</definedName>
    <definedName name="___APU221" localSheetId="13">#REF!</definedName>
    <definedName name="___APU221" localSheetId="12">#REF!</definedName>
    <definedName name="___APU221">#REF!</definedName>
    <definedName name="___APU465" localSheetId="10">#REF!</definedName>
    <definedName name="___APU465" localSheetId="6">#REF!</definedName>
    <definedName name="___APU465" localSheetId="12">[11]!absc</definedName>
    <definedName name="___APU465">#REF!</definedName>
    <definedName name="___b2" localSheetId="9" hidden="1">{"TAB1",#N/A,TRUE,"GENERAL";"TAB2",#N/A,TRUE,"GENERAL";"TAB3",#N/A,TRUE,"GENERAL";"TAB4",#N/A,TRUE,"GENERAL";"TAB5",#N/A,TRUE,"GENERAL"}</definedName>
    <definedName name="___b2" localSheetId="5"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6"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2" hidden="1">{"TAB1",#N/A,TRUE,"GENERAL";"TAB2",#N/A,TRUE,"GENERAL";"TAB3",#N/A,TRUE,"GENERAL";"TAB4",#N/A,TRUE,"GENERAL";"TAB5",#N/A,TRUE,"GENERAL"}</definedName>
    <definedName name="___b2" hidden="1">{"TAB1",#N/A,TRUE,"GENERAL";"TAB2",#N/A,TRUE,"GENERAL";"TAB3",#N/A,TRUE,"GENERAL";"TAB4",#N/A,TRUE,"GENERAL";"TAB5",#N/A,TRUE,"GENERAL"}</definedName>
    <definedName name="___b3" localSheetId="9" hidden="1">{"TAB1",#N/A,TRUE,"GENERAL";"TAB2",#N/A,TRUE,"GENERAL";"TAB3",#N/A,TRUE,"GENERAL";"TAB4",#N/A,TRUE,"GENERAL";"TAB5",#N/A,TRUE,"GENERAL"}</definedName>
    <definedName name="___b3" localSheetId="5"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6"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2" hidden="1">{"TAB1",#N/A,TRUE,"GENERAL";"TAB2",#N/A,TRUE,"GENERAL";"TAB3",#N/A,TRUE,"GENERAL";"TAB4",#N/A,TRUE,"GENERAL";"TAB5",#N/A,TRUE,"GENERAL"}</definedName>
    <definedName name="___b3" hidden="1">{"TAB1",#N/A,TRUE,"GENERAL";"TAB2",#N/A,TRUE,"GENERAL";"TAB3",#N/A,TRUE,"GENERAL";"TAB4",#N/A,TRUE,"GENERAL";"TAB5",#N/A,TRUE,"GENERAL"}</definedName>
    <definedName name="___b4" localSheetId="9" hidden="1">{"TAB1",#N/A,TRUE,"GENERAL";"TAB2",#N/A,TRUE,"GENERAL";"TAB3",#N/A,TRUE,"GENERAL";"TAB4",#N/A,TRUE,"GENERAL";"TAB5",#N/A,TRUE,"GENERAL"}</definedName>
    <definedName name="___b4" localSheetId="5"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6"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2" hidden="1">{"TAB1",#N/A,TRUE,"GENERAL";"TAB2",#N/A,TRUE,"GENERAL";"TAB3",#N/A,TRUE,"GENERAL";"TAB4",#N/A,TRUE,"GENERAL";"TAB5",#N/A,TRUE,"GENERAL"}</definedName>
    <definedName name="___b4" hidden="1">{"TAB1",#N/A,TRUE,"GENERAL";"TAB2",#N/A,TRUE,"GENERAL";"TAB3",#N/A,TRUE,"GENERAL";"TAB4",#N/A,TRUE,"GENERAL";"TAB5",#N/A,TRUE,"GENERAL"}</definedName>
    <definedName name="___b5" localSheetId="9" hidden="1">{"TAB1",#N/A,TRUE,"GENERAL";"TAB2",#N/A,TRUE,"GENERAL";"TAB3",#N/A,TRUE,"GENERAL";"TAB4",#N/A,TRUE,"GENERAL";"TAB5",#N/A,TRUE,"GENERAL"}</definedName>
    <definedName name="___b5" localSheetId="5"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6"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2" hidden="1">{"TAB1",#N/A,TRUE,"GENERAL";"TAB2",#N/A,TRUE,"GENERAL";"TAB3",#N/A,TRUE,"GENERAL";"TAB4",#N/A,TRUE,"GENERAL";"TAB5",#N/A,TRUE,"GENERAL"}</definedName>
    <definedName name="___b5" hidden="1">{"TAB1",#N/A,TRUE,"GENERAL";"TAB2",#N/A,TRUE,"GENERAL";"TAB3",#N/A,TRUE,"GENERAL";"TAB4",#N/A,TRUE,"GENERAL";"TAB5",#N/A,TRUE,"GENERAL"}</definedName>
    <definedName name="___b6" localSheetId="9" hidden="1">{"TAB1",#N/A,TRUE,"GENERAL";"TAB2",#N/A,TRUE,"GENERAL";"TAB3",#N/A,TRUE,"GENERAL";"TAB4",#N/A,TRUE,"GENERAL";"TAB5",#N/A,TRUE,"GENERAL"}</definedName>
    <definedName name="___b6" localSheetId="5"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6"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2" hidden="1">{"TAB1",#N/A,TRUE,"GENERAL";"TAB2",#N/A,TRUE,"GENERAL";"TAB3",#N/A,TRUE,"GENERAL";"TAB4",#N/A,TRUE,"GENERAL";"TAB5",#N/A,TRUE,"GENERAL"}</definedName>
    <definedName name="___b6" hidden="1">{"TAB1",#N/A,TRUE,"GENERAL";"TAB2",#N/A,TRUE,"GENERAL";"TAB3",#N/A,TRUE,"GENERAL";"TAB4",#N/A,TRUE,"GENERAL";"TAB5",#N/A,TRUE,"GENERAL"}</definedName>
    <definedName name="___b7" localSheetId="9" hidden="1">{"via1",#N/A,TRUE,"general";"via2",#N/A,TRUE,"general";"via3",#N/A,TRUE,"general"}</definedName>
    <definedName name="___b7" localSheetId="5" hidden="1">{"via1",#N/A,TRUE,"general";"via2",#N/A,TRUE,"general";"via3",#N/A,TRUE,"general"}</definedName>
    <definedName name="___b7" localSheetId="10" hidden="1">{"via1",#N/A,TRUE,"general";"via2",#N/A,TRUE,"general";"via3",#N/A,TRUE,"general"}</definedName>
    <definedName name="___b7" localSheetId="6" hidden="1">{"via1",#N/A,TRUE,"general";"via2",#N/A,TRUE,"general";"via3",#N/A,TRUE,"general"}</definedName>
    <definedName name="___b7" localSheetId="13" hidden="1">{"via1",#N/A,TRUE,"general";"via2",#N/A,TRUE,"general";"via3",#N/A,TRUE,"general"}</definedName>
    <definedName name="___b7" localSheetId="12" hidden="1">{"via1",#N/A,TRUE,"general";"via2",#N/A,TRUE,"general";"via3",#N/A,TRUE,"general"}</definedName>
    <definedName name="___b7" hidden="1">{"via1",#N/A,TRUE,"general";"via2",#N/A,TRUE,"general";"via3",#N/A,TRUE,"general"}</definedName>
    <definedName name="___b8" localSheetId="9" hidden="1">{"via1",#N/A,TRUE,"general";"via2",#N/A,TRUE,"general";"via3",#N/A,TRUE,"general"}</definedName>
    <definedName name="___b8" localSheetId="5" hidden="1">{"via1",#N/A,TRUE,"general";"via2",#N/A,TRUE,"general";"via3",#N/A,TRUE,"general"}</definedName>
    <definedName name="___b8" localSheetId="10" hidden="1">{"via1",#N/A,TRUE,"general";"via2",#N/A,TRUE,"general";"via3",#N/A,TRUE,"general"}</definedName>
    <definedName name="___b8" localSheetId="6" hidden="1">{"via1",#N/A,TRUE,"general";"via2",#N/A,TRUE,"general";"via3",#N/A,TRUE,"general"}</definedName>
    <definedName name="___b8" localSheetId="13" hidden="1">{"via1",#N/A,TRUE,"general";"via2",#N/A,TRUE,"general";"via3",#N/A,TRUE,"general"}</definedName>
    <definedName name="___b8" localSheetId="12" hidden="1">{"via1",#N/A,TRUE,"general";"via2",#N/A,TRUE,"general";"via3",#N/A,TRUE,"general"}</definedName>
    <definedName name="___b8" hidden="1">{"via1",#N/A,TRUE,"general";"via2",#N/A,TRUE,"general";"via3",#N/A,TRUE,"general"}</definedName>
    <definedName name="___bb9" localSheetId="9"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2" hidden="1">{"TAB1",#N/A,TRUE,"GENERAL";"TAB2",#N/A,TRUE,"GENERAL";"TAB3",#N/A,TRUE,"GENERAL";"TAB4",#N/A,TRUE,"GENERAL";"TAB5",#N/A,TRUE,"GENERAL"}</definedName>
    <definedName name="___bb9"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2" hidden="1">{"TAB1",#N/A,TRUE,"GENERAL";"TAB2",#N/A,TRUE,"GENERAL";"TAB3",#N/A,TRUE,"GENERAL";"TAB4",#N/A,TRUE,"GENERAL";"TAB5",#N/A,TRUE,"GENERAL"}</definedName>
    <definedName name="___bgb5" hidden="1">{"TAB1",#N/A,TRUE,"GENERAL";"TAB2",#N/A,TRUE,"GENERAL";"TAB3",#N/A,TRUE,"GENERAL";"TAB4",#N/A,TRUE,"GENERAL";"TAB5",#N/A,TRUE,"GENERAL"}</definedName>
    <definedName name="___BGC1" localSheetId="9">#REF!</definedName>
    <definedName name="___BGC1" localSheetId="10">#REF!</definedName>
    <definedName name="___BGC1" localSheetId="6">#REF!</definedName>
    <definedName name="___BGC1" localSheetId="12">#REF!</definedName>
    <definedName name="___BGC1">#REF!</definedName>
    <definedName name="___BGC3" localSheetId="9">#REF!</definedName>
    <definedName name="___BGC3" localSheetId="10">#REF!</definedName>
    <definedName name="___BGC3" localSheetId="6">#REF!</definedName>
    <definedName name="___BGC3" localSheetId="12">#REF!</definedName>
    <definedName name="___BGC3">#REF!</definedName>
    <definedName name="___BGC5" localSheetId="9">#REF!</definedName>
    <definedName name="___BGC5" localSheetId="10">#REF!</definedName>
    <definedName name="___BGC5" localSheetId="6">#REF!</definedName>
    <definedName name="___BGC5" localSheetId="12">#REF!</definedName>
    <definedName name="___BGC5">#REF!</definedName>
    <definedName name="___CAC1" localSheetId="9">#REF!</definedName>
    <definedName name="___CAC1" localSheetId="10">#REF!</definedName>
    <definedName name="___CAC1" localSheetId="6">#REF!</definedName>
    <definedName name="___CAC1" localSheetId="12">#REF!</definedName>
    <definedName name="___CAC1">#REF!</definedName>
    <definedName name="___CAC3" localSheetId="9">#REF!</definedName>
    <definedName name="___CAC3" localSheetId="10">#REF!</definedName>
    <definedName name="___CAC3" localSheetId="6">#REF!</definedName>
    <definedName name="___CAC3" localSheetId="12">#REF!</definedName>
    <definedName name="___CAC3">#REF!</definedName>
    <definedName name="___CAC5" localSheetId="9">#REF!</definedName>
    <definedName name="___CAC5" localSheetId="10">#REF!</definedName>
    <definedName name="___CAC5" localSheetId="6">#REF!</definedName>
    <definedName name="___CAC5" localSheetId="12">#REF!</definedName>
    <definedName name="___CAC5">#REF!</definedName>
    <definedName name="___Cod1" localSheetId="9">#REF!</definedName>
    <definedName name="___Cod1" localSheetId="5">#REF!</definedName>
    <definedName name="___Cod1" localSheetId="10">#REF!</definedName>
    <definedName name="___Cod1" localSheetId="6">#REF!</definedName>
    <definedName name="___Cod1" localSheetId="13">#REF!</definedName>
    <definedName name="___Cod1" localSheetId="12">#REF!</definedName>
    <definedName name="___Cod1">#REF!</definedName>
    <definedName name="___cua1" localSheetId="10">#REF!</definedName>
    <definedName name="___cua1" localSheetId="12">'[5]ALCANTARILLADO RAS'!$A$4:$B$14</definedName>
    <definedName name="___cua1">#REF!</definedName>
    <definedName name="___DCF2" localSheetId="9">#REF!</definedName>
    <definedName name="___DCF2" localSheetId="5">#REF!</definedName>
    <definedName name="___DCF2" localSheetId="10">#REF!</definedName>
    <definedName name="___DCF2" localSheetId="6">#REF!</definedName>
    <definedName name="___DCF2" localSheetId="13">#REF!</definedName>
    <definedName name="___DCF2" localSheetId="12">#REF!</definedName>
    <definedName name="___DCF2">#REF!</definedName>
    <definedName name="___DMD1" localSheetId="9">#REF!</definedName>
    <definedName name="___DMD1" localSheetId="5">#REF!</definedName>
    <definedName name="___DMD1" localSheetId="10">#REF!</definedName>
    <definedName name="___DMD1" localSheetId="6">#REF!</definedName>
    <definedName name="___DMD1" localSheetId="13">#REF!</definedName>
    <definedName name="___DMD1" localSheetId="12">#REF!</definedName>
    <definedName name="___DMD1">#REF!</definedName>
    <definedName name="___EST1" localSheetId="9">#REF!</definedName>
    <definedName name="___EST1" localSheetId="5">#REF!</definedName>
    <definedName name="___EST1" localSheetId="10">#REF!</definedName>
    <definedName name="___EST1" localSheetId="6">#REF!</definedName>
    <definedName name="___EST1" localSheetId="13">#REF!</definedName>
    <definedName name="___EST1" localSheetId="12">#REF!</definedName>
    <definedName name="___EST1">#REF!</definedName>
    <definedName name="___EST10" localSheetId="9">#REF!</definedName>
    <definedName name="___EST10" localSheetId="5">#REF!</definedName>
    <definedName name="___EST10" localSheetId="10">#REF!</definedName>
    <definedName name="___EST10" localSheetId="6">#REF!</definedName>
    <definedName name="___EST10" localSheetId="13">#REF!</definedName>
    <definedName name="___EST10" localSheetId="12">#REF!</definedName>
    <definedName name="___EST10">#REF!</definedName>
    <definedName name="___EST11" localSheetId="9">#REF!</definedName>
    <definedName name="___EST11" localSheetId="5">#REF!</definedName>
    <definedName name="___EST11" localSheetId="10">#REF!</definedName>
    <definedName name="___EST11" localSheetId="6">#REF!</definedName>
    <definedName name="___EST11" localSheetId="13">#REF!</definedName>
    <definedName name="___EST11" localSheetId="12">#REF!</definedName>
    <definedName name="___EST11">#REF!</definedName>
    <definedName name="___EST12" localSheetId="9">#REF!</definedName>
    <definedName name="___EST12" localSheetId="5">#REF!</definedName>
    <definedName name="___EST12" localSheetId="10">#REF!</definedName>
    <definedName name="___EST12" localSheetId="6">#REF!</definedName>
    <definedName name="___EST12" localSheetId="13">#REF!</definedName>
    <definedName name="___EST12" localSheetId="12">#REF!</definedName>
    <definedName name="___EST12">#REF!</definedName>
    <definedName name="___EST13" localSheetId="9">#REF!</definedName>
    <definedName name="___EST13" localSheetId="5">#REF!</definedName>
    <definedName name="___EST13" localSheetId="10">#REF!</definedName>
    <definedName name="___EST13" localSheetId="6">#REF!</definedName>
    <definedName name="___EST13" localSheetId="13">#REF!</definedName>
    <definedName name="___EST13" localSheetId="12">#REF!</definedName>
    <definedName name="___EST13">#REF!</definedName>
    <definedName name="___EST14" localSheetId="9">#REF!</definedName>
    <definedName name="___EST14" localSheetId="5">#REF!</definedName>
    <definedName name="___EST14" localSheetId="10">#REF!</definedName>
    <definedName name="___EST14" localSheetId="6">#REF!</definedName>
    <definedName name="___EST14" localSheetId="13">#REF!</definedName>
    <definedName name="___EST14" localSheetId="12">#REF!</definedName>
    <definedName name="___EST14">#REF!</definedName>
    <definedName name="___EST15" localSheetId="9">#REF!</definedName>
    <definedName name="___EST15" localSheetId="5">#REF!</definedName>
    <definedName name="___EST15" localSheetId="10">#REF!</definedName>
    <definedName name="___EST15" localSheetId="6">#REF!</definedName>
    <definedName name="___EST15" localSheetId="13">#REF!</definedName>
    <definedName name="___EST15" localSheetId="12">#REF!</definedName>
    <definedName name="___EST15">#REF!</definedName>
    <definedName name="___EST16" localSheetId="9">#REF!</definedName>
    <definedName name="___EST16" localSheetId="5">#REF!</definedName>
    <definedName name="___EST16" localSheetId="10">#REF!</definedName>
    <definedName name="___EST16" localSheetId="6">#REF!</definedName>
    <definedName name="___EST16" localSheetId="13">#REF!</definedName>
    <definedName name="___EST16" localSheetId="12">#REF!</definedName>
    <definedName name="___EST16">#REF!</definedName>
    <definedName name="___EST17" localSheetId="9">#REF!</definedName>
    <definedName name="___EST17" localSheetId="5">#REF!</definedName>
    <definedName name="___EST17" localSheetId="10">#REF!</definedName>
    <definedName name="___EST17" localSheetId="6">#REF!</definedName>
    <definedName name="___EST17" localSheetId="13">#REF!</definedName>
    <definedName name="___EST17" localSheetId="12">#REF!</definedName>
    <definedName name="___EST17">#REF!</definedName>
    <definedName name="___EST18" localSheetId="9">#REF!</definedName>
    <definedName name="___EST18" localSheetId="5">#REF!</definedName>
    <definedName name="___EST18" localSheetId="10">#REF!</definedName>
    <definedName name="___EST18" localSheetId="6">#REF!</definedName>
    <definedName name="___EST18" localSheetId="13">#REF!</definedName>
    <definedName name="___EST18" localSheetId="12">#REF!</definedName>
    <definedName name="___EST18">#REF!</definedName>
    <definedName name="___EST19" localSheetId="9">#REF!</definedName>
    <definedName name="___EST19" localSheetId="5">#REF!</definedName>
    <definedName name="___EST19" localSheetId="10">#REF!</definedName>
    <definedName name="___EST19" localSheetId="6">#REF!</definedName>
    <definedName name="___EST19" localSheetId="13">#REF!</definedName>
    <definedName name="___EST19" localSheetId="12">#REF!</definedName>
    <definedName name="___EST19">#REF!</definedName>
    <definedName name="___EST2" localSheetId="9">#REF!</definedName>
    <definedName name="___EST2" localSheetId="5">#REF!</definedName>
    <definedName name="___EST2" localSheetId="10">#REF!</definedName>
    <definedName name="___EST2" localSheetId="6">#REF!</definedName>
    <definedName name="___EST2" localSheetId="13">#REF!</definedName>
    <definedName name="___EST2" localSheetId="12">#REF!</definedName>
    <definedName name="___EST2">#REF!</definedName>
    <definedName name="___EST3" localSheetId="9">#REF!</definedName>
    <definedName name="___EST3" localSheetId="5">#REF!</definedName>
    <definedName name="___EST3" localSheetId="10">#REF!</definedName>
    <definedName name="___EST3" localSheetId="6">#REF!</definedName>
    <definedName name="___EST3" localSheetId="13">#REF!</definedName>
    <definedName name="___EST3" localSheetId="12">#REF!</definedName>
    <definedName name="___EST3">#REF!</definedName>
    <definedName name="___EST4" localSheetId="9">#REF!</definedName>
    <definedName name="___EST4" localSheetId="5">#REF!</definedName>
    <definedName name="___EST4" localSheetId="10">#REF!</definedName>
    <definedName name="___EST4" localSheetId="6">#REF!</definedName>
    <definedName name="___EST4" localSheetId="13">#REF!</definedName>
    <definedName name="___EST4" localSheetId="12">#REF!</definedName>
    <definedName name="___EST4">#REF!</definedName>
    <definedName name="___EST5" localSheetId="9">#REF!</definedName>
    <definedName name="___EST5" localSheetId="5">#REF!</definedName>
    <definedName name="___EST5" localSheetId="10">#REF!</definedName>
    <definedName name="___EST5" localSheetId="6">#REF!</definedName>
    <definedName name="___EST5" localSheetId="13">#REF!</definedName>
    <definedName name="___EST5" localSheetId="12">#REF!</definedName>
    <definedName name="___EST5">#REF!</definedName>
    <definedName name="___EST6" localSheetId="9">#REF!</definedName>
    <definedName name="___EST6" localSheetId="5">#REF!</definedName>
    <definedName name="___EST6" localSheetId="10">#REF!</definedName>
    <definedName name="___EST6" localSheetId="6">#REF!</definedName>
    <definedName name="___EST6" localSheetId="13">#REF!</definedName>
    <definedName name="___EST6" localSheetId="12">#REF!</definedName>
    <definedName name="___EST6">#REF!</definedName>
    <definedName name="___EST7" localSheetId="9">#REF!</definedName>
    <definedName name="___EST7" localSheetId="5">#REF!</definedName>
    <definedName name="___EST7" localSheetId="10">#REF!</definedName>
    <definedName name="___EST7" localSheetId="6">#REF!</definedName>
    <definedName name="___EST7" localSheetId="13">#REF!</definedName>
    <definedName name="___EST7" localSheetId="12">#REF!</definedName>
    <definedName name="___EST7">#REF!</definedName>
    <definedName name="___EST8" localSheetId="9">#REF!</definedName>
    <definedName name="___EST8" localSheetId="5">#REF!</definedName>
    <definedName name="___EST8" localSheetId="10">#REF!</definedName>
    <definedName name="___EST8" localSheetId="6">#REF!</definedName>
    <definedName name="___EST8" localSheetId="13">#REF!</definedName>
    <definedName name="___EST8" localSheetId="12">#REF!</definedName>
    <definedName name="___EST8">#REF!</definedName>
    <definedName name="___EST9" localSheetId="9">#REF!</definedName>
    <definedName name="___EST9" localSheetId="5">#REF!</definedName>
    <definedName name="___EST9" localSheetId="10">#REF!</definedName>
    <definedName name="___EST9" localSheetId="6">#REF!</definedName>
    <definedName name="___EST9" localSheetId="13">#REF!</definedName>
    <definedName name="___EST9" localSheetId="12">#REF!</definedName>
    <definedName name="___EST9">#REF!</definedName>
    <definedName name="___ETR13" localSheetId="12">#REF!</definedName>
    <definedName name="___ETR13">#REF!</definedName>
    <definedName name="___exc02" localSheetId="10">#REF!</definedName>
    <definedName name="___exc02" localSheetId="12">[10]datos!$Q$5:$Q$300</definedName>
    <definedName name="___exc02">#REF!</definedName>
    <definedName name="___EXC1" localSheetId="9">#REF!</definedName>
    <definedName name="___EXC1" localSheetId="5">#REF!</definedName>
    <definedName name="___EXC1" localSheetId="10">#REF!</definedName>
    <definedName name="___EXC1" localSheetId="6">#REF!</definedName>
    <definedName name="___EXC1" localSheetId="13">#REF!</definedName>
    <definedName name="___EXC1" localSheetId="12">#REF!</definedName>
    <definedName name="___EXC1">#REF!</definedName>
    <definedName name="___EXC10" localSheetId="9">#REF!</definedName>
    <definedName name="___EXC10" localSheetId="5">#REF!</definedName>
    <definedName name="___EXC10" localSheetId="10">#REF!</definedName>
    <definedName name="___EXC10" localSheetId="6">#REF!</definedName>
    <definedName name="___EXC10" localSheetId="13">#REF!</definedName>
    <definedName name="___EXC10" localSheetId="12">#REF!</definedName>
    <definedName name="___EXC10">#REF!</definedName>
    <definedName name="___EXC11" localSheetId="9">#REF!</definedName>
    <definedName name="___EXC11" localSheetId="5">#REF!</definedName>
    <definedName name="___EXC11" localSheetId="10">#REF!</definedName>
    <definedName name="___EXC11" localSheetId="6">#REF!</definedName>
    <definedName name="___EXC11" localSheetId="13">#REF!</definedName>
    <definedName name="___EXC11" localSheetId="12">#REF!</definedName>
    <definedName name="___EXC11">#REF!</definedName>
    <definedName name="___EXC12" localSheetId="9">#REF!</definedName>
    <definedName name="___EXC12" localSheetId="5">#REF!</definedName>
    <definedName name="___EXC12" localSheetId="10">#REF!</definedName>
    <definedName name="___EXC12" localSheetId="6">#REF!</definedName>
    <definedName name="___EXC12" localSheetId="13">#REF!</definedName>
    <definedName name="___EXC12" localSheetId="12">#REF!</definedName>
    <definedName name="___EXC12">#REF!</definedName>
    <definedName name="___EXC2" localSheetId="9">#REF!</definedName>
    <definedName name="___EXC2" localSheetId="5">#REF!</definedName>
    <definedName name="___EXC2" localSheetId="10">#REF!</definedName>
    <definedName name="___EXC2" localSheetId="6">#REF!</definedName>
    <definedName name="___EXC2" localSheetId="13">#REF!</definedName>
    <definedName name="___EXC2" localSheetId="12">#REF!</definedName>
    <definedName name="___EXC2">#REF!</definedName>
    <definedName name="___exc24" localSheetId="10">#REF!</definedName>
    <definedName name="___exc24" localSheetId="12">[10]datos!$R$5:$R$300</definedName>
    <definedName name="___exc24">#REF!</definedName>
    <definedName name="___EXC3" localSheetId="9">#REF!</definedName>
    <definedName name="___EXC3" localSheetId="5">#REF!</definedName>
    <definedName name="___EXC3" localSheetId="10">#REF!</definedName>
    <definedName name="___EXC3" localSheetId="6">#REF!</definedName>
    <definedName name="___EXC3" localSheetId="13">#REF!</definedName>
    <definedName name="___EXC3" localSheetId="12">#REF!</definedName>
    <definedName name="___EXC3">#REF!</definedName>
    <definedName name="___EXC4" localSheetId="9">#REF!</definedName>
    <definedName name="___EXC4" localSheetId="5">#REF!</definedName>
    <definedName name="___EXC4" localSheetId="10">#REF!</definedName>
    <definedName name="___EXC4" localSheetId="6">#REF!</definedName>
    <definedName name="___EXC4" localSheetId="13">#REF!</definedName>
    <definedName name="___EXC4" localSheetId="12">#REF!</definedName>
    <definedName name="___EXC4">#REF!</definedName>
    <definedName name="___exc40" localSheetId="10">#REF!</definedName>
    <definedName name="___exc40" localSheetId="12">[10]datos!$S$5:$S$300</definedName>
    <definedName name="___exc40">#REF!</definedName>
    <definedName name="___EXC5" localSheetId="9">#REF!</definedName>
    <definedName name="___EXC5" localSheetId="5">#REF!</definedName>
    <definedName name="___EXC5" localSheetId="10">#REF!</definedName>
    <definedName name="___EXC5" localSheetId="6">#REF!</definedName>
    <definedName name="___EXC5" localSheetId="13">#REF!</definedName>
    <definedName name="___EXC5" localSheetId="12">#REF!</definedName>
    <definedName name="___EXC5">#REF!</definedName>
    <definedName name="___EXC6" localSheetId="9">#REF!</definedName>
    <definedName name="___EXC6" localSheetId="5">#REF!</definedName>
    <definedName name="___EXC6" localSheetId="10">#REF!</definedName>
    <definedName name="___EXC6" localSheetId="6">#REF!</definedName>
    <definedName name="___EXC6" localSheetId="13">#REF!</definedName>
    <definedName name="___EXC6" localSheetId="12">#REF!</definedName>
    <definedName name="___EXC6">#REF!</definedName>
    <definedName name="___EXC7" localSheetId="9">#REF!</definedName>
    <definedName name="___EXC7" localSheetId="5">#REF!</definedName>
    <definedName name="___EXC7" localSheetId="10">#REF!</definedName>
    <definedName name="___EXC7" localSheetId="6">#REF!</definedName>
    <definedName name="___EXC7" localSheetId="13">#REF!</definedName>
    <definedName name="___EXC7" localSheetId="12">#REF!</definedName>
    <definedName name="___EXC7">#REF!</definedName>
    <definedName name="___EXC8" localSheetId="9">#REF!</definedName>
    <definedName name="___EXC8" localSheetId="5">#REF!</definedName>
    <definedName name="___EXC8" localSheetId="10">#REF!</definedName>
    <definedName name="___EXC8" localSheetId="6">#REF!</definedName>
    <definedName name="___EXC8" localSheetId="13">#REF!</definedName>
    <definedName name="___EXC8" localSheetId="12">#REF!</definedName>
    <definedName name="___EXC8">#REF!</definedName>
    <definedName name="___EXC9" localSheetId="9">#REF!</definedName>
    <definedName name="___EXC9" localSheetId="5">#REF!</definedName>
    <definedName name="___EXC9" localSheetId="10">#REF!</definedName>
    <definedName name="___EXC9" localSheetId="6">#REF!</definedName>
    <definedName name="___EXC9" localSheetId="13">#REF!</definedName>
    <definedName name="___EXC9" localSheetId="12">#REF!</definedName>
    <definedName name="___EXC9">#REF!</definedName>
    <definedName name="___g2" localSheetId="9" hidden="1">{"TAB1",#N/A,TRUE,"GENERAL";"TAB2",#N/A,TRUE,"GENERAL";"TAB3",#N/A,TRUE,"GENERAL";"TAB4",#N/A,TRUE,"GENERAL";"TAB5",#N/A,TRUE,"GENERAL"}</definedName>
    <definedName name="___g2" localSheetId="5"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6"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2" hidden="1">{"TAB1",#N/A,TRUE,"GENERAL";"TAB2",#N/A,TRUE,"GENERAL";"TAB3",#N/A,TRUE,"GENERAL";"TAB4",#N/A,TRUE,"GENERAL";"TAB5",#N/A,TRUE,"GENERAL"}</definedName>
    <definedName name="___g2" hidden="1">{"TAB1",#N/A,TRUE,"GENERAL";"TAB2",#N/A,TRUE,"GENERAL";"TAB3",#N/A,TRUE,"GENERAL";"TAB4",#N/A,TRUE,"GENERAL";"TAB5",#N/A,TRUE,"GENERAL"}</definedName>
    <definedName name="___g3" localSheetId="9" hidden="1">{"via1",#N/A,TRUE,"general";"via2",#N/A,TRUE,"general";"via3",#N/A,TRUE,"general"}</definedName>
    <definedName name="___g3" localSheetId="5" hidden="1">{"via1",#N/A,TRUE,"general";"via2",#N/A,TRUE,"general";"via3",#N/A,TRUE,"general"}</definedName>
    <definedName name="___g3" localSheetId="10" hidden="1">{"via1",#N/A,TRUE,"general";"via2",#N/A,TRUE,"general";"via3",#N/A,TRUE,"general"}</definedName>
    <definedName name="___g3" localSheetId="6" hidden="1">{"via1",#N/A,TRUE,"general";"via2",#N/A,TRUE,"general";"via3",#N/A,TRUE,"general"}</definedName>
    <definedName name="___g3" localSheetId="13" hidden="1">{"via1",#N/A,TRUE,"general";"via2",#N/A,TRUE,"general";"via3",#N/A,TRUE,"general"}</definedName>
    <definedName name="___g3" localSheetId="12" hidden="1">{"via1",#N/A,TRUE,"general";"via2",#N/A,TRUE,"general";"via3",#N/A,TRUE,"general"}</definedName>
    <definedName name="___g3" hidden="1">{"via1",#N/A,TRUE,"general";"via2",#N/A,TRUE,"general";"via3",#N/A,TRUE,"general"}</definedName>
    <definedName name="___g4" localSheetId="9" hidden="1">{"via1",#N/A,TRUE,"general";"via2",#N/A,TRUE,"general";"via3",#N/A,TRUE,"general"}</definedName>
    <definedName name="___g4" localSheetId="5" hidden="1">{"via1",#N/A,TRUE,"general";"via2",#N/A,TRUE,"general";"via3",#N/A,TRUE,"general"}</definedName>
    <definedName name="___g4" localSheetId="10" hidden="1">{"via1",#N/A,TRUE,"general";"via2",#N/A,TRUE,"general";"via3",#N/A,TRUE,"general"}</definedName>
    <definedName name="___g4" localSheetId="6" hidden="1">{"via1",#N/A,TRUE,"general";"via2",#N/A,TRUE,"general";"via3",#N/A,TRUE,"general"}</definedName>
    <definedName name="___g4" localSheetId="13" hidden="1">{"via1",#N/A,TRUE,"general";"via2",#N/A,TRUE,"general";"via3",#N/A,TRUE,"general"}</definedName>
    <definedName name="___g4" localSheetId="12" hidden="1">{"via1",#N/A,TRUE,"general";"via2",#N/A,TRUE,"general";"via3",#N/A,TRUE,"general"}</definedName>
    <definedName name="___g4" hidden="1">{"via1",#N/A,TRUE,"general";"via2",#N/A,TRUE,"general";"via3",#N/A,TRUE,"general"}</definedName>
    <definedName name="___g5" localSheetId="9" hidden="1">{"via1",#N/A,TRUE,"general";"via2",#N/A,TRUE,"general";"via3",#N/A,TRUE,"general"}</definedName>
    <definedName name="___g5" localSheetId="5" hidden="1">{"via1",#N/A,TRUE,"general";"via2",#N/A,TRUE,"general";"via3",#N/A,TRUE,"general"}</definedName>
    <definedName name="___g5" localSheetId="10" hidden="1">{"via1",#N/A,TRUE,"general";"via2",#N/A,TRUE,"general";"via3",#N/A,TRUE,"general"}</definedName>
    <definedName name="___g5" localSheetId="6" hidden="1">{"via1",#N/A,TRUE,"general";"via2",#N/A,TRUE,"general";"via3",#N/A,TRUE,"general"}</definedName>
    <definedName name="___g5" localSheetId="13" hidden="1">{"via1",#N/A,TRUE,"general";"via2",#N/A,TRUE,"general";"via3",#N/A,TRUE,"general"}</definedName>
    <definedName name="___g5" localSheetId="12" hidden="1">{"via1",#N/A,TRUE,"general";"via2",#N/A,TRUE,"general";"via3",#N/A,TRUE,"general"}</definedName>
    <definedName name="___g5" hidden="1">{"via1",#N/A,TRUE,"general";"via2",#N/A,TRUE,"general";"via3",#N/A,TRUE,"general"}</definedName>
    <definedName name="___g6" localSheetId="9" hidden="1">{"via1",#N/A,TRUE,"general";"via2",#N/A,TRUE,"general";"via3",#N/A,TRUE,"general"}</definedName>
    <definedName name="___g6" localSheetId="5" hidden="1">{"via1",#N/A,TRUE,"general";"via2",#N/A,TRUE,"general";"via3",#N/A,TRUE,"general"}</definedName>
    <definedName name="___g6" localSheetId="10" hidden="1">{"via1",#N/A,TRUE,"general";"via2",#N/A,TRUE,"general";"via3",#N/A,TRUE,"general"}</definedName>
    <definedName name="___g6" localSheetId="6" hidden="1">{"via1",#N/A,TRUE,"general";"via2",#N/A,TRUE,"general";"via3",#N/A,TRUE,"general"}</definedName>
    <definedName name="___g6" localSheetId="13" hidden="1">{"via1",#N/A,TRUE,"general";"via2",#N/A,TRUE,"general";"via3",#N/A,TRUE,"general"}</definedName>
    <definedName name="___g6" localSheetId="12" hidden="1">{"via1",#N/A,TRUE,"general";"via2",#N/A,TRUE,"general";"via3",#N/A,TRUE,"general"}</definedName>
    <definedName name="___g6" hidden="1">{"via1",#N/A,TRUE,"general";"via2",#N/A,TRUE,"general";"via3",#N/A,TRUE,"general"}</definedName>
    <definedName name="___g7" localSheetId="9" hidden="1">{"TAB1",#N/A,TRUE,"GENERAL";"TAB2",#N/A,TRUE,"GENERAL";"TAB3",#N/A,TRUE,"GENERAL";"TAB4",#N/A,TRUE,"GENERAL";"TAB5",#N/A,TRUE,"GENERAL"}</definedName>
    <definedName name="___g7" localSheetId="5"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6"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2" hidden="1">{"TAB1",#N/A,TRUE,"GENERAL";"TAB2",#N/A,TRUE,"GENERAL";"TAB3",#N/A,TRUE,"GENERAL";"TAB4",#N/A,TRUE,"GENERAL";"TAB5",#N/A,TRUE,"GENERAL"}</definedName>
    <definedName name="___g7"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2" hidden="1">{"TAB1",#N/A,TRUE,"GENERAL";"TAB2",#N/A,TRUE,"GENERAL";"TAB3",#N/A,TRUE,"GENERAL";"TAB4",#N/A,TRUE,"GENERAL";"TAB5",#N/A,TRUE,"GENERAL"}</definedName>
    <definedName name="___GR1" hidden="1">{"TAB1",#N/A,TRUE,"GENERAL";"TAB2",#N/A,TRUE,"GENERAL";"TAB3",#N/A,TRUE,"GENERAL";"TAB4",#N/A,TRUE,"GENERAL";"TAB5",#N/A,TRUE,"GENERAL"}</definedName>
    <definedName name="___gtr4" localSheetId="9" hidden="1">{"via1",#N/A,TRUE,"general";"via2",#N/A,TRUE,"general";"via3",#N/A,TRUE,"general"}</definedName>
    <definedName name="___gtr4" localSheetId="5" hidden="1">{"via1",#N/A,TRUE,"general";"via2",#N/A,TRUE,"general";"via3",#N/A,TRUE,"general"}</definedName>
    <definedName name="___gtr4" localSheetId="10" hidden="1">{"via1",#N/A,TRUE,"general";"via2",#N/A,TRUE,"general";"via3",#N/A,TRUE,"general"}</definedName>
    <definedName name="___gtr4" localSheetId="6" hidden="1">{"via1",#N/A,TRUE,"general";"via2",#N/A,TRUE,"general";"via3",#N/A,TRUE,"general"}</definedName>
    <definedName name="___gtr4" localSheetId="13" hidden="1">{"via1",#N/A,TRUE,"general";"via2",#N/A,TRUE,"general";"via3",#N/A,TRUE,"general"}</definedName>
    <definedName name="___gtr4" localSheetId="12" hidden="1">{"via1",#N/A,TRUE,"general";"via2",#N/A,TRUE,"general";"via3",#N/A,TRUE,"general"}</definedName>
    <definedName name="___gtr4" hidden="1">{"via1",#N/A,TRUE,"general";"via2",#N/A,TRUE,"general";"via3",#N/A,TRUE,"general"}</definedName>
    <definedName name="___h2" localSheetId="9" hidden="1">{"via1",#N/A,TRUE,"general";"via2",#N/A,TRUE,"general";"via3",#N/A,TRUE,"general"}</definedName>
    <definedName name="___h2" localSheetId="5" hidden="1">{"via1",#N/A,TRUE,"general";"via2",#N/A,TRUE,"general";"via3",#N/A,TRUE,"general"}</definedName>
    <definedName name="___h2" localSheetId="10" hidden="1">{"via1",#N/A,TRUE,"general";"via2",#N/A,TRUE,"general";"via3",#N/A,TRUE,"general"}</definedName>
    <definedName name="___h2" localSheetId="6" hidden="1">{"via1",#N/A,TRUE,"general";"via2",#N/A,TRUE,"general";"via3",#N/A,TRUE,"general"}</definedName>
    <definedName name="___h2" localSheetId="13" hidden="1">{"via1",#N/A,TRUE,"general";"via2",#N/A,TRUE,"general";"via3",#N/A,TRUE,"general"}</definedName>
    <definedName name="___h2" localSheetId="12" hidden="1">{"via1",#N/A,TRUE,"general";"via2",#N/A,TRUE,"general";"via3",#N/A,TRUE,"general"}</definedName>
    <definedName name="___h2" hidden="1">{"via1",#N/A,TRUE,"general";"via2",#N/A,TRUE,"general";"via3",#N/A,TRUE,"general"}</definedName>
    <definedName name="___h3" localSheetId="9" hidden="1">{"via1",#N/A,TRUE,"general";"via2",#N/A,TRUE,"general";"via3",#N/A,TRUE,"general"}</definedName>
    <definedName name="___h3" localSheetId="5" hidden="1">{"via1",#N/A,TRUE,"general";"via2",#N/A,TRUE,"general";"via3",#N/A,TRUE,"general"}</definedName>
    <definedName name="___h3" localSheetId="10" hidden="1">{"via1",#N/A,TRUE,"general";"via2",#N/A,TRUE,"general";"via3",#N/A,TRUE,"general"}</definedName>
    <definedName name="___h3" localSheetId="6" hidden="1">{"via1",#N/A,TRUE,"general";"via2",#N/A,TRUE,"general";"via3",#N/A,TRUE,"general"}</definedName>
    <definedName name="___h3" localSheetId="13" hidden="1">{"via1",#N/A,TRUE,"general";"via2",#N/A,TRUE,"general";"via3",#N/A,TRUE,"general"}</definedName>
    <definedName name="___h3" localSheetId="12" hidden="1">{"via1",#N/A,TRUE,"general";"via2",#N/A,TRUE,"general";"via3",#N/A,TRUE,"general"}</definedName>
    <definedName name="___h3" hidden="1">{"via1",#N/A,TRUE,"general";"via2",#N/A,TRUE,"general";"via3",#N/A,TRUE,"general"}</definedName>
    <definedName name="___h4" localSheetId="9" hidden="1">{"TAB1",#N/A,TRUE,"GENERAL";"TAB2",#N/A,TRUE,"GENERAL";"TAB3",#N/A,TRUE,"GENERAL";"TAB4",#N/A,TRUE,"GENERAL";"TAB5",#N/A,TRUE,"GENERAL"}</definedName>
    <definedName name="___h4" localSheetId="5"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6"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2" hidden="1">{"TAB1",#N/A,TRUE,"GENERAL";"TAB2",#N/A,TRUE,"GENERAL";"TAB3",#N/A,TRUE,"GENERAL";"TAB4",#N/A,TRUE,"GENERAL";"TAB5",#N/A,TRUE,"GENERAL"}</definedName>
    <definedName name="___h4" hidden="1">{"TAB1",#N/A,TRUE,"GENERAL";"TAB2",#N/A,TRUE,"GENERAL";"TAB3",#N/A,TRUE,"GENERAL";"TAB4",#N/A,TRUE,"GENERAL";"TAB5",#N/A,TRUE,"GENERAL"}</definedName>
    <definedName name="___h5" localSheetId="9" hidden="1">{"TAB1",#N/A,TRUE,"GENERAL";"TAB2",#N/A,TRUE,"GENERAL";"TAB3",#N/A,TRUE,"GENERAL";"TAB4",#N/A,TRUE,"GENERAL";"TAB5",#N/A,TRUE,"GENERAL"}</definedName>
    <definedName name="___h5" localSheetId="5"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6"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2" hidden="1">{"TAB1",#N/A,TRUE,"GENERAL";"TAB2",#N/A,TRUE,"GENERAL";"TAB3",#N/A,TRUE,"GENERAL";"TAB4",#N/A,TRUE,"GENERAL";"TAB5",#N/A,TRUE,"GENERAL"}</definedName>
    <definedName name="___h5" hidden="1">{"TAB1",#N/A,TRUE,"GENERAL";"TAB2",#N/A,TRUE,"GENERAL";"TAB3",#N/A,TRUE,"GENERAL";"TAB4",#N/A,TRUE,"GENERAL";"TAB5",#N/A,TRUE,"GENERAL"}</definedName>
    <definedName name="___h6" localSheetId="9" hidden="1">{"via1",#N/A,TRUE,"general";"via2",#N/A,TRUE,"general";"via3",#N/A,TRUE,"general"}</definedName>
    <definedName name="___h6" localSheetId="5" hidden="1">{"via1",#N/A,TRUE,"general";"via2",#N/A,TRUE,"general";"via3",#N/A,TRUE,"general"}</definedName>
    <definedName name="___h6" localSheetId="10" hidden="1">{"via1",#N/A,TRUE,"general";"via2",#N/A,TRUE,"general";"via3",#N/A,TRUE,"general"}</definedName>
    <definedName name="___h6" localSheetId="6" hidden="1">{"via1",#N/A,TRUE,"general";"via2",#N/A,TRUE,"general";"via3",#N/A,TRUE,"general"}</definedName>
    <definedName name="___h6" localSheetId="13" hidden="1">{"via1",#N/A,TRUE,"general";"via2",#N/A,TRUE,"general";"via3",#N/A,TRUE,"general"}</definedName>
    <definedName name="___h6" localSheetId="12" hidden="1">{"via1",#N/A,TRUE,"general";"via2",#N/A,TRUE,"general";"via3",#N/A,TRUE,"general"}</definedName>
    <definedName name="___h6" hidden="1">{"via1",#N/A,TRUE,"general";"via2",#N/A,TRUE,"general";"via3",#N/A,TRUE,"general"}</definedName>
    <definedName name="___h7" localSheetId="9" hidden="1">{"TAB1",#N/A,TRUE,"GENERAL";"TAB2",#N/A,TRUE,"GENERAL";"TAB3",#N/A,TRUE,"GENERAL";"TAB4",#N/A,TRUE,"GENERAL";"TAB5",#N/A,TRUE,"GENERAL"}</definedName>
    <definedName name="___h7" localSheetId="5"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6"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2" hidden="1">{"TAB1",#N/A,TRUE,"GENERAL";"TAB2",#N/A,TRUE,"GENERAL";"TAB3",#N/A,TRUE,"GENERAL";"TAB4",#N/A,TRUE,"GENERAL";"TAB5",#N/A,TRUE,"GENERAL"}</definedName>
    <definedName name="___h7" hidden="1">{"TAB1",#N/A,TRUE,"GENERAL";"TAB2",#N/A,TRUE,"GENERAL";"TAB3",#N/A,TRUE,"GENERAL";"TAB4",#N/A,TRUE,"GENERAL";"TAB5",#N/A,TRUE,"GENERAL"}</definedName>
    <definedName name="___h8" localSheetId="9" hidden="1">{"via1",#N/A,TRUE,"general";"via2",#N/A,TRUE,"general";"via3",#N/A,TRUE,"general"}</definedName>
    <definedName name="___h8" localSheetId="5" hidden="1">{"via1",#N/A,TRUE,"general";"via2",#N/A,TRUE,"general";"via3",#N/A,TRUE,"general"}</definedName>
    <definedName name="___h8" localSheetId="10" hidden="1">{"via1",#N/A,TRUE,"general";"via2",#N/A,TRUE,"general";"via3",#N/A,TRUE,"general"}</definedName>
    <definedName name="___h8" localSheetId="6" hidden="1">{"via1",#N/A,TRUE,"general";"via2",#N/A,TRUE,"general";"via3",#N/A,TRUE,"general"}</definedName>
    <definedName name="___h8" localSheetId="13" hidden="1">{"via1",#N/A,TRUE,"general";"via2",#N/A,TRUE,"general";"via3",#N/A,TRUE,"general"}</definedName>
    <definedName name="___h8" localSheetId="12" hidden="1">{"via1",#N/A,TRUE,"general";"via2",#N/A,TRUE,"general";"via3",#N/A,TRUE,"general"}</definedName>
    <definedName name="___h8" hidden="1">{"via1",#N/A,TRUE,"general";"via2",#N/A,TRUE,"general";"via3",#N/A,TRUE,"general"}</definedName>
    <definedName name="___hfh7" localSheetId="9" hidden="1">{"via1",#N/A,TRUE,"general";"via2",#N/A,TRUE,"general";"via3",#N/A,TRUE,"general"}</definedName>
    <definedName name="___hfh7" localSheetId="5" hidden="1">{"via1",#N/A,TRUE,"general";"via2",#N/A,TRUE,"general";"via3",#N/A,TRUE,"general"}</definedName>
    <definedName name="___hfh7" localSheetId="10" hidden="1">{"via1",#N/A,TRUE,"general";"via2",#N/A,TRUE,"general";"via3",#N/A,TRUE,"general"}</definedName>
    <definedName name="___hfh7" localSheetId="6" hidden="1">{"via1",#N/A,TRUE,"general";"via2",#N/A,TRUE,"general";"via3",#N/A,TRUE,"general"}</definedName>
    <definedName name="___hfh7" localSheetId="13" hidden="1">{"via1",#N/A,TRUE,"general";"via2",#N/A,TRUE,"general";"via3",#N/A,TRUE,"general"}</definedName>
    <definedName name="___hfh7" localSheetId="12" hidden="1">{"via1",#N/A,TRUE,"general";"via2",#N/A,TRUE,"general";"via3",#N/A,TRUE,"general"}</definedName>
    <definedName name="___hfh7" hidden="1">{"via1",#N/A,TRUE,"general";"via2",#N/A,TRUE,"general";"via3",#N/A,TRUE,"general"}</definedName>
    <definedName name="___i4" localSheetId="9" hidden="1">{"via1",#N/A,TRUE,"general";"via2",#N/A,TRUE,"general";"via3",#N/A,TRUE,"general"}</definedName>
    <definedName name="___i4" localSheetId="5" hidden="1">{"via1",#N/A,TRUE,"general";"via2",#N/A,TRUE,"general";"via3",#N/A,TRUE,"general"}</definedName>
    <definedName name="___i4" localSheetId="10" hidden="1">{"via1",#N/A,TRUE,"general";"via2",#N/A,TRUE,"general";"via3",#N/A,TRUE,"general"}</definedName>
    <definedName name="___i4" localSheetId="6" hidden="1">{"via1",#N/A,TRUE,"general";"via2",#N/A,TRUE,"general";"via3",#N/A,TRUE,"general"}</definedName>
    <definedName name="___i4" localSheetId="13" hidden="1">{"via1",#N/A,TRUE,"general";"via2",#N/A,TRUE,"general";"via3",#N/A,TRUE,"general"}</definedName>
    <definedName name="___i4" localSheetId="12" hidden="1">{"via1",#N/A,TRUE,"general";"via2",#N/A,TRUE,"general";"via3",#N/A,TRUE,"general"}</definedName>
    <definedName name="___i4" hidden="1">{"via1",#N/A,TRUE,"general";"via2",#N/A,TRUE,"general";"via3",#N/A,TRUE,"general"}</definedName>
    <definedName name="___i5" localSheetId="9" hidden="1">{"TAB1",#N/A,TRUE,"GENERAL";"TAB2",#N/A,TRUE,"GENERAL";"TAB3",#N/A,TRUE,"GENERAL";"TAB4",#N/A,TRUE,"GENERAL";"TAB5",#N/A,TRUE,"GENERAL"}</definedName>
    <definedName name="___i5" localSheetId="5"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6"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2" hidden="1">{"TAB1",#N/A,TRUE,"GENERAL";"TAB2",#N/A,TRUE,"GENERAL";"TAB3",#N/A,TRUE,"GENERAL";"TAB4",#N/A,TRUE,"GENERAL";"TAB5",#N/A,TRUE,"GENERAL"}</definedName>
    <definedName name="___i5" hidden="1">{"TAB1",#N/A,TRUE,"GENERAL";"TAB2",#N/A,TRUE,"GENERAL";"TAB3",#N/A,TRUE,"GENERAL";"TAB4",#N/A,TRUE,"GENERAL";"TAB5",#N/A,TRUE,"GENERAL"}</definedName>
    <definedName name="___i6" localSheetId="9" hidden="1">{"TAB1",#N/A,TRUE,"GENERAL";"TAB2",#N/A,TRUE,"GENERAL";"TAB3",#N/A,TRUE,"GENERAL";"TAB4",#N/A,TRUE,"GENERAL";"TAB5",#N/A,TRUE,"GENERAL"}</definedName>
    <definedName name="___i6" localSheetId="5"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6"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2" hidden="1">{"TAB1",#N/A,TRUE,"GENERAL";"TAB2",#N/A,TRUE,"GENERAL";"TAB3",#N/A,TRUE,"GENERAL";"TAB4",#N/A,TRUE,"GENERAL";"TAB5",#N/A,TRUE,"GENERAL"}</definedName>
    <definedName name="___i6" hidden="1">{"TAB1",#N/A,TRUE,"GENERAL";"TAB2",#N/A,TRUE,"GENERAL";"TAB3",#N/A,TRUE,"GENERAL";"TAB4",#N/A,TRUE,"GENERAL";"TAB5",#N/A,TRUE,"GENERAL"}</definedName>
    <definedName name="___i7" localSheetId="9" hidden="1">{"via1",#N/A,TRUE,"general";"via2",#N/A,TRUE,"general";"via3",#N/A,TRUE,"general"}</definedName>
    <definedName name="___i7" localSheetId="5" hidden="1">{"via1",#N/A,TRUE,"general";"via2",#N/A,TRUE,"general";"via3",#N/A,TRUE,"general"}</definedName>
    <definedName name="___i7" localSheetId="10" hidden="1">{"via1",#N/A,TRUE,"general";"via2",#N/A,TRUE,"general";"via3",#N/A,TRUE,"general"}</definedName>
    <definedName name="___i7" localSheetId="6" hidden="1">{"via1",#N/A,TRUE,"general";"via2",#N/A,TRUE,"general";"via3",#N/A,TRUE,"general"}</definedName>
    <definedName name="___i7" localSheetId="13" hidden="1">{"via1",#N/A,TRUE,"general";"via2",#N/A,TRUE,"general";"via3",#N/A,TRUE,"general"}</definedName>
    <definedName name="___i7" localSheetId="12" hidden="1">{"via1",#N/A,TRUE,"general";"via2",#N/A,TRUE,"general";"via3",#N/A,TRUE,"general"}</definedName>
    <definedName name="___i7" hidden="1">{"via1",#N/A,TRUE,"general";"via2",#N/A,TRUE,"general";"via3",#N/A,TRUE,"general"}</definedName>
    <definedName name="___i77" localSheetId="9"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2" hidden="1">{"TAB1",#N/A,TRUE,"GENERAL";"TAB2",#N/A,TRUE,"GENERAL";"TAB3",#N/A,TRUE,"GENERAL";"TAB4",#N/A,TRUE,"GENERAL";"TAB5",#N/A,TRUE,"GENERAL"}</definedName>
    <definedName name="___i77" hidden="1">{"TAB1",#N/A,TRUE,"GENERAL";"TAB2",#N/A,TRUE,"GENERAL";"TAB3",#N/A,TRUE,"GENERAL";"TAB4",#N/A,TRUE,"GENERAL";"TAB5",#N/A,TRUE,"GENERAL"}</definedName>
    <definedName name="___i8" localSheetId="9" hidden="1">{"via1",#N/A,TRUE,"general";"via2",#N/A,TRUE,"general";"via3",#N/A,TRUE,"general"}</definedName>
    <definedName name="___i8" localSheetId="5" hidden="1">{"via1",#N/A,TRUE,"general";"via2",#N/A,TRUE,"general";"via3",#N/A,TRUE,"general"}</definedName>
    <definedName name="___i8" localSheetId="10" hidden="1">{"via1",#N/A,TRUE,"general";"via2",#N/A,TRUE,"general";"via3",#N/A,TRUE,"general"}</definedName>
    <definedName name="___i8" localSheetId="6" hidden="1">{"via1",#N/A,TRUE,"general";"via2",#N/A,TRUE,"general";"via3",#N/A,TRUE,"general"}</definedName>
    <definedName name="___i8" localSheetId="13" hidden="1">{"via1",#N/A,TRUE,"general";"via2",#N/A,TRUE,"general";"via3",#N/A,TRUE,"general"}</definedName>
    <definedName name="___i8" localSheetId="12" hidden="1">{"via1",#N/A,TRUE,"general";"via2",#N/A,TRUE,"general";"via3",#N/A,TRUE,"general"}</definedName>
    <definedName name="___i8" hidden="1">{"via1",#N/A,TRUE,"general";"via2",#N/A,TRUE,"general";"via3",#N/A,TRUE,"general"}</definedName>
    <definedName name="___i9" localSheetId="9" hidden="1">{"TAB1",#N/A,TRUE,"GENERAL";"TAB2",#N/A,TRUE,"GENERAL";"TAB3",#N/A,TRUE,"GENERAL";"TAB4",#N/A,TRUE,"GENERAL";"TAB5",#N/A,TRUE,"GENERAL"}</definedName>
    <definedName name="___i9" localSheetId="5"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6"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2" hidden="1">{"TAB1",#N/A,TRUE,"GENERAL";"TAB2",#N/A,TRUE,"GENERAL";"TAB3",#N/A,TRUE,"GENERAL";"TAB4",#N/A,TRUE,"GENERAL";"TAB5",#N/A,TRUE,"GENERAL"}</definedName>
    <definedName name="___i9" hidden="1">{"TAB1",#N/A,TRUE,"GENERAL";"TAB2",#N/A,TRUE,"GENERAL";"TAB3",#N/A,TRUE,"GENERAL";"TAB4",#N/A,TRUE,"GENERAL";"TAB5",#N/A,TRUE,"GENERAL"}</definedName>
    <definedName name="___INF1" localSheetId="9">#REF!</definedName>
    <definedName name="___INF1" localSheetId="5">#REF!</definedName>
    <definedName name="___INF1" localSheetId="10">#REF!</definedName>
    <definedName name="___INF1" localSheetId="6">#REF!</definedName>
    <definedName name="___INF1" localSheetId="13">#REF!</definedName>
    <definedName name="___INF1" localSheetId="12">#REF!</definedName>
    <definedName name="___INF1">#REF!</definedName>
    <definedName name="___k3" localSheetId="9" hidden="1">{"TAB1",#N/A,TRUE,"GENERAL";"TAB2",#N/A,TRUE,"GENERAL";"TAB3",#N/A,TRUE,"GENERAL";"TAB4",#N/A,TRUE,"GENERAL";"TAB5",#N/A,TRUE,"GENERAL"}</definedName>
    <definedName name="___k3" localSheetId="5"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6"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2" hidden="1">{"TAB1",#N/A,TRUE,"GENERAL";"TAB2",#N/A,TRUE,"GENERAL";"TAB3",#N/A,TRUE,"GENERAL";"TAB4",#N/A,TRUE,"GENERAL";"TAB5",#N/A,TRUE,"GENERAL"}</definedName>
    <definedName name="___k3" hidden="1">{"TAB1",#N/A,TRUE,"GENERAL";"TAB2",#N/A,TRUE,"GENERAL";"TAB3",#N/A,TRUE,"GENERAL";"TAB4",#N/A,TRUE,"GENERAL";"TAB5",#N/A,TRUE,"GENERAL"}</definedName>
    <definedName name="___k4" localSheetId="9" hidden="1">{"via1",#N/A,TRUE,"general";"via2",#N/A,TRUE,"general";"via3",#N/A,TRUE,"general"}</definedName>
    <definedName name="___k4" localSheetId="5" hidden="1">{"via1",#N/A,TRUE,"general";"via2",#N/A,TRUE,"general";"via3",#N/A,TRUE,"general"}</definedName>
    <definedName name="___k4" localSheetId="10" hidden="1">{"via1",#N/A,TRUE,"general";"via2",#N/A,TRUE,"general";"via3",#N/A,TRUE,"general"}</definedName>
    <definedName name="___k4" localSheetId="6" hidden="1">{"via1",#N/A,TRUE,"general";"via2",#N/A,TRUE,"general";"via3",#N/A,TRUE,"general"}</definedName>
    <definedName name="___k4" localSheetId="13" hidden="1">{"via1",#N/A,TRUE,"general";"via2",#N/A,TRUE,"general";"via3",#N/A,TRUE,"general"}</definedName>
    <definedName name="___k4" localSheetId="12" hidden="1">{"via1",#N/A,TRUE,"general";"via2",#N/A,TRUE,"general";"via3",#N/A,TRUE,"general"}</definedName>
    <definedName name="___k4" hidden="1">{"via1",#N/A,TRUE,"general";"via2",#N/A,TRUE,"general";"via3",#N/A,TRUE,"general"}</definedName>
    <definedName name="___k5" localSheetId="9" hidden="1">{"via1",#N/A,TRUE,"general";"via2",#N/A,TRUE,"general";"via3",#N/A,TRUE,"general"}</definedName>
    <definedName name="___k5" localSheetId="5" hidden="1">{"via1",#N/A,TRUE,"general";"via2",#N/A,TRUE,"general";"via3",#N/A,TRUE,"general"}</definedName>
    <definedName name="___k5" localSheetId="10" hidden="1">{"via1",#N/A,TRUE,"general";"via2",#N/A,TRUE,"general";"via3",#N/A,TRUE,"general"}</definedName>
    <definedName name="___k5" localSheetId="6" hidden="1">{"via1",#N/A,TRUE,"general";"via2",#N/A,TRUE,"general";"via3",#N/A,TRUE,"general"}</definedName>
    <definedName name="___k5" localSheetId="13" hidden="1">{"via1",#N/A,TRUE,"general";"via2",#N/A,TRUE,"general";"via3",#N/A,TRUE,"general"}</definedName>
    <definedName name="___k5" localSheetId="12" hidden="1">{"via1",#N/A,TRUE,"general";"via2",#N/A,TRUE,"general";"via3",#N/A,TRUE,"general"}</definedName>
    <definedName name="___k5" hidden="1">{"via1",#N/A,TRUE,"general";"via2",#N/A,TRUE,"general";"via3",#N/A,TRUE,"general"}</definedName>
    <definedName name="___k6" localSheetId="9" hidden="1">{"TAB1",#N/A,TRUE,"GENERAL";"TAB2",#N/A,TRUE,"GENERAL";"TAB3",#N/A,TRUE,"GENERAL";"TAB4",#N/A,TRUE,"GENERAL";"TAB5",#N/A,TRUE,"GENERAL"}</definedName>
    <definedName name="___k6" localSheetId="5"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6"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2" hidden="1">{"TAB1",#N/A,TRUE,"GENERAL";"TAB2",#N/A,TRUE,"GENERAL";"TAB3",#N/A,TRUE,"GENERAL";"TAB4",#N/A,TRUE,"GENERAL";"TAB5",#N/A,TRUE,"GENERAL"}</definedName>
    <definedName name="___k6" hidden="1">{"TAB1",#N/A,TRUE,"GENERAL";"TAB2",#N/A,TRUE,"GENERAL";"TAB3",#N/A,TRUE,"GENERAL";"TAB4",#N/A,TRUE,"GENERAL";"TAB5",#N/A,TRUE,"GENERAL"}</definedName>
    <definedName name="___k7" localSheetId="9" hidden="1">{"via1",#N/A,TRUE,"general";"via2",#N/A,TRUE,"general";"via3",#N/A,TRUE,"general"}</definedName>
    <definedName name="___k7" localSheetId="5" hidden="1">{"via1",#N/A,TRUE,"general";"via2",#N/A,TRUE,"general";"via3",#N/A,TRUE,"general"}</definedName>
    <definedName name="___k7" localSheetId="10" hidden="1">{"via1",#N/A,TRUE,"general";"via2",#N/A,TRUE,"general";"via3",#N/A,TRUE,"general"}</definedName>
    <definedName name="___k7" localSheetId="6" hidden="1">{"via1",#N/A,TRUE,"general";"via2",#N/A,TRUE,"general";"via3",#N/A,TRUE,"general"}</definedName>
    <definedName name="___k7" localSheetId="13" hidden="1">{"via1",#N/A,TRUE,"general";"via2",#N/A,TRUE,"general";"via3",#N/A,TRUE,"general"}</definedName>
    <definedName name="___k7" localSheetId="12" hidden="1">{"via1",#N/A,TRUE,"general";"via2",#N/A,TRUE,"general";"via3",#N/A,TRUE,"general"}</definedName>
    <definedName name="___k7" hidden="1">{"via1",#N/A,TRUE,"general";"via2",#N/A,TRUE,"general";"via3",#N/A,TRUE,"general"}</definedName>
    <definedName name="___k8" localSheetId="9" hidden="1">{"via1",#N/A,TRUE,"general";"via2",#N/A,TRUE,"general";"via3",#N/A,TRUE,"general"}</definedName>
    <definedName name="___k8" localSheetId="5" hidden="1">{"via1",#N/A,TRUE,"general";"via2",#N/A,TRUE,"general";"via3",#N/A,TRUE,"general"}</definedName>
    <definedName name="___k8" localSheetId="10" hidden="1">{"via1",#N/A,TRUE,"general";"via2",#N/A,TRUE,"general";"via3",#N/A,TRUE,"general"}</definedName>
    <definedName name="___k8" localSheetId="6" hidden="1">{"via1",#N/A,TRUE,"general";"via2",#N/A,TRUE,"general";"via3",#N/A,TRUE,"general"}</definedName>
    <definedName name="___k8" localSheetId="13" hidden="1">{"via1",#N/A,TRUE,"general";"via2",#N/A,TRUE,"general";"via3",#N/A,TRUE,"general"}</definedName>
    <definedName name="___k8" localSheetId="12" hidden="1">{"via1",#N/A,TRUE,"general";"via2",#N/A,TRUE,"general";"via3",#N/A,TRUE,"general"}</definedName>
    <definedName name="___k8" hidden="1">{"via1",#N/A,TRUE,"general";"via2",#N/A,TRUE,"general";"via3",#N/A,TRUE,"general"}</definedName>
    <definedName name="___k9" localSheetId="9" hidden="1">{"TAB1",#N/A,TRUE,"GENERAL";"TAB2",#N/A,TRUE,"GENERAL";"TAB3",#N/A,TRUE,"GENERAL";"TAB4",#N/A,TRUE,"GENERAL";"TAB5",#N/A,TRUE,"GENERAL"}</definedName>
    <definedName name="___k9" localSheetId="5"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6"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2" hidden="1">{"TAB1",#N/A,TRUE,"GENERAL";"TAB2",#N/A,TRUE,"GENERAL";"TAB3",#N/A,TRUE,"GENERAL";"TAB4",#N/A,TRUE,"GENERAL";"TAB5",#N/A,TRUE,"GENERAL"}</definedName>
    <definedName name="___k9"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2" hidden="1">{"TAB1",#N/A,TRUE,"GENERAL";"TAB2",#N/A,TRUE,"GENERAL";"TAB3",#N/A,TRUE,"GENERAL";"TAB4",#N/A,TRUE,"GENERAL";"TAB5",#N/A,TRUE,"GENERAL"}</definedName>
    <definedName name="___kjk6" hidden="1">{"TAB1",#N/A,TRUE,"GENERAL";"TAB2",#N/A,TRUE,"GENERAL";"TAB3",#N/A,TRUE,"GENERAL";"TAB4",#N/A,TRUE,"GENERAL";"TAB5",#N/A,TRUE,"GENERAL"}</definedName>
    <definedName name="___m3" localSheetId="9" hidden="1">{"via1",#N/A,TRUE,"general";"via2",#N/A,TRUE,"general";"via3",#N/A,TRUE,"general"}</definedName>
    <definedName name="___m3" localSheetId="5" hidden="1">{"via1",#N/A,TRUE,"general";"via2",#N/A,TRUE,"general";"via3",#N/A,TRUE,"general"}</definedName>
    <definedName name="___m3" localSheetId="10" hidden="1">{"via1",#N/A,TRUE,"general";"via2",#N/A,TRUE,"general";"via3",#N/A,TRUE,"general"}</definedName>
    <definedName name="___m3" localSheetId="6" hidden="1">{"via1",#N/A,TRUE,"general";"via2",#N/A,TRUE,"general";"via3",#N/A,TRUE,"general"}</definedName>
    <definedName name="___m3" localSheetId="13" hidden="1">{"via1",#N/A,TRUE,"general";"via2",#N/A,TRUE,"general";"via3",#N/A,TRUE,"general"}</definedName>
    <definedName name="___m3" localSheetId="12" hidden="1">{"via1",#N/A,TRUE,"general";"via2",#N/A,TRUE,"general";"via3",#N/A,TRUE,"general"}</definedName>
    <definedName name="___m3" hidden="1">{"via1",#N/A,TRUE,"general";"via2",#N/A,TRUE,"general";"via3",#N/A,TRUE,"general"}</definedName>
    <definedName name="___m4" localSheetId="9" hidden="1">{"TAB1",#N/A,TRUE,"GENERAL";"TAB2",#N/A,TRUE,"GENERAL";"TAB3",#N/A,TRUE,"GENERAL";"TAB4",#N/A,TRUE,"GENERAL";"TAB5",#N/A,TRUE,"GENERAL"}</definedName>
    <definedName name="___m4" localSheetId="5"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6"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2" hidden="1">{"TAB1",#N/A,TRUE,"GENERAL";"TAB2",#N/A,TRUE,"GENERAL";"TAB3",#N/A,TRUE,"GENERAL";"TAB4",#N/A,TRUE,"GENERAL";"TAB5",#N/A,TRUE,"GENERAL"}</definedName>
    <definedName name="___m4" hidden="1">{"TAB1",#N/A,TRUE,"GENERAL";"TAB2",#N/A,TRUE,"GENERAL";"TAB3",#N/A,TRUE,"GENERAL";"TAB4",#N/A,TRUE,"GENERAL";"TAB5",#N/A,TRUE,"GENERAL"}</definedName>
    <definedName name="___m5" localSheetId="9" hidden="1">{"via1",#N/A,TRUE,"general";"via2",#N/A,TRUE,"general";"via3",#N/A,TRUE,"general"}</definedName>
    <definedName name="___m5" localSheetId="5" hidden="1">{"via1",#N/A,TRUE,"general";"via2",#N/A,TRUE,"general";"via3",#N/A,TRUE,"general"}</definedName>
    <definedName name="___m5" localSheetId="10" hidden="1">{"via1",#N/A,TRUE,"general";"via2",#N/A,TRUE,"general";"via3",#N/A,TRUE,"general"}</definedName>
    <definedName name="___m5" localSheetId="6" hidden="1">{"via1",#N/A,TRUE,"general";"via2",#N/A,TRUE,"general";"via3",#N/A,TRUE,"general"}</definedName>
    <definedName name="___m5" localSheetId="13" hidden="1">{"via1",#N/A,TRUE,"general";"via2",#N/A,TRUE,"general";"via3",#N/A,TRUE,"general"}</definedName>
    <definedName name="___m5" localSheetId="12" hidden="1">{"via1",#N/A,TRUE,"general";"via2",#N/A,TRUE,"general";"via3",#N/A,TRUE,"general"}</definedName>
    <definedName name="___m5" hidden="1">{"via1",#N/A,TRUE,"general";"via2",#N/A,TRUE,"general";"via3",#N/A,TRUE,"general"}</definedName>
    <definedName name="___m6" localSheetId="9" hidden="1">{"TAB1",#N/A,TRUE,"GENERAL";"TAB2",#N/A,TRUE,"GENERAL";"TAB3",#N/A,TRUE,"GENERAL";"TAB4",#N/A,TRUE,"GENERAL";"TAB5",#N/A,TRUE,"GENERAL"}</definedName>
    <definedName name="___m6" localSheetId="5"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6"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2" hidden="1">{"TAB1",#N/A,TRUE,"GENERAL";"TAB2",#N/A,TRUE,"GENERAL";"TAB3",#N/A,TRUE,"GENERAL";"TAB4",#N/A,TRUE,"GENERAL";"TAB5",#N/A,TRUE,"GENERAL"}</definedName>
    <definedName name="___m6" hidden="1">{"TAB1",#N/A,TRUE,"GENERAL";"TAB2",#N/A,TRUE,"GENERAL";"TAB3",#N/A,TRUE,"GENERAL";"TAB4",#N/A,TRUE,"GENERAL";"TAB5",#N/A,TRUE,"GENERAL"}</definedName>
    <definedName name="___m7" localSheetId="9" hidden="1">{"TAB1",#N/A,TRUE,"GENERAL";"TAB2",#N/A,TRUE,"GENERAL";"TAB3",#N/A,TRUE,"GENERAL";"TAB4",#N/A,TRUE,"GENERAL";"TAB5",#N/A,TRUE,"GENERAL"}</definedName>
    <definedName name="___m7" localSheetId="5"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6"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2" hidden="1">{"TAB1",#N/A,TRUE,"GENERAL";"TAB2",#N/A,TRUE,"GENERAL";"TAB3",#N/A,TRUE,"GENERAL";"TAB4",#N/A,TRUE,"GENERAL";"TAB5",#N/A,TRUE,"GENERAL"}</definedName>
    <definedName name="___m7" hidden="1">{"TAB1",#N/A,TRUE,"GENERAL";"TAB2",#N/A,TRUE,"GENERAL";"TAB3",#N/A,TRUE,"GENERAL";"TAB4",#N/A,TRUE,"GENERAL";"TAB5",#N/A,TRUE,"GENERAL"}</definedName>
    <definedName name="___m8" localSheetId="9" hidden="1">{"via1",#N/A,TRUE,"general";"via2",#N/A,TRUE,"general";"via3",#N/A,TRUE,"general"}</definedName>
    <definedName name="___m8" localSheetId="5" hidden="1">{"via1",#N/A,TRUE,"general";"via2",#N/A,TRUE,"general";"via3",#N/A,TRUE,"general"}</definedName>
    <definedName name="___m8" localSheetId="10" hidden="1">{"via1",#N/A,TRUE,"general";"via2",#N/A,TRUE,"general";"via3",#N/A,TRUE,"general"}</definedName>
    <definedName name="___m8" localSheetId="6" hidden="1">{"via1",#N/A,TRUE,"general";"via2",#N/A,TRUE,"general";"via3",#N/A,TRUE,"general"}</definedName>
    <definedName name="___m8" localSheetId="13" hidden="1">{"via1",#N/A,TRUE,"general";"via2",#N/A,TRUE,"general";"via3",#N/A,TRUE,"general"}</definedName>
    <definedName name="___m8" localSheetId="12" hidden="1">{"via1",#N/A,TRUE,"general";"via2",#N/A,TRUE,"general";"via3",#N/A,TRUE,"general"}</definedName>
    <definedName name="___m8" hidden="1">{"via1",#N/A,TRUE,"general";"via2",#N/A,TRUE,"general";"via3",#N/A,TRUE,"general"}</definedName>
    <definedName name="___m9" localSheetId="9" hidden="1">{"via1",#N/A,TRUE,"general";"via2",#N/A,TRUE,"general";"via3",#N/A,TRUE,"general"}</definedName>
    <definedName name="___m9" localSheetId="5" hidden="1">{"via1",#N/A,TRUE,"general";"via2",#N/A,TRUE,"general";"via3",#N/A,TRUE,"general"}</definedName>
    <definedName name="___m9" localSheetId="10" hidden="1">{"via1",#N/A,TRUE,"general";"via2",#N/A,TRUE,"general";"via3",#N/A,TRUE,"general"}</definedName>
    <definedName name="___m9" localSheetId="6" hidden="1">{"via1",#N/A,TRUE,"general";"via2",#N/A,TRUE,"general";"via3",#N/A,TRUE,"general"}</definedName>
    <definedName name="___m9" localSheetId="13" hidden="1">{"via1",#N/A,TRUE,"general";"via2",#N/A,TRUE,"general";"via3",#N/A,TRUE,"general"}</definedName>
    <definedName name="___m9" localSheetId="12" hidden="1">{"via1",#N/A,TRUE,"general";"via2",#N/A,TRUE,"general";"via3",#N/A,TRUE,"general"}</definedName>
    <definedName name="___m9" hidden="1">{"via1",#N/A,TRUE,"general";"via2",#N/A,TRUE,"general";"via3",#N/A,TRUE,"general"}</definedName>
    <definedName name="___MA2" localSheetId="9">#REF!</definedName>
    <definedName name="___MA2" localSheetId="5">#REF!</definedName>
    <definedName name="___MA2" localSheetId="10">#REF!</definedName>
    <definedName name="___MA2" localSheetId="6">#REF!</definedName>
    <definedName name="___MA2" localSheetId="13">#REF!</definedName>
    <definedName name="___MA2" localSheetId="12">#REF!</definedName>
    <definedName name="___MA2">#REF!</definedName>
    <definedName name="___mor15" localSheetId="9">#REF!</definedName>
    <definedName name="___mor15" localSheetId="5">#REF!</definedName>
    <definedName name="___mor15" localSheetId="10">#REF!</definedName>
    <definedName name="___mor15" localSheetId="6">#REF!</definedName>
    <definedName name="___mor15" localSheetId="13">#REF!</definedName>
    <definedName name="___mor15" localSheetId="12">#REF!</definedName>
    <definedName name="___mor15">#REF!</definedName>
    <definedName name="___MSC1" localSheetId="9">#REF!</definedName>
    <definedName name="___MSC1" localSheetId="5">#REF!</definedName>
    <definedName name="___MSC1" localSheetId="10">#REF!</definedName>
    <definedName name="___MSC1" localSheetId="6">#REF!</definedName>
    <definedName name="___MSC1" localSheetId="13">#REF!</definedName>
    <definedName name="___MSC1" localSheetId="12">#REF!</definedName>
    <definedName name="___MSC1">#REF!</definedName>
    <definedName name="___n3" localSheetId="9" hidden="1">{"TAB1",#N/A,TRUE,"GENERAL";"TAB2",#N/A,TRUE,"GENERAL";"TAB3",#N/A,TRUE,"GENERAL";"TAB4",#N/A,TRUE,"GENERAL";"TAB5",#N/A,TRUE,"GENERAL"}</definedName>
    <definedName name="___n3" localSheetId="5"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6"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2" hidden="1">{"TAB1",#N/A,TRUE,"GENERAL";"TAB2",#N/A,TRUE,"GENERAL";"TAB3",#N/A,TRUE,"GENERAL";"TAB4",#N/A,TRUE,"GENERAL";"TAB5",#N/A,TRUE,"GENERAL"}</definedName>
    <definedName name="___n3" hidden="1">{"TAB1",#N/A,TRUE,"GENERAL";"TAB2",#N/A,TRUE,"GENERAL";"TAB3",#N/A,TRUE,"GENERAL";"TAB4",#N/A,TRUE,"GENERAL";"TAB5",#N/A,TRUE,"GENERAL"}</definedName>
    <definedName name="___n4" localSheetId="9" hidden="1">{"via1",#N/A,TRUE,"general";"via2",#N/A,TRUE,"general";"via3",#N/A,TRUE,"general"}</definedName>
    <definedName name="___n4" localSheetId="5" hidden="1">{"via1",#N/A,TRUE,"general";"via2",#N/A,TRUE,"general";"via3",#N/A,TRUE,"general"}</definedName>
    <definedName name="___n4" localSheetId="10" hidden="1">{"via1",#N/A,TRUE,"general";"via2",#N/A,TRUE,"general";"via3",#N/A,TRUE,"general"}</definedName>
    <definedName name="___n4" localSheetId="6" hidden="1">{"via1",#N/A,TRUE,"general";"via2",#N/A,TRUE,"general";"via3",#N/A,TRUE,"general"}</definedName>
    <definedName name="___n4" localSheetId="13" hidden="1">{"via1",#N/A,TRUE,"general";"via2",#N/A,TRUE,"general";"via3",#N/A,TRUE,"general"}</definedName>
    <definedName name="___n4" localSheetId="12" hidden="1">{"via1",#N/A,TRUE,"general";"via2",#N/A,TRUE,"general";"via3",#N/A,TRUE,"general"}</definedName>
    <definedName name="___n4" hidden="1">{"via1",#N/A,TRUE,"general";"via2",#N/A,TRUE,"general";"via3",#N/A,TRUE,"general"}</definedName>
    <definedName name="___n5" localSheetId="9" hidden="1">{"TAB1",#N/A,TRUE,"GENERAL";"TAB2",#N/A,TRUE,"GENERAL";"TAB3",#N/A,TRUE,"GENERAL";"TAB4",#N/A,TRUE,"GENERAL";"TAB5",#N/A,TRUE,"GENERAL"}</definedName>
    <definedName name="___n5" localSheetId="5"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6"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2" hidden="1">{"TAB1",#N/A,TRUE,"GENERAL";"TAB2",#N/A,TRUE,"GENERAL";"TAB3",#N/A,TRUE,"GENERAL";"TAB4",#N/A,TRUE,"GENERAL";"TAB5",#N/A,TRUE,"GENERAL"}</definedName>
    <definedName name="___n5" hidden="1">{"TAB1",#N/A,TRUE,"GENERAL";"TAB2",#N/A,TRUE,"GENERAL";"TAB3",#N/A,TRUE,"GENERAL";"TAB4",#N/A,TRUE,"GENERAL";"TAB5",#N/A,TRUE,"GENERAL"}</definedName>
    <definedName name="___nyn7" localSheetId="9" hidden="1">{"via1",#N/A,TRUE,"general";"via2",#N/A,TRUE,"general";"via3",#N/A,TRUE,"general"}</definedName>
    <definedName name="___nyn7" localSheetId="5" hidden="1">{"via1",#N/A,TRUE,"general";"via2",#N/A,TRUE,"general";"via3",#N/A,TRUE,"general"}</definedName>
    <definedName name="___nyn7" localSheetId="10" hidden="1">{"via1",#N/A,TRUE,"general";"via2",#N/A,TRUE,"general";"via3",#N/A,TRUE,"general"}</definedName>
    <definedName name="___nyn7" localSheetId="6" hidden="1">{"via1",#N/A,TRUE,"general";"via2",#N/A,TRUE,"general";"via3",#N/A,TRUE,"general"}</definedName>
    <definedName name="___nyn7" localSheetId="13" hidden="1">{"via1",#N/A,TRUE,"general";"via2",#N/A,TRUE,"general";"via3",#N/A,TRUE,"general"}</definedName>
    <definedName name="___nyn7" localSheetId="12" hidden="1">{"via1",#N/A,TRUE,"general";"via2",#N/A,TRUE,"general";"via3",#N/A,TRUE,"general"}</definedName>
    <definedName name="___nyn7" hidden="1">{"via1",#N/A,TRUE,"general";"via2",#N/A,TRUE,"general";"via3",#N/A,TRUE,"general"}</definedName>
    <definedName name="___o4" localSheetId="9" hidden="1">{"via1",#N/A,TRUE,"general";"via2",#N/A,TRUE,"general";"via3",#N/A,TRUE,"general"}</definedName>
    <definedName name="___o4" localSheetId="5" hidden="1">{"via1",#N/A,TRUE,"general";"via2",#N/A,TRUE,"general";"via3",#N/A,TRUE,"general"}</definedName>
    <definedName name="___o4" localSheetId="10" hidden="1">{"via1",#N/A,TRUE,"general";"via2",#N/A,TRUE,"general";"via3",#N/A,TRUE,"general"}</definedName>
    <definedName name="___o4" localSheetId="6" hidden="1">{"via1",#N/A,TRUE,"general";"via2",#N/A,TRUE,"general";"via3",#N/A,TRUE,"general"}</definedName>
    <definedName name="___o4" localSheetId="13" hidden="1">{"via1",#N/A,TRUE,"general";"via2",#N/A,TRUE,"general";"via3",#N/A,TRUE,"general"}</definedName>
    <definedName name="___o4" localSheetId="12" hidden="1">{"via1",#N/A,TRUE,"general";"via2",#N/A,TRUE,"general";"via3",#N/A,TRUE,"general"}</definedName>
    <definedName name="___o4" hidden="1">{"via1",#N/A,TRUE,"general";"via2",#N/A,TRUE,"general";"via3",#N/A,TRUE,"general"}</definedName>
    <definedName name="___o5" localSheetId="9" hidden="1">{"TAB1",#N/A,TRUE,"GENERAL";"TAB2",#N/A,TRUE,"GENERAL";"TAB3",#N/A,TRUE,"GENERAL";"TAB4",#N/A,TRUE,"GENERAL";"TAB5",#N/A,TRUE,"GENERAL"}</definedName>
    <definedName name="___o5" localSheetId="5"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6"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2" hidden="1">{"TAB1",#N/A,TRUE,"GENERAL";"TAB2",#N/A,TRUE,"GENERAL";"TAB3",#N/A,TRUE,"GENERAL";"TAB4",#N/A,TRUE,"GENERAL";"TAB5",#N/A,TRUE,"GENERAL"}</definedName>
    <definedName name="___o5" hidden="1">{"TAB1",#N/A,TRUE,"GENERAL";"TAB2",#N/A,TRUE,"GENERAL";"TAB3",#N/A,TRUE,"GENERAL";"TAB4",#N/A,TRUE,"GENERAL";"TAB5",#N/A,TRUE,"GENERAL"}</definedName>
    <definedName name="___o6" localSheetId="9" hidden="1">{"TAB1",#N/A,TRUE,"GENERAL";"TAB2",#N/A,TRUE,"GENERAL";"TAB3",#N/A,TRUE,"GENERAL";"TAB4",#N/A,TRUE,"GENERAL";"TAB5",#N/A,TRUE,"GENERAL"}</definedName>
    <definedName name="___o6" localSheetId="5"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6"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2" hidden="1">{"TAB1",#N/A,TRUE,"GENERAL";"TAB2",#N/A,TRUE,"GENERAL";"TAB3",#N/A,TRUE,"GENERAL";"TAB4",#N/A,TRUE,"GENERAL";"TAB5",#N/A,TRUE,"GENERAL"}</definedName>
    <definedName name="___o6" hidden="1">{"TAB1",#N/A,TRUE,"GENERAL";"TAB2",#N/A,TRUE,"GENERAL";"TAB3",#N/A,TRUE,"GENERAL";"TAB4",#N/A,TRUE,"GENERAL";"TAB5",#N/A,TRUE,"GENERAL"}</definedName>
    <definedName name="___o7" localSheetId="9" hidden="1">{"TAB1",#N/A,TRUE,"GENERAL";"TAB2",#N/A,TRUE,"GENERAL";"TAB3",#N/A,TRUE,"GENERAL";"TAB4",#N/A,TRUE,"GENERAL";"TAB5",#N/A,TRUE,"GENERAL"}</definedName>
    <definedName name="___o7" localSheetId="5"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6"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2" hidden="1">{"TAB1",#N/A,TRUE,"GENERAL";"TAB2",#N/A,TRUE,"GENERAL";"TAB3",#N/A,TRUE,"GENERAL";"TAB4",#N/A,TRUE,"GENERAL";"TAB5",#N/A,TRUE,"GENERAL"}</definedName>
    <definedName name="___o7" hidden="1">{"TAB1",#N/A,TRUE,"GENERAL";"TAB2",#N/A,TRUE,"GENERAL";"TAB3",#N/A,TRUE,"GENERAL";"TAB4",#N/A,TRUE,"GENERAL";"TAB5",#N/A,TRUE,"GENERAL"}</definedName>
    <definedName name="___o8" localSheetId="9" hidden="1">{"via1",#N/A,TRUE,"general";"via2",#N/A,TRUE,"general";"via3",#N/A,TRUE,"general"}</definedName>
    <definedName name="___o8" localSheetId="5" hidden="1">{"via1",#N/A,TRUE,"general";"via2",#N/A,TRUE,"general";"via3",#N/A,TRUE,"general"}</definedName>
    <definedName name="___o8" localSheetId="10" hidden="1">{"via1",#N/A,TRUE,"general";"via2",#N/A,TRUE,"general";"via3",#N/A,TRUE,"general"}</definedName>
    <definedName name="___o8" localSheetId="6" hidden="1">{"via1",#N/A,TRUE,"general";"via2",#N/A,TRUE,"general";"via3",#N/A,TRUE,"general"}</definedName>
    <definedName name="___o8" localSheetId="13" hidden="1">{"via1",#N/A,TRUE,"general";"via2",#N/A,TRUE,"general";"via3",#N/A,TRUE,"general"}</definedName>
    <definedName name="___o8" localSheetId="12" hidden="1">{"via1",#N/A,TRUE,"general";"via2",#N/A,TRUE,"general";"via3",#N/A,TRUE,"general"}</definedName>
    <definedName name="___o8" hidden="1">{"via1",#N/A,TRUE,"general";"via2",#N/A,TRUE,"general";"via3",#N/A,TRUE,"general"}</definedName>
    <definedName name="___o9" localSheetId="9" hidden="1">{"TAB1",#N/A,TRUE,"GENERAL";"TAB2",#N/A,TRUE,"GENERAL";"TAB3",#N/A,TRUE,"GENERAL";"TAB4",#N/A,TRUE,"GENERAL";"TAB5",#N/A,TRUE,"GENERAL"}</definedName>
    <definedName name="___o9" localSheetId="5"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6"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2" hidden="1">{"TAB1",#N/A,TRUE,"GENERAL";"TAB2",#N/A,TRUE,"GENERAL";"TAB3",#N/A,TRUE,"GENERAL";"TAB4",#N/A,TRUE,"GENERAL";"TAB5",#N/A,TRUE,"GENERAL"}</definedName>
    <definedName name="___o9" hidden="1">{"TAB1",#N/A,TRUE,"GENERAL";"TAB2",#N/A,TRUE,"GENERAL";"TAB3",#N/A,TRUE,"GENERAL";"TAB4",#N/A,TRUE,"GENERAL";"TAB5",#N/A,TRUE,"GENERAL"}</definedName>
    <definedName name="___ORO10" localSheetId="12">#REF!</definedName>
    <definedName name="___ORO10">#REF!</definedName>
    <definedName name="___ORO11" localSheetId="12">#REF!</definedName>
    <definedName name="___ORO11">#REF!</definedName>
    <definedName name="___ORO12" localSheetId="12">#REF!</definedName>
    <definedName name="___ORO12">#REF!</definedName>
    <definedName name="___ORO13" localSheetId="12">#REF!</definedName>
    <definedName name="___ORO13">#REF!</definedName>
    <definedName name="___ORO14" localSheetId="12">#REF!</definedName>
    <definedName name="___ORO14">#REF!</definedName>
    <definedName name="___ORO15" localSheetId="12">#REF!</definedName>
    <definedName name="___ORO15">#REF!</definedName>
    <definedName name="___ORO16" localSheetId="12">#REF!</definedName>
    <definedName name="___ORO16">#REF!</definedName>
    <definedName name="___ORO17" localSheetId="12">#REF!</definedName>
    <definedName name="___ORO17">#REF!</definedName>
    <definedName name="___ORO18" localSheetId="12">#REF!</definedName>
    <definedName name="___ORO18">#REF!</definedName>
    <definedName name="___ORO19" localSheetId="12">#REF!</definedName>
    <definedName name="___ORO19">#REF!</definedName>
    <definedName name="___p6" localSheetId="9" hidden="1">{"via1",#N/A,TRUE,"general";"via2",#N/A,TRUE,"general";"via3",#N/A,TRUE,"general"}</definedName>
    <definedName name="___p6" localSheetId="5" hidden="1">{"via1",#N/A,TRUE,"general";"via2",#N/A,TRUE,"general";"via3",#N/A,TRUE,"general"}</definedName>
    <definedName name="___p6" localSheetId="10" hidden="1">{"via1",#N/A,TRUE,"general";"via2",#N/A,TRUE,"general";"via3",#N/A,TRUE,"general"}</definedName>
    <definedName name="___p6" localSheetId="6" hidden="1">{"via1",#N/A,TRUE,"general";"via2",#N/A,TRUE,"general";"via3",#N/A,TRUE,"general"}</definedName>
    <definedName name="___p6" localSheetId="13" hidden="1">{"via1",#N/A,TRUE,"general";"via2",#N/A,TRUE,"general";"via3",#N/A,TRUE,"general"}</definedName>
    <definedName name="___p6" localSheetId="12" hidden="1">{"via1",#N/A,TRUE,"general";"via2",#N/A,TRUE,"general";"via3",#N/A,TRUE,"general"}</definedName>
    <definedName name="___p6" hidden="1">{"via1",#N/A,TRUE,"general";"via2",#N/A,TRUE,"general";"via3",#N/A,TRUE,"general"}</definedName>
    <definedName name="___p7" localSheetId="9" hidden="1">{"via1",#N/A,TRUE,"general";"via2",#N/A,TRUE,"general";"via3",#N/A,TRUE,"general"}</definedName>
    <definedName name="___p7" localSheetId="5" hidden="1">{"via1",#N/A,TRUE,"general";"via2",#N/A,TRUE,"general";"via3",#N/A,TRUE,"general"}</definedName>
    <definedName name="___p7" localSheetId="10" hidden="1">{"via1",#N/A,TRUE,"general";"via2",#N/A,TRUE,"general";"via3",#N/A,TRUE,"general"}</definedName>
    <definedName name="___p7" localSheetId="6" hidden="1">{"via1",#N/A,TRUE,"general";"via2",#N/A,TRUE,"general";"via3",#N/A,TRUE,"general"}</definedName>
    <definedName name="___p7" localSheetId="13" hidden="1">{"via1",#N/A,TRUE,"general";"via2",#N/A,TRUE,"general";"via3",#N/A,TRUE,"general"}</definedName>
    <definedName name="___p7" localSheetId="12" hidden="1">{"via1",#N/A,TRUE,"general";"via2",#N/A,TRUE,"general";"via3",#N/A,TRUE,"general"}</definedName>
    <definedName name="___p7" hidden="1">{"via1",#N/A,TRUE,"general";"via2",#N/A,TRUE,"general";"via3",#N/A,TRUE,"general"}</definedName>
    <definedName name="___p8" localSheetId="9" hidden="1">{"TAB1",#N/A,TRUE,"GENERAL";"TAB2",#N/A,TRUE,"GENERAL";"TAB3",#N/A,TRUE,"GENERAL";"TAB4",#N/A,TRUE,"GENERAL";"TAB5",#N/A,TRUE,"GENERAL"}</definedName>
    <definedName name="___p8" localSheetId="5"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6"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2" hidden="1">{"TAB1",#N/A,TRUE,"GENERAL";"TAB2",#N/A,TRUE,"GENERAL";"TAB3",#N/A,TRUE,"GENERAL";"TAB4",#N/A,TRUE,"GENERAL";"TAB5",#N/A,TRUE,"GENERAL"}</definedName>
    <definedName name="___p8" hidden="1">{"TAB1",#N/A,TRUE,"GENERAL";"TAB2",#N/A,TRUE,"GENERAL";"TAB3",#N/A,TRUE,"GENERAL";"TAB4",#N/A,TRUE,"GENERAL";"TAB5",#N/A,TRUE,"GENERAL"}</definedName>
    <definedName name="___PJ50" localSheetId="9">#REF!</definedName>
    <definedName name="___PJ50" localSheetId="5">#REF!</definedName>
    <definedName name="___PJ50" localSheetId="10">#REF!</definedName>
    <definedName name="___PJ50" localSheetId="6">#REF!</definedName>
    <definedName name="___PJ50" localSheetId="13">#REF!</definedName>
    <definedName name="___PJ50" localSheetId="12">#REF!</definedName>
    <definedName name="___PJ50">#REF!</definedName>
    <definedName name="___pj51" localSheetId="9">#REF!</definedName>
    <definedName name="___pj51" localSheetId="5">#REF!</definedName>
    <definedName name="___pj51" localSheetId="10">#REF!</definedName>
    <definedName name="___pj51" localSheetId="6">#REF!</definedName>
    <definedName name="___pj51" localSheetId="13">#REF!</definedName>
    <definedName name="___pj51" localSheetId="12">#REF!</definedName>
    <definedName name="___pj51">#REF!</definedName>
    <definedName name="___PMT5671" localSheetId="10">#REF!</definedName>
    <definedName name="___PMT5671" localSheetId="12">[7]MEMORIAS!#REF!</definedName>
    <definedName name="___PMT5671">#REF!</definedName>
    <definedName name="___PMT5805" localSheetId="10">#REF!</definedName>
    <definedName name="___PMT5805" localSheetId="12">[7]MEMORIAS!#REF!</definedName>
    <definedName name="___PMT5805">#REF!</definedName>
    <definedName name="___PMT5806" localSheetId="10">#REF!</definedName>
    <definedName name="___PMT5806" localSheetId="12">[7]MEMORIAS!#REF!</definedName>
    <definedName name="___PMT5806">#REF!</definedName>
    <definedName name="___PMT5815" localSheetId="10">#REF!</definedName>
    <definedName name="___PMT5815" localSheetId="12">[7]MEMORIAS!#REF!</definedName>
    <definedName name="___PMT5815">#REF!</definedName>
    <definedName name="___PMT5820" localSheetId="10">#REF!</definedName>
    <definedName name="___PMT5820" localSheetId="12">[7]MEMORIAS!#REF!</definedName>
    <definedName name="___PMT5820">#REF!</definedName>
    <definedName name="___PRE12" localSheetId="9">#REF!</definedName>
    <definedName name="___PRE12" localSheetId="5">#REF!</definedName>
    <definedName name="___PRE12" localSheetId="10">#REF!</definedName>
    <definedName name="___PRE12" localSheetId="6">#REF!</definedName>
    <definedName name="___PRE12" localSheetId="13">#REF!</definedName>
    <definedName name="___PRE12" localSheetId="12">#REF!</definedName>
    <definedName name="___PRE12">#REF!</definedName>
    <definedName name="___r" localSheetId="9" hidden="1">{"TAB1",#N/A,TRUE,"GENERAL";"TAB2",#N/A,TRUE,"GENERAL";"TAB3",#N/A,TRUE,"GENERAL";"TAB4",#N/A,TRUE,"GENERAL";"TAB5",#N/A,TRUE,"GENERAL"}</definedName>
    <definedName name="___r" localSheetId="5" hidden="1">{"TAB1",#N/A,TRUE,"GENERAL";"TAB2",#N/A,TRUE,"GENERAL";"TAB3",#N/A,TRUE,"GENERAL";"TAB4",#N/A,TRUE,"GENERAL";"TAB5",#N/A,TRUE,"GENERAL"}</definedName>
    <definedName name="___r" localSheetId="10" hidden="1">{"TAB1",#N/A,TRUE,"GENERAL";"TAB2",#N/A,TRUE,"GENERAL";"TAB3",#N/A,TRUE,"GENERAL";"TAB4",#N/A,TRUE,"GENERAL";"TAB5",#N/A,TRUE,"GENERAL"}</definedName>
    <definedName name="___r" localSheetId="6" hidden="1">{"TAB1",#N/A,TRUE,"GENERAL";"TAB2",#N/A,TRUE,"GENERAL";"TAB3",#N/A,TRUE,"GENERAL";"TAB4",#N/A,TRUE,"GENERAL";"TAB5",#N/A,TRUE,"GENERAL"}</definedName>
    <definedName name="___r" localSheetId="13" hidden="1">{"TAB1",#N/A,TRUE,"GENERAL";"TAB2",#N/A,TRUE,"GENERAL";"TAB3",#N/A,TRUE,"GENERAL";"TAB4",#N/A,TRUE,"GENERAL";"TAB5",#N/A,TRUE,"GENERAL"}</definedName>
    <definedName name="___r" localSheetId="12" hidden="1">{"TAB1",#N/A,TRUE,"GENERAL";"TAB2",#N/A,TRUE,"GENERAL";"TAB3",#N/A,TRUE,"GENERAL";"TAB4",#N/A,TRUE,"GENERAL";"TAB5",#N/A,TRUE,"GENERAL"}</definedName>
    <definedName name="___r">#REF!</definedName>
    <definedName name="___r4r" localSheetId="9" hidden="1">{"via1",#N/A,TRUE,"general";"via2",#N/A,TRUE,"general";"via3",#N/A,TRUE,"general"}</definedName>
    <definedName name="___r4r" localSheetId="5" hidden="1">{"via1",#N/A,TRUE,"general";"via2",#N/A,TRUE,"general";"via3",#N/A,TRUE,"general"}</definedName>
    <definedName name="___r4r" localSheetId="10" hidden="1">{"via1",#N/A,TRUE,"general";"via2",#N/A,TRUE,"general";"via3",#N/A,TRUE,"general"}</definedName>
    <definedName name="___r4r" localSheetId="6" hidden="1">{"via1",#N/A,TRUE,"general";"via2",#N/A,TRUE,"general";"via3",#N/A,TRUE,"general"}</definedName>
    <definedName name="___r4r" localSheetId="13" hidden="1">{"via1",#N/A,TRUE,"general";"via2",#N/A,TRUE,"general";"via3",#N/A,TRUE,"general"}</definedName>
    <definedName name="___r4r" localSheetId="12" hidden="1">{"via1",#N/A,TRUE,"general";"via2",#N/A,TRUE,"general";"via3",#N/A,TRUE,"general"}</definedName>
    <definedName name="___r4r" hidden="1">{"via1",#N/A,TRUE,"general";"via2",#N/A,TRUE,"general";"via3",#N/A,TRUE,"general"}</definedName>
    <definedName name="___Rc" localSheetId="9">#REF!</definedName>
    <definedName name="___Rc" localSheetId="5">#REF!</definedName>
    <definedName name="___Rc" localSheetId="10">#REF!</definedName>
    <definedName name="___Rc" localSheetId="6">#REF!</definedName>
    <definedName name="___Rc" localSheetId="13">#REF!</definedName>
    <definedName name="___Rc" localSheetId="12">#REF!</definedName>
    <definedName name="___Rc">#REF!</definedName>
    <definedName name="___rig25" localSheetId="9">#REF!</definedName>
    <definedName name="___rig25" localSheetId="5">#REF!</definedName>
    <definedName name="___rig25" localSheetId="10">#REF!</definedName>
    <definedName name="___rig25" localSheetId="6">#REF!</definedName>
    <definedName name="___rig25" localSheetId="13">#REF!</definedName>
    <definedName name="___rig25" localSheetId="12">#REF!</definedName>
    <definedName name="___rig25">#REF!</definedName>
    <definedName name="___rtu6" localSheetId="9" hidden="1">{"via1",#N/A,TRUE,"general";"via2",#N/A,TRUE,"general";"via3",#N/A,TRUE,"general"}</definedName>
    <definedName name="___rtu6" localSheetId="5" hidden="1">{"via1",#N/A,TRUE,"general";"via2",#N/A,TRUE,"general";"via3",#N/A,TRUE,"general"}</definedName>
    <definedName name="___rtu6" localSheetId="10" hidden="1">{"via1",#N/A,TRUE,"general";"via2",#N/A,TRUE,"general";"via3",#N/A,TRUE,"general"}</definedName>
    <definedName name="___rtu6" localSheetId="6" hidden="1">{"via1",#N/A,TRUE,"general";"via2",#N/A,TRUE,"general";"via3",#N/A,TRUE,"general"}</definedName>
    <definedName name="___rtu6" localSheetId="13" hidden="1">{"via1",#N/A,TRUE,"general";"via2",#N/A,TRUE,"general";"via3",#N/A,TRUE,"general"}</definedName>
    <definedName name="___rtu6" localSheetId="12" hidden="1">{"via1",#N/A,TRUE,"general";"via2",#N/A,TRUE,"general";"via3",#N/A,TRUE,"general"}</definedName>
    <definedName name="___rtu6" hidden="1">{"via1",#N/A,TRUE,"general";"via2",#N/A,TRUE,"general";"via3",#N/A,TRUE,"general"}</definedName>
    <definedName name="___s1" localSheetId="9" hidden="1">{"via1",#N/A,TRUE,"general";"via2",#N/A,TRUE,"general";"via3",#N/A,TRUE,"general"}</definedName>
    <definedName name="___s1" localSheetId="5" hidden="1">{"via1",#N/A,TRUE,"general";"via2",#N/A,TRUE,"general";"via3",#N/A,TRUE,"general"}</definedName>
    <definedName name="___s1" localSheetId="10" hidden="1">{"via1",#N/A,TRUE,"general";"via2",#N/A,TRUE,"general";"via3",#N/A,TRUE,"general"}</definedName>
    <definedName name="___s1" localSheetId="6" hidden="1">{"via1",#N/A,TRUE,"general";"via2",#N/A,TRUE,"general";"via3",#N/A,TRUE,"general"}</definedName>
    <definedName name="___s1" localSheetId="13" hidden="1">{"via1",#N/A,TRUE,"general";"via2",#N/A,TRUE,"general";"via3",#N/A,TRUE,"general"}</definedName>
    <definedName name="___s1" localSheetId="12" hidden="1">{"via1",#N/A,TRUE,"general";"via2",#N/A,TRUE,"general";"via3",#N/A,TRUE,"general"}</definedName>
    <definedName name="___s1" hidden="1">{"via1",#N/A,TRUE,"general";"via2",#N/A,TRUE,"general";"via3",#N/A,TRUE,"general"}</definedName>
    <definedName name="___s2" localSheetId="9" hidden="1">{"TAB1",#N/A,TRUE,"GENERAL";"TAB2",#N/A,TRUE,"GENERAL";"TAB3",#N/A,TRUE,"GENERAL";"TAB4",#N/A,TRUE,"GENERAL";"TAB5",#N/A,TRUE,"GENERAL"}</definedName>
    <definedName name="___s2" localSheetId="5"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6"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2" hidden="1">{"TAB1",#N/A,TRUE,"GENERAL";"TAB2",#N/A,TRUE,"GENERAL";"TAB3",#N/A,TRUE,"GENERAL";"TAB4",#N/A,TRUE,"GENERAL";"TAB5",#N/A,TRUE,"GENERAL"}</definedName>
    <definedName name="___s2" hidden="1">{"TAB1",#N/A,TRUE,"GENERAL";"TAB2",#N/A,TRUE,"GENERAL";"TAB3",#N/A,TRUE,"GENERAL";"TAB4",#N/A,TRUE,"GENERAL";"TAB5",#N/A,TRUE,"GENERAL"}</definedName>
    <definedName name="___s3" localSheetId="9" hidden="1">{"TAB1",#N/A,TRUE,"GENERAL";"TAB2",#N/A,TRUE,"GENERAL";"TAB3",#N/A,TRUE,"GENERAL";"TAB4",#N/A,TRUE,"GENERAL";"TAB5",#N/A,TRUE,"GENERAL"}</definedName>
    <definedName name="___s3" localSheetId="5"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6"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2" hidden="1">{"TAB1",#N/A,TRUE,"GENERAL";"TAB2",#N/A,TRUE,"GENERAL";"TAB3",#N/A,TRUE,"GENERAL";"TAB4",#N/A,TRUE,"GENERAL";"TAB5",#N/A,TRUE,"GENERAL"}</definedName>
    <definedName name="___s3" hidden="1">{"TAB1",#N/A,TRUE,"GENERAL";"TAB2",#N/A,TRUE,"GENERAL";"TAB3",#N/A,TRUE,"GENERAL";"TAB4",#N/A,TRUE,"GENERAL";"TAB5",#N/A,TRUE,"GENERAL"}</definedName>
    <definedName name="___s4" localSheetId="9" hidden="1">{"via1",#N/A,TRUE,"general";"via2",#N/A,TRUE,"general";"via3",#N/A,TRUE,"general"}</definedName>
    <definedName name="___s4" localSheetId="5" hidden="1">{"via1",#N/A,TRUE,"general";"via2",#N/A,TRUE,"general";"via3",#N/A,TRUE,"general"}</definedName>
    <definedName name="___s4" localSheetId="10" hidden="1">{"via1",#N/A,TRUE,"general";"via2",#N/A,TRUE,"general";"via3",#N/A,TRUE,"general"}</definedName>
    <definedName name="___s4" localSheetId="6" hidden="1">{"via1",#N/A,TRUE,"general";"via2",#N/A,TRUE,"general";"via3",#N/A,TRUE,"general"}</definedName>
    <definedName name="___s4" localSheetId="13" hidden="1">{"via1",#N/A,TRUE,"general";"via2",#N/A,TRUE,"general";"via3",#N/A,TRUE,"general"}</definedName>
    <definedName name="___s4" localSheetId="12" hidden="1">{"via1",#N/A,TRUE,"general";"via2",#N/A,TRUE,"general";"via3",#N/A,TRUE,"general"}</definedName>
    <definedName name="___s4" hidden="1">{"via1",#N/A,TRUE,"general";"via2",#N/A,TRUE,"general";"via3",#N/A,TRUE,"general"}</definedName>
    <definedName name="___s5" localSheetId="9" hidden="1">{"via1",#N/A,TRUE,"general";"via2",#N/A,TRUE,"general";"via3",#N/A,TRUE,"general"}</definedName>
    <definedName name="___s5" localSheetId="5" hidden="1">{"via1",#N/A,TRUE,"general";"via2",#N/A,TRUE,"general";"via3",#N/A,TRUE,"general"}</definedName>
    <definedName name="___s5" localSheetId="10" hidden="1">{"via1",#N/A,TRUE,"general";"via2",#N/A,TRUE,"general";"via3",#N/A,TRUE,"general"}</definedName>
    <definedName name="___s5" localSheetId="6" hidden="1">{"via1",#N/A,TRUE,"general";"via2",#N/A,TRUE,"general";"via3",#N/A,TRUE,"general"}</definedName>
    <definedName name="___s5" localSheetId="13" hidden="1">{"via1",#N/A,TRUE,"general";"via2",#N/A,TRUE,"general";"via3",#N/A,TRUE,"general"}</definedName>
    <definedName name="___s5" localSheetId="12" hidden="1">{"via1",#N/A,TRUE,"general";"via2",#N/A,TRUE,"general";"via3",#N/A,TRUE,"general"}</definedName>
    <definedName name="___s5" hidden="1">{"via1",#N/A,TRUE,"general";"via2",#N/A,TRUE,"general";"via3",#N/A,TRUE,"general"}</definedName>
    <definedName name="___s6" localSheetId="9" hidden="1">{"TAB1",#N/A,TRUE,"GENERAL";"TAB2",#N/A,TRUE,"GENERAL";"TAB3",#N/A,TRUE,"GENERAL";"TAB4",#N/A,TRUE,"GENERAL";"TAB5",#N/A,TRUE,"GENERAL"}</definedName>
    <definedName name="___s6" localSheetId="5"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6"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2" hidden="1">{"TAB1",#N/A,TRUE,"GENERAL";"TAB2",#N/A,TRUE,"GENERAL";"TAB3",#N/A,TRUE,"GENERAL";"TAB4",#N/A,TRUE,"GENERAL";"TAB5",#N/A,TRUE,"GENERAL"}</definedName>
    <definedName name="___s6" hidden="1">{"TAB1",#N/A,TRUE,"GENERAL";"TAB2",#N/A,TRUE,"GENERAL";"TAB3",#N/A,TRUE,"GENERAL";"TAB4",#N/A,TRUE,"GENERAL";"TAB5",#N/A,TRUE,"GENERAL"}</definedName>
    <definedName name="___s7" localSheetId="9" hidden="1">{"via1",#N/A,TRUE,"general";"via2",#N/A,TRUE,"general";"via3",#N/A,TRUE,"general"}</definedName>
    <definedName name="___s7" localSheetId="5" hidden="1">{"via1",#N/A,TRUE,"general";"via2",#N/A,TRUE,"general";"via3",#N/A,TRUE,"general"}</definedName>
    <definedName name="___s7" localSheetId="10" hidden="1">{"via1",#N/A,TRUE,"general";"via2",#N/A,TRUE,"general";"via3",#N/A,TRUE,"general"}</definedName>
    <definedName name="___s7" localSheetId="6" hidden="1">{"via1",#N/A,TRUE,"general";"via2",#N/A,TRUE,"general";"via3",#N/A,TRUE,"general"}</definedName>
    <definedName name="___s7" localSheetId="13" hidden="1">{"via1",#N/A,TRUE,"general";"via2",#N/A,TRUE,"general";"via3",#N/A,TRUE,"general"}</definedName>
    <definedName name="___s7" localSheetId="12" hidden="1">{"via1",#N/A,TRUE,"general";"via2",#N/A,TRUE,"general";"via3",#N/A,TRUE,"general"}</definedName>
    <definedName name="___s7" hidden="1">{"via1",#N/A,TRUE,"general";"via2",#N/A,TRUE,"general";"via3",#N/A,TRUE,"general"}</definedName>
    <definedName name="___SBC1" localSheetId="9">#REF!</definedName>
    <definedName name="___SBC1" localSheetId="10">#REF!</definedName>
    <definedName name="___SBC1" localSheetId="6">#REF!</definedName>
    <definedName name="___SBC1" localSheetId="12">#REF!</definedName>
    <definedName name="___SBC1">#REF!</definedName>
    <definedName name="___SBC3" localSheetId="9">#REF!</definedName>
    <definedName name="___SBC3" localSheetId="10">#REF!</definedName>
    <definedName name="___SBC3" localSheetId="6">#REF!</definedName>
    <definedName name="___SBC3" localSheetId="12">#REF!</definedName>
    <definedName name="___SBC3">#REF!</definedName>
    <definedName name="___SBC5" localSheetId="9">#REF!</definedName>
    <definedName name="___SBC5" localSheetId="10">#REF!</definedName>
    <definedName name="___SBC5" localSheetId="6">#REF!</definedName>
    <definedName name="___SBC5" localSheetId="12">#REF!</definedName>
    <definedName name="___SBC5">#REF!</definedName>
    <definedName name="___t3" localSheetId="9" hidden="1">{"TAB1",#N/A,TRUE,"GENERAL";"TAB2",#N/A,TRUE,"GENERAL";"TAB3",#N/A,TRUE,"GENERAL";"TAB4",#N/A,TRUE,"GENERAL";"TAB5",#N/A,TRUE,"GENERAL"}</definedName>
    <definedName name="___t3" localSheetId="5"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6"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2" hidden="1">{"TAB1",#N/A,TRUE,"GENERAL";"TAB2",#N/A,TRUE,"GENERAL";"TAB3",#N/A,TRUE,"GENERAL";"TAB4",#N/A,TRUE,"GENERAL";"TAB5",#N/A,TRUE,"GENERAL"}</definedName>
    <definedName name="___t3" hidden="1">{"TAB1",#N/A,TRUE,"GENERAL";"TAB2",#N/A,TRUE,"GENERAL";"TAB3",#N/A,TRUE,"GENERAL";"TAB4",#N/A,TRUE,"GENERAL";"TAB5",#N/A,TRUE,"GENERAL"}</definedName>
    <definedName name="___t4" localSheetId="9" hidden="1">{"via1",#N/A,TRUE,"general";"via2",#N/A,TRUE,"general";"via3",#N/A,TRUE,"general"}</definedName>
    <definedName name="___t4" localSheetId="5" hidden="1">{"via1",#N/A,TRUE,"general";"via2",#N/A,TRUE,"general";"via3",#N/A,TRUE,"general"}</definedName>
    <definedName name="___t4" localSheetId="10" hidden="1">{"via1",#N/A,TRUE,"general";"via2",#N/A,TRUE,"general";"via3",#N/A,TRUE,"general"}</definedName>
    <definedName name="___t4" localSheetId="6" hidden="1">{"via1",#N/A,TRUE,"general";"via2",#N/A,TRUE,"general";"via3",#N/A,TRUE,"general"}</definedName>
    <definedName name="___t4" localSheetId="13" hidden="1">{"via1",#N/A,TRUE,"general";"via2",#N/A,TRUE,"general";"via3",#N/A,TRUE,"general"}</definedName>
    <definedName name="___t4" localSheetId="12" hidden="1">{"via1",#N/A,TRUE,"general";"via2",#N/A,TRUE,"general";"via3",#N/A,TRUE,"general"}</definedName>
    <definedName name="___t4" hidden="1">{"via1",#N/A,TRUE,"general";"via2",#N/A,TRUE,"general";"via3",#N/A,TRUE,"general"}</definedName>
    <definedName name="___t5" localSheetId="9" hidden="1">{"TAB1",#N/A,TRUE,"GENERAL";"TAB2",#N/A,TRUE,"GENERAL";"TAB3",#N/A,TRUE,"GENERAL";"TAB4",#N/A,TRUE,"GENERAL";"TAB5",#N/A,TRUE,"GENERAL"}</definedName>
    <definedName name="___t5" localSheetId="5"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6"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2" hidden="1">{"TAB1",#N/A,TRUE,"GENERAL";"TAB2",#N/A,TRUE,"GENERAL";"TAB3",#N/A,TRUE,"GENERAL";"TAB4",#N/A,TRUE,"GENERAL";"TAB5",#N/A,TRUE,"GENERAL"}</definedName>
    <definedName name="___t5" hidden="1">{"TAB1",#N/A,TRUE,"GENERAL";"TAB2",#N/A,TRUE,"GENERAL";"TAB3",#N/A,TRUE,"GENERAL";"TAB4",#N/A,TRUE,"GENERAL";"TAB5",#N/A,TRUE,"GENERAL"}</definedName>
    <definedName name="___t6" localSheetId="9" hidden="1">{"via1",#N/A,TRUE,"general";"via2",#N/A,TRUE,"general";"via3",#N/A,TRUE,"general"}</definedName>
    <definedName name="___t6" localSheetId="5" hidden="1">{"via1",#N/A,TRUE,"general";"via2",#N/A,TRUE,"general";"via3",#N/A,TRUE,"general"}</definedName>
    <definedName name="___t6" localSheetId="10" hidden="1">{"via1",#N/A,TRUE,"general";"via2",#N/A,TRUE,"general";"via3",#N/A,TRUE,"general"}</definedName>
    <definedName name="___t6" localSheetId="6" hidden="1">{"via1",#N/A,TRUE,"general";"via2",#N/A,TRUE,"general";"via3",#N/A,TRUE,"general"}</definedName>
    <definedName name="___t6" localSheetId="13" hidden="1">{"via1",#N/A,TRUE,"general";"via2",#N/A,TRUE,"general";"via3",#N/A,TRUE,"general"}</definedName>
    <definedName name="___t6" localSheetId="12" hidden="1">{"via1",#N/A,TRUE,"general";"via2",#N/A,TRUE,"general";"via3",#N/A,TRUE,"general"}</definedName>
    <definedName name="___t6" hidden="1">{"via1",#N/A,TRUE,"general";"via2",#N/A,TRUE,"general";"via3",#N/A,TRUE,"general"}</definedName>
    <definedName name="___t66" localSheetId="9"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2" hidden="1">{"TAB1",#N/A,TRUE,"GENERAL";"TAB2",#N/A,TRUE,"GENERAL";"TAB3",#N/A,TRUE,"GENERAL";"TAB4",#N/A,TRUE,"GENERAL";"TAB5",#N/A,TRUE,"GENERAL"}</definedName>
    <definedName name="___t66" hidden="1">{"TAB1",#N/A,TRUE,"GENERAL";"TAB2",#N/A,TRUE,"GENERAL";"TAB3",#N/A,TRUE,"GENERAL";"TAB4",#N/A,TRUE,"GENERAL";"TAB5",#N/A,TRUE,"GENERAL"}</definedName>
    <definedName name="___t7" localSheetId="9" hidden="1">{"via1",#N/A,TRUE,"general";"via2",#N/A,TRUE,"general";"via3",#N/A,TRUE,"general"}</definedName>
    <definedName name="___t7" localSheetId="5" hidden="1">{"via1",#N/A,TRUE,"general";"via2",#N/A,TRUE,"general";"via3",#N/A,TRUE,"general"}</definedName>
    <definedName name="___t7" localSheetId="10" hidden="1">{"via1",#N/A,TRUE,"general";"via2",#N/A,TRUE,"general";"via3",#N/A,TRUE,"general"}</definedName>
    <definedName name="___t7" localSheetId="6" hidden="1">{"via1",#N/A,TRUE,"general";"via2",#N/A,TRUE,"general";"via3",#N/A,TRUE,"general"}</definedName>
    <definedName name="___t7" localSheetId="13" hidden="1">{"via1",#N/A,TRUE,"general";"via2",#N/A,TRUE,"general";"via3",#N/A,TRUE,"general"}</definedName>
    <definedName name="___t7" localSheetId="12" hidden="1">{"via1",#N/A,TRUE,"general";"via2",#N/A,TRUE,"general";"via3",#N/A,TRUE,"general"}</definedName>
    <definedName name="___t7" hidden="1">{"via1",#N/A,TRUE,"general";"via2",#N/A,TRUE,"general";"via3",#N/A,TRUE,"general"}</definedName>
    <definedName name="___t77" localSheetId="9"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2" hidden="1">{"TAB1",#N/A,TRUE,"GENERAL";"TAB2",#N/A,TRUE,"GENERAL";"TAB3",#N/A,TRUE,"GENERAL";"TAB4",#N/A,TRUE,"GENERAL";"TAB5",#N/A,TRUE,"GENERAL"}</definedName>
    <definedName name="___t77" hidden="1">{"TAB1",#N/A,TRUE,"GENERAL";"TAB2",#N/A,TRUE,"GENERAL";"TAB3",#N/A,TRUE,"GENERAL";"TAB4",#N/A,TRUE,"GENERAL";"TAB5",#N/A,TRUE,"GENERAL"}</definedName>
    <definedName name="___t8" localSheetId="9" hidden="1">{"TAB1",#N/A,TRUE,"GENERAL";"TAB2",#N/A,TRUE,"GENERAL";"TAB3",#N/A,TRUE,"GENERAL";"TAB4",#N/A,TRUE,"GENERAL";"TAB5",#N/A,TRUE,"GENERAL"}</definedName>
    <definedName name="___t8" localSheetId="5"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6"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2" hidden="1">{"TAB1",#N/A,TRUE,"GENERAL";"TAB2",#N/A,TRUE,"GENERAL";"TAB3",#N/A,TRUE,"GENERAL";"TAB4",#N/A,TRUE,"GENERAL";"TAB5",#N/A,TRUE,"GENERAL"}</definedName>
    <definedName name="___t8" hidden="1">{"TAB1",#N/A,TRUE,"GENERAL";"TAB2",#N/A,TRUE,"GENERAL";"TAB3",#N/A,TRUE,"GENERAL";"TAB4",#N/A,TRUE,"GENERAL";"TAB5",#N/A,TRUE,"GENERAL"}</definedName>
    <definedName name="___t88" localSheetId="9" hidden="1">{"via1",#N/A,TRUE,"general";"via2",#N/A,TRUE,"general";"via3",#N/A,TRUE,"general"}</definedName>
    <definedName name="___t88" localSheetId="5" hidden="1">{"via1",#N/A,TRUE,"general";"via2",#N/A,TRUE,"general";"via3",#N/A,TRUE,"general"}</definedName>
    <definedName name="___t88" localSheetId="10" hidden="1">{"via1",#N/A,TRUE,"general";"via2",#N/A,TRUE,"general";"via3",#N/A,TRUE,"general"}</definedName>
    <definedName name="___t88" localSheetId="6" hidden="1">{"via1",#N/A,TRUE,"general";"via2",#N/A,TRUE,"general";"via3",#N/A,TRUE,"general"}</definedName>
    <definedName name="___t88" localSheetId="13" hidden="1">{"via1",#N/A,TRUE,"general";"via2",#N/A,TRUE,"general";"via3",#N/A,TRUE,"general"}</definedName>
    <definedName name="___t88" localSheetId="12" hidden="1">{"via1",#N/A,TRUE,"general";"via2",#N/A,TRUE,"general";"via3",#N/A,TRUE,"general"}</definedName>
    <definedName name="___t88" hidden="1">{"via1",#N/A,TRUE,"general";"via2",#N/A,TRUE,"general";"via3",#N/A,TRUE,"general"}</definedName>
    <definedName name="___t9" localSheetId="9" hidden="1">{"TAB1",#N/A,TRUE,"GENERAL";"TAB2",#N/A,TRUE,"GENERAL";"TAB3",#N/A,TRUE,"GENERAL";"TAB4",#N/A,TRUE,"GENERAL";"TAB5",#N/A,TRUE,"GENERAL"}</definedName>
    <definedName name="___t9" localSheetId="5"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6"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2" hidden="1">{"TAB1",#N/A,TRUE,"GENERAL";"TAB2",#N/A,TRUE,"GENERAL";"TAB3",#N/A,TRUE,"GENERAL";"TAB4",#N/A,TRUE,"GENERAL";"TAB5",#N/A,TRUE,"GENERAL"}</definedName>
    <definedName name="___t9" hidden="1">{"TAB1",#N/A,TRUE,"GENERAL";"TAB2",#N/A,TRUE,"GENERAL";"TAB3",#N/A,TRUE,"GENERAL";"TAB4",#N/A,TRUE,"GENERAL";"TAB5",#N/A,TRUE,"GENERAL"}</definedName>
    <definedName name="___t99" localSheetId="9" hidden="1">{"via1",#N/A,TRUE,"general";"via2",#N/A,TRUE,"general";"via3",#N/A,TRUE,"general"}</definedName>
    <definedName name="___t99" localSheetId="5" hidden="1">{"via1",#N/A,TRUE,"general";"via2",#N/A,TRUE,"general";"via3",#N/A,TRUE,"general"}</definedName>
    <definedName name="___t99" localSheetId="10" hidden="1">{"via1",#N/A,TRUE,"general";"via2",#N/A,TRUE,"general";"via3",#N/A,TRUE,"general"}</definedName>
    <definedName name="___t99" localSheetId="6" hidden="1">{"via1",#N/A,TRUE,"general";"via2",#N/A,TRUE,"general";"via3",#N/A,TRUE,"general"}</definedName>
    <definedName name="___t99" localSheetId="13" hidden="1">{"via1",#N/A,TRUE,"general";"via2",#N/A,TRUE,"general";"via3",#N/A,TRUE,"general"}</definedName>
    <definedName name="___t99" localSheetId="12" hidden="1">{"via1",#N/A,TRUE,"general";"via2",#N/A,TRUE,"general";"via3",#N/A,TRUE,"general"}</definedName>
    <definedName name="___t99" hidden="1">{"via1",#N/A,TRUE,"general";"via2",#N/A,TRUE,"general";"via3",#N/A,TRUE,"general"}</definedName>
    <definedName name="___Tab1" localSheetId="9">#REF!</definedName>
    <definedName name="___Tab1" localSheetId="5">#REF!</definedName>
    <definedName name="___Tab1" localSheetId="10">#REF!</definedName>
    <definedName name="___Tab1" localSheetId="6">#REF!</definedName>
    <definedName name="___Tab1" localSheetId="13">#REF!</definedName>
    <definedName name="___Tab1" localSheetId="12">#REF!</definedName>
    <definedName name="___tab1">#REF!</definedName>
    <definedName name="___Tab2" localSheetId="9">#REF!</definedName>
    <definedName name="___Tab2" localSheetId="5">#REF!</definedName>
    <definedName name="___Tab2" localSheetId="10">#REF!</definedName>
    <definedName name="___Tab2" localSheetId="6">#REF!</definedName>
    <definedName name="___Tab2" localSheetId="13">#REF!</definedName>
    <definedName name="___Tab2" localSheetId="12">#REF!</definedName>
    <definedName name="___tab2">#REF!</definedName>
    <definedName name="___Tab3" localSheetId="9">#REF!</definedName>
    <definedName name="___Tab3" localSheetId="5">#REF!</definedName>
    <definedName name="___Tab3" localSheetId="10">#REF!</definedName>
    <definedName name="___Tab3" localSheetId="6">#REF!</definedName>
    <definedName name="___Tab3" localSheetId="13">#REF!</definedName>
    <definedName name="___Tab3" localSheetId="12">#REF!</definedName>
    <definedName name="___tab3">#REF!</definedName>
    <definedName name="___Tab4" localSheetId="9">#REF!</definedName>
    <definedName name="___Tab4" localSheetId="5">#REF!</definedName>
    <definedName name="___Tab4" localSheetId="10">#REF!</definedName>
    <definedName name="___Tab4" localSheetId="6">#REF!</definedName>
    <definedName name="___Tab4" localSheetId="13">#REF!</definedName>
    <definedName name="___Tab4" localSheetId="12">#REF!</definedName>
    <definedName name="___TAB4">#REF!</definedName>
    <definedName name="___Tab5" localSheetId="9">#REF!</definedName>
    <definedName name="___Tab5" localSheetId="5">#REF!</definedName>
    <definedName name="___Tab5" localSheetId="10">#REF!</definedName>
    <definedName name="___Tab5" localSheetId="6">#REF!</definedName>
    <definedName name="___Tab5" localSheetId="13">#REF!</definedName>
    <definedName name="___Tab5" localSheetId="12">#REF!</definedName>
    <definedName name="___Tab5">#REF!</definedName>
    <definedName name="___u4" localSheetId="9" hidden="1">{"TAB1",#N/A,TRUE,"GENERAL";"TAB2",#N/A,TRUE,"GENERAL";"TAB3",#N/A,TRUE,"GENERAL";"TAB4",#N/A,TRUE,"GENERAL";"TAB5",#N/A,TRUE,"GENERAL"}</definedName>
    <definedName name="___u4" localSheetId="5"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6"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2" hidden="1">{"TAB1",#N/A,TRUE,"GENERAL";"TAB2",#N/A,TRUE,"GENERAL";"TAB3",#N/A,TRUE,"GENERAL";"TAB4",#N/A,TRUE,"GENERAL";"TAB5",#N/A,TRUE,"GENERAL"}</definedName>
    <definedName name="___u4" hidden="1">{"TAB1",#N/A,TRUE,"GENERAL";"TAB2",#N/A,TRUE,"GENERAL";"TAB3",#N/A,TRUE,"GENERAL";"TAB4",#N/A,TRUE,"GENERAL";"TAB5",#N/A,TRUE,"GENERAL"}</definedName>
    <definedName name="___u5" localSheetId="9" hidden="1">{"TAB1",#N/A,TRUE,"GENERAL";"TAB2",#N/A,TRUE,"GENERAL";"TAB3",#N/A,TRUE,"GENERAL";"TAB4",#N/A,TRUE,"GENERAL";"TAB5",#N/A,TRUE,"GENERAL"}</definedName>
    <definedName name="___u5" localSheetId="5"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6"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2" hidden="1">{"TAB1",#N/A,TRUE,"GENERAL";"TAB2",#N/A,TRUE,"GENERAL";"TAB3",#N/A,TRUE,"GENERAL";"TAB4",#N/A,TRUE,"GENERAL";"TAB5",#N/A,TRUE,"GENERAL"}</definedName>
    <definedName name="___u5" hidden="1">{"TAB1",#N/A,TRUE,"GENERAL";"TAB2",#N/A,TRUE,"GENERAL";"TAB3",#N/A,TRUE,"GENERAL";"TAB4",#N/A,TRUE,"GENERAL";"TAB5",#N/A,TRUE,"GENERAL"}</definedName>
    <definedName name="___u6" localSheetId="9" hidden="1">{"TAB1",#N/A,TRUE,"GENERAL";"TAB2",#N/A,TRUE,"GENERAL";"TAB3",#N/A,TRUE,"GENERAL";"TAB4",#N/A,TRUE,"GENERAL";"TAB5",#N/A,TRUE,"GENERAL"}</definedName>
    <definedName name="___u6" localSheetId="5"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6"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2" hidden="1">{"TAB1",#N/A,TRUE,"GENERAL";"TAB2",#N/A,TRUE,"GENERAL";"TAB3",#N/A,TRUE,"GENERAL";"TAB4",#N/A,TRUE,"GENERAL";"TAB5",#N/A,TRUE,"GENERAL"}</definedName>
    <definedName name="___u6" hidden="1">{"TAB1",#N/A,TRUE,"GENERAL";"TAB2",#N/A,TRUE,"GENERAL";"TAB3",#N/A,TRUE,"GENERAL";"TAB4",#N/A,TRUE,"GENERAL";"TAB5",#N/A,TRUE,"GENERAL"}</definedName>
    <definedName name="___u7" localSheetId="9" hidden="1">{"via1",#N/A,TRUE,"general";"via2",#N/A,TRUE,"general";"via3",#N/A,TRUE,"general"}</definedName>
    <definedName name="___u7" localSheetId="5" hidden="1">{"via1",#N/A,TRUE,"general";"via2",#N/A,TRUE,"general";"via3",#N/A,TRUE,"general"}</definedName>
    <definedName name="___u7" localSheetId="10" hidden="1">{"via1",#N/A,TRUE,"general";"via2",#N/A,TRUE,"general";"via3",#N/A,TRUE,"general"}</definedName>
    <definedName name="___u7" localSheetId="6" hidden="1">{"via1",#N/A,TRUE,"general";"via2",#N/A,TRUE,"general";"via3",#N/A,TRUE,"general"}</definedName>
    <definedName name="___u7" localSheetId="13" hidden="1">{"via1",#N/A,TRUE,"general";"via2",#N/A,TRUE,"general";"via3",#N/A,TRUE,"general"}</definedName>
    <definedName name="___u7" localSheetId="12" hidden="1">{"via1",#N/A,TRUE,"general";"via2",#N/A,TRUE,"general";"via3",#N/A,TRUE,"general"}</definedName>
    <definedName name="___u7" hidden="1">{"via1",#N/A,TRUE,"general";"via2",#N/A,TRUE,"general";"via3",#N/A,TRUE,"general"}</definedName>
    <definedName name="___u8" localSheetId="9" hidden="1">{"TAB1",#N/A,TRUE,"GENERAL";"TAB2",#N/A,TRUE,"GENERAL";"TAB3",#N/A,TRUE,"GENERAL";"TAB4",#N/A,TRUE,"GENERAL";"TAB5",#N/A,TRUE,"GENERAL"}</definedName>
    <definedName name="___u8" localSheetId="5"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6"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2" hidden="1">{"TAB1",#N/A,TRUE,"GENERAL";"TAB2",#N/A,TRUE,"GENERAL";"TAB3",#N/A,TRUE,"GENERAL";"TAB4",#N/A,TRUE,"GENERAL";"TAB5",#N/A,TRUE,"GENERAL"}</definedName>
    <definedName name="___u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5"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6"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2" hidden="1">{"TAB1",#N/A,TRUE,"GENERAL";"TAB2",#N/A,TRUE,"GENERAL";"TAB3",#N/A,TRUE,"GENERAL";"TAB4",#N/A,TRUE,"GENERAL";"TAB5",#N/A,TRUE,"GENERAL"}</definedName>
    <definedName name="___u9"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2" hidden="1">{"TAB1",#N/A,TRUE,"GENERAL";"TAB2",#N/A,TRUE,"GENERAL";"TAB3",#N/A,TRUE,"GENERAL";"TAB4",#N/A,TRUE,"GENERAL";"TAB5",#N/A,TRUE,"GENERAL"}</definedName>
    <definedName name="___ur7" hidden="1">{"TAB1",#N/A,TRUE,"GENERAL";"TAB2",#N/A,TRUE,"GENERAL";"TAB3",#N/A,TRUE,"GENERAL";"TAB4",#N/A,TRUE,"GENERAL";"TAB5",#N/A,TRUE,"GENERAL"}</definedName>
    <definedName name="___v2" localSheetId="9" hidden="1">{"via1",#N/A,TRUE,"general";"via2",#N/A,TRUE,"general";"via3",#N/A,TRUE,"general"}</definedName>
    <definedName name="___v2" localSheetId="5" hidden="1">{"via1",#N/A,TRUE,"general";"via2",#N/A,TRUE,"general";"via3",#N/A,TRUE,"general"}</definedName>
    <definedName name="___v2" localSheetId="10" hidden="1">{"via1",#N/A,TRUE,"general";"via2",#N/A,TRUE,"general";"via3",#N/A,TRUE,"general"}</definedName>
    <definedName name="___v2" localSheetId="6" hidden="1">{"via1",#N/A,TRUE,"general";"via2",#N/A,TRUE,"general";"via3",#N/A,TRUE,"general"}</definedName>
    <definedName name="___v2" localSheetId="13" hidden="1">{"via1",#N/A,TRUE,"general";"via2",#N/A,TRUE,"general";"via3",#N/A,TRUE,"general"}</definedName>
    <definedName name="___v2" localSheetId="12" hidden="1">{"via1",#N/A,TRUE,"general";"via2",#N/A,TRUE,"general";"via3",#N/A,TRUE,"general"}</definedName>
    <definedName name="___v2" hidden="1">{"via1",#N/A,TRUE,"general";"via2",#N/A,TRUE,"general";"via3",#N/A,TRUE,"general"}</definedName>
    <definedName name="___v3" localSheetId="9" hidden="1">{"TAB1",#N/A,TRUE,"GENERAL";"TAB2",#N/A,TRUE,"GENERAL";"TAB3",#N/A,TRUE,"GENERAL";"TAB4",#N/A,TRUE,"GENERAL";"TAB5",#N/A,TRUE,"GENERAL"}</definedName>
    <definedName name="___v3" localSheetId="5"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6"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2" hidden="1">{"TAB1",#N/A,TRUE,"GENERAL";"TAB2",#N/A,TRUE,"GENERAL";"TAB3",#N/A,TRUE,"GENERAL";"TAB4",#N/A,TRUE,"GENERAL";"TAB5",#N/A,TRUE,"GENERAL"}</definedName>
    <definedName name="___v3" hidden="1">{"TAB1",#N/A,TRUE,"GENERAL";"TAB2",#N/A,TRUE,"GENERAL";"TAB3",#N/A,TRUE,"GENERAL";"TAB4",#N/A,TRUE,"GENERAL";"TAB5",#N/A,TRUE,"GENERAL"}</definedName>
    <definedName name="___v4" localSheetId="9" hidden="1">{"TAB1",#N/A,TRUE,"GENERAL";"TAB2",#N/A,TRUE,"GENERAL";"TAB3",#N/A,TRUE,"GENERAL";"TAB4",#N/A,TRUE,"GENERAL";"TAB5",#N/A,TRUE,"GENERAL"}</definedName>
    <definedName name="___v4" localSheetId="5"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6"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2" hidden="1">{"TAB1",#N/A,TRUE,"GENERAL";"TAB2",#N/A,TRUE,"GENERAL";"TAB3",#N/A,TRUE,"GENERAL";"TAB4",#N/A,TRUE,"GENERAL";"TAB5",#N/A,TRUE,"GENERAL"}</definedName>
    <definedName name="___v4" hidden="1">{"TAB1",#N/A,TRUE,"GENERAL";"TAB2",#N/A,TRUE,"GENERAL";"TAB3",#N/A,TRUE,"GENERAL";"TAB4",#N/A,TRUE,"GENERAL";"TAB5",#N/A,TRUE,"GENERAL"}</definedName>
    <definedName name="___v5" localSheetId="9" hidden="1">{"TAB1",#N/A,TRUE,"GENERAL";"TAB2",#N/A,TRUE,"GENERAL";"TAB3",#N/A,TRUE,"GENERAL";"TAB4",#N/A,TRUE,"GENERAL";"TAB5",#N/A,TRUE,"GENERAL"}</definedName>
    <definedName name="___v5" localSheetId="5"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6"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2" hidden="1">{"TAB1",#N/A,TRUE,"GENERAL";"TAB2",#N/A,TRUE,"GENERAL";"TAB3",#N/A,TRUE,"GENERAL";"TAB4",#N/A,TRUE,"GENERAL";"TAB5",#N/A,TRUE,"GENERAL"}</definedName>
    <definedName name="___v5" hidden="1">{"TAB1",#N/A,TRUE,"GENERAL";"TAB2",#N/A,TRUE,"GENERAL";"TAB3",#N/A,TRUE,"GENERAL";"TAB4",#N/A,TRUE,"GENERAL";"TAB5",#N/A,TRUE,"GENERAL"}</definedName>
    <definedName name="___v6" localSheetId="9" hidden="1">{"TAB1",#N/A,TRUE,"GENERAL";"TAB2",#N/A,TRUE,"GENERAL";"TAB3",#N/A,TRUE,"GENERAL";"TAB4",#N/A,TRUE,"GENERAL";"TAB5",#N/A,TRUE,"GENERAL"}</definedName>
    <definedName name="___v6" localSheetId="5"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6"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2" hidden="1">{"TAB1",#N/A,TRUE,"GENERAL";"TAB2",#N/A,TRUE,"GENERAL";"TAB3",#N/A,TRUE,"GENERAL";"TAB4",#N/A,TRUE,"GENERAL";"TAB5",#N/A,TRUE,"GENERAL"}</definedName>
    <definedName name="___v6" hidden="1">{"TAB1",#N/A,TRUE,"GENERAL";"TAB2",#N/A,TRUE,"GENERAL";"TAB3",#N/A,TRUE,"GENERAL";"TAB4",#N/A,TRUE,"GENERAL";"TAB5",#N/A,TRUE,"GENERAL"}</definedName>
    <definedName name="___v7" localSheetId="9" hidden="1">{"via1",#N/A,TRUE,"general";"via2",#N/A,TRUE,"general";"via3",#N/A,TRUE,"general"}</definedName>
    <definedName name="___v7" localSheetId="5" hidden="1">{"via1",#N/A,TRUE,"general";"via2",#N/A,TRUE,"general";"via3",#N/A,TRUE,"general"}</definedName>
    <definedName name="___v7" localSheetId="10" hidden="1">{"via1",#N/A,TRUE,"general";"via2",#N/A,TRUE,"general";"via3",#N/A,TRUE,"general"}</definedName>
    <definedName name="___v7" localSheetId="6" hidden="1">{"via1",#N/A,TRUE,"general";"via2",#N/A,TRUE,"general";"via3",#N/A,TRUE,"general"}</definedName>
    <definedName name="___v7" localSheetId="13" hidden="1">{"via1",#N/A,TRUE,"general";"via2",#N/A,TRUE,"general";"via3",#N/A,TRUE,"general"}</definedName>
    <definedName name="___v7" localSheetId="12" hidden="1">{"via1",#N/A,TRUE,"general";"via2",#N/A,TRUE,"general";"via3",#N/A,TRUE,"general"}</definedName>
    <definedName name="___v7" hidden="1">{"via1",#N/A,TRUE,"general";"via2",#N/A,TRUE,"general";"via3",#N/A,TRUE,"general"}</definedName>
    <definedName name="___v8" localSheetId="9" hidden="1">{"TAB1",#N/A,TRUE,"GENERAL";"TAB2",#N/A,TRUE,"GENERAL";"TAB3",#N/A,TRUE,"GENERAL";"TAB4",#N/A,TRUE,"GENERAL";"TAB5",#N/A,TRUE,"GENERAL"}</definedName>
    <definedName name="___v8" localSheetId="5"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6"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2" hidden="1">{"TAB1",#N/A,TRUE,"GENERAL";"TAB2",#N/A,TRUE,"GENERAL";"TAB3",#N/A,TRUE,"GENERAL";"TAB4",#N/A,TRUE,"GENERAL";"TAB5",#N/A,TRUE,"GENERAL"}</definedName>
    <definedName name="___v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5"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6"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2" hidden="1">{"TAB1",#N/A,TRUE,"GENERAL";"TAB2",#N/A,TRUE,"GENERAL";"TAB3",#N/A,TRUE,"GENERAL";"TAB4",#N/A,TRUE,"GENERAL";"TAB5",#N/A,TRUE,"GENERAL"}</definedName>
    <definedName name="___v9" hidden="1">{"TAB1",#N/A,TRUE,"GENERAL";"TAB2",#N/A,TRUE,"GENERAL";"TAB3",#N/A,TRUE,"GENERAL";"TAB4",#N/A,TRUE,"GENERAL";"TAB5",#N/A,TRUE,"GENERAL"}</definedName>
    <definedName name="___var1" localSheetId="9">#REF!</definedName>
    <definedName name="___var1" localSheetId="5">#REF!</definedName>
    <definedName name="___var1" localSheetId="10">#REF!</definedName>
    <definedName name="___var1" localSheetId="6">#REF!</definedName>
    <definedName name="___var1" localSheetId="13">#REF!</definedName>
    <definedName name="___var1" localSheetId="12">#REF!</definedName>
    <definedName name="___var1">#REF!</definedName>
    <definedName name="___var3" localSheetId="9">#REF!</definedName>
    <definedName name="___var3" localSheetId="5">#REF!</definedName>
    <definedName name="___var3" localSheetId="10">#REF!</definedName>
    <definedName name="___var3" localSheetId="6">#REF!</definedName>
    <definedName name="___var3" localSheetId="13">#REF!</definedName>
    <definedName name="___var3" localSheetId="12">#REF!</definedName>
    <definedName name="___var3">#REF!</definedName>
    <definedName name="___var4" localSheetId="9">#REF!,#REF!,#REF!</definedName>
    <definedName name="___var4" localSheetId="5">#REF!,#REF!,#REF!</definedName>
    <definedName name="___var4" localSheetId="10">#REF!,#REF!,#REF!</definedName>
    <definedName name="___var4" localSheetId="6">#REF!,#REF!,#REF!</definedName>
    <definedName name="___var4" localSheetId="13">#REF!,#REF!,#REF!</definedName>
    <definedName name="___var4" localSheetId="12">#REF!,#REF!,#REF!</definedName>
    <definedName name="___var4">#REF!,#REF!,#REF!</definedName>
    <definedName name="___vfv4" localSheetId="9" hidden="1">{"via1",#N/A,TRUE,"general";"via2",#N/A,TRUE,"general";"via3",#N/A,TRUE,"general"}</definedName>
    <definedName name="___vfv4" localSheetId="5" hidden="1">{"via1",#N/A,TRUE,"general";"via2",#N/A,TRUE,"general";"via3",#N/A,TRUE,"general"}</definedName>
    <definedName name="___vfv4" localSheetId="10" hidden="1">{"via1",#N/A,TRUE,"general";"via2",#N/A,TRUE,"general";"via3",#N/A,TRUE,"general"}</definedName>
    <definedName name="___vfv4" localSheetId="6" hidden="1">{"via1",#N/A,TRUE,"general";"via2",#N/A,TRUE,"general";"via3",#N/A,TRUE,"general"}</definedName>
    <definedName name="___vfv4" localSheetId="13" hidden="1">{"via1",#N/A,TRUE,"general";"via2",#N/A,TRUE,"general";"via3",#N/A,TRUE,"general"}</definedName>
    <definedName name="___vfv4" localSheetId="12" hidden="1">{"via1",#N/A,TRUE,"general";"via2",#N/A,TRUE,"general";"via3",#N/A,TRUE,"general"}</definedName>
    <definedName name="___vfv4" hidden="1">{"via1",#N/A,TRUE,"general";"via2",#N/A,TRUE,"general";"via3",#N/A,TRUE,"general"}</definedName>
    <definedName name="___Vol1" localSheetId="10">#REF!</definedName>
    <definedName name="___Vol1" localSheetId="12">[9]Item!$A:$D</definedName>
    <definedName name="___Vol1">#REF!</definedName>
    <definedName name="___VPD1" localSheetId="10">#REF!</definedName>
    <definedName name="___VPD1" localSheetId="12">[6]TARIFAS!$C$582</definedName>
    <definedName name="___VPD1">#REF!</definedName>
    <definedName name="___VPI1" localSheetId="10">#REF!</definedName>
    <definedName name="___VPI1" localSheetId="12">[6]TARIFAS!$C$580</definedName>
    <definedName name="___VPI1">#REF!</definedName>
    <definedName name="___VRA1" localSheetId="10">#REF!</definedName>
    <definedName name="___VRA1" localSheetId="12">[6]TARIFAS!$C$579</definedName>
    <definedName name="___VRA1">#REF!</definedName>
    <definedName name="___x1" localSheetId="9" hidden="1">{"TAB1",#N/A,TRUE,"GENERAL";"TAB2",#N/A,TRUE,"GENERAL";"TAB3",#N/A,TRUE,"GENERAL";"TAB4",#N/A,TRUE,"GENERAL";"TAB5",#N/A,TRUE,"GENERAL"}</definedName>
    <definedName name="___x1" localSheetId="5"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6"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2" hidden="1">{"TAB1",#N/A,TRUE,"GENERAL";"TAB2",#N/A,TRUE,"GENERAL";"TAB3",#N/A,TRUE,"GENERAL";"TAB4",#N/A,TRUE,"GENERAL";"TAB5",#N/A,TRUE,"GENERAL"}</definedName>
    <definedName name="___x1" hidden="1">{"TAB1",#N/A,TRUE,"GENERAL";"TAB2",#N/A,TRUE,"GENERAL";"TAB3",#N/A,TRUE,"GENERAL";"TAB4",#N/A,TRUE,"GENERAL";"TAB5",#N/A,TRUE,"GENERAL"}</definedName>
    <definedName name="___x2" localSheetId="9" hidden="1">{"via1",#N/A,TRUE,"general";"via2",#N/A,TRUE,"general";"via3",#N/A,TRUE,"general"}</definedName>
    <definedName name="___x2" localSheetId="5" hidden="1">{"via1",#N/A,TRUE,"general";"via2",#N/A,TRUE,"general";"via3",#N/A,TRUE,"general"}</definedName>
    <definedName name="___x2" localSheetId="10" hidden="1">{"via1",#N/A,TRUE,"general";"via2",#N/A,TRUE,"general";"via3",#N/A,TRUE,"general"}</definedName>
    <definedName name="___x2" localSheetId="6" hidden="1">{"via1",#N/A,TRUE,"general";"via2",#N/A,TRUE,"general";"via3",#N/A,TRUE,"general"}</definedName>
    <definedName name="___x2" localSheetId="13" hidden="1">{"via1",#N/A,TRUE,"general";"via2",#N/A,TRUE,"general";"via3",#N/A,TRUE,"general"}</definedName>
    <definedName name="___x2" localSheetId="12" hidden="1">{"via1",#N/A,TRUE,"general";"via2",#N/A,TRUE,"general";"via3",#N/A,TRUE,"general"}</definedName>
    <definedName name="___x2" hidden="1">{"via1",#N/A,TRUE,"general";"via2",#N/A,TRUE,"general";"via3",#N/A,TRUE,"general"}</definedName>
    <definedName name="___x3" localSheetId="9" hidden="1">{"via1",#N/A,TRUE,"general";"via2",#N/A,TRUE,"general";"via3",#N/A,TRUE,"general"}</definedName>
    <definedName name="___x3" localSheetId="5" hidden="1">{"via1",#N/A,TRUE,"general";"via2",#N/A,TRUE,"general";"via3",#N/A,TRUE,"general"}</definedName>
    <definedName name="___x3" localSheetId="10" hidden="1">{"via1",#N/A,TRUE,"general";"via2",#N/A,TRUE,"general";"via3",#N/A,TRUE,"general"}</definedName>
    <definedName name="___x3" localSheetId="6" hidden="1">{"via1",#N/A,TRUE,"general";"via2",#N/A,TRUE,"general";"via3",#N/A,TRUE,"general"}</definedName>
    <definedName name="___x3" localSheetId="13" hidden="1">{"via1",#N/A,TRUE,"general";"via2",#N/A,TRUE,"general";"via3",#N/A,TRUE,"general"}</definedName>
    <definedName name="___x3" localSheetId="12" hidden="1">{"via1",#N/A,TRUE,"general";"via2",#N/A,TRUE,"general";"via3",#N/A,TRUE,"general"}</definedName>
    <definedName name="___x3" hidden="1">{"via1",#N/A,TRUE,"general";"via2",#N/A,TRUE,"general";"via3",#N/A,TRUE,"general"}</definedName>
    <definedName name="___x4" localSheetId="9" hidden="1">{"via1",#N/A,TRUE,"general";"via2",#N/A,TRUE,"general";"via3",#N/A,TRUE,"general"}</definedName>
    <definedName name="___x4" localSheetId="5" hidden="1">{"via1",#N/A,TRUE,"general";"via2",#N/A,TRUE,"general";"via3",#N/A,TRUE,"general"}</definedName>
    <definedName name="___x4" localSheetId="10" hidden="1">{"via1",#N/A,TRUE,"general";"via2",#N/A,TRUE,"general";"via3",#N/A,TRUE,"general"}</definedName>
    <definedName name="___x4" localSheetId="6" hidden="1">{"via1",#N/A,TRUE,"general";"via2",#N/A,TRUE,"general";"via3",#N/A,TRUE,"general"}</definedName>
    <definedName name="___x4" localSheetId="13" hidden="1">{"via1",#N/A,TRUE,"general";"via2",#N/A,TRUE,"general";"via3",#N/A,TRUE,"general"}</definedName>
    <definedName name="___x4" localSheetId="12" hidden="1">{"via1",#N/A,TRUE,"general";"via2",#N/A,TRUE,"general";"via3",#N/A,TRUE,"general"}</definedName>
    <definedName name="___x4" hidden="1">{"via1",#N/A,TRUE,"general";"via2",#N/A,TRUE,"general";"via3",#N/A,TRUE,"general"}</definedName>
    <definedName name="___x5" localSheetId="9" hidden="1">{"TAB1",#N/A,TRUE,"GENERAL";"TAB2",#N/A,TRUE,"GENERAL";"TAB3",#N/A,TRUE,"GENERAL";"TAB4",#N/A,TRUE,"GENERAL";"TAB5",#N/A,TRUE,"GENERAL"}</definedName>
    <definedName name="___x5" localSheetId="5"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6"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2" hidden="1">{"TAB1",#N/A,TRUE,"GENERAL";"TAB2",#N/A,TRUE,"GENERAL";"TAB3",#N/A,TRUE,"GENERAL";"TAB4",#N/A,TRUE,"GENERAL";"TAB5",#N/A,TRUE,"GENERAL"}</definedName>
    <definedName name="___x5" hidden="1">{"TAB1",#N/A,TRUE,"GENERAL";"TAB2",#N/A,TRUE,"GENERAL";"TAB3",#N/A,TRUE,"GENERAL";"TAB4",#N/A,TRUE,"GENERAL";"TAB5",#N/A,TRUE,"GENERAL"}</definedName>
    <definedName name="___x6" localSheetId="9" hidden="1">{"TAB1",#N/A,TRUE,"GENERAL";"TAB2",#N/A,TRUE,"GENERAL";"TAB3",#N/A,TRUE,"GENERAL";"TAB4",#N/A,TRUE,"GENERAL";"TAB5",#N/A,TRUE,"GENERAL"}</definedName>
    <definedName name="___x6" localSheetId="5"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6"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2" hidden="1">{"TAB1",#N/A,TRUE,"GENERAL";"TAB2",#N/A,TRUE,"GENERAL";"TAB3",#N/A,TRUE,"GENERAL";"TAB4",#N/A,TRUE,"GENERAL";"TAB5",#N/A,TRUE,"GENERAL"}</definedName>
    <definedName name="___x6" hidden="1">{"TAB1",#N/A,TRUE,"GENERAL";"TAB2",#N/A,TRUE,"GENERAL";"TAB3",#N/A,TRUE,"GENERAL";"TAB4",#N/A,TRUE,"GENERAL";"TAB5",#N/A,TRUE,"GENERAL"}</definedName>
    <definedName name="___x7" localSheetId="9" hidden="1">{"TAB1",#N/A,TRUE,"GENERAL";"TAB2",#N/A,TRUE,"GENERAL";"TAB3",#N/A,TRUE,"GENERAL";"TAB4",#N/A,TRUE,"GENERAL";"TAB5",#N/A,TRUE,"GENERAL"}</definedName>
    <definedName name="___x7" localSheetId="5"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6"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2" hidden="1">{"TAB1",#N/A,TRUE,"GENERAL";"TAB2",#N/A,TRUE,"GENERAL";"TAB3",#N/A,TRUE,"GENERAL";"TAB4",#N/A,TRUE,"GENERAL";"TAB5",#N/A,TRUE,"GENERAL"}</definedName>
    <definedName name="___x7" hidden="1">{"TAB1",#N/A,TRUE,"GENERAL";"TAB2",#N/A,TRUE,"GENERAL";"TAB3",#N/A,TRUE,"GENERAL";"TAB4",#N/A,TRUE,"GENERAL";"TAB5",#N/A,TRUE,"GENERAL"}</definedName>
    <definedName name="___x8" localSheetId="9" hidden="1">{"via1",#N/A,TRUE,"general";"via2",#N/A,TRUE,"general";"via3",#N/A,TRUE,"general"}</definedName>
    <definedName name="___x8" localSheetId="5" hidden="1">{"via1",#N/A,TRUE,"general";"via2",#N/A,TRUE,"general";"via3",#N/A,TRUE,"general"}</definedName>
    <definedName name="___x8" localSheetId="10" hidden="1">{"via1",#N/A,TRUE,"general";"via2",#N/A,TRUE,"general";"via3",#N/A,TRUE,"general"}</definedName>
    <definedName name="___x8" localSheetId="6" hidden="1">{"via1",#N/A,TRUE,"general";"via2",#N/A,TRUE,"general";"via3",#N/A,TRUE,"general"}</definedName>
    <definedName name="___x8" localSheetId="13" hidden="1">{"via1",#N/A,TRUE,"general";"via2",#N/A,TRUE,"general";"via3",#N/A,TRUE,"general"}</definedName>
    <definedName name="___x8" localSheetId="12" hidden="1">{"via1",#N/A,TRUE,"general";"via2",#N/A,TRUE,"general";"via3",#N/A,TRUE,"general"}</definedName>
    <definedName name="___x8" hidden="1">{"via1",#N/A,TRUE,"general";"via2",#N/A,TRUE,"general";"via3",#N/A,TRUE,"general"}</definedName>
    <definedName name="___x9" localSheetId="9" hidden="1">{"TAB1",#N/A,TRUE,"GENERAL";"TAB2",#N/A,TRUE,"GENERAL";"TAB3",#N/A,TRUE,"GENERAL";"TAB4",#N/A,TRUE,"GENERAL";"TAB5",#N/A,TRUE,"GENERAL"}</definedName>
    <definedName name="___x9" localSheetId="5"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6"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2" hidden="1">{"TAB1",#N/A,TRUE,"GENERAL";"TAB2",#N/A,TRUE,"GENERAL";"TAB3",#N/A,TRUE,"GENERAL";"TAB4",#N/A,TRUE,"GENERAL";"TAB5",#N/A,TRUE,"GENERAL"}</definedName>
    <definedName name="___x9" hidden="1">{"TAB1",#N/A,TRUE,"GENERAL";"TAB2",#N/A,TRUE,"GENERAL";"TAB3",#N/A,TRUE,"GENERAL";"TAB4",#N/A,TRUE,"GENERAL";"TAB5",#N/A,TRUE,"GENERAL"}</definedName>
    <definedName name="___y2" localSheetId="9" hidden="1">{"TAB1",#N/A,TRUE,"GENERAL";"TAB2",#N/A,TRUE,"GENERAL";"TAB3",#N/A,TRUE,"GENERAL";"TAB4",#N/A,TRUE,"GENERAL";"TAB5",#N/A,TRUE,"GENERAL"}</definedName>
    <definedName name="___y2" localSheetId="5"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6"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2" hidden="1">{"TAB1",#N/A,TRUE,"GENERAL";"TAB2",#N/A,TRUE,"GENERAL";"TAB3",#N/A,TRUE,"GENERAL";"TAB4",#N/A,TRUE,"GENERAL";"TAB5",#N/A,TRUE,"GENERAL"}</definedName>
    <definedName name="___y2" hidden="1">{"TAB1",#N/A,TRUE,"GENERAL";"TAB2",#N/A,TRUE,"GENERAL";"TAB3",#N/A,TRUE,"GENERAL";"TAB4",#N/A,TRUE,"GENERAL";"TAB5",#N/A,TRUE,"GENERAL"}</definedName>
    <definedName name="___y3" localSheetId="9" hidden="1">{"via1",#N/A,TRUE,"general";"via2",#N/A,TRUE,"general";"via3",#N/A,TRUE,"general"}</definedName>
    <definedName name="___y3" localSheetId="5" hidden="1">{"via1",#N/A,TRUE,"general";"via2",#N/A,TRUE,"general";"via3",#N/A,TRUE,"general"}</definedName>
    <definedName name="___y3" localSheetId="10" hidden="1">{"via1",#N/A,TRUE,"general";"via2",#N/A,TRUE,"general";"via3",#N/A,TRUE,"general"}</definedName>
    <definedName name="___y3" localSheetId="6" hidden="1">{"via1",#N/A,TRUE,"general";"via2",#N/A,TRUE,"general";"via3",#N/A,TRUE,"general"}</definedName>
    <definedName name="___y3" localSheetId="13" hidden="1">{"via1",#N/A,TRUE,"general";"via2",#N/A,TRUE,"general";"via3",#N/A,TRUE,"general"}</definedName>
    <definedName name="___y3" localSheetId="12" hidden="1">{"via1",#N/A,TRUE,"general";"via2",#N/A,TRUE,"general";"via3",#N/A,TRUE,"general"}</definedName>
    <definedName name="___y3" hidden="1">{"via1",#N/A,TRUE,"general";"via2",#N/A,TRUE,"general";"via3",#N/A,TRUE,"general"}</definedName>
    <definedName name="___y4" localSheetId="9" hidden="1">{"via1",#N/A,TRUE,"general";"via2",#N/A,TRUE,"general";"via3",#N/A,TRUE,"general"}</definedName>
    <definedName name="___y4" localSheetId="5" hidden="1">{"via1",#N/A,TRUE,"general";"via2",#N/A,TRUE,"general";"via3",#N/A,TRUE,"general"}</definedName>
    <definedName name="___y4" localSheetId="10" hidden="1">{"via1",#N/A,TRUE,"general";"via2",#N/A,TRUE,"general";"via3",#N/A,TRUE,"general"}</definedName>
    <definedName name="___y4" localSheetId="6" hidden="1">{"via1",#N/A,TRUE,"general";"via2",#N/A,TRUE,"general";"via3",#N/A,TRUE,"general"}</definedName>
    <definedName name="___y4" localSheetId="13" hidden="1">{"via1",#N/A,TRUE,"general";"via2",#N/A,TRUE,"general";"via3",#N/A,TRUE,"general"}</definedName>
    <definedName name="___y4" localSheetId="12" hidden="1">{"via1",#N/A,TRUE,"general";"via2",#N/A,TRUE,"general";"via3",#N/A,TRUE,"general"}</definedName>
    <definedName name="___y4" hidden="1">{"via1",#N/A,TRUE,"general";"via2",#N/A,TRUE,"general";"via3",#N/A,TRUE,"general"}</definedName>
    <definedName name="___y5" localSheetId="9" hidden="1">{"TAB1",#N/A,TRUE,"GENERAL";"TAB2",#N/A,TRUE,"GENERAL";"TAB3",#N/A,TRUE,"GENERAL";"TAB4",#N/A,TRUE,"GENERAL";"TAB5",#N/A,TRUE,"GENERAL"}</definedName>
    <definedName name="___y5" localSheetId="5"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6"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2" hidden="1">{"TAB1",#N/A,TRUE,"GENERAL";"TAB2",#N/A,TRUE,"GENERAL";"TAB3",#N/A,TRUE,"GENERAL";"TAB4",#N/A,TRUE,"GENERAL";"TAB5",#N/A,TRUE,"GENERAL"}</definedName>
    <definedName name="___y5" hidden="1">{"TAB1",#N/A,TRUE,"GENERAL";"TAB2",#N/A,TRUE,"GENERAL";"TAB3",#N/A,TRUE,"GENERAL";"TAB4",#N/A,TRUE,"GENERAL";"TAB5",#N/A,TRUE,"GENERAL"}</definedName>
    <definedName name="___y6" localSheetId="9" hidden="1">{"via1",#N/A,TRUE,"general";"via2",#N/A,TRUE,"general";"via3",#N/A,TRUE,"general"}</definedName>
    <definedName name="___y6" localSheetId="5" hidden="1">{"via1",#N/A,TRUE,"general";"via2",#N/A,TRUE,"general";"via3",#N/A,TRUE,"general"}</definedName>
    <definedName name="___y6" localSheetId="10" hidden="1">{"via1",#N/A,TRUE,"general";"via2",#N/A,TRUE,"general";"via3",#N/A,TRUE,"general"}</definedName>
    <definedName name="___y6" localSheetId="6" hidden="1">{"via1",#N/A,TRUE,"general";"via2",#N/A,TRUE,"general";"via3",#N/A,TRUE,"general"}</definedName>
    <definedName name="___y6" localSheetId="13" hidden="1">{"via1",#N/A,TRUE,"general";"via2",#N/A,TRUE,"general";"via3",#N/A,TRUE,"general"}</definedName>
    <definedName name="___y6" localSheetId="12" hidden="1">{"via1",#N/A,TRUE,"general";"via2",#N/A,TRUE,"general";"via3",#N/A,TRUE,"general"}</definedName>
    <definedName name="___y6" hidden="1">{"via1",#N/A,TRUE,"general";"via2",#N/A,TRUE,"general";"via3",#N/A,TRUE,"general"}</definedName>
    <definedName name="___y7" localSheetId="9" hidden="1">{"via1",#N/A,TRUE,"general";"via2",#N/A,TRUE,"general";"via3",#N/A,TRUE,"general"}</definedName>
    <definedName name="___y7" localSheetId="5" hidden="1">{"via1",#N/A,TRUE,"general";"via2",#N/A,TRUE,"general";"via3",#N/A,TRUE,"general"}</definedName>
    <definedName name="___y7" localSheetId="10" hidden="1">{"via1",#N/A,TRUE,"general";"via2",#N/A,TRUE,"general";"via3",#N/A,TRUE,"general"}</definedName>
    <definedName name="___y7" localSheetId="6" hidden="1">{"via1",#N/A,TRUE,"general";"via2",#N/A,TRUE,"general";"via3",#N/A,TRUE,"general"}</definedName>
    <definedName name="___y7" localSheetId="13" hidden="1">{"via1",#N/A,TRUE,"general";"via2",#N/A,TRUE,"general";"via3",#N/A,TRUE,"general"}</definedName>
    <definedName name="___y7" localSheetId="12" hidden="1">{"via1",#N/A,TRUE,"general";"via2",#N/A,TRUE,"general";"via3",#N/A,TRUE,"general"}</definedName>
    <definedName name="___y7" hidden="1">{"via1",#N/A,TRUE,"general";"via2",#N/A,TRUE,"general";"via3",#N/A,TRUE,"general"}</definedName>
    <definedName name="___y8" localSheetId="9" hidden="1">{"via1",#N/A,TRUE,"general";"via2",#N/A,TRUE,"general";"via3",#N/A,TRUE,"general"}</definedName>
    <definedName name="___y8" localSheetId="5" hidden="1">{"via1",#N/A,TRUE,"general";"via2",#N/A,TRUE,"general";"via3",#N/A,TRUE,"general"}</definedName>
    <definedName name="___y8" localSheetId="10" hidden="1">{"via1",#N/A,TRUE,"general";"via2",#N/A,TRUE,"general";"via3",#N/A,TRUE,"general"}</definedName>
    <definedName name="___y8" localSheetId="6" hidden="1">{"via1",#N/A,TRUE,"general";"via2",#N/A,TRUE,"general";"via3",#N/A,TRUE,"general"}</definedName>
    <definedName name="___y8" localSheetId="13" hidden="1">{"via1",#N/A,TRUE,"general";"via2",#N/A,TRUE,"general";"via3",#N/A,TRUE,"general"}</definedName>
    <definedName name="___y8" localSheetId="12" hidden="1">{"via1",#N/A,TRUE,"general";"via2",#N/A,TRUE,"general";"via3",#N/A,TRUE,"general"}</definedName>
    <definedName name="___y8" hidden="1">{"via1",#N/A,TRUE,"general";"via2",#N/A,TRUE,"general";"via3",#N/A,TRUE,"general"}</definedName>
    <definedName name="___y9" localSheetId="9" hidden="1">{"TAB1",#N/A,TRUE,"GENERAL";"TAB2",#N/A,TRUE,"GENERAL";"TAB3",#N/A,TRUE,"GENERAL";"TAB4",#N/A,TRUE,"GENERAL";"TAB5",#N/A,TRUE,"GENERAL"}</definedName>
    <definedName name="___y9" localSheetId="5"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6"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2" hidden="1">{"TAB1",#N/A,TRUE,"GENERAL";"TAB2",#N/A,TRUE,"GENERAL";"TAB3",#N/A,TRUE,"GENERAL";"TAB4",#N/A,TRUE,"GENERAL";"TAB5",#N/A,TRUE,"GENERAL"}</definedName>
    <definedName name="___y9" hidden="1">{"TAB1",#N/A,TRUE,"GENERAL";"TAB2",#N/A,TRUE,"GENERAL";"TAB3",#N/A,TRUE,"GENERAL";"TAB4",#N/A,TRUE,"GENERAL";"TAB5",#N/A,TRUE,"GENERAL"}</definedName>
    <definedName name="___z1" localSheetId="9" hidden="1">{"TAB1",#N/A,TRUE,"GENERAL";"TAB2",#N/A,TRUE,"GENERAL";"TAB3",#N/A,TRUE,"GENERAL";"TAB4",#N/A,TRUE,"GENERAL";"TAB5",#N/A,TRUE,"GENERAL"}</definedName>
    <definedName name="___z1" localSheetId="5"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6"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2" hidden="1">{"TAB1",#N/A,TRUE,"GENERAL";"TAB2",#N/A,TRUE,"GENERAL";"TAB3",#N/A,TRUE,"GENERAL";"TAB4",#N/A,TRUE,"GENERAL";"TAB5",#N/A,TRUE,"GENERAL"}</definedName>
    <definedName name="___z1" hidden="1">{"TAB1",#N/A,TRUE,"GENERAL";"TAB2",#N/A,TRUE,"GENERAL";"TAB3",#N/A,TRUE,"GENERAL";"TAB4",#N/A,TRUE,"GENERAL";"TAB5",#N/A,TRUE,"GENERAL"}</definedName>
    <definedName name="___z2" localSheetId="9" hidden="1">{"via1",#N/A,TRUE,"general";"via2",#N/A,TRUE,"general";"via3",#N/A,TRUE,"general"}</definedName>
    <definedName name="___z2" localSheetId="5" hidden="1">{"via1",#N/A,TRUE,"general";"via2",#N/A,TRUE,"general";"via3",#N/A,TRUE,"general"}</definedName>
    <definedName name="___z2" localSheetId="10" hidden="1">{"via1",#N/A,TRUE,"general";"via2",#N/A,TRUE,"general";"via3",#N/A,TRUE,"general"}</definedName>
    <definedName name="___z2" localSheetId="6" hidden="1">{"via1",#N/A,TRUE,"general";"via2",#N/A,TRUE,"general";"via3",#N/A,TRUE,"general"}</definedName>
    <definedName name="___z2" localSheetId="13" hidden="1">{"via1",#N/A,TRUE,"general";"via2",#N/A,TRUE,"general";"via3",#N/A,TRUE,"general"}</definedName>
    <definedName name="___z2" localSheetId="12" hidden="1">{"via1",#N/A,TRUE,"general";"via2",#N/A,TRUE,"general";"via3",#N/A,TRUE,"general"}</definedName>
    <definedName name="___z2" hidden="1">{"via1",#N/A,TRUE,"general";"via2",#N/A,TRUE,"general";"via3",#N/A,TRUE,"general"}</definedName>
    <definedName name="___z3" localSheetId="9" hidden="1">{"via1",#N/A,TRUE,"general";"via2",#N/A,TRUE,"general";"via3",#N/A,TRUE,"general"}</definedName>
    <definedName name="___z3" localSheetId="5" hidden="1">{"via1",#N/A,TRUE,"general";"via2",#N/A,TRUE,"general";"via3",#N/A,TRUE,"general"}</definedName>
    <definedName name="___z3" localSheetId="10" hidden="1">{"via1",#N/A,TRUE,"general";"via2",#N/A,TRUE,"general";"via3",#N/A,TRUE,"general"}</definedName>
    <definedName name="___z3" localSheetId="6" hidden="1">{"via1",#N/A,TRUE,"general";"via2",#N/A,TRUE,"general";"via3",#N/A,TRUE,"general"}</definedName>
    <definedName name="___z3" localSheetId="13" hidden="1">{"via1",#N/A,TRUE,"general";"via2",#N/A,TRUE,"general";"via3",#N/A,TRUE,"general"}</definedName>
    <definedName name="___z3" localSheetId="12" hidden="1">{"via1",#N/A,TRUE,"general";"via2",#N/A,TRUE,"general";"via3",#N/A,TRUE,"general"}</definedName>
    <definedName name="___z3" hidden="1">{"via1",#N/A,TRUE,"general";"via2",#N/A,TRUE,"general";"via3",#N/A,TRUE,"general"}</definedName>
    <definedName name="___z4" localSheetId="9" hidden="1">{"TAB1",#N/A,TRUE,"GENERAL";"TAB2",#N/A,TRUE,"GENERAL";"TAB3",#N/A,TRUE,"GENERAL";"TAB4",#N/A,TRUE,"GENERAL";"TAB5",#N/A,TRUE,"GENERAL"}</definedName>
    <definedName name="___z4" localSheetId="5"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6"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2" hidden="1">{"TAB1",#N/A,TRUE,"GENERAL";"TAB2",#N/A,TRUE,"GENERAL";"TAB3",#N/A,TRUE,"GENERAL";"TAB4",#N/A,TRUE,"GENERAL";"TAB5",#N/A,TRUE,"GENERAL"}</definedName>
    <definedName name="___z4" hidden="1">{"TAB1",#N/A,TRUE,"GENERAL";"TAB2",#N/A,TRUE,"GENERAL";"TAB3",#N/A,TRUE,"GENERAL";"TAB4",#N/A,TRUE,"GENERAL";"TAB5",#N/A,TRUE,"GENERAL"}</definedName>
    <definedName name="___z5" localSheetId="9" hidden="1">{"via1",#N/A,TRUE,"general";"via2",#N/A,TRUE,"general";"via3",#N/A,TRUE,"general"}</definedName>
    <definedName name="___z5" localSheetId="5" hidden="1">{"via1",#N/A,TRUE,"general";"via2",#N/A,TRUE,"general";"via3",#N/A,TRUE,"general"}</definedName>
    <definedName name="___z5" localSheetId="10" hidden="1">{"via1",#N/A,TRUE,"general";"via2",#N/A,TRUE,"general";"via3",#N/A,TRUE,"general"}</definedName>
    <definedName name="___z5" localSheetId="6" hidden="1">{"via1",#N/A,TRUE,"general";"via2",#N/A,TRUE,"general";"via3",#N/A,TRUE,"general"}</definedName>
    <definedName name="___z5" localSheetId="13" hidden="1">{"via1",#N/A,TRUE,"general";"via2",#N/A,TRUE,"general";"via3",#N/A,TRUE,"general"}</definedName>
    <definedName name="___z5" localSheetId="12" hidden="1">{"via1",#N/A,TRUE,"general";"via2",#N/A,TRUE,"general";"via3",#N/A,TRUE,"general"}</definedName>
    <definedName name="___z5" hidden="1">{"via1",#N/A,TRUE,"general";"via2",#N/A,TRUE,"general";"via3",#N/A,TRUE,"general"}</definedName>
    <definedName name="___z6" localSheetId="9" hidden="1">{"TAB1",#N/A,TRUE,"GENERAL";"TAB2",#N/A,TRUE,"GENERAL";"TAB3",#N/A,TRUE,"GENERAL";"TAB4",#N/A,TRUE,"GENERAL";"TAB5",#N/A,TRUE,"GENERAL"}</definedName>
    <definedName name="___z6" localSheetId="5"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6"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2" hidden="1">{"TAB1",#N/A,TRUE,"GENERAL";"TAB2",#N/A,TRUE,"GENERAL";"TAB3",#N/A,TRUE,"GENERAL";"TAB4",#N/A,TRUE,"GENERAL";"TAB5",#N/A,TRUE,"GENERAL"}</definedName>
    <definedName name="___z6" hidden="1">{"TAB1",#N/A,TRUE,"GENERAL";"TAB2",#N/A,TRUE,"GENERAL";"TAB3",#N/A,TRUE,"GENERAL";"TAB4",#N/A,TRUE,"GENERAL";"TAB5",#N/A,TRUE,"GENERAL"}</definedName>
    <definedName name="__1Excel_BuiltIn_Print_Area_1_1_1" localSheetId="12">#REF!</definedName>
    <definedName name="__1Excel_BuiltIn_Print_Area_1_1_1">#REF!</definedName>
    <definedName name="__2Excel_BuiltIn_Print_Titles_1_1_1_1" localSheetId="12">#REF!</definedName>
    <definedName name="__2Excel_BuiltIn_Print_Titles_1_1_1_1">#REF!</definedName>
    <definedName name="__a1" localSheetId="9" hidden="1">{"TAB1",#N/A,TRUE,"GENERAL";"TAB2",#N/A,TRUE,"GENERAL";"TAB3",#N/A,TRUE,"GENERAL";"TAB4",#N/A,TRUE,"GENERAL";"TAB5",#N/A,TRUE,"GENERAL"}</definedName>
    <definedName name="__a1" localSheetId="5" hidden="1">{"TAB1",#N/A,TRUE,"GENERAL";"TAB2",#N/A,TRUE,"GENERAL";"TAB3",#N/A,TRUE,"GENERAL";"TAB4",#N/A,TRUE,"GENERAL";"TAB5",#N/A,TRUE,"GENERAL"}</definedName>
    <definedName name="__a1" localSheetId="10" hidden="1">{"TAB1",#N/A,TRUE,"GENERAL";"TAB2",#N/A,TRUE,"GENERAL";"TAB3",#N/A,TRUE,"GENERAL";"TAB4",#N/A,TRUE,"GENERAL";"TAB5",#N/A,TRUE,"GENERAL"}</definedName>
    <definedName name="__a1" localSheetId="6" hidden="1">{"TAB1",#N/A,TRUE,"GENERAL";"TAB2",#N/A,TRUE,"GENERAL";"TAB3",#N/A,TRUE,"GENERAL";"TAB4",#N/A,TRUE,"GENERAL";"TAB5",#N/A,TRUE,"GENERAL"}</definedName>
    <definedName name="__a1" localSheetId="13" hidden="1">{"TAB1",#N/A,TRUE,"GENERAL";"TAB2",#N/A,TRUE,"GENERAL";"TAB3",#N/A,TRUE,"GENERAL";"TAB4",#N/A,TRUE,"GENERAL";"TAB5",#N/A,TRUE,"GENERAL"}</definedName>
    <definedName name="__a1" localSheetId="12" hidden="1">{"TAB1",#N/A,TRUE,"GENERAL";"TAB2",#N/A,TRUE,"GENERAL";"TAB3",#N/A,TRUE,"GENERAL";"TAB4",#N/A,TRUE,"GENERAL";"TAB5",#N/A,TRUE,"GENERAL"}</definedName>
    <definedName name="__a1" hidden="1">{"TAB1",#N/A,TRUE,"GENERAL";"TAB2",#N/A,TRUE,"GENERAL";"TAB3",#N/A,TRUE,"GENERAL";"TAB4",#N/A,TRUE,"GENERAL";"TAB5",#N/A,TRUE,"GENERAL"}</definedName>
    <definedName name="__A17000" localSheetId="9">#REF!</definedName>
    <definedName name="__A17000" localSheetId="5">#REF!</definedName>
    <definedName name="__A17000" localSheetId="10">#REF!</definedName>
    <definedName name="__A17000" localSheetId="6">#REF!</definedName>
    <definedName name="__A17000" localSheetId="13">#REF!</definedName>
    <definedName name="__A17000" localSheetId="12">#REF!</definedName>
    <definedName name="__A17000">#REF!</definedName>
    <definedName name="__A20000" localSheetId="9">#REF!</definedName>
    <definedName name="__A20000" localSheetId="5">#REF!</definedName>
    <definedName name="__A20000" localSheetId="10">#REF!</definedName>
    <definedName name="__A20000" localSheetId="6">#REF!</definedName>
    <definedName name="__A20000" localSheetId="13">#REF!</definedName>
    <definedName name="__A20000" localSheetId="12">#REF!</definedName>
    <definedName name="__A20000">#REF!</definedName>
    <definedName name="__a3" localSheetId="9" hidden="1">{"TAB1",#N/A,TRUE,"GENERAL";"TAB2",#N/A,TRUE,"GENERAL";"TAB3",#N/A,TRUE,"GENERAL";"TAB4",#N/A,TRUE,"GENERAL";"TAB5",#N/A,TRUE,"GENERAL"}</definedName>
    <definedName name="__a3" localSheetId="5" hidden="1">{"TAB1",#N/A,TRUE,"GENERAL";"TAB2",#N/A,TRUE,"GENERAL";"TAB3",#N/A,TRUE,"GENERAL";"TAB4",#N/A,TRUE,"GENERAL";"TAB5",#N/A,TRUE,"GENERAL"}</definedName>
    <definedName name="__a3" localSheetId="10" hidden="1">{"TAB1",#N/A,TRUE,"GENERAL";"TAB2",#N/A,TRUE,"GENERAL";"TAB3",#N/A,TRUE,"GENERAL";"TAB4",#N/A,TRUE,"GENERAL";"TAB5",#N/A,TRUE,"GENERAL"}</definedName>
    <definedName name="__a3" localSheetId="6" hidden="1">{"TAB1",#N/A,TRUE,"GENERAL";"TAB2",#N/A,TRUE,"GENERAL";"TAB3",#N/A,TRUE,"GENERAL";"TAB4",#N/A,TRUE,"GENERAL";"TAB5",#N/A,TRUE,"GENERAL"}</definedName>
    <definedName name="__a3" localSheetId="13" hidden="1">{"TAB1",#N/A,TRUE,"GENERAL";"TAB2",#N/A,TRUE,"GENERAL";"TAB3",#N/A,TRUE,"GENERAL";"TAB4",#N/A,TRUE,"GENERAL";"TAB5",#N/A,TRUE,"GENERAL"}</definedName>
    <definedName name="__a3" localSheetId="12" hidden="1">{"TAB1",#N/A,TRUE,"GENERAL";"TAB2",#N/A,TRUE,"GENERAL";"TAB3",#N/A,TRUE,"GENERAL";"TAB4",#N/A,TRUE,"GENERAL";"TAB5",#N/A,TRUE,"GENERAL"}</definedName>
    <definedName name="__a3" hidden="1">{"TAB1",#N/A,TRUE,"GENERAL";"TAB2",#N/A,TRUE,"GENERAL";"TAB3",#N/A,TRUE,"GENERAL";"TAB4",#N/A,TRUE,"GENERAL";"TAB5",#N/A,TRUE,"GENERAL"}</definedName>
    <definedName name="__A30000" localSheetId="9">#REF!</definedName>
    <definedName name="__A30000" localSheetId="5">#REF!</definedName>
    <definedName name="__A30000" localSheetId="10">#REF!</definedName>
    <definedName name="__A30000" localSheetId="6">#REF!</definedName>
    <definedName name="__A30000" localSheetId="13">#REF!</definedName>
    <definedName name="__A30000" localSheetId="12">#REF!</definedName>
    <definedName name="__A30000">#REF!</definedName>
    <definedName name="__a4" localSheetId="9" hidden="1">{"via1",#N/A,TRUE,"general";"via2",#N/A,TRUE,"general";"via3",#N/A,TRUE,"general"}</definedName>
    <definedName name="__a4" localSheetId="5" hidden="1">{"via1",#N/A,TRUE,"general";"via2",#N/A,TRUE,"general";"via3",#N/A,TRUE,"general"}</definedName>
    <definedName name="__a4" localSheetId="10" hidden="1">{"via1",#N/A,TRUE,"general";"via2",#N/A,TRUE,"general";"via3",#N/A,TRUE,"general"}</definedName>
    <definedName name="__a4" localSheetId="6" hidden="1">{"via1",#N/A,TRUE,"general";"via2",#N/A,TRUE,"general";"via3",#N/A,TRUE,"general"}</definedName>
    <definedName name="__a4" localSheetId="13" hidden="1">{"via1",#N/A,TRUE,"general";"via2",#N/A,TRUE,"general";"via3",#N/A,TRUE,"general"}</definedName>
    <definedName name="__a4" localSheetId="12" hidden="1">{"via1",#N/A,TRUE,"general";"via2",#N/A,TRUE,"general";"via3",#N/A,TRUE,"general"}</definedName>
    <definedName name="__a4" hidden="1">{"via1",#N/A,TRUE,"general";"via2",#N/A,TRUE,"general";"via3",#N/A,TRUE,"general"}</definedName>
    <definedName name="__a5" localSheetId="9" hidden="1">{"TAB1",#N/A,TRUE,"GENERAL";"TAB2",#N/A,TRUE,"GENERAL";"TAB3",#N/A,TRUE,"GENERAL";"TAB4",#N/A,TRUE,"GENERAL";"TAB5",#N/A,TRUE,"GENERAL"}</definedName>
    <definedName name="__a5" localSheetId="5" hidden="1">{"TAB1",#N/A,TRUE,"GENERAL";"TAB2",#N/A,TRUE,"GENERAL";"TAB3",#N/A,TRUE,"GENERAL";"TAB4",#N/A,TRUE,"GENERAL";"TAB5",#N/A,TRUE,"GENERAL"}</definedName>
    <definedName name="__a5" localSheetId="10" hidden="1">{"TAB1",#N/A,TRUE,"GENERAL";"TAB2",#N/A,TRUE,"GENERAL";"TAB3",#N/A,TRUE,"GENERAL";"TAB4",#N/A,TRUE,"GENERAL";"TAB5",#N/A,TRUE,"GENERAL"}</definedName>
    <definedName name="__a5" localSheetId="6" hidden="1">{"TAB1",#N/A,TRUE,"GENERAL";"TAB2",#N/A,TRUE,"GENERAL";"TAB3",#N/A,TRUE,"GENERAL";"TAB4",#N/A,TRUE,"GENERAL";"TAB5",#N/A,TRUE,"GENERAL"}</definedName>
    <definedName name="__a5" localSheetId="13" hidden="1">{"TAB1",#N/A,TRUE,"GENERAL";"TAB2",#N/A,TRUE,"GENERAL";"TAB3",#N/A,TRUE,"GENERAL";"TAB4",#N/A,TRUE,"GENERAL";"TAB5",#N/A,TRUE,"GENERAL"}</definedName>
    <definedName name="__a5" localSheetId="12" hidden="1">{"TAB1",#N/A,TRUE,"GENERAL";"TAB2",#N/A,TRUE,"GENERAL";"TAB3",#N/A,TRUE,"GENERAL";"TAB4",#N/A,TRUE,"GENERAL";"TAB5",#N/A,TRUE,"GENERAL"}</definedName>
    <definedName name="__a5" hidden="1">{"TAB1",#N/A,TRUE,"GENERAL";"TAB2",#N/A,TRUE,"GENERAL";"TAB3",#N/A,TRUE,"GENERAL";"TAB4",#N/A,TRUE,"GENERAL";"TAB5",#N/A,TRUE,"GENERAL"}</definedName>
    <definedName name="__a6" localSheetId="9" hidden="1">{"TAB1",#N/A,TRUE,"GENERAL";"TAB2",#N/A,TRUE,"GENERAL";"TAB3",#N/A,TRUE,"GENERAL";"TAB4",#N/A,TRUE,"GENERAL";"TAB5",#N/A,TRUE,"GENERAL"}</definedName>
    <definedName name="__a6" localSheetId="5" hidden="1">{"TAB1",#N/A,TRUE,"GENERAL";"TAB2",#N/A,TRUE,"GENERAL";"TAB3",#N/A,TRUE,"GENERAL";"TAB4",#N/A,TRUE,"GENERAL";"TAB5",#N/A,TRUE,"GENERAL"}</definedName>
    <definedName name="__a6" localSheetId="10" hidden="1">{"TAB1",#N/A,TRUE,"GENERAL";"TAB2",#N/A,TRUE,"GENERAL";"TAB3",#N/A,TRUE,"GENERAL";"TAB4",#N/A,TRUE,"GENERAL";"TAB5",#N/A,TRUE,"GENERAL"}</definedName>
    <definedName name="__a6" localSheetId="6" hidden="1">{"TAB1",#N/A,TRUE,"GENERAL";"TAB2",#N/A,TRUE,"GENERAL";"TAB3",#N/A,TRUE,"GENERAL";"TAB4",#N/A,TRUE,"GENERAL";"TAB5",#N/A,TRUE,"GENERAL"}</definedName>
    <definedName name="__a6" localSheetId="13" hidden="1">{"TAB1",#N/A,TRUE,"GENERAL";"TAB2",#N/A,TRUE,"GENERAL";"TAB3",#N/A,TRUE,"GENERAL";"TAB4",#N/A,TRUE,"GENERAL";"TAB5",#N/A,TRUE,"GENERAL"}</definedName>
    <definedName name="__a6" localSheetId="12" hidden="1">{"TAB1",#N/A,TRUE,"GENERAL";"TAB2",#N/A,TRUE,"GENERAL";"TAB3",#N/A,TRUE,"GENERAL";"TAB4",#N/A,TRUE,"GENERAL";"TAB5",#N/A,TRUE,"GENERAL"}</definedName>
    <definedName name="__a6" hidden="1">{"TAB1",#N/A,TRUE,"GENERAL";"TAB2",#N/A,TRUE,"GENERAL";"TAB3",#N/A,TRUE,"GENERAL";"TAB4",#N/A,TRUE,"GENERAL";"TAB5",#N/A,TRUE,"GENERAL"}</definedName>
    <definedName name="__AFC1" localSheetId="9">#REF!</definedName>
    <definedName name="__AFC1" localSheetId="10">#REF!</definedName>
    <definedName name="__AFC1" localSheetId="6">#REF!</definedName>
    <definedName name="__AFC1" localSheetId="12">#REF!</definedName>
    <definedName name="__AFC1">#REF!</definedName>
    <definedName name="__AFC3" localSheetId="9">#REF!</definedName>
    <definedName name="__AFC3" localSheetId="10">#REF!</definedName>
    <definedName name="__AFC3" localSheetId="6">#REF!</definedName>
    <definedName name="__AFC3" localSheetId="12">#REF!</definedName>
    <definedName name="__AFC3">#REF!</definedName>
    <definedName name="__AFC5" localSheetId="9">#REF!</definedName>
    <definedName name="__AFC5" localSheetId="10">#REF!</definedName>
    <definedName name="__AFC5" localSheetId="6">#REF!</definedName>
    <definedName name="__AFC5" localSheetId="12">#REF!</definedName>
    <definedName name="__AFC5">#REF!</definedName>
    <definedName name="__aiu2" localSheetId="10">#REF!</definedName>
    <definedName name="__aiu2" localSheetId="12">[8]AIU!$J$105</definedName>
    <definedName name="__aiu2">#REF!</definedName>
    <definedName name="__Amm1" localSheetId="9">#REF!</definedName>
    <definedName name="__Amm1" localSheetId="5">#REF!</definedName>
    <definedName name="__Amm1" localSheetId="10">#REF!</definedName>
    <definedName name="__Amm1" localSheetId="6">#REF!</definedName>
    <definedName name="__Amm1" localSheetId="13">#REF!</definedName>
    <definedName name="__Amm1" localSheetId="12">#REF!</definedName>
    <definedName name="__Amm1">#REF!</definedName>
    <definedName name="__Amm2" localSheetId="9">#REF!</definedName>
    <definedName name="__Amm2" localSheetId="5">#REF!</definedName>
    <definedName name="__Amm2" localSheetId="10">#REF!</definedName>
    <definedName name="__Amm2" localSheetId="6">#REF!</definedName>
    <definedName name="__Amm2" localSheetId="13">#REF!</definedName>
    <definedName name="__Amm2" localSheetId="12">#REF!</definedName>
    <definedName name="__Amm2">#REF!</definedName>
    <definedName name="__apu1" localSheetId="10">#REF!</definedName>
    <definedName name="__apu1" localSheetId="12">[3]INSUMOS!#REF!</definedName>
    <definedName name="__apu1">#REF!</definedName>
    <definedName name="__APU221" localSheetId="9">#REF!</definedName>
    <definedName name="__APU221" localSheetId="5">#REF!</definedName>
    <definedName name="__APU221" localSheetId="10">#REF!</definedName>
    <definedName name="__APU221" localSheetId="6">#REF!</definedName>
    <definedName name="__APU221" localSheetId="13">#REF!</definedName>
    <definedName name="__APU221" localSheetId="12">#REF!</definedName>
    <definedName name="__APU221">#REF!</definedName>
    <definedName name="__APU465" localSheetId="10">#REF!</definedName>
    <definedName name="__APU465" localSheetId="6">#REF!</definedName>
    <definedName name="__APU465" localSheetId="12">[11]!absc</definedName>
    <definedName name="__APU465">#REF!</definedName>
    <definedName name="__b2" localSheetId="9" hidden="1">{"TAB1",#N/A,TRUE,"GENERAL";"TAB2",#N/A,TRUE,"GENERAL";"TAB3",#N/A,TRUE,"GENERAL";"TAB4",#N/A,TRUE,"GENERAL";"TAB5",#N/A,TRUE,"GENERAL"}</definedName>
    <definedName name="__b2" localSheetId="5" hidden="1">{"TAB1",#N/A,TRUE,"GENERAL";"TAB2",#N/A,TRUE,"GENERAL";"TAB3",#N/A,TRUE,"GENERAL";"TAB4",#N/A,TRUE,"GENERAL";"TAB5",#N/A,TRUE,"GENERAL"}</definedName>
    <definedName name="__b2" localSheetId="10" hidden="1">{"TAB1",#N/A,TRUE,"GENERAL";"TAB2",#N/A,TRUE,"GENERAL";"TAB3",#N/A,TRUE,"GENERAL";"TAB4",#N/A,TRUE,"GENERAL";"TAB5",#N/A,TRUE,"GENERAL"}</definedName>
    <definedName name="__b2" localSheetId="6" hidden="1">{"TAB1",#N/A,TRUE,"GENERAL";"TAB2",#N/A,TRUE,"GENERAL";"TAB3",#N/A,TRUE,"GENERAL";"TAB4",#N/A,TRUE,"GENERAL";"TAB5",#N/A,TRUE,"GENERAL"}</definedName>
    <definedName name="__b2" localSheetId="13" hidden="1">{"TAB1",#N/A,TRUE,"GENERAL";"TAB2",#N/A,TRUE,"GENERAL";"TAB3",#N/A,TRUE,"GENERAL";"TAB4",#N/A,TRUE,"GENERAL";"TAB5",#N/A,TRUE,"GENERAL"}</definedName>
    <definedName name="__b2" localSheetId="12" hidden="1">{"TAB1",#N/A,TRUE,"GENERAL";"TAB2",#N/A,TRUE,"GENERAL";"TAB3",#N/A,TRUE,"GENERAL";"TAB4",#N/A,TRUE,"GENERAL";"TAB5",#N/A,TRUE,"GENERAL"}</definedName>
    <definedName name="__b2" hidden="1">{"TAB1",#N/A,TRUE,"GENERAL";"TAB2",#N/A,TRUE,"GENERAL";"TAB3",#N/A,TRUE,"GENERAL";"TAB4",#N/A,TRUE,"GENERAL";"TAB5",#N/A,TRUE,"GENERAL"}</definedName>
    <definedName name="__b3" localSheetId="9" hidden="1">{"TAB1",#N/A,TRUE,"GENERAL";"TAB2",#N/A,TRUE,"GENERAL";"TAB3",#N/A,TRUE,"GENERAL";"TAB4",#N/A,TRUE,"GENERAL";"TAB5",#N/A,TRUE,"GENERAL"}</definedName>
    <definedName name="__b3" localSheetId="5" hidden="1">{"TAB1",#N/A,TRUE,"GENERAL";"TAB2",#N/A,TRUE,"GENERAL";"TAB3",#N/A,TRUE,"GENERAL";"TAB4",#N/A,TRUE,"GENERAL";"TAB5",#N/A,TRUE,"GENERAL"}</definedName>
    <definedName name="__b3" localSheetId="10" hidden="1">{"TAB1",#N/A,TRUE,"GENERAL";"TAB2",#N/A,TRUE,"GENERAL";"TAB3",#N/A,TRUE,"GENERAL";"TAB4",#N/A,TRUE,"GENERAL";"TAB5",#N/A,TRUE,"GENERAL"}</definedName>
    <definedName name="__b3" localSheetId="6" hidden="1">{"TAB1",#N/A,TRUE,"GENERAL";"TAB2",#N/A,TRUE,"GENERAL";"TAB3",#N/A,TRUE,"GENERAL";"TAB4",#N/A,TRUE,"GENERAL";"TAB5",#N/A,TRUE,"GENERAL"}</definedName>
    <definedName name="__b3" localSheetId="13" hidden="1">{"TAB1",#N/A,TRUE,"GENERAL";"TAB2",#N/A,TRUE,"GENERAL";"TAB3",#N/A,TRUE,"GENERAL";"TAB4",#N/A,TRUE,"GENERAL";"TAB5",#N/A,TRUE,"GENERAL"}</definedName>
    <definedName name="__b3" localSheetId="12" hidden="1">{"TAB1",#N/A,TRUE,"GENERAL";"TAB2",#N/A,TRUE,"GENERAL";"TAB3",#N/A,TRUE,"GENERAL";"TAB4",#N/A,TRUE,"GENERAL";"TAB5",#N/A,TRUE,"GENERAL"}</definedName>
    <definedName name="__b3" hidden="1">{"TAB1",#N/A,TRUE,"GENERAL";"TAB2",#N/A,TRUE,"GENERAL";"TAB3",#N/A,TRUE,"GENERAL";"TAB4",#N/A,TRUE,"GENERAL";"TAB5",#N/A,TRUE,"GENERAL"}</definedName>
    <definedName name="__b4" localSheetId="9" hidden="1">{"TAB1",#N/A,TRUE,"GENERAL";"TAB2",#N/A,TRUE,"GENERAL";"TAB3",#N/A,TRUE,"GENERAL";"TAB4",#N/A,TRUE,"GENERAL";"TAB5",#N/A,TRUE,"GENERAL"}</definedName>
    <definedName name="__b4" localSheetId="5" hidden="1">{"TAB1",#N/A,TRUE,"GENERAL";"TAB2",#N/A,TRUE,"GENERAL";"TAB3",#N/A,TRUE,"GENERAL";"TAB4",#N/A,TRUE,"GENERAL";"TAB5",#N/A,TRUE,"GENERAL"}</definedName>
    <definedName name="__b4" localSheetId="10" hidden="1">{"TAB1",#N/A,TRUE,"GENERAL";"TAB2",#N/A,TRUE,"GENERAL";"TAB3",#N/A,TRUE,"GENERAL";"TAB4",#N/A,TRUE,"GENERAL";"TAB5",#N/A,TRUE,"GENERAL"}</definedName>
    <definedName name="__b4" localSheetId="6" hidden="1">{"TAB1",#N/A,TRUE,"GENERAL";"TAB2",#N/A,TRUE,"GENERAL";"TAB3",#N/A,TRUE,"GENERAL";"TAB4",#N/A,TRUE,"GENERAL";"TAB5",#N/A,TRUE,"GENERAL"}</definedName>
    <definedName name="__b4" localSheetId="13" hidden="1">{"TAB1",#N/A,TRUE,"GENERAL";"TAB2",#N/A,TRUE,"GENERAL";"TAB3",#N/A,TRUE,"GENERAL";"TAB4",#N/A,TRUE,"GENERAL";"TAB5",#N/A,TRUE,"GENERAL"}</definedName>
    <definedName name="__b4" localSheetId="12" hidden="1">{"TAB1",#N/A,TRUE,"GENERAL";"TAB2",#N/A,TRUE,"GENERAL";"TAB3",#N/A,TRUE,"GENERAL";"TAB4",#N/A,TRUE,"GENERAL";"TAB5",#N/A,TRUE,"GENERAL"}</definedName>
    <definedName name="__b4" hidden="1">{"TAB1",#N/A,TRUE,"GENERAL";"TAB2",#N/A,TRUE,"GENERAL";"TAB3",#N/A,TRUE,"GENERAL";"TAB4",#N/A,TRUE,"GENERAL";"TAB5",#N/A,TRUE,"GENERAL"}</definedName>
    <definedName name="__b5" localSheetId="9" hidden="1">{"TAB1",#N/A,TRUE,"GENERAL";"TAB2",#N/A,TRUE,"GENERAL";"TAB3",#N/A,TRUE,"GENERAL";"TAB4",#N/A,TRUE,"GENERAL";"TAB5",#N/A,TRUE,"GENERAL"}</definedName>
    <definedName name="__b5" localSheetId="5" hidden="1">{"TAB1",#N/A,TRUE,"GENERAL";"TAB2",#N/A,TRUE,"GENERAL";"TAB3",#N/A,TRUE,"GENERAL";"TAB4",#N/A,TRUE,"GENERAL";"TAB5",#N/A,TRUE,"GENERAL"}</definedName>
    <definedName name="__b5" localSheetId="10" hidden="1">{"TAB1",#N/A,TRUE,"GENERAL";"TAB2",#N/A,TRUE,"GENERAL";"TAB3",#N/A,TRUE,"GENERAL";"TAB4",#N/A,TRUE,"GENERAL";"TAB5",#N/A,TRUE,"GENERAL"}</definedName>
    <definedName name="__b5" localSheetId="6" hidden="1">{"TAB1",#N/A,TRUE,"GENERAL";"TAB2",#N/A,TRUE,"GENERAL";"TAB3",#N/A,TRUE,"GENERAL";"TAB4",#N/A,TRUE,"GENERAL";"TAB5",#N/A,TRUE,"GENERAL"}</definedName>
    <definedName name="__b5" localSheetId="13" hidden="1">{"TAB1",#N/A,TRUE,"GENERAL";"TAB2",#N/A,TRUE,"GENERAL";"TAB3",#N/A,TRUE,"GENERAL";"TAB4",#N/A,TRUE,"GENERAL";"TAB5",#N/A,TRUE,"GENERAL"}</definedName>
    <definedName name="__b5" localSheetId="12" hidden="1">{"TAB1",#N/A,TRUE,"GENERAL";"TAB2",#N/A,TRUE,"GENERAL";"TAB3",#N/A,TRUE,"GENERAL";"TAB4",#N/A,TRUE,"GENERAL";"TAB5",#N/A,TRUE,"GENERAL"}</definedName>
    <definedName name="__b5" hidden="1">{"TAB1",#N/A,TRUE,"GENERAL";"TAB2",#N/A,TRUE,"GENERAL";"TAB3",#N/A,TRUE,"GENERAL";"TAB4",#N/A,TRUE,"GENERAL";"TAB5",#N/A,TRUE,"GENERAL"}</definedName>
    <definedName name="__b6" localSheetId="9" hidden="1">{"TAB1",#N/A,TRUE,"GENERAL";"TAB2",#N/A,TRUE,"GENERAL";"TAB3",#N/A,TRUE,"GENERAL";"TAB4",#N/A,TRUE,"GENERAL";"TAB5",#N/A,TRUE,"GENERAL"}</definedName>
    <definedName name="__b6" localSheetId="5" hidden="1">{"TAB1",#N/A,TRUE,"GENERAL";"TAB2",#N/A,TRUE,"GENERAL";"TAB3",#N/A,TRUE,"GENERAL";"TAB4",#N/A,TRUE,"GENERAL";"TAB5",#N/A,TRUE,"GENERAL"}</definedName>
    <definedName name="__b6" localSheetId="10" hidden="1">{"TAB1",#N/A,TRUE,"GENERAL";"TAB2",#N/A,TRUE,"GENERAL";"TAB3",#N/A,TRUE,"GENERAL";"TAB4",#N/A,TRUE,"GENERAL";"TAB5",#N/A,TRUE,"GENERAL"}</definedName>
    <definedName name="__b6" localSheetId="6" hidden="1">{"TAB1",#N/A,TRUE,"GENERAL";"TAB2",#N/A,TRUE,"GENERAL";"TAB3",#N/A,TRUE,"GENERAL";"TAB4",#N/A,TRUE,"GENERAL";"TAB5",#N/A,TRUE,"GENERAL"}</definedName>
    <definedName name="__b6" localSheetId="13" hidden="1">{"TAB1",#N/A,TRUE,"GENERAL";"TAB2",#N/A,TRUE,"GENERAL";"TAB3",#N/A,TRUE,"GENERAL";"TAB4",#N/A,TRUE,"GENERAL";"TAB5",#N/A,TRUE,"GENERAL"}</definedName>
    <definedName name="__b6" localSheetId="12" hidden="1">{"TAB1",#N/A,TRUE,"GENERAL";"TAB2",#N/A,TRUE,"GENERAL";"TAB3",#N/A,TRUE,"GENERAL";"TAB4",#N/A,TRUE,"GENERAL";"TAB5",#N/A,TRUE,"GENERAL"}</definedName>
    <definedName name="__b6" hidden="1">{"TAB1",#N/A,TRUE,"GENERAL";"TAB2",#N/A,TRUE,"GENERAL";"TAB3",#N/A,TRUE,"GENERAL";"TAB4",#N/A,TRUE,"GENERAL";"TAB5",#N/A,TRUE,"GENERAL"}</definedName>
    <definedName name="__b7" localSheetId="9" hidden="1">{"via1",#N/A,TRUE,"general";"via2",#N/A,TRUE,"general";"via3",#N/A,TRUE,"general"}</definedName>
    <definedName name="__b7" localSheetId="5" hidden="1">{"via1",#N/A,TRUE,"general";"via2",#N/A,TRUE,"general";"via3",#N/A,TRUE,"general"}</definedName>
    <definedName name="__b7" localSheetId="10" hidden="1">{"via1",#N/A,TRUE,"general";"via2",#N/A,TRUE,"general";"via3",#N/A,TRUE,"general"}</definedName>
    <definedName name="__b7" localSheetId="6" hidden="1">{"via1",#N/A,TRUE,"general";"via2",#N/A,TRUE,"general";"via3",#N/A,TRUE,"general"}</definedName>
    <definedName name="__b7" localSheetId="13" hidden="1">{"via1",#N/A,TRUE,"general";"via2",#N/A,TRUE,"general";"via3",#N/A,TRUE,"general"}</definedName>
    <definedName name="__b7" localSheetId="12" hidden="1">{"via1",#N/A,TRUE,"general";"via2",#N/A,TRUE,"general";"via3",#N/A,TRUE,"general"}</definedName>
    <definedName name="__b7" hidden="1">{"via1",#N/A,TRUE,"general";"via2",#N/A,TRUE,"general";"via3",#N/A,TRUE,"general"}</definedName>
    <definedName name="__b8" localSheetId="9" hidden="1">{"via1",#N/A,TRUE,"general";"via2",#N/A,TRUE,"general";"via3",#N/A,TRUE,"general"}</definedName>
    <definedName name="__b8" localSheetId="5" hidden="1">{"via1",#N/A,TRUE,"general";"via2",#N/A,TRUE,"general";"via3",#N/A,TRUE,"general"}</definedName>
    <definedName name="__b8" localSheetId="10" hidden="1">{"via1",#N/A,TRUE,"general";"via2",#N/A,TRUE,"general";"via3",#N/A,TRUE,"general"}</definedName>
    <definedName name="__b8" localSheetId="6" hidden="1">{"via1",#N/A,TRUE,"general";"via2",#N/A,TRUE,"general";"via3",#N/A,TRUE,"general"}</definedName>
    <definedName name="__b8" localSheetId="13" hidden="1">{"via1",#N/A,TRUE,"general";"via2",#N/A,TRUE,"general";"via3",#N/A,TRUE,"general"}</definedName>
    <definedName name="__b8" localSheetId="12" hidden="1">{"via1",#N/A,TRUE,"general";"via2",#N/A,TRUE,"general";"via3",#N/A,TRUE,"general"}</definedName>
    <definedName name="__b8" hidden="1">{"via1",#N/A,TRUE,"general";"via2",#N/A,TRUE,"general";"via3",#N/A,TRUE,"general"}</definedName>
    <definedName name="__bb9" localSheetId="9" hidden="1">{"TAB1",#N/A,TRUE,"GENERAL";"TAB2",#N/A,TRUE,"GENERAL";"TAB3",#N/A,TRUE,"GENERAL";"TAB4",#N/A,TRUE,"GENERAL";"TAB5",#N/A,TRUE,"GENERAL"}</definedName>
    <definedName name="__bb9" localSheetId="5"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6"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2" hidden="1">{"TAB1",#N/A,TRUE,"GENERAL";"TAB2",#N/A,TRUE,"GENERAL";"TAB3",#N/A,TRUE,"GENERAL";"TAB4",#N/A,TRUE,"GENERAL";"TAB5",#N/A,TRUE,"GENERAL"}</definedName>
    <definedName name="__bb9"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2" hidden="1">{"TAB1",#N/A,TRUE,"GENERAL";"TAB2",#N/A,TRUE,"GENERAL";"TAB3",#N/A,TRUE,"GENERAL";"TAB4",#N/A,TRUE,"GENERAL";"TAB5",#N/A,TRUE,"GENERAL"}</definedName>
    <definedName name="__bgb5" hidden="1">{"TAB1",#N/A,TRUE,"GENERAL";"TAB2",#N/A,TRUE,"GENERAL";"TAB3",#N/A,TRUE,"GENERAL";"TAB4",#N/A,TRUE,"GENERAL";"TAB5",#N/A,TRUE,"GENERAL"}</definedName>
    <definedName name="__BGC1" localSheetId="9">#REF!</definedName>
    <definedName name="__BGC1" localSheetId="10">#REF!</definedName>
    <definedName name="__BGC1" localSheetId="6">#REF!</definedName>
    <definedName name="__BGC1" localSheetId="12">#REF!</definedName>
    <definedName name="__BGC1">#REF!</definedName>
    <definedName name="__BGC3" localSheetId="9">#REF!</definedName>
    <definedName name="__BGC3" localSheetId="10">#REF!</definedName>
    <definedName name="__BGC3" localSheetId="6">#REF!</definedName>
    <definedName name="__BGC3" localSheetId="12">#REF!</definedName>
    <definedName name="__BGC3">#REF!</definedName>
    <definedName name="__BGC5" localSheetId="9">#REF!</definedName>
    <definedName name="__BGC5" localSheetId="10">#REF!</definedName>
    <definedName name="__BGC5" localSheetId="6">#REF!</definedName>
    <definedName name="__BGC5" localSheetId="12">#REF!</definedName>
    <definedName name="__BGC5">#REF!</definedName>
    <definedName name="__Bid1" localSheetId="9">#REF!</definedName>
    <definedName name="__Bid1" localSheetId="5">#REF!</definedName>
    <definedName name="__Bid1" localSheetId="10">#REF!</definedName>
    <definedName name="__Bid1" localSheetId="6">#REF!</definedName>
    <definedName name="__Bid1" localSheetId="13">#REF!</definedName>
    <definedName name="__Bid1" localSheetId="12">#REF!</definedName>
    <definedName name="__Bid1">#REF!</definedName>
    <definedName name="__Bid2" localSheetId="9">#REF!</definedName>
    <definedName name="__Bid2" localSheetId="5">#REF!</definedName>
    <definedName name="__Bid2" localSheetId="10">#REF!</definedName>
    <definedName name="__Bid2" localSheetId="6">#REF!</definedName>
    <definedName name="__Bid2" localSheetId="13">#REF!</definedName>
    <definedName name="__Bid2" localSheetId="12">#REF!</definedName>
    <definedName name="__Bid2">#REF!</definedName>
    <definedName name="__Bid3" localSheetId="9">#REF!</definedName>
    <definedName name="__Bid3" localSheetId="5">#REF!</definedName>
    <definedName name="__Bid3" localSheetId="10">#REF!</definedName>
    <definedName name="__Bid3" localSheetId="6">#REF!</definedName>
    <definedName name="__Bid3" localSheetId="13">#REF!</definedName>
    <definedName name="__Bid3" localSheetId="12">#REF!</definedName>
    <definedName name="__Bid3">#REF!</definedName>
    <definedName name="__Bid4" localSheetId="9">#REF!</definedName>
    <definedName name="__Bid4" localSheetId="5">#REF!</definedName>
    <definedName name="__Bid4" localSheetId="10">#REF!</definedName>
    <definedName name="__Bid4" localSheetId="6">#REF!</definedName>
    <definedName name="__Bid4" localSheetId="13">#REF!</definedName>
    <definedName name="__Bid4" localSheetId="12">#REF!</definedName>
    <definedName name="__Bid4">#REF!</definedName>
    <definedName name="__CAC1" localSheetId="9">#REF!</definedName>
    <definedName name="__CAC1" localSheetId="10">#REF!</definedName>
    <definedName name="__CAC1" localSheetId="6">#REF!</definedName>
    <definedName name="__CAC1" localSheetId="12">#REF!</definedName>
    <definedName name="__CAC1">#REF!</definedName>
    <definedName name="__CAC3" localSheetId="9">#REF!</definedName>
    <definedName name="__CAC3" localSheetId="10">#REF!</definedName>
    <definedName name="__CAC3" localSheetId="6">#REF!</definedName>
    <definedName name="__CAC3" localSheetId="12">#REF!</definedName>
    <definedName name="__CAC3">#REF!</definedName>
    <definedName name="__CAC5" localSheetId="9">#REF!</definedName>
    <definedName name="__CAC5" localSheetId="10">#REF!</definedName>
    <definedName name="__CAC5" localSheetId="6">#REF!</definedName>
    <definedName name="__CAC5" localSheetId="12">#REF!</definedName>
    <definedName name="__CAC5">#REF!</definedName>
    <definedName name="__CMU005" localSheetId="9" hidden="1">#REF!</definedName>
    <definedName name="__CMU005" localSheetId="5" hidden="1">#REF!</definedName>
    <definedName name="__CMU005" localSheetId="10" hidden="1">#REF!</definedName>
    <definedName name="__CMU005" localSheetId="6" hidden="1">#REF!</definedName>
    <definedName name="__CMU005" localSheetId="13" hidden="1">#REF!</definedName>
    <definedName name="__CMU005" localSheetId="12" hidden="1">#REF!</definedName>
    <definedName name="__CMU005" hidden="1">#REF!</definedName>
    <definedName name="__cmu05" localSheetId="9">#REF!</definedName>
    <definedName name="__cmu05" localSheetId="5">#REF!</definedName>
    <definedName name="__cmu05" localSheetId="10">#REF!</definedName>
    <definedName name="__cmu05" localSheetId="6">#REF!</definedName>
    <definedName name="__cmu05" localSheetId="13">#REF!</definedName>
    <definedName name="__cmu05" localSheetId="12">#REF!</definedName>
    <definedName name="__cmu05">#REF!</definedName>
    <definedName name="__Cod1" localSheetId="9">#REF!</definedName>
    <definedName name="__Cod1" localSheetId="5">#REF!</definedName>
    <definedName name="__Cod1" localSheetId="10">#REF!</definedName>
    <definedName name="__Cod1" localSheetId="6">#REF!</definedName>
    <definedName name="__Cod1" localSheetId="13">#REF!</definedName>
    <definedName name="__Cod1" localSheetId="12">#REF!</definedName>
    <definedName name="__Cod1">#REF!</definedName>
    <definedName name="__cua1" localSheetId="10">#REF!</definedName>
    <definedName name="__cua1" localSheetId="12">'[5]ALCANTARILLADO RAS'!$A$4:$B$14</definedName>
    <definedName name="__cua1">#REF!</definedName>
    <definedName name="__DCF2" localSheetId="9">#REF!</definedName>
    <definedName name="__DCF2" localSheetId="5">#REF!</definedName>
    <definedName name="__DCF2" localSheetId="10">#REF!</definedName>
    <definedName name="__DCF2" localSheetId="6">#REF!</definedName>
    <definedName name="__DCF2" localSheetId="13">#REF!</definedName>
    <definedName name="__DCF2" localSheetId="12">#REF!</definedName>
    <definedName name="__DCF2">#REF!</definedName>
    <definedName name="__DMD1" localSheetId="9">#REF!</definedName>
    <definedName name="__DMD1" localSheetId="5">#REF!</definedName>
    <definedName name="__DMD1" localSheetId="10">#REF!</definedName>
    <definedName name="__DMD1" localSheetId="6">#REF!</definedName>
    <definedName name="__DMD1" localSheetId="13">#REF!</definedName>
    <definedName name="__DMD1" localSheetId="12">#REF!</definedName>
    <definedName name="__DMD1">#REF!</definedName>
    <definedName name="__EST1" localSheetId="9">#REF!</definedName>
    <definedName name="__EST1" localSheetId="5">#REF!</definedName>
    <definedName name="__EST1" localSheetId="10">#REF!</definedName>
    <definedName name="__EST1" localSheetId="6">#REF!</definedName>
    <definedName name="__EST1" localSheetId="13">#REF!</definedName>
    <definedName name="__EST1" localSheetId="12">#REF!</definedName>
    <definedName name="__EST1">#REF!</definedName>
    <definedName name="__EST10" localSheetId="9">#REF!</definedName>
    <definedName name="__EST10" localSheetId="5">#REF!</definedName>
    <definedName name="__EST10" localSheetId="10">#REF!</definedName>
    <definedName name="__EST10" localSheetId="6">#REF!</definedName>
    <definedName name="__EST10" localSheetId="13">#REF!</definedName>
    <definedName name="__EST10" localSheetId="12">#REF!</definedName>
    <definedName name="__EST10">#REF!</definedName>
    <definedName name="__EST11" localSheetId="9">#REF!</definedName>
    <definedName name="__EST11" localSheetId="5">#REF!</definedName>
    <definedName name="__EST11" localSheetId="10">#REF!</definedName>
    <definedName name="__EST11" localSheetId="6">#REF!</definedName>
    <definedName name="__EST11" localSheetId="13">#REF!</definedName>
    <definedName name="__EST11" localSheetId="12">#REF!</definedName>
    <definedName name="__EST11">#REF!</definedName>
    <definedName name="__EST12" localSheetId="9">#REF!</definedName>
    <definedName name="__EST12" localSheetId="5">#REF!</definedName>
    <definedName name="__EST12" localSheetId="10">#REF!</definedName>
    <definedName name="__EST12" localSheetId="6">#REF!</definedName>
    <definedName name="__EST12" localSheetId="13">#REF!</definedName>
    <definedName name="__EST12" localSheetId="12">#REF!</definedName>
    <definedName name="__EST12">#REF!</definedName>
    <definedName name="__EST13" localSheetId="9">#REF!</definedName>
    <definedName name="__EST13" localSheetId="5">#REF!</definedName>
    <definedName name="__EST13" localSheetId="10">#REF!</definedName>
    <definedName name="__EST13" localSheetId="6">#REF!</definedName>
    <definedName name="__EST13" localSheetId="13">#REF!</definedName>
    <definedName name="__EST13" localSheetId="12">#REF!</definedName>
    <definedName name="__EST13">#REF!</definedName>
    <definedName name="__EST14" localSheetId="9">#REF!</definedName>
    <definedName name="__EST14" localSheetId="5">#REF!</definedName>
    <definedName name="__EST14" localSheetId="10">#REF!</definedName>
    <definedName name="__EST14" localSheetId="6">#REF!</definedName>
    <definedName name="__EST14" localSheetId="13">#REF!</definedName>
    <definedName name="__EST14" localSheetId="12">#REF!</definedName>
    <definedName name="__EST14">#REF!</definedName>
    <definedName name="__EST15" localSheetId="9">#REF!</definedName>
    <definedName name="__EST15" localSheetId="5">#REF!</definedName>
    <definedName name="__EST15" localSheetId="10">#REF!</definedName>
    <definedName name="__EST15" localSheetId="6">#REF!</definedName>
    <definedName name="__EST15" localSheetId="13">#REF!</definedName>
    <definedName name="__EST15" localSheetId="12">#REF!</definedName>
    <definedName name="__EST15">#REF!</definedName>
    <definedName name="__EST16" localSheetId="9">#REF!</definedName>
    <definedName name="__EST16" localSheetId="5">#REF!</definedName>
    <definedName name="__EST16" localSheetId="10">#REF!</definedName>
    <definedName name="__EST16" localSheetId="6">#REF!</definedName>
    <definedName name="__EST16" localSheetId="13">#REF!</definedName>
    <definedName name="__EST16" localSheetId="12">#REF!</definedName>
    <definedName name="__EST16">#REF!</definedName>
    <definedName name="__EST17" localSheetId="9">#REF!</definedName>
    <definedName name="__EST17" localSheetId="5">#REF!</definedName>
    <definedName name="__EST17" localSheetId="10">#REF!</definedName>
    <definedName name="__EST17" localSheetId="6">#REF!</definedName>
    <definedName name="__EST17" localSheetId="13">#REF!</definedName>
    <definedName name="__EST17" localSheetId="12">#REF!</definedName>
    <definedName name="__EST17">#REF!</definedName>
    <definedName name="__EST18" localSheetId="9">#REF!</definedName>
    <definedName name="__EST18" localSheetId="5">#REF!</definedName>
    <definedName name="__EST18" localSheetId="10">#REF!</definedName>
    <definedName name="__EST18" localSheetId="6">#REF!</definedName>
    <definedName name="__EST18" localSheetId="13">#REF!</definedName>
    <definedName name="__EST18" localSheetId="12">#REF!</definedName>
    <definedName name="__EST18">#REF!</definedName>
    <definedName name="__EST19" localSheetId="9">#REF!</definedName>
    <definedName name="__EST19" localSheetId="5">#REF!</definedName>
    <definedName name="__EST19" localSheetId="10">#REF!</definedName>
    <definedName name="__EST19" localSheetId="6">#REF!</definedName>
    <definedName name="__EST19" localSheetId="13">#REF!</definedName>
    <definedName name="__EST19" localSheetId="12">#REF!</definedName>
    <definedName name="__EST19">#REF!</definedName>
    <definedName name="__EST2" localSheetId="9">#REF!</definedName>
    <definedName name="__EST2" localSheetId="5">#REF!</definedName>
    <definedName name="__EST2" localSheetId="10">#REF!</definedName>
    <definedName name="__EST2" localSheetId="6">#REF!</definedName>
    <definedName name="__EST2" localSheetId="13">#REF!</definedName>
    <definedName name="__EST2" localSheetId="12">#REF!</definedName>
    <definedName name="__EST2">#REF!</definedName>
    <definedName name="__EST23" localSheetId="12">#REF!</definedName>
    <definedName name="__EST23">#REF!</definedName>
    <definedName name="__EST3" localSheetId="9">#REF!</definedName>
    <definedName name="__EST3" localSheetId="5">#REF!</definedName>
    <definedName name="__EST3" localSheetId="10">#REF!</definedName>
    <definedName name="__EST3" localSheetId="6">#REF!</definedName>
    <definedName name="__EST3" localSheetId="13">#REF!</definedName>
    <definedName name="__EST3" localSheetId="12">#REF!</definedName>
    <definedName name="__EST3">#REF!</definedName>
    <definedName name="__EST4" localSheetId="9">#REF!</definedName>
    <definedName name="__EST4" localSheetId="5">#REF!</definedName>
    <definedName name="__EST4" localSheetId="10">#REF!</definedName>
    <definedName name="__EST4" localSheetId="6">#REF!</definedName>
    <definedName name="__EST4" localSheetId="13">#REF!</definedName>
    <definedName name="__EST4" localSheetId="12">#REF!</definedName>
    <definedName name="__EST4">#REF!</definedName>
    <definedName name="__EST5" localSheetId="9">#REF!</definedName>
    <definedName name="__EST5" localSheetId="5">#REF!</definedName>
    <definedName name="__EST5" localSheetId="10">#REF!</definedName>
    <definedName name="__EST5" localSheetId="6">#REF!</definedName>
    <definedName name="__EST5" localSheetId="13">#REF!</definedName>
    <definedName name="__EST5" localSheetId="12">#REF!</definedName>
    <definedName name="__EST5">#REF!</definedName>
    <definedName name="__EST6" localSheetId="9">#REF!</definedName>
    <definedName name="__EST6" localSheetId="5">#REF!</definedName>
    <definedName name="__EST6" localSheetId="10">#REF!</definedName>
    <definedName name="__EST6" localSheetId="6">#REF!</definedName>
    <definedName name="__EST6" localSheetId="13">#REF!</definedName>
    <definedName name="__EST6" localSheetId="12">#REF!</definedName>
    <definedName name="__EST6">#REF!</definedName>
    <definedName name="__EST7" localSheetId="9">#REF!</definedName>
    <definedName name="__EST7" localSheetId="5">#REF!</definedName>
    <definedName name="__EST7" localSheetId="10">#REF!</definedName>
    <definedName name="__EST7" localSheetId="6">#REF!</definedName>
    <definedName name="__EST7" localSheetId="13">#REF!</definedName>
    <definedName name="__EST7" localSheetId="12">#REF!</definedName>
    <definedName name="__EST7">#REF!</definedName>
    <definedName name="__EST8" localSheetId="9">#REF!</definedName>
    <definedName name="__EST8" localSheetId="5">#REF!</definedName>
    <definedName name="__EST8" localSheetId="10">#REF!</definedName>
    <definedName name="__EST8" localSheetId="6">#REF!</definedName>
    <definedName name="__EST8" localSheetId="13">#REF!</definedName>
    <definedName name="__EST8" localSheetId="12">#REF!</definedName>
    <definedName name="__EST8">#REF!</definedName>
    <definedName name="__EST9" localSheetId="9">#REF!</definedName>
    <definedName name="__EST9" localSheetId="5">#REF!</definedName>
    <definedName name="__EST9" localSheetId="10">#REF!</definedName>
    <definedName name="__EST9" localSheetId="6">#REF!</definedName>
    <definedName name="__EST9" localSheetId="13">#REF!</definedName>
    <definedName name="__EST9" localSheetId="12">#REF!</definedName>
    <definedName name="__EST9">#REF!</definedName>
    <definedName name="__ETR13" localSheetId="12">#REF!</definedName>
    <definedName name="__ETR13">#REF!</definedName>
    <definedName name="__exc02" localSheetId="10">#REF!</definedName>
    <definedName name="__exc02" localSheetId="12">[10]datos!$Q$5:$Q$300</definedName>
    <definedName name="__exc02">#REF!</definedName>
    <definedName name="__EXC1" localSheetId="9">#REF!</definedName>
    <definedName name="__EXC1" localSheetId="5">#REF!</definedName>
    <definedName name="__EXC1" localSheetId="10">#REF!</definedName>
    <definedName name="__EXC1" localSheetId="6">#REF!</definedName>
    <definedName name="__EXC1" localSheetId="13">#REF!</definedName>
    <definedName name="__EXC1" localSheetId="12">#REF!</definedName>
    <definedName name="__EXC1">#REF!</definedName>
    <definedName name="__EXC10" localSheetId="9">#REF!</definedName>
    <definedName name="__EXC10" localSheetId="5">#REF!</definedName>
    <definedName name="__EXC10" localSheetId="10">#REF!</definedName>
    <definedName name="__EXC10" localSheetId="6">#REF!</definedName>
    <definedName name="__EXC10" localSheetId="13">#REF!</definedName>
    <definedName name="__EXC10" localSheetId="12">#REF!</definedName>
    <definedName name="__EXC10">#REF!</definedName>
    <definedName name="__EXC11" localSheetId="9">#REF!</definedName>
    <definedName name="__EXC11" localSheetId="5">#REF!</definedName>
    <definedName name="__EXC11" localSheetId="10">#REF!</definedName>
    <definedName name="__EXC11" localSheetId="6">#REF!</definedName>
    <definedName name="__EXC11" localSheetId="13">#REF!</definedName>
    <definedName name="__EXC11" localSheetId="12">#REF!</definedName>
    <definedName name="__EXC11">#REF!</definedName>
    <definedName name="__EXC12" localSheetId="9">#REF!</definedName>
    <definedName name="__EXC12" localSheetId="5">#REF!</definedName>
    <definedName name="__EXC12" localSheetId="10">#REF!</definedName>
    <definedName name="__EXC12" localSheetId="6">#REF!</definedName>
    <definedName name="__EXC12" localSheetId="13">#REF!</definedName>
    <definedName name="__EXC12" localSheetId="12">#REF!</definedName>
    <definedName name="__EXC12">#REF!</definedName>
    <definedName name="__EXC2" localSheetId="9">#REF!</definedName>
    <definedName name="__EXC2" localSheetId="5">#REF!</definedName>
    <definedName name="__EXC2" localSheetId="10">#REF!</definedName>
    <definedName name="__EXC2" localSheetId="6">#REF!</definedName>
    <definedName name="__EXC2" localSheetId="13">#REF!</definedName>
    <definedName name="__EXC2" localSheetId="12">#REF!</definedName>
    <definedName name="__EXC2">#REF!</definedName>
    <definedName name="__exc24" localSheetId="10">#REF!</definedName>
    <definedName name="__exc24" localSheetId="12">[10]datos!$R$5:$R$300</definedName>
    <definedName name="__exc24">#REF!</definedName>
    <definedName name="__EXC3" localSheetId="9">#REF!</definedName>
    <definedName name="__EXC3" localSheetId="5">#REF!</definedName>
    <definedName name="__EXC3" localSheetId="10">#REF!</definedName>
    <definedName name="__EXC3" localSheetId="6">#REF!</definedName>
    <definedName name="__EXC3" localSheetId="13">#REF!</definedName>
    <definedName name="__EXC3" localSheetId="12">#REF!</definedName>
    <definedName name="__EXC3">#REF!</definedName>
    <definedName name="__EXC4" localSheetId="9">#REF!</definedName>
    <definedName name="__EXC4" localSheetId="5">#REF!</definedName>
    <definedName name="__EXC4" localSheetId="10">#REF!</definedName>
    <definedName name="__EXC4" localSheetId="6">#REF!</definedName>
    <definedName name="__EXC4" localSheetId="13">#REF!</definedName>
    <definedName name="__EXC4" localSheetId="12">#REF!</definedName>
    <definedName name="__EXC4">#REF!</definedName>
    <definedName name="__exc40" localSheetId="10">#REF!</definedName>
    <definedName name="__exc40" localSheetId="12">[10]datos!$S$5:$S$300</definedName>
    <definedName name="__exc40">#REF!</definedName>
    <definedName name="__EXC5" localSheetId="9">#REF!</definedName>
    <definedName name="__EXC5" localSheetId="5">#REF!</definedName>
    <definedName name="__EXC5" localSheetId="10">#REF!</definedName>
    <definedName name="__EXC5" localSheetId="6">#REF!</definedName>
    <definedName name="__EXC5" localSheetId="13">#REF!</definedName>
    <definedName name="__EXC5" localSheetId="12">#REF!</definedName>
    <definedName name="__EXC5">#REF!</definedName>
    <definedName name="__EXC6" localSheetId="9">#REF!</definedName>
    <definedName name="__EXC6" localSheetId="5">#REF!</definedName>
    <definedName name="__EXC6" localSheetId="10">#REF!</definedName>
    <definedName name="__EXC6" localSheetId="6">#REF!</definedName>
    <definedName name="__EXC6" localSheetId="13">#REF!</definedName>
    <definedName name="__EXC6" localSheetId="12">#REF!</definedName>
    <definedName name="__EXC6">#REF!</definedName>
    <definedName name="__EXC7" localSheetId="9">#REF!</definedName>
    <definedName name="__EXC7" localSheetId="5">#REF!</definedName>
    <definedName name="__EXC7" localSheetId="10">#REF!</definedName>
    <definedName name="__EXC7" localSheetId="6">#REF!</definedName>
    <definedName name="__EXC7" localSheetId="13">#REF!</definedName>
    <definedName name="__EXC7" localSheetId="12">#REF!</definedName>
    <definedName name="__EXC7">#REF!</definedName>
    <definedName name="__EXC8" localSheetId="9">#REF!</definedName>
    <definedName name="__EXC8" localSheetId="5">#REF!</definedName>
    <definedName name="__EXC8" localSheetId="10">#REF!</definedName>
    <definedName name="__EXC8" localSheetId="6">#REF!</definedName>
    <definedName name="__EXC8" localSheetId="13">#REF!</definedName>
    <definedName name="__EXC8" localSheetId="12">#REF!</definedName>
    <definedName name="__EXC8">#REF!</definedName>
    <definedName name="__EXC9" localSheetId="9">#REF!</definedName>
    <definedName name="__EXC9" localSheetId="5">#REF!</definedName>
    <definedName name="__EXC9" localSheetId="10">#REF!</definedName>
    <definedName name="__EXC9" localSheetId="6">#REF!</definedName>
    <definedName name="__EXC9" localSheetId="13">#REF!</definedName>
    <definedName name="__EXC9" localSheetId="12">#REF!</definedName>
    <definedName name="__EXC9">#REF!</definedName>
    <definedName name="__g2" localSheetId="9" hidden="1">{"TAB1",#N/A,TRUE,"GENERAL";"TAB2",#N/A,TRUE,"GENERAL";"TAB3",#N/A,TRUE,"GENERAL";"TAB4",#N/A,TRUE,"GENERAL";"TAB5",#N/A,TRUE,"GENERAL"}</definedName>
    <definedName name="__g2" localSheetId="5" hidden="1">{"TAB1",#N/A,TRUE,"GENERAL";"TAB2",#N/A,TRUE,"GENERAL";"TAB3",#N/A,TRUE,"GENERAL";"TAB4",#N/A,TRUE,"GENERAL";"TAB5",#N/A,TRUE,"GENERAL"}</definedName>
    <definedName name="__g2" localSheetId="10" hidden="1">{"TAB1",#N/A,TRUE,"GENERAL";"TAB2",#N/A,TRUE,"GENERAL";"TAB3",#N/A,TRUE,"GENERAL";"TAB4",#N/A,TRUE,"GENERAL";"TAB5",#N/A,TRUE,"GENERAL"}</definedName>
    <definedName name="__g2" localSheetId="6" hidden="1">{"TAB1",#N/A,TRUE,"GENERAL";"TAB2",#N/A,TRUE,"GENERAL";"TAB3",#N/A,TRUE,"GENERAL";"TAB4",#N/A,TRUE,"GENERAL";"TAB5",#N/A,TRUE,"GENERAL"}</definedName>
    <definedName name="__g2" localSheetId="13" hidden="1">{"TAB1",#N/A,TRUE,"GENERAL";"TAB2",#N/A,TRUE,"GENERAL";"TAB3",#N/A,TRUE,"GENERAL";"TAB4",#N/A,TRUE,"GENERAL";"TAB5",#N/A,TRUE,"GENERAL"}</definedName>
    <definedName name="__g2" localSheetId="12" hidden="1">{"TAB1",#N/A,TRUE,"GENERAL";"TAB2",#N/A,TRUE,"GENERAL";"TAB3",#N/A,TRUE,"GENERAL";"TAB4",#N/A,TRUE,"GENERAL";"TAB5",#N/A,TRUE,"GENERAL"}</definedName>
    <definedName name="__g2" hidden="1">{"TAB1",#N/A,TRUE,"GENERAL";"TAB2",#N/A,TRUE,"GENERAL";"TAB3",#N/A,TRUE,"GENERAL";"TAB4",#N/A,TRUE,"GENERAL";"TAB5",#N/A,TRUE,"GENERAL"}</definedName>
    <definedName name="__g3" localSheetId="9" hidden="1">{"via1",#N/A,TRUE,"general";"via2",#N/A,TRUE,"general";"via3",#N/A,TRUE,"general"}</definedName>
    <definedName name="__g3" localSheetId="5" hidden="1">{"via1",#N/A,TRUE,"general";"via2",#N/A,TRUE,"general";"via3",#N/A,TRUE,"general"}</definedName>
    <definedName name="__g3" localSheetId="10" hidden="1">{"via1",#N/A,TRUE,"general";"via2",#N/A,TRUE,"general";"via3",#N/A,TRUE,"general"}</definedName>
    <definedName name="__g3" localSheetId="6" hidden="1">{"via1",#N/A,TRUE,"general";"via2",#N/A,TRUE,"general";"via3",#N/A,TRUE,"general"}</definedName>
    <definedName name="__g3" localSheetId="13" hidden="1">{"via1",#N/A,TRUE,"general";"via2",#N/A,TRUE,"general";"via3",#N/A,TRUE,"general"}</definedName>
    <definedName name="__g3" localSheetId="12" hidden="1">{"via1",#N/A,TRUE,"general";"via2",#N/A,TRUE,"general";"via3",#N/A,TRUE,"general"}</definedName>
    <definedName name="__g3" hidden="1">{"via1",#N/A,TRUE,"general";"via2",#N/A,TRUE,"general";"via3",#N/A,TRUE,"general"}</definedName>
    <definedName name="__g4" localSheetId="9" hidden="1">{"via1",#N/A,TRUE,"general";"via2",#N/A,TRUE,"general";"via3",#N/A,TRUE,"general"}</definedName>
    <definedName name="__g4" localSheetId="5" hidden="1">{"via1",#N/A,TRUE,"general";"via2",#N/A,TRUE,"general";"via3",#N/A,TRUE,"general"}</definedName>
    <definedName name="__g4" localSheetId="10" hidden="1">{"via1",#N/A,TRUE,"general";"via2",#N/A,TRUE,"general";"via3",#N/A,TRUE,"general"}</definedName>
    <definedName name="__g4" localSheetId="6" hidden="1">{"via1",#N/A,TRUE,"general";"via2",#N/A,TRUE,"general";"via3",#N/A,TRUE,"general"}</definedName>
    <definedName name="__g4" localSheetId="13" hidden="1">{"via1",#N/A,TRUE,"general";"via2",#N/A,TRUE,"general";"via3",#N/A,TRUE,"general"}</definedName>
    <definedName name="__g4" localSheetId="12" hidden="1">{"via1",#N/A,TRUE,"general";"via2",#N/A,TRUE,"general";"via3",#N/A,TRUE,"general"}</definedName>
    <definedName name="__g4" hidden="1">{"via1",#N/A,TRUE,"general";"via2",#N/A,TRUE,"general";"via3",#N/A,TRUE,"general"}</definedName>
    <definedName name="__g5" localSheetId="9" hidden="1">{"via1",#N/A,TRUE,"general";"via2",#N/A,TRUE,"general";"via3",#N/A,TRUE,"general"}</definedName>
    <definedName name="__g5" localSheetId="5" hidden="1">{"via1",#N/A,TRUE,"general";"via2",#N/A,TRUE,"general";"via3",#N/A,TRUE,"general"}</definedName>
    <definedName name="__g5" localSheetId="10" hidden="1">{"via1",#N/A,TRUE,"general";"via2",#N/A,TRUE,"general";"via3",#N/A,TRUE,"general"}</definedName>
    <definedName name="__g5" localSheetId="6" hidden="1">{"via1",#N/A,TRUE,"general";"via2",#N/A,TRUE,"general";"via3",#N/A,TRUE,"general"}</definedName>
    <definedName name="__g5" localSheetId="13" hidden="1">{"via1",#N/A,TRUE,"general";"via2",#N/A,TRUE,"general";"via3",#N/A,TRUE,"general"}</definedName>
    <definedName name="__g5" localSheetId="12" hidden="1">{"via1",#N/A,TRUE,"general";"via2",#N/A,TRUE,"general";"via3",#N/A,TRUE,"general"}</definedName>
    <definedName name="__g5" hidden="1">{"via1",#N/A,TRUE,"general";"via2",#N/A,TRUE,"general";"via3",#N/A,TRUE,"general"}</definedName>
    <definedName name="__g6" localSheetId="9" hidden="1">{"via1",#N/A,TRUE,"general";"via2",#N/A,TRUE,"general";"via3",#N/A,TRUE,"general"}</definedName>
    <definedName name="__g6" localSheetId="5" hidden="1">{"via1",#N/A,TRUE,"general";"via2",#N/A,TRUE,"general";"via3",#N/A,TRUE,"general"}</definedName>
    <definedName name="__g6" localSheetId="10" hidden="1">{"via1",#N/A,TRUE,"general";"via2",#N/A,TRUE,"general";"via3",#N/A,TRUE,"general"}</definedName>
    <definedName name="__g6" localSheetId="6" hidden="1">{"via1",#N/A,TRUE,"general";"via2",#N/A,TRUE,"general";"via3",#N/A,TRUE,"general"}</definedName>
    <definedName name="__g6" localSheetId="13" hidden="1">{"via1",#N/A,TRUE,"general";"via2",#N/A,TRUE,"general";"via3",#N/A,TRUE,"general"}</definedName>
    <definedName name="__g6" localSheetId="12" hidden="1">{"via1",#N/A,TRUE,"general";"via2",#N/A,TRUE,"general";"via3",#N/A,TRUE,"general"}</definedName>
    <definedName name="__g6" hidden="1">{"via1",#N/A,TRUE,"general";"via2",#N/A,TRUE,"general";"via3",#N/A,TRUE,"general"}</definedName>
    <definedName name="__g7" localSheetId="9" hidden="1">{"TAB1",#N/A,TRUE,"GENERAL";"TAB2",#N/A,TRUE,"GENERAL";"TAB3",#N/A,TRUE,"GENERAL";"TAB4",#N/A,TRUE,"GENERAL";"TAB5",#N/A,TRUE,"GENERAL"}</definedName>
    <definedName name="__g7" localSheetId="5" hidden="1">{"TAB1",#N/A,TRUE,"GENERAL";"TAB2",#N/A,TRUE,"GENERAL";"TAB3",#N/A,TRUE,"GENERAL";"TAB4",#N/A,TRUE,"GENERAL";"TAB5",#N/A,TRUE,"GENERAL"}</definedName>
    <definedName name="__g7" localSheetId="10" hidden="1">{"TAB1",#N/A,TRUE,"GENERAL";"TAB2",#N/A,TRUE,"GENERAL";"TAB3",#N/A,TRUE,"GENERAL";"TAB4",#N/A,TRUE,"GENERAL";"TAB5",#N/A,TRUE,"GENERAL"}</definedName>
    <definedName name="__g7" localSheetId="6" hidden="1">{"TAB1",#N/A,TRUE,"GENERAL";"TAB2",#N/A,TRUE,"GENERAL";"TAB3",#N/A,TRUE,"GENERAL";"TAB4",#N/A,TRUE,"GENERAL";"TAB5",#N/A,TRUE,"GENERAL"}</definedName>
    <definedName name="__g7" localSheetId="13" hidden="1">{"TAB1",#N/A,TRUE,"GENERAL";"TAB2",#N/A,TRUE,"GENERAL";"TAB3",#N/A,TRUE,"GENERAL";"TAB4",#N/A,TRUE,"GENERAL";"TAB5",#N/A,TRUE,"GENERAL"}</definedName>
    <definedName name="__g7" localSheetId="12" hidden="1">{"TAB1",#N/A,TRUE,"GENERAL";"TAB2",#N/A,TRUE,"GENERAL";"TAB3",#N/A,TRUE,"GENERAL";"TAB4",#N/A,TRUE,"GENERAL";"TAB5",#N/A,TRUE,"GENERAL"}</definedName>
    <definedName name="__g7" hidden="1">{"TAB1",#N/A,TRUE,"GENERAL";"TAB2",#N/A,TRUE,"GENERAL";"TAB3",#N/A,TRUE,"GENERAL";"TAB4",#N/A,TRUE,"GENERAL";"TAB5",#N/A,TRUE,"GENERAL"}</definedName>
    <definedName name="__GR1" localSheetId="9" hidden="1">{"TAB1",#N/A,TRUE,"GENERAL";"TAB2",#N/A,TRUE,"GENERAL";"TAB3",#N/A,TRUE,"GENERAL";"TAB4",#N/A,TRUE,"GENERAL";"TAB5",#N/A,TRUE,"GENERAL"}</definedName>
    <definedName name="__GR1" localSheetId="5"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6"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2" hidden="1">{"TAB1",#N/A,TRUE,"GENERAL";"TAB2",#N/A,TRUE,"GENERAL";"TAB3",#N/A,TRUE,"GENERAL";"TAB4",#N/A,TRUE,"GENERAL";"TAB5",#N/A,TRUE,"GENERAL"}</definedName>
    <definedName name="__GR1" hidden="1">{"TAB1",#N/A,TRUE,"GENERAL";"TAB2",#N/A,TRUE,"GENERAL";"TAB3",#N/A,TRUE,"GENERAL";"TAB4",#N/A,TRUE,"GENERAL";"TAB5",#N/A,TRUE,"GENERAL"}</definedName>
    <definedName name="__gtr4" localSheetId="9" hidden="1">{"via1",#N/A,TRUE,"general";"via2",#N/A,TRUE,"general";"via3",#N/A,TRUE,"general"}</definedName>
    <definedName name="__gtr4" localSheetId="5" hidden="1">{"via1",#N/A,TRUE,"general";"via2",#N/A,TRUE,"general";"via3",#N/A,TRUE,"general"}</definedName>
    <definedName name="__gtr4" localSheetId="10" hidden="1">{"via1",#N/A,TRUE,"general";"via2",#N/A,TRUE,"general";"via3",#N/A,TRUE,"general"}</definedName>
    <definedName name="__gtr4" localSheetId="6" hidden="1">{"via1",#N/A,TRUE,"general";"via2",#N/A,TRUE,"general";"via3",#N/A,TRUE,"general"}</definedName>
    <definedName name="__gtr4" localSheetId="13" hidden="1">{"via1",#N/A,TRUE,"general";"via2",#N/A,TRUE,"general";"via3",#N/A,TRUE,"general"}</definedName>
    <definedName name="__gtr4" localSheetId="12" hidden="1">{"via1",#N/A,TRUE,"general";"via2",#N/A,TRUE,"general";"via3",#N/A,TRUE,"general"}</definedName>
    <definedName name="__gtr4" hidden="1">{"via1",#N/A,TRUE,"general";"via2",#N/A,TRUE,"general";"via3",#N/A,TRUE,"general"}</definedName>
    <definedName name="__h2" localSheetId="9" hidden="1">{"via1",#N/A,TRUE,"general";"via2",#N/A,TRUE,"general";"via3",#N/A,TRUE,"general"}</definedName>
    <definedName name="__h2" localSheetId="5" hidden="1">{"via1",#N/A,TRUE,"general";"via2",#N/A,TRUE,"general";"via3",#N/A,TRUE,"general"}</definedName>
    <definedName name="__h2" localSheetId="10" hidden="1">{"via1",#N/A,TRUE,"general";"via2",#N/A,TRUE,"general";"via3",#N/A,TRUE,"general"}</definedName>
    <definedName name="__h2" localSheetId="6" hidden="1">{"via1",#N/A,TRUE,"general";"via2",#N/A,TRUE,"general";"via3",#N/A,TRUE,"general"}</definedName>
    <definedName name="__h2" localSheetId="13" hidden="1">{"via1",#N/A,TRUE,"general";"via2",#N/A,TRUE,"general";"via3",#N/A,TRUE,"general"}</definedName>
    <definedName name="__h2" localSheetId="12" hidden="1">{"via1",#N/A,TRUE,"general";"via2",#N/A,TRUE,"general";"via3",#N/A,TRUE,"general"}</definedName>
    <definedName name="__h2" hidden="1">{"via1",#N/A,TRUE,"general";"via2",#N/A,TRUE,"general";"via3",#N/A,TRUE,"general"}</definedName>
    <definedName name="__h3" localSheetId="9" hidden="1">{"via1",#N/A,TRUE,"general";"via2",#N/A,TRUE,"general";"via3",#N/A,TRUE,"general"}</definedName>
    <definedName name="__h3" localSheetId="5" hidden="1">{"via1",#N/A,TRUE,"general";"via2",#N/A,TRUE,"general";"via3",#N/A,TRUE,"general"}</definedName>
    <definedName name="__h3" localSheetId="10" hidden="1">{"via1",#N/A,TRUE,"general";"via2",#N/A,TRUE,"general";"via3",#N/A,TRUE,"general"}</definedName>
    <definedName name="__h3" localSheetId="6" hidden="1">{"via1",#N/A,TRUE,"general";"via2",#N/A,TRUE,"general";"via3",#N/A,TRUE,"general"}</definedName>
    <definedName name="__h3" localSheetId="13" hidden="1">{"via1",#N/A,TRUE,"general";"via2",#N/A,TRUE,"general";"via3",#N/A,TRUE,"general"}</definedName>
    <definedName name="__h3" localSheetId="12" hidden="1">{"via1",#N/A,TRUE,"general";"via2",#N/A,TRUE,"general";"via3",#N/A,TRUE,"general"}</definedName>
    <definedName name="__h3" hidden="1">{"via1",#N/A,TRUE,"general";"via2",#N/A,TRUE,"general";"via3",#N/A,TRUE,"general"}</definedName>
    <definedName name="__h4" localSheetId="9" hidden="1">{"TAB1",#N/A,TRUE,"GENERAL";"TAB2",#N/A,TRUE,"GENERAL";"TAB3",#N/A,TRUE,"GENERAL";"TAB4",#N/A,TRUE,"GENERAL";"TAB5",#N/A,TRUE,"GENERAL"}</definedName>
    <definedName name="__h4" localSheetId="5" hidden="1">{"TAB1",#N/A,TRUE,"GENERAL";"TAB2",#N/A,TRUE,"GENERAL";"TAB3",#N/A,TRUE,"GENERAL";"TAB4",#N/A,TRUE,"GENERAL";"TAB5",#N/A,TRUE,"GENERAL"}</definedName>
    <definedName name="__h4" localSheetId="10" hidden="1">{"TAB1",#N/A,TRUE,"GENERAL";"TAB2",#N/A,TRUE,"GENERAL";"TAB3",#N/A,TRUE,"GENERAL";"TAB4",#N/A,TRUE,"GENERAL";"TAB5",#N/A,TRUE,"GENERAL"}</definedName>
    <definedName name="__h4" localSheetId="6" hidden="1">{"TAB1",#N/A,TRUE,"GENERAL";"TAB2",#N/A,TRUE,"GENERAL";"TAB3",#N/A,TRUE,"GENERAL";"TAB4",#N/A,TRUE,"GENERAL";"TAB5",#N/A,TRUE,"GENERAL"}</definedName>
    <definedName name="__h4" localSheetId="13" hidden="1">{"TAB1",#N/A,TRUE,"GENERAL";"TAB2",#N/A,TRUE,"GENERAL";"TAB3",#N/A,TRUE,"GENERAL";"TAB4",#N/A,TRUE,"GENERAL";"TAB5",#N/A,TRUE,"GENERAL"}</definedName>
    <definedName name="__h4" localSheetId="12" hidden="1">{"TAB1",#N/A,TRUE,"GENERAL";"TAB2",#N/A,TRUE,"GENERAL";"TAB3",#N/A,TRUE,"GENERAL";"TAB4",#N/A,TRUE,"GENERAL";"TAB5",#N/A,TRUE,"GENERAL"}</definedName>
    <definedName name="__h4" hidden="1">{"TAB1",#N/A,TRUE,"GENERAL";"TAB2",#N/A,TRUE,"GENERAL";"TAB3",#N/A,TRUE,"GENERAL";"TAB4",#N/A,TRUE,"GENERAL";"TAB5",#N/A,TRUE,"GENERAL"}</definedName>
    <definedName name="__h5" localSheetId="9" hidden="1">{"TAB1",#N/A,TRUE,"GENERAL";"TAB2",#N/A,TRUE,"GENERAL";"TAB3",#N/A,TRUE,"GENERAL";"TAB4",#N/A,TRUE,"GENERAL";"TAB5",#N/A,TRUE,"GENERAL"}</definedName>
    <definedName name="__h5" localSheetId="5" hidden="1">{"TAB1",#N/A,TRUE,"GENERAL";"TAB2",#N/A,TRUE,"GENERAL";"TAB3",#N/A,TRUE,"GENERAL";"TAB4",#N/A,TRUE,"GENERAL";"TAB5",#N/A,TRUE,"GENERAL"}</definedName>
    <definedName name="__h5" localSheetId="10" hidden="1">{"TAB1",#N/A,TRUE,"GENERAL";"TAB2",#N/A,TRUE,"GENERAL";"TAB3",#N/A,TRUE,"GENERAL";"TAB4",#N/A,TRUE,"GENERAL";"TAB5",#N/A,TRUE,"GENERAL"}</definedName>
    <definedName name="__h5" localSheetId="6" hidden="1">{"TAB1",#N/A,TRUE,"GENERAL";"TAB2",#N/A,TRUE,"GENERAL";"TAB3",#N/A,TRUE,"GENERAL";"TAB4",#N/A,TRUE,"GENERAL";"TAB5",#N/A,TRUE,"GENERAL"}</definedName>
    <definedName name="__h5" localSheetId="13" hidden="1">{"TAB1",#N/A,TRUE,"GENERAL";"TAB2",#N/A,TRUE,"GENERAL";"TAB3",#N/A,TRUE,"GENERAL";"TAB4",#N/A,TRUE,"GENERAL";"TAB5",#N/A,TRUE,"GENERAL"}</definedName>
    <definedName name="__h5" localSheetId="12" hidden="1">{"TAB1",#N/A,TRUE,"GENERAL";"TAB2",#N/A,TRUE,"GENERAL";"TAB3",#N/A,TRUE,"GENERAL";"TAB4",#N/A,TRUE,"GENERAL";"TAB5",#N/A,TRUE,"GENERAL"}</definedName>
    <definedName name="__h5" hidden="1">{"TAB1",#N/A,TRUE,"GENERAL";"TAB2",#N/A,TRUE,"GENERAL";"TAB3",#N/A,TRUE,"GENERAL";"TAB4",#N/A,TRUE,"GENERAL";"TAB5",#N/A,TRUE,"GENERAL"}</definedName>
    <definedName name="__h6" localSheetId="9" hidden="1">{"via1",#N/A,TRUE,"general";"via2",#N/A,TRUE,"general";"via3",#N/A,TRUE,"general"}</definedName>
    <definedName name="__h6" localSheetId="5" hidden="1">{"via1",#N/A,TRUE,"general";"via2",#N/A,TRUE,"general";"via3",#N/A,TRUE,"general"}</definedName>
    <definedName name="__h6" localSheetId="10" hidden="1">{"via1",#N/A,TRUE,"general";"via2",#N/A,TRUE,"general";"via3",#N/A,TRUE,"general"}</definedName>
    <definedName name="__h6" localSheetId="6" hidden="1">{"via1",#N/A,TRUE,"general";"via2",#N/A,TRUE,"general";"via3",#N/A,TRUE,"general"}</definedName>
    <definedName name="__h6" localSheetId="13" hidden="1">{"via1",#N/A,TRUE,"general";"via2",#N/A,TRUE,"general";"via3",#N/A,TRUE,"general"}</definedName>
    <definedName name="__h6" localSheetId="12" hidden="1">{"via1",#N/A,TRUE,"general";"via2",#N/A,TRUE,"general";"via3",#N/A,TRUE,"general"}</definedName>
    <definedName name="__h6" hidden="1">{"via1",#N/A,TRUE,"general";"via2",#N/A,TRUE,"general";"via3",#N/A,TRUE,"general"}</definedName>
    <definedName name="__h7" localSheetId="9" hidden="1">{"TAB1",#N/A,TRUE,"GENERAL";"TAB2",#N/A,TRUE,"GENERAL";"TAB3",#N/A,TRUE,"GENERAL";"TAB4",#N/A,TRUE,"GENERAL";"TAB5",#N/A,TRUE,"GENERAL"}</definedName>
    <definedName name="__h7" localSheetId="5" hidden="1">{"TAB1",#N/A,TRUE,"GENERAL";"TAB2",#N/A,TRUE,"GENERAL";"TAB3",#N/A,TRUE,"GENERAL";"TAB4",#N/A,TRUE,"GENERAL";"TAB5",#N/A,TRUE,"GENERAL"}</definedName>
    <definedName name="__h7" localSheetId="10" hidden="1">{"TAB1",#N/A,TRUE,"GENERAL";"TAB2",#N/A,TRUE,"GENERAL";"TAB3",#N/A,TRUE,"GENERAL";"TAB4",#N/A,TRUE,"GENERAL";"TAB5",#N/A,TRUE,"GENERAL"}</definedName>
    <definedName name="__h7" localSheetId="6" hidden="1">{"TAB1",#N/A,TRUE,"GENERAL";"TAB2",#N/A,TRUE,"GENERAL";"TAB3",#N/A,TRUE,"GENERAL";"TAB4",#N/A,TRUE,"GENERAL";"TAB5",#N/A,TRUE,"GENERAL"}</definedName>
    <definedName name="__h7" localSheetId="13" hidden="1">{"TAB1",#N/A,TRUE,"GENERAL";"TAB2",#N/A,TRUE,"GENERAL";"TAB3",#N/A,TRUE,"GENERAL";"TAB4",#N/A,TRUE,"GENERAL";"TAB5",#N/A,TRUE,"GENERAL"}</definedName>
    <definedName name="__h7" localSheetId="12" hidden="1">{"TAB1",#N/A,TRUE,"GENERAL";"TAB2",#N/A,TRUE,"GENERAL";"TAB3",#N/A,TRUE,"GENERAL";"TAB4",#N/A,TRUE,"GENERAL";"TAB5",#N/A,TRUE,"GENERAL"}</definedName>
    <definedName name="__h7" hidden="1">{"TAB1",#N/A,TRUE,"GENERAL";"TAB2",#N/A,TRUE,"GENERAL";"TAB3",#N/A,TRUE,"GENERAL";"TAB4",#N/A,TRUE,"GENERAL";"TAB5",#N/A,TRUE,"GENERAL"}</definedName>
    <definedName name="__h8" localSheetId="9" hidden="1">{"via1",#N/A,TRUE,"general";"via2",#N/A,TRUE,"general";"via3",#N/A,TRUE,"general"}</definedName>
    <definedName name="__h8" localSheetId="5" hidden="1">{"via1",#N/A,TRUE,"general";"via2",#N/A,TRUE,"general";"via3",#N/A,TRUE,"general"}</definedName>
    <definedName name="__h8" localSheetId="10" hidden="1">{"via1",#N/A,TRUE,"general";"via2",#N/A,TRUE,"general";"via3",#N/A,TRUE,"general"}</definedName>
    <definedName name="__h8" localSheetId="6" hidden="1">{"via1",#N/A,TRUE,"general";"via2",#N/A,TRUE,"general";"via3",#N/A,TRUE,"general"}</definedName>
    <definedName name="__h8" localSheetId="13" hidden="1">{"via1",#N/A,TRUE,"general";"via2",#N/A,TRUE,"general";"via3",#N/A,TRUE,"general"}</definedName>
    <definedName name="__h8" localSheetId="12" hidden="1">{"via1",#N/A,TRUE,"general";"via2",#N/A,TRUE,"general";"via3",#N/A,TRUE,"general"}</definedName>
    <definedName name="__h8" hidden="1">{"via1",#N/A,TRUE,"general";"via2",#N/A,TRUE,"general";"via3",#N/A,TRUE,"general"}</definedName>
    <definedName name="__hfh7" localSheetId="9" hidden="1">{"via1",#N/A,TRUE,"general";"via2",#N/A,TRUE,"general";"via3",#N/A,TRUE,"general"}</definedName>
    <definedName name="__hfh7" localSheetId="5" hidden="1">{"via1",#N/A,TRUE,"general";"via2",#N/A,TRUE,"general";"via3",#N/A,TRUE,"general"}</definedName>
    <definedName name="__hfh7" localSheetId="10" hidden="1">{"via1",#N/A,TRUE,"general";"via2",#N/A,TRUE,"general";"via3",#N/A,TRUE,"general"}</definedName>
    <definedName name="__hfh7" localSheetId="6" hidden="1">{"via1",#N/A,TRUE,"general";"via2",#N/A,TRUE,"general";"via3",#N/A,TRUE,"general"}</definedName>
    <definedName name="__hfh7" localSheetId="13" hidden="1">{"via1",#N/A,TRUE,"general";"via2",#N/A,TRUE,"general";"via3",#N/A,TRUE,"general"}</definedName>
    <definedName name="__hfh7" localSheetId="12" hidden="1">{"via1",#N/A,TRUE,"general";"via2",#N/A,TRUE,"general";"via3",#N/A,TRUE,"general"}</definedName>
    <definedName name="__hfh7" hidden="1">{"via1",#N/A,TRUE,"general";"via2",#N/A,TRUE,"general";"via3",#N/A,TRUE,"general"}</definedName>
    <definedName name="__i1" localSheetId="9">#REF!</definedName>
    <definedName name="__i1" localSheetId="5">#REF!</definedName>
    <definedName name="__i1" localSheetId="10">#REF!</definedName>
    <definedName name="__i1" localSheetId="6">#REF!</definedName>
    <definedName name="__i1" localSheetId="13">#REF!</definedName>
    <definedName name="__i1" localSheetId="12">#REF!</definedName>
    <definedName name="__i1">#REF!</definedName>
    <definedName name="__i4" localSheetId="9" hidden="1">{"via1",#N/A,TRUE,"general";"via2",#N/A,TRUE,"general";"via3",#N/A,TRUE,"general"}</definedName>
    <definedName name="__i4" localSheetId="5" hidden="1">{"via1",#N/A,TRUE,"general";"via2",#N/A,TRUE,"general";"via3",#N/A,TRUE,"general"}</definedName>
    <definedName name="__i4" localSheetId="10" hidden="1">{"via1",#N/A,TRUE,"general";"via2",#N/A,TRUE,"general";"via3",#N/A,TRUE,"general"}</definedName>
    <definedName name="__i4" localSheetId="6" hidden="1">{"via1",#N/A,TRUE,"general";"via2",#N/A,TRUE,"general";"via3",#N/A,TRUE,"general"}</definedName>
    <definedName name="__i4" localSheetId="13" hidden="1">{"via1",#N/A,TRUE,"general";"via2",#N/A,TRUE,"general";"via3",#N/A,TRUE,"general"}</definedName>
    <definedName name="__i4" localSheetId="12" hidden="1">{"via1",#N/A,TRUE,"general";"via2",#N/A,TRUE,"general";"via3",#N/A,TRUE,"general"}</definedName>
    <definedName name="__i4" hidden="1">{"via1",#N/A,TRUE,"general";"via2",#N/A,TRUE,"general";"via3",#N/A,TRUE,"general"}</definedName>
    <definedName name="__i5" localSheetId="9" hidden="1">{"TAB1",#N/A,TRUE,"GENERAL";"TAB2",#N/A,TRUE,"GENERAL";"TAB3",#N/A,TRUE,"GENERAL";"TAB4",#N/A,TRUE,"GENERAL";"TAB5",#N/A,TRUE,"GENERAL"}</definedName>
    <definedName name="__i5" localSheetId="5" hidden="1">{"TAB1",#N/A,TRUE,"GENERAL";"TAB2",#N/A,TRUE,"GENERAL";"TAB3",#N/A,TRUE,"GENERAL";"TAB4",#N/A,TRUE,"GENERAL";"TAB5",#N/A,TRUE,"GENERAL"}</definedName>
    <definedName name="__i5" localSheetId="10" hidden="1">{"TAB1",#N/A,TRUE,"GENERAL";"TAB2",#N/A,TRUE,"GENERAL";"TAB3",#N/A,TRUE,"GENERAL";"TAB4",#N/A,TRUE,"GENERAL";"TAB5",#N/A,TRUE,"GENERAL"}</definedName>
    <definedName name="__i5" localSheetId="6" hidden="1">{"TAB1",#N/A,TRUE,"GENERAL";"TAB2",#N/A,TRUE,"GENERAL";"TAB3",#N/A,TRUE,"GENERAL";"TAB4",#N/A,TRUE,"GENERAL";"TAB5",#N/A,TRUE,"GENERAL"}</definedName>
    <definedName name="__i5" localSheetId="13" hidden="1">{"TAB1",#N/A,TRUE,"GENERAL";"TAB2",#N/A,TRUE,"GENERAL";"TAB3",#N/A,TRUE,"GENERAL";"TAB4",#N/A,TRUE,"GENERAL";"TAB5",#N/A,TRUE,"GENERAL"}</definedName>
    <definedName name="__i5" localSheetId="12" hidden="1">{"TAB1",#N/A,TRUE,"GENERAL";"TAB2",#N/A,TRUE,"GENERAL";"TAB3",#N/A,TRUE,"GENERAL";"TAB4",#N/A,TRUE,"GENERAL";"TAB5",#N/A,TRUE,"GENERAL"}</definedName>
    <definedName name="__i5" hidden="1">{"TAB1",#N/A,TRUE,"GENERAL";"TAB2",#N/A,TRUE,"GENERAL";"TAB3",#N/A,TRUE,"GENERAL";"TAB4",#N/A,TRUE,"GENERAL";"TAB5",#N/A,TRUE,"GENERAL"}</definedName>
    <definedName name="__i6" localSheetId="9" hidden="1">{"TAB1",#N/A,TRUE,"GENERAL";"TAB2",#N/A,TRUE,"GENERAL";"TAB3",#N/A,TRUE,"GENERAL";"TAB4",#N/A,TRUE,"GENERAL";"TAB5",#N/A,TRUE,"GENERAL"}</definedName>
    <definedName name="__i6" localSheetId="5" hidden="1">{"TAB1",#N/A,TRUE,"GENERAL";"TAB2",#N/A,TRUE,"GENERAL";"TAB3",#N/A,TRUE,"GENERAL";"TAB4",#N/A,TRUE,"GENERAL";"TAB5",#N/A,TRUE,"GENERAL"}</definedName>
    <definedName name="__i6" localSheetId="10" hidden="1">{"TAB1",#N/A,TRUE,"GENERAL";"TAB2",#N/A,TRUE,"GENERAL";"TAB3",#N/A,TRUE,"GENERAL";"TAB4",#N/A,TRUE,"GENERAL";"TAB5",#N/A,TRUE,"GENERAL"}</definedName>
    <definedName name="__i6" localSheetId="6" hidden="1">{"TAB1",#N/A,TRUE,"GENERAL";"TAB2",#N/A,TRUE,"GENERAL";"TAB3",#N/A,TRUE,"GENERAL";"TAB4",#N/A,TRUE,"GENERAL";"TAB5",#N/A,TRUE,"GENERAL"}</definedName>
    <definedName name="__i6" localSheetId="13" hidden="1">{"TAB1",#N/A,TRUE,"GENERAL";"TAB2",#N/A,TRUE,"GENERAL";"TAB3",#N/A,TRUE,"GENERAL";"TAB4",#N/A,TRUE,"GENERAL";"TAB5",#N/A,TRUE,"GENERAL"}</definedName>
    <definedName name="__i6" localSheetId="12" hidden="1">{"TAB1",#N/A,TRUE,"GENERAL";"TAB2",#N/A,TRUE,"GENERAL";"TAB3",#N/A,TRUE,"GENERAL";"TAB4",#N/A,TRUE,"GENERAL";"TAB5",#N/A,TRUE,"GENERAL"}</definedName>
    <definedName name="__i6" hidden="1">{"TAB1",#N/A,TRUE,"GENERAL";"TAB2",#N/A,TRUE,"GENERAL";"TAB3",#N/A,TRUE,"GENERAL";"TAB4",#N/A,TRUE,"GENERAL";"TAB5",#N/A,TRUE,"GENERAL"}</definedName>
    <definedName name="__i7" localSheetId="9" hidden="1">{"via1",#N/A,TRUE,"general";"via2",#N/A,TRUE,"general";"via3",#N/A,TRUE,"general"}</definedName>
    <definedName name="__i7" localSheetId="5" hidden="1">{"via1",#N/A,TRUE,"general";"via2",#N/A,TRUE,"general";"via3",#N/A,TRUE,"general"}</definedName>
    <definedName name="__i7" localSheetId="10" hidden="1">{"via1",#N/A,TRUE,"general";"via2",#N/A,TRUE,"general";"via3",#N/A,TRUE,"general"}</definedName>
    <definedName name="__i7" localSheetId="6" hidden="1">{"via1",#N/A,TRUE,"general";"via2",#N/A,TRUE,"general";"via3",#N/A,TRUE,"general"}</definedName>
    <definedName name="__i7" localSheetId="13" hidden="1">{"via1",#N/A,TRUE,"general";"via2",#N/A,TRUE,"general";"via3",#N/A,TRUE,"general"}</definedName>
    <definedName name="__i7" localSheetId="12" hidden="1">{"via1",#N/A,TRUE,"general";"via2",#N/A,TRUE,"general";"via3",#N/A,TRUE,"general"}</definedName>
    <definedName name="__i7" hidden="1">{"via1",#N/A,TRUE,"general";"via2",#N/A,TRUE,"general";"via3",#N/A,TRUE,"general"}</definedName>
    <definedName name="__i77" localSheetId="9" hidden="1">{"TAB1",#N/A,TRUE,"GENERAL";"TAB2",#N/A,TRUE,"GENERAL";"TAB3",#N/A,TRUE,"GENERAL";"TAB4",#N/A,TRUE,"GENERAL";"TAB5",#N/A,TRUE,"GENERAL"}</definedName>
    <definedName name="__i77" localSheetId="5"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6"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2" hidden="1">{"TAB1",#N/A,TRUE,"GENERAL";"TAB2",#N/A,TRUE,"GENERAL";"TAB3",#N/A,TRUE,"GENERAL";"TAB4",#N/A,TRUE,"GENERAL";"TAB5",#N/A,TRUE,"GENERAL"}</definedName>
    <definedName name="__i77" hidden="1">{"TAB1",#N/A,TRUE,"GENERAL";"TAB2",#N/A,TRUE,"GENERAL";"TAB3",#N/A,TRUE,"GENERAL";"TAB4",#N/A,TRUE,"GENERAL";"TAB5",#N/A,TRUE,"GENERAL"}</definedName>
    <definedName name="__i8" localSheetId="9" hidden="1">{"via1",#N/A,TRUE,"general";"via2",#N/A,TRUE,"general";"via3",#N/A,TRUE,"general"}</definedName>
    <definedName name="__i8" localSheetId="5" hidden="1">{"via1",#N/A,TRUE,"general";"via2",#N/A,TRUE,"general";"via3",#N/A,TRUE,"general"}</definedName>
    <definedName name="__i8" localSheetId="10" hidden="1">{"via1",#N/A,TRUE,"general";"via2",#N/A,TRUE,"general";"via3",#N/A,TRUE,"general"}</definedName>
    <definedName name="__i8" localSheetId="6" hidden="1">{"via1",#N/A,TRUE,"general";"via2",#N/A,TRUE,"general";"via3",#N/A,TRUE,"general"}</definedName>
    <definedName name="__i8" localSheetId="13" hidden="1">{"via1",#N/A,TRUE,"general";"via2",#N/A,TRUE,"general";"via3",#N/A,TRUE,"general"}</definedName>
    <definedName name="__i8" localSheetId="12" hidden="1">{"via1",#N/A,TRUE,"general";"via2",#N/A,TRUE,"general";"via3",#N/A,TRUE,"general"}</definedName>
    <definedName name="__i8" hidden="1">{"via1",#N/A,TRUE,"general";"via2",#N/A,TRUE,"general";"via3",#N/A,TRUE,"general"}</definedName>
    <definedName name="__i9" localSheetId="9" hidden="1">{"TAB1",#N/A,TRUE,"GENERAL";"TAB2",#N/A,TRUE,"GENERAL";"TAB3",#N/A,TRUE,"GENERAL";"TAB4",#N/A,TRUE,"GENERAL";"TAB5",#N/A,TRUE,"GENERAL"}</definedName>
    <definedName name="__i9" localSheetId="5" hidden="1">{"TAB1",#N/A,TRUE,"GENERAL";"TAB2",#N/A,TRUE,"GENERAL";"TAB3",#N/A,TRUE,"GENERAL";"TAB4",#N/A,TRUE,"GENERAL";"TAB5",#N/A,TRUE,"GENERAL"}</definedName>
    <definedName name="__i9" localSheetId="10" hidden="1">{"TAB1",#N/A,TRUE,"GENERAL";"TAB2",#N/A,TRUE,"GENERAL";"TAB3",#N/A,TRUE,"GENERAL";"TAB4",#N/A,TRUE,"GENERAL";"TAB5",#N/A,TRUE,"GENERAL"}</definedName>
    <definedName name="__i9" localSheetId="6" hidden="1">{"TAB1",#N/A,TRUE,"GENERAL";"TAB2",#N/A,TRUE,"GENERAL";"TAB3",#N/A,TRUE,"GENERAL";"TAB4",#N/A,TRUE,"GENERAL";"TAB5",#N/A,TRUE,"GENERAL"}</definedName>
    <definedName name="__i9" localSheetId="13" hidden="1">{"TAB1",#N/A,TRUE,"GENERAL";"TAB2",#N/A,TRUE,"GENERAL";"TAB3",#N/A,TRUE,"GENERAL";"TAB4",#N/A,TRUE,"GENERAL";"TAB5",#N/A,TRUE,"GENERAL"}</definedName>
    <definedName name="__i9" localSheetId="12" hidden="1">{"TAB1",#N/A,TRUE,"GENERAL";"TAB2",#N/A,TRUE,"GENERAL";"TAB3",#N/A,TRUE,"GENERAL";"TAB4",#N/A,TRUE,"GENERAL";"TAB5",#N/A,TRUE,"GENERAL"}</definedName>
    <definedName name="__i9" hidden="1">{"TAB1",#N/A,TRUE,"GENERAL";"TAB2",#N/A,TRUE,"GENERAL";"TAB3",#N/A,TRUE,"GENERAL";"TAB4",#N/A,TRUE,"GENERAL";"TAB5",#N/A,TRUE,"GENERAL"}</definedName>
    <definedName name="__INF1" localSheetId="9">#REF!</definedName>
    <definedName name="__INF1" localSheetId="5">#REF!</definedName>
    <definedName name="__INF1" localSheetId="10">#REF!</definedName>
    <definedName name="__INF1" localSheetId="6">#REF!</definedName>
    <definedName name="__INF1" localSheetId="13">#REF!</definedName>
    <definedName name="__INF1" localSheetId="12">#REF!</definedName>
    <definedName name="__INF1">#REF!</definedName>
    <definedName name="__k3" localSheetId="9" hidden="1">{"TAB1",#N/A,TRUE,"GENERAL";"TAB2",#N/A,TRUE,"GENERAL";"TAB3",#N/A,TRUE,"GENERAL";"TAB4",#N/A,TRUE,"GENERAL";"TAB5",#N/A,TRUE,"GENERAL"}</definedName>
    <definedName name="__k3" localSheetId="5" hidden="1">{"TAB1",#N/A,TRUE,"GENERAL";"TAB2",#N/A,TRUE,"GENERAL";"TAB3",#N/A,TRUE,"GENERAL";"TAB4",#N/A,TRUE,"GENERAL";"TAB5",#N/A,TRUE,"GENERAL"}</definedName>
    <definedName name="__k3" localSheetId="10" hidden="1">{"TAB1",#N/A,TRUE,"GENERAL";"TAB2",#N/A,TRUE,"GENERAL";"TAB3",#N/A,TRUE,"GENERAL";"TAB4",#N/A,TRUE,"GENERAL";"TAB5",#N/A,TRUE,"GENERAL"}</definedName>
    <definedName name="__k3" localSheetId="6" hidden="1">{"TAB1",#N/A,TRUE,"GENERAL";"TAB2",#N/A,TRUE,"GENERAL";"TAB3",#N/A,TRUE,"GENERAL";"TAB4",#N/A,TRUE,"GENERAL";"TAB5",#N/A,TRUE,"GENERAL"}</definedName>
    <definedName name="__k3" localSheetId="13" hidden="1">{"TAB1",#N/A,TRUE,"GENERAL";"TAB2",#N/A,TRUE,"GENERAL";"TAB3",#N/A,TRUE,"GENERAL";"TAB4",#N/A,TRUE,"GENERAL";"TAB5",#N/A,TRUE,"GENERAL"}</definedName>
    <definedName name="__k3" localSheetId="12" hidden="1">{"TAB1",#N/A,TRUE,"GENERAL";"TAB2",#N/A,TRUE,"GENERAL";"TAB3",#N/A,TRUE,"GENERAL";"TAB4",#N/A,TRUE,"GENERAL";"TAB5",#N/A,TRUE,"GENERAL"}</definedName>
    <definedName name="__k3" hidden="1">{"TAB1",#N/A,TRUE,"GENERAL";"TAB2",#N/A,TRUE,"GENERAL";"TAB3",#N/A,TRUE,"GENERAL";"TAB4",#N/A,TRUE,"GENERAL";"TAB5",#N/A,TRUE,"GENERAL"}</definedName>
    <definedName name="__k4" localSheetId="9" hidden="1">{"via1",#N/A,TRUE,"general";"via2",#N/A,TRUE,"general";"via3",#N/A,TRUE,"general"}</definedName>
    <definedName name="__k4" localSheetId="5" hidden="1">{"via1",#N/A,TRUE,"general";"via2",#N/A,TRUE,"general";"via3",#N/A,TRUE,"general"}</definedName>
    <definedName name="__k4" localSheetId="10" hidden="1">{"via1",#N/A,TRUE,"general";"via2",#N/A,TRUE,"general";"via3",#N/A,TRUE,"general"}</definedName>
    <definedName name="__k4" localSheetId="6" hidden="1">{"via1",#N/A,TRUE,"general";"via2",#N/A,TRUE,"general";"via3",#N/A,TRUE,"general"}</definedName>
    <definedName name="__k4" localSheetId="13" hidden="1">{"via1",#N/A,TRUE,"general";"via2",#N/A,TRUE,"general";"via3",#N/A,TRUE,"general"}</definedName>
    <definedName name="__k4" localSheetId="12" hidden="1">{"via1",#N/A,TRUE,"general";"via2",#N/A,TRUE,"general";"via3",#N/A,TRUE,"general"}</definedName>
    <definedName name="__k4" hidden="1">{"via1",#N/A,TRUE,"general";"via2",#N/A,TRUE,"general";"via3",#N/A,TRUE,"general"}</definedName>
    <definedName name="__k5" localSheetId="9" hidden="1">{"via1",#N/A,TRUE,"general";"via2",#N/A,TRUE,"general";"via3",#N/A,TRUE,"general"}</definedName>
    <definedName name="__k5" localSheetId="5" hidden="1">{"via1",#N/A,TRUE,"general";"via2",#N/A,TRUE,"general";"via3",#N/A,TRUE,"general"}</definedName>
    <definedName name="__k5" localSheetId="10" hidden="1">{"via1",#N/A,TRUE,"general";"via2",#N/A,TRUE,"general";"via3",#N/A,TRUE,"general"}</definedName>
    <definedName name="__k5" localSheetId="6" hidden="1">{"via1",#N/A,TRUE,"general";"via2",#N/A,TRUE,"general";"via3",#N/A,TRUE,"general"}</definedName>
    <definedName name="__k5" localSheetId="13" hidden="1">{"via1",#N/A,TRUE,"general";"via2",#N/A,TRUE,"general";"via3",#N/A,TRUE,"general"}</definedName>
    <definedName name="__k5" localSheetId="12" hidden="1">{"via1",#N/A,TRUE,"general";"via2",#N/A,TRUE,"general";"via3",#N/A,TRUE,"general"}</definedName>
    <definedName name="__k5" hidden="1">{"via1",#N/A,TRUE,"general";"via2",#N/A,TRUE,"general";"via3",#N/A,TRUE,"general"}</definedName>
    <definedName name="__k6" localSheetId="9" hidden="1">{"TAB1",#N/A,TRUE,"GENERAL";"TAB2",#N/A,TRUE,"GENERAL";"TAB3",#N/A,TRUE,"GENERAL";"TAB4",#N/A,TRUE,"GENERAL";"TAB5",#N/A,TRUE,"GENERAL"}</definedName>
    <definedName name="__k6" localSheetId="5" hidden="1">{"TAB1",#N/A,TRUE,"GENERAL";"TAB2",#N/A,TRUE,"GENERAL";"TAB3",#N/A,TRUE,"GENERAL";"TAB4",#N/A,TRUE,"GENERAL";"TAB5",#N/A,TRUE,"GENERAL"}</definedName>
    <definedName name="__k6" localSheetId="10" hidden="1">{"TAB1",#N/A,TRUE,"GENERAL";"TAB2",#N/A,TRUE,"GENERAL";"TAB3",#N/A,TRUE,"GENERAL";"TAB4",#N/A,TRUE,"GENERAL";"TAB5",#N/A,TRUE,"GENERAL"}</definedName>
    <definedName name="__k6" localSheetId="6" hidden="1">{"TAB1",#N/A,TRUE,"GENERAL";"TAB2",#N/A,TRUE,"GENERAL";"TAB3",#N/A,TRUE,"GENERAL";"TAB4",#N/A,TRUE,"GENERAL";"TAB5",#N/A,TRUE,"GENERAL"}</definedName>
    <definedName name="__k6" localSheetId="13" hidden="1">{"TAB1",#N/A,TRUE,"GENERAL";"TAB2",#N/A,TRUE,"GENERAL";"TAB3",#N/A,TRUE,"GENERAL";"TAB4",#N/A,TRUE,"GENERAL";"TAB5",#N/A,TRUE,"GENERAL"}</definedName>
    <definedName name="__k6" localSheetId="12" hidden="1">{"TAB1",#N/A,TRUE,"GENERAL";"TAB2",#N/A,TRUE,"GENERAL";"TAB3",#N/A,TRUE,"GENERAL";"TAB4",#N/A,TRUE,"GENERAL";"TAB5",#N/A,TRUE,"GENERAL"}</definedName>
    <definedName name="__k6" hidden="1">{"TAB1",#N/A,TRUE,"GENERAL";"TAB2",#N/A,TRUE,"GENERAL";"TAB3",#N/A,TRUE,"GENERAL";"TAB4",#N/A,TRUE,"GENERAL";"TAB5",#N/A,TRUE,"GENERAL"}</definedName>
    <definedName name="__k7" localSheetId="9" hidden="1">{"via1",#N/A,TRUE,"general";"via2",#N/A,TRUE,"general";"via3",#N/A,TRUE,"general"}</definedName>
    <definedName name="__k7" localSheetId="5" hidden="1">{"via1",#N/A,TRUE,"general";"via2",#N/A,TRUE,"general";"via3",#N/A,TRUE,"general"}</definedName>
    <definedName name="__k7" localSheetId="10" hidden="1">{"via1",#N/A,TRUE,"general";"via2",#N/A,TRUE,"general";"via3",#N/A,TRUE,"general"}</definedName>
    <definedName name="__k7" localSheetId="6" hidden="1">{"via1",#N/A,TRUE,"general";"via2",#N/A,TRUE,"general";"via3",#N/A,TRUE,"general"}</definedName>
    <definedName name="__k7" localSheetId="13" hidden="1">{"via1",#N/A,TRUE,"general";"via2",#N/A,TRUE,"general";"via3",#N/A,TRUE,"general"}</definedName>
    <definedName name="__k7" localSheetId="12" hidden="1">{"via1",#N/A,TRUE,"general";"via2",#N/A,TRUE,"general";"via3",#N/A,TRUE,"general"}</definedName>
    <definedName name="__k7" hidden="1">{"via1",#N/A,TRUE,"general";"via2",#N/A,TRUE,"general";"via3",#N/A,TRUE,"general"}</definedName>
    <definedName name="__k8" localSheetId="9" hidden="1">{"via1",#N/A,TRUE,"general";"via2",#N/A,TRUE,"general";"via3",#N/A,TRUE,"general"}</definedName>
    <definedName name="__k8" localSheetId="5" hidden="1">{"via1",#N/A,TRUE,"general";"via2",#N/A,TRUE,"general";"via3",#N/A,TRUE,"general"}</definedName>
    <definedName name="__k8" localSheetId="10" hidden="1">{"via1",#N/A,TRUE,"general";"via2",#N/A,TRUE,"general";"via3",#N/A,TRUE,"general"}</definedName>
    <definedName name="__k8" localSheetId="6" hidden="1">{"via1",#N/A,TRUE,"general";"via2",#N/A,TRUE,"general";"via3",#N/A,TRUE,"general"}</definedName>
    <definedName name="__k8" localSheetId="13" hidden="1">{"via1",#N/A,TRUE,"general";"via2",#N/A,TRUE,"general";"via3",#N/A,TRUE,"general"}</definedName>
    <definedName name="__k8" localSheetId="12" hidden="1">{"via1",#N/A,TRUE,"general";"via2",#N/A,TRUE,"general";"via3",#N/A,TRUE,"general"}</definedName>
    <definedName name="__k8" hidden="1">{"via1",#N/A,TRUE,"general";"via2",#N/A,TRUE,"general";"via3",#N/A,TRUE,"general"}</definedName>
    <definedName name="__k9" localSheetId="9" hidden="1">{"TAB1",#N/A,TRUE,"GENERAL";"TAB2",#N/A,TRUE,"GENERAL";"TAB3",#N/A,TRUE,"GENERAL";"TAB4",#N/A,TRUE,"GENERAL";"TAB5",#N/A,TRUE,"GENERAL"}</definedName>
    <definedName name="__k9" localSheetId="5" hidden="1">{"TAB1",#N/A,TRUE,"GENERAL";"TAB2",#N/A,TRUE,"GENERAL";"TAB3",#N/A,TRUE,"GENERAL";"TAB4",#N/A,TRUE,"GENERAL";"TAB5",#N/A,TRUE,"GENERAL"}</definedName>
    <definedName name="__k9" localSheetId="10" hidden="1">{"TAB1",#N/A,TRUE,"GENERAL";"TAB2",#N/A,TRUE,"GENERAL";"TAB3",#N/A,TRUE,"GENERAL";"TAB4",#N/A,TRUE,"GENERAL";"TAB5",#N/A,TRUE,"GENERAL"}</definedName>
    <definedName name="__k9" localSheetId="6" hidden="1">{"TAB1",#N/A,TRUE,"GENERAL";"TAB2",#N/A,TRUE,"GENERAL";"TAB3",#N/A,TRUE,"GENERAL";"TAB4",#N/A,TRUE,"GENERAL";"TAB5",#N/A,TRUE,"GENERAL"}</definedName>
    <definedName name="__k9" localSheetId="13" hidden="1">{"TAB1",#N/A,TRUE,"GENERAL";"TAB2",#N/A,TRUE,"GENERAL";"TAB3",#N/A,TRUE,"GENERAL";"TAB4",#N/A,TRUE,"GENERAL";"TAB5",#N/A,TRUE,"GENERAL"}</definedName>
    <definedName name="__k9" localSheetId="12" hidden="1">{"TAB1",#N/A,TRUE,"GENERAL";"TAB2",#N/A,TRUE,"GENERAL";"TAB3",#N/A,TRUE,"GENERAL";"TAB4",#N/A,TRUE,"GENERAL";"TAB5",#N/A,TRUE,"GENERAL"}</definedName>
    <definedName name="__k9"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2" hidden="1">{"TAB1",#N/A,TRUE,"GENERAL";"TAB2",#N/A,TRUE,"GENERAL";"TAB3",#N/A,TRUE,"GENERAL";"TAB4",#N/A,TRUE,"GENERAL";"TAB5",#N/A,TRUE,"GENERAL"}</definedName>
    <definedName name="__kjk6" hidden="1">{"TAB1",#N/A,TRUE,"GENERAL";"TAB2",#N/A,TRUE,"GENERAL";"TAB3",#N/A,TRUE,"GENERAL";"TAB4",#N/A,TRUE,"GENERAL";"TAB5",#N/A,TRUE,"GENERAL"}</definedName>
    <definedName name="__m3" localSheetId="9" hidden="1">{"via1",#N/A,TRUE,"general";"via2",#N/A,TRUE,"general";"via3",#N/A,TRUE,"general"}</definedName>
    <definedName name="__m3" localSheetId="5" hidden="1">{"via1",#N/A,TRUE,"general";"via2",#N/A,TRUE,"general";"via3",#N/A,TRUE,"general"}</definedName>
    <definedName name="__m3" localSheetId="10" hidden="1">{"via1",#N/A,TRUE,"general";"via2",#N/A,TRUE,"general";"via3",#N/A,TRUE,"general"}</definedName>
    <definedName name="__m3" localSheetId="6" hidden="1">{"via1",#N/A,TRUE,"general";"via2",#N/A,TRUE,"general";"via3",#N/A,TRUE,"general"}</definedName>
    <definedName name="__m3" localSheetId="13" hidden="1">{"via1",#N/A,TRUE,"general";"via2",#N/A,TRUE,"general";"via3",#N/A,TRUE,"general"}</definedName>
    <definedName name="__m3" localSheetId="12" hidden="1">{"via1",#N/A,TRUE,"general";"via2",#N/A,TRUE,"general";"via3",#N/A,TRUE,"general"}</definedName>
    <definedName name="__m3" hidden="1">{"via1",#N/A,TRUE,"general";"via2",#N/A,TRUE,"general";"via3",#N/A,TRUE,"general"}</definedName>
    <definedName name="__m4" localSheetId="9" hidden="1">{"TAB1",#N/A,TRUE,"GENERAL";"TAB2",#N/A,TRUE,"GENERAL";"TAB3",#N/A,TRUE,"GENERAL";"TAB4",#N/A,TRUE,"GENERAL";"TAB5",#N/A,TRUE,"GENERAL"}</definedName>
    <definedName name="__m4" localSheetId="5" hidden="1">{"TAB1",#N/A,TRUE,"GENERAL";"TAB2",#N/A,TRUE,"GENERAL";"TAB3",#N/A,TRUE,"GENERAL";"TAB4",#N/A,TRUE,"GENERAL";"TAB5",#N/A,TRUE,"GENERAL"}</definedName>
    <definedName name="__m4" localSheetId="10" hidden="1">{"TAB1",#N/A,TRUE,"GENERAL";"TAB2",#N/A,TRUE,"GENERAL";"TAB3",#N/A,TRUE,"GENERAL";"TAB4",#N/A,TRUE,"GENERAL";"TAB5",#N/A,TRUE,"GENERAL"}</definedName>
    <definedName name="__m4" localSheetId="6" hidden="1">{"TAB1",#N/A,TRUE,"GENERAL";"TAB2",#N/A,TRUE,"GENERAL";"TAB3",#N/A,TRUE,"GENERAL";"TAB4",#N/A,TRUE,"GENERAL";"TAB5",#N/A,TRUE,"GENERAL"}</definedName>
    <definedName name="__m4" localSheetId="13" hidden="1">{"TAB1",#N/A,TRUE,"GENERAL";"TAB2",#N/A,TRUE,"GENERAL";"TAB3",#N/A,TRUE,"GENERAL";"TAB4",#N/A,TRUE,"GENERAL";"TAB5",#N/A,TRUE,"GENERAL"}</definedName>
    <definedName name="__m4" localSheetId="12" hidden="1">{"TAB1",#N/A,TRUE,"GENERAL";"TAB2",#N/A,TRUE,"GENERAL";"TAB3",#N/A,TRUE,"GENERAL";"TAB4",#N/A,TRUE,"GENERAL";"TAB5",#N/A,TRUE,"GENERAL"}</definedName>
    <definedName name="__m4" hidden="1">{"TAB1",#N/A,TRUE,"GENERAL";"TAB2",#N/A,TRUE,"GENERAL";"TAB3",#N/A,TRUE,"GENERAL";"TAB4",#N/A,TRUE,"GENERAL";"TAB5",#N/A,TRUE,"GENERAL"}</definedName>
    <definedName name="__m5" localSheetId="9" hidden="1">{"via1",#N/A,TRUE,"general";"via2",#N/A,TRUE,"general";"via3",#N/A,TRUE,"general"}</definedName>
    <definedName name="__m5" localSheetId="5" hidden="1">{"via1",#N/A,TRUE,"general";"via2",#N/A,TRUE,"general";"via3",#N/A,TRUE,"general"}</definedName>
    <definedName name="__m5" localSheetId="10" hidden="1">{"via1",#N/A,TRUE,"general";"via2",#N/A,TRUE,"general";"via3",#N/A,TRUE,"general"}</definedName>
    <definedName name="__m5" localSheetId="6" hidden="1">{"via1",#N/A,TRUE,"general";"via2",#N/A,TRUE,"general";"via3",#N/A,TRUE,"general"}</definedName>
    <definedName name="__m5" localSheetId="13" hidden="1">{"via1",#N/A,TRUE,"general";"via2",#N/A,TRUE,"general";"via3",#N/A,TRUE,"general"}</definedName>
    <definedName name="__m5" localSheetId="12" hidden="1">{"via1",#N/A,TRUE,"general";"via2",#N/A,TRUE,"general";"via3",#N/A,TRUE,"general"}</definedName>
    <definedName name="__m5" hidden="1">{"via1",#N/A,TRUE,"general";"via2",#N/A,TRUE,"general";"via3",#N/A,TRUE,"general"}</definedName>
    <definedName name="__m6" localSheetId="9" hidden="1">{"TAB1",#N/A,TRUE,"GENERAL";"TAB2",#N/A,TRUE,"GENERAL";"TAB3",#N/A,TRUE,"GENERAL";"TAB4",#N/A,TRUE,"GENERAL";"TAB5",#N/A,TRUE,"GENERAL"}</definedName>
    <definedName name="__m6" localSheetId="5" hidden="1">{"TAB1",#N/A,TRUE,"GENERAL";"TAB2",#N/A,TRUE,"GENERAL";"TAB3",#N/A,TRUE,"GENERAL";"TAB4",#N/A,TRUE,"GENERAL";"TAB5",#N/A,TRUE,"GENERAL"}</definedName>
    <definedName name="__m6" localSheetId="10" hidden="1">{"TAB1",#N/A,TRUE,"GENERAL";"TAB2",#N/A,TRUE,"GENERAL";"TAB3",#N/A,TRUE,"GENERAL";"TAB4",#N/A,TRUE,"GENERAL";"TAB5",#N/A,TRUE,"GENERAL"}</definedName>
    <definedName name="__m6" localSheetId="6" hidden="1">{"TAB1",#N/A,TRUE,"GENERAL";"TAB2",#N/A,TRUE,"GENERAL";"TAB3",#N/A,TRUE,"GENERAL";"TAB4",#N/A,TRUE,"GENERAL";"TAB5",#N/A,TRUE,"GENERAL"}</definedName>
    <definedName name="__m6" localSheetId="13" hidden="1">{"TAB1",#N/A,TRUE,"GENERAL";"TAB2",#N/A,TRUE,"GENERAL";"TAB3",#N/A,TRUE,"GENERAL";"TAB4",#N/A,TRUE,"GENERAL";"TAB5",#N/A,TRUE,"GENERAL"}</definedName>
    <definedName name="__m6" localSheetId="12" hidden="1">{"TAB1",#N/A,TRUE,"GENERAL";"TAB2",#N/A,TRUE,"GENERAL";"TAB3",#N/A,TRUE,"GENERAL";"TAB4",#N/A,TRUE,"GENERAL";"TAB5",#N/A,TRUE,"GENERAL"}</definedName>
    <definedName name="__m6" hidden="1">{"TAB1",#N/A,TRUE,"GENERAL";"TAB2",#N/A,TRUE,"GENERAL";"TAB3",#N/A,TRUE,"GENERAL";"TAB4",#N/A,TRUE,"GENERAL";"TAB5",#N/A,TRUE,"GENERAL"}</definedName>
    <definedName name="__m7" localSheetId="9" hidden="1">{"TAB1",#N/A,TRUE,"GENERAL";"TAB2",#N/A,TRUE,"GENERAL";"TAB3",#N/A,TRUE,"GENERAL";"TAB4",#N/A,TRUE,"GENERAL";"TAB5",#N/A,TRUE,"GENERAL"}</definedName>
    <definedName name="__m7" localSheetId="5" hidden="1">{"TAB1",#N/A,TRUE,"GENERAL";"TAB2",#N/A,TRUE,"GENERAL";"TAB3",#N/A,TRUE,"GENERAL";"TAB4",#N/A,TRUE,"GENERAL";"TAB5",#N/A,TRUE,"GENERAL"}</definedName>
    <definedName name="__m7" localSheetId="10" hidden="1">{"TAB1",#N/A,TRUE,"GENERAL";"TAB2",#N/A,TRUE,"GENERAL";"TAB3",#N/A,TRUE,"GENERAL";"TAB4",#N/A,TRUE,"GENERAL";"TAB5",#N/A,TRUE,"GENERAL"}</definedName>
    <definedName name="__m7" localSheetId="6" hidden="1">{"TAB1",#N/A,TRUE,"GENERAL";"TAB2",#N/A,TRUE,"GENERAL";"TAB3",#N/A,TRUE,"GENERAL";"TAB4",#N/A,TRUE,"GENERAL";"TAB5",#N/A,TRUE,"GENERAL"}</definedName>
    <definedName name="__m7" localSheetId="13" hidden="1">{"TAB1",#N/A,TRUE,"GENERAL";"TAB2",#N/A,TRUE,"GENERAL";"TAB3",#N/A,TRUE,"GENERAL";"TAB4",#N/A,TRUE,"GENERAL";"TAB5",#N/A,TRUE,"GENERAL"}</definedName>
    <definedName name="__m7" localSheetId="12" hidden="1">{"TAB1",#N/A,TRUE,"GENERAL";"TAB2",#N/A,TRUE,"GENERAL";"TAB3",#N/A,TRUE,"GENERAL";"TAB4",#N/A,TRUE,"GENERAL";"TAB5",#N/A,TRUE,"GENERAL"}</definedName>
    <definedName name="__m7" hidden="1">{"TAB1",#N/A,TRUE,"GENERAL";"TAB2",#N/A,TRUE,"GENERAL";"TAB3",#N/A,TRUE,"GENERAL";"TAB4",#N/A,TRUE,"GENERAL";"TAB5",#N/A,TRUE,"GENERAL"}</definedName>
    <definedName name="__m8" localSheetId="9" hidden="1">{"via1",#N/A,TRUE,"general";"via2",#N/A,TRUE,"general";"via3",#N/A,TRUE,"general"}</definedName>
    <definedName name="__m8" localSheetId="5" hidden="1">{"via1",#N/A,TRUE,"general";"via2",#N/A,TRUE,"general";"via3",#N/A,TRUE,"general"}</definedName>
    <definedName name="__m8" localSheetId="10" hidden="1">{"via1",#N/A,TRUE,"general";"via2",#N/A,TRUE,"general";"via3",#N/A,TRUE,"general"}</definedName>
    <definedName name="__m8" localSheetId="6" hidden="1">{"via1",#N/A,TRUE,"general";"via2",#N/A,TRUE,"general";"via3",#N/A,TRUE,"general"}</definedName>
    <definedName name="__m8" localSheetId="13" hidden="1">{"via1",#N/A,TRUE,"general";"via2",#N/A,TRUE,"general";"via3",#N/A,TRUE,"general"}</definedName>
    <definedName name="__m8" localSheetId="12" hidden="1">{"via1",#N/A,TRUE,"general";"via2",#N/A,TRUE,"general";"via3",#N/A,TRUE,"general"}</definedName>
    <definedName name="__m8" hidden="1">{"via1",#N/A,TRUE,"general";"via2",#N/A,TRUE,"general";"via3",#N/A,TRUE,"general"}</definedName>
    <definedName name="__m9" localSheetId="9" hidden="1">{"via1",#N/A,TRUE,"general";"via2",#N/A,TRUE,"general";"via3",#N/A,TRUE,"general"}</definedName>
    <definedName name="__m9" localSheetId="5" hidden="1">{"via1",#N/A,TRUE,"general";"via2",#N/A,TRUE,"general";"via3",#N/A,TRUE,"general"}</definedName>
    <definedName name="__m9" localSheetId="10" hidden="1">{"via1",#N/A,TRUE,"general";"via2",#N/A,TRUE,"general";"via3",#N/A,TRUE,"general"}</definedName>
    <definedName name="__m9" localSheetId="6" hidden="1">{"via1",#N/A,TRUE,"general";"via2",#N/A,TRUE,"general";"via3",#N/A,TRUE,"general"}</definedName>
    <definedName name="__m9" localSheetId="13" hidden="1">{"via1",#N/A,TRUE,"general";"via2",#N/A,TRUE,"general";"via3",#N/A,TRUE,"general"}</definedName>
    <definedName name="__m9" localSheetId="12" hidden="1">{"via1",#N/A,TRUE,"general";"via2",#N/A,TRUE,"general";"via3",#N/A,TRUE,"general"}</definedName>
    <definedName name="__m9" hidden="1">{"via1",#N/A,TRUE,"general";"via2",#N/A,TRUE,"general";"via3",#N/A,TRUE,"general"}</definedName>
    <definedName name="__MA2" localSheetId="9">#REF!</definedName>
    <definedName name="__MA2" localSheetId="5">#REF!</definedName>
    <definedName name="__MA2" localSheetId="10">#REF!</definedName>
    <definedName name="__MA2" localSheetId="6">#REF!</definedName>
    <definedName name="__MA2" localSheetId="13">#REF!</definedName>
    <definedName name="__MA2" localSheetId="12">#REF!</definedName>
    <definedName name="__MA2">#REF!</definedName>
    <definedName name="__n3" localSheetId="9" hidden="1">{"TAB1",#N/A,TRUE,"GENERAL";"TAB2",#N/A,TRUE,"GENERAL";"TAB3",#N/A,TRUE,"GENERAL";"TAB4",#N/A,TRUE,"GENERAL";"TAB5",#N/A,TRUE,"GENERAL"}</definedName>
    <definedName name="__n3" localSheetId="5" hidden="1">{"TAB1",#N/A,TRUE,"GENERAL";"TAB2",#N/A,TRUE,"GENERAL";"TAB3",#N/A,TRUE,"GENERAL";"TAB4",#N/A,TRUE,"GENERAL";"TAB5",#N/A,TRUE,"GENERAL"}</definedName>
    <definedName name="__n3" localSheetId="10" hidden="1">{"TAB1",#N/A,TRUE,"GENERAL";"TAB2",#N/A,TRUE,"GENERAL";"TAB3",#N/A,TRUE,"GENERAL";"TAB4",#N/A,TRUE,"GENERAL";"TAB5",#N/A,TRUE,"GENERAL"}</definedName>
    <definedName name="__n3" localSheetId="6" hidden="1">{"TAB1",#N/A,TRUE,"GENERAL";"TAB2",#N/A,TRUE,"GENERAL";"TAB3",#N/A,TRUE,"GENERAL";"TAB4",#N/A,TRUE,"GENERAL";"TAB5",#N/A,TRUE,"GENERAL"}</definedName>
    <definedName name="__n3" localSheetId="13" hidden="1">{"TAB1",#N/A,TRUE,"GENERAL";"TAB2",#N/A,TRUE,"GENERAL";"TAB3",#N/A,TRUE,"GENERAL";"TAB4",#N/A,TRUE,"GENERAL";"TAB5",#N/A,TRUE,"GENERAL"}</definedName>
    <definedName name="__n3" localSheetId="12" hidden="1">{"TAB1",#N/A,TRUE,"GENERAL";"TAB2",#N/A,TRUE,"GENERAL";"TAB3",#N/A,TRUE,"GENERAL";"TAB4",#N/A,TRUE,"GENERAL";"TAB5",#N/A,TRUE,"GENERAL"}</definedName>
    <definedName name="__n3" hidden="1">{"TAB1",#N/A,TRUE,"GENERAL";"TAB2",#N/A,TRUE,"GENERAL";"TAB3",#N/A,TRUE,"GENERAL";"TAB4",#N/A,TRUE,"GENERAL";"TAB5",#N/A,TRUE,"GENERAL"}</definedName>
    <definedName name="__n4" localSheetId="9" hidden="1">{"via1",#N/A,TRUE,"general";"via2",#N/A,TRUE,"general";"via3",#N/A,TRUE,"general"}</definedName>
    <definedName name="__n4" localSheetId="5" hidden="1">{"via1",#N/A,TRUE,"general";"via2",#N/A,TRUE,"general";"via3",#N/A,TRUE,"general"}</definedName>
    <definedName name="__n4" localSheetId="10" hidden="1">{"via1",#N/A,TRUE,"general";"via2",#N/A,TRUE,"general";"via3",#N/A,TRUE,"general"}</definedName>
    <definedName name="__n4" localSheetId="6" hidden="1">{"via1",#N/A,TRUE,"general";"via2",#N/A,TRUE,"general";"via3",#N/A,TRUE,"general"}</definedName>
    <definedName name="__n4" localSheetId="13" hidden="1">{"via1",#N/A,TRUE,"general";"via2",#N/A,TRUE,"general";"via3",#N/A,TRUE,"general"}</definedName>
    <definedName name="__n4" localSheetId="12" hidden="1">{"via1",#N/A,TRUE,"general";"via2",#N/A,TRUE,"general";"via3",#N/A,TRUE,"general"}</definedName>
    <definedName name="__n4" hidden="1">{"via1",#N/A,TRUE,"general";"via2",#N/A,TRUE,"general";"via3",#N/A,TRUE,"general"}</definedName>
    <definedName name="__n5" localSheetId="9" hidden="1">{"TAB1",#N/A,TRUE,"GENERAL";"TAB2",#N/A,TRUE,"GENERAL";"TAB3",#N/A,TRUE,"GENERAL";"TAB4",#N/A,TRUE,"GENERAL";"TAB5",#N/A,TRUE,"GENERAL"}</definedName>
    <definedName name="__n5" localSheetId="5" hidden="1">{"TAB1",#N/A,TRUE,"GENERAL";"TAB2",#N/A,TRUE,"GENERAL";"TAB3",#N/A,TRUE,"GENERAL";"TAB4",#N/A,TRUE,"GENERAL";"TAB5",#N/A,TRUE,"GENERAL"}</definedName>
    <definedName name="__n5" localSheetId="10" hidden="1">{"TAB1",#N/A,TRUE,"GENERAL";"TAB2",#N/A,TRUE,"GENERAL";"TAB3",#N/A,TRUE,"GENERAL";"TAB4",#N/A,TRUE,"GENERAL";"TAB5",#N/A,TRUE,"GENERAL"}</definedName>
    <definedName name="__n5" localSheetId="6" hidden="1">{"TAB1",#N/A,TRUE,"GENERAL";"TAB2",#N/A,TRUE,"GENERAL";"TAB3",#N/A,TRUE,"GENERAL";"TAB4",#N/A,TRUE,"GENERAL";"TAB5",#N/A,TRUE,"GENERAL"}</definedName>
    <definedName name="__n5" localSheetId="13" hidden="1">{"TAB1",#N/A,TRUE,"GENERAL";"TAB2",#N/A,TRUE,"GENERAL";"TAB3",#N/A,TRUE,"GENERAL";"TAB4",#N/A,TRUE,"GENERAL";"TAB5",#N/A,TRUE,"GENERAL"}</definedName>
    <definedName name="__n5" localSheetId="12" hidden="1">{"TAB1",#N/A,TRUE,"GENERAL";"TAB2",#N/A,TRUE,"GENERAL";"TAB3",#N/A,TRUE,"GENERAL";"TAB4",#N/A,TRUE,"GENERAL";"TAB5",#N/A,TRUE,"GENERAL"}</definedName>
    <definedName name="__n5" hidden="1">{"TAB1",#N/A,TRUE,"GENERAL";"TAB2",#N/A,TRUE,"GENERAL";"TAB3",#N/A,TRUE,"GENERAL";"TAB4",#N/A,TRUE,"GENERAL";"TAB5",#N/A,TRUE,"GENERAL"}</definedName>
    <definedName name="__nyn7" localSheetId="9" hidden="1">{"via1",#N/A,TRUE,"general";"via2",#N/A,TRUE,"general";"via3",#N/A,TRUE,"general"}</definedName>
    <definedName name="__nyn7" localSheetId="5" hidden="1">{"via1",#N/A,TRUE,"general";"via2",#N/A,TRUE,"general";"via3",#N/A,TRUE,"general"}</definedName>
    <definedName name="__nyn7" localSheetId="10" hidden="1">{"via1",#N/A,TRUE,"general";"via2",#N/A,TRUE,"general";"via3",#N/A,TRUE,"general"}</definedName>
    <definedName name="__nyn7" localSheetId="6" hidden="1">{"via1",#N/A,TRUE,"general";"via2",#N/A,TRUE,"general";"via3",#N/A,TRUE,"general"}</definedName>
    <definedName name="__nyn7" localSheetId="13" hidden="1">{"via1",#N/A,TRUE,"general";"via2",#N/A,TRUE,"general";"via3",#N/A,TRUE,"general"}</definedName>
    <definedName name="__nyn7" localSheetId="12" hidden="1">{"via1",#N/A,TRUE,"general";"via2",#N/A,TRUE,"general";"via3",#N/A,TRUE,"general"}</definedName>
    <definedName name="__nyn7" hidden="1">{"via1",#N/A,TRUE,"general";"via2",#N/A,TRUE,"general";"via3",#N/A,TRUE,"general"}</definedName>
    <definedName name="__o4" localSheetId="9" hidden="1">{"via1",#N/A,TRUE,"general";"via2",#N/A,TRUE,"general";"via3",#N/A,TRUE,"general"}</definedName>
    <definedName name="__o4" localSheetId="5" hidden="1">{"via1",#N/A,TRUE,"general";"via2",#N/A,TRUE,"general";"via3",#N/A,TRUE,"general"}</definedName>
    <definedName name="__o4" localSheetId="10" hidden="1">{"via1",#N/A,TRUE,"general";"via2",#N/A,TRUE,"general";"via3",#N/A,TRUE,"general"}</definedName>
    <definedName name="__o4" localSheetId="6" hidden="1">{"via1",#N/A,TRUE,"general";"via2",#N/A,TRUE,"general";"via3",#N/A,TRUE,"general"}</definedName>
    <definedName name="__o4" localSheetId="13" hidden="1">{"via1",#N/A,TRUE,"general";"via2",#N/A,TRUE,"general";"via3",#N/A,TRUE,"general"}</definedName>
    <definedName name="__o4" localSheetId="12" hidden="1">{"via1",#N/A,TRUE,"general";"via2",#N/A,TRUE,"general";"via3",#N/A,TRUE,"general"}</definedName>
    <definedName name="__o4" hidden="1">{"via1",#N/A,TRUE,"general";"via2",#N/A,TRUE,"general";"via3",#N/A,TRUE,"general"}</definedName>
    <definedName name="__o5" localSheetId="9" hidden="1">{"TAB1",#N/A,TRUE,"GENERAL";"TAB2",#N/A,TRUE,"GENERAL";"TAB3",#N/A,TRUE,"GENERAL";"TAB4",#N/A,TRUE,"GENERAL";"TAB5",#N/A,TRUE,"GENERAL"}</definedName>
    <definedName name="__o5" localSheetId="5" hidden="1">{"TAB1",#N/A,TRUE,"GENERAL";"TAB2",#N/A,TRUE,"GENERAL";"TAB3",#N/A,TRUE,"GENERAL";"TAB4",#N/A,TRUE,"GENERAL";"TAB5",#N/A,TRUE,"GENERAL"}</definedName>
    <definedName name="__o5" localSheetId="10" hidden="1">{"TAB1",#N/A,TRUE,"GENERAL";"TAB2",#N/A,TRUE,"GENERAL";"TAB3",#N/A,TRUE,"GENERAL";"TAB4",#N/A,TRUE,"GENERAL";"TAB5",#N/A,TRUE,"GENERAL"}</definedName>
    <definedName name="__o5" localSheetId="6" hidden="1">{"TAB1",#N/A,TRUE,"GENERAL";"TAB2",#N/A,TRUE,"GENERAL";"TAB3",#N/A,TRUE,"GENERAL";"TAB4",#N/A,TRUE,"GENERAL";"TAB5",#N/A,TRUE,"GENERAL"}</definedName>
    <definedName name="__o5" localSheetId="13" hidden="1">{"TAB1",#N/A,TRUE,"GENERAL";"TAB2",#N/A,TRUE,"GENERAL";"TAB3",#N/A,TRUE,"GENERAL";"TAB4",#N/A,TRUE,"GENERAL";"TAB5",#N/A,TRUE,"GENERAL"}</definedName>
    <definedName name="__o5" localSheetId="12" hidden="1">{"TAB1",#N/A,TRUE,"GENERAL";"TAB2",#N/A,TRUE,"GENERAL";"TAB3",#N/A,TRUE,"GENERAL";"TAB4",#N/A,TRUE,"GENERAL";"TAB5",#N/A,TRUE,"GENERAL"}</definedName>
    <definedName name="__o5" hidden="1">{"TAB1",#N/A,TRUE,"GENERAL";"TAB2",#N/A,TRUE,"GENERAL";"TAB3",#N/A,TRUE,"GENERAL";"TAB4",#N/A,TRUE,"GENERAL";"TAB5",#N/A,TRUE,"GENERAL"}</definedName>
    <definedName name="__o6" localSheetId="9" hidden="1">{"TAB1",#N/A,TRUE,"GENERAL";"TAB2",#N/A,TRUE,"GENERAL";"TAB3",#N/A,TRUE,"GENERAL";"TAB4",#N/A,TRUE,"GENERAL";"TAB5",#N/A,TRUE,"GENERAL"}</definedName>
    <definedName name="__o6" localSheetId="5" hidden="1">{"TAB1",#N/A,TRUE,"GENERAL";"TAB2",#N/A,TRUE,"GENERAL";"TAB3",#N/A,TRUE,"GENERAL";"TAB4",#N/A,TRUE,"GENERAL";"TAB5",#N/A,TRUE,"GENERAL"}</definedName>
    <definedName name="__o6" localSheetId="10" hidden="1">{"TAB1",#N/A,TRUE,"GENERAL";"TAB2",#N/A,TRUE,"GENERAL";"TAB3",#N/A,TRUE,"GENERAL";"TAB4",#N/A,TRUE,"GENERAL";"TAB5",#N/A,TRUE,"GENERAL"}</definedName>
    <definedName name="__o6" localSheetId="6" hidden="1">{"TAB1",#N/A,TRUE,"GENERAL";"TAB2",#N/A,TRUE,"GENERAL";"TAB3",#N/A,TRUE,"GENERAL";"TAB4",#N/A,TRUE,"GENERAL";"TAB5",#N/A,TRUE,"GENERAL"}</definedName>
    <definedName name="__o6" localSheetId="13" hidden="1">{"TAB1",#N/A,TRUE,"GENERAL";"TAB2",#N/A,TRUE,"GENERAL";"TAB3",#N/A,TRUE,"GENERAL";"TAB4",#N/A,TRUE,"GENERAL";"TAB5",#N/A,TRUE,"GENERAL"}</definedName>
    <definedName name="__o6" localSheetId="12" hidden="1">{"TAB1",#N/A,TRUE,"GENERAL";"TAB2",#N/A,TRUE,"GENERAL";"TAB3",#N/A,TRUE,"GENERAL";"TAB4",#N/A,TRUE,"GENERAL";"TAB5",#N/A,TRUE,"GENERAL"}</definedName>
    <definedName name="__o6" hidden="1">{"TAB1",#N/A,TRUE,"GENERAL";"TAB2",#N/A,TRUE,"GENERAL";"TAB3",#N/A,TRUE,"GENERAL";"TAB4",#N/A,TRUE,"GENERAL";"TAB5",#N/A,TRUE,"GENERAL"}</definedName>
    <definedName name="__o7" localSheetId="9" hidden="1">{"TAB1",#N/A,TRUE,"GENERAL";"TAB2",#N/A,TRUE,"GENERAL";"TAB3",#N/A,TRUE,"GENERAL";"TAB4",#N/A,TRUE,"GENERAL";"TAB5",#N/A,TRUE,"GENERAL"}</definedName>
    <definedName name="__o7" localSheetId="5" hidden="1">{"TAB1",#N/A,TRUE,"GENERAL";"TAB2",#N/A,TRUE,"GENERAL";"TAB3",#N/A,TRUE,"GENERAL";"TAB4",#N/A,TRUE,"GENERAL";"TAB5",#N/A,TRUE,"GENERAL"}</definedName>
    <definedName name="__o7" localSheetId="10" hidden="1">{"TAB1",#N/A,TRUE,"GENERAL";"TAB2",#N/A,TRUE,"GENERAL";"TAB3",#N/A,TRUE,"GENERAL";"TAB4",#N/A,TRUE,"GENERAL";"TAB5",#N/A,TRUE,"GENERAL"}</definedName>
    <definedName name="__o7" localSheetId="6" hidden="1">{"TAB1",#N/A,TRUE,"GENERAL";"TAB2",#N/A,TRUE,"GENERAL";"TAB3",#N/A,TRUE,"GENERAL";"TAB4",#N/A,TRUE,"GENERAL";"TAB5",#N/A,TRUE,"GENERAL"}</definedName>
    <definedName name="__o7" localSheetId="13" hidden="1">{"TAB1",#N/A,TRUE,"GENERAL";"TAB2",#N/A,TRUE,"GENERAL";"TAB3",#N/A,TRUE,"GENERAL";"TAB4",#N/A,TRUE,"GENERAL";"TAB5",#N/A,TRUE,"GENERAL"}</definedName>
    <definedName name="__o7" localSheetId="12" hidden="1">{"TAB1",#N/A,TRUE,"GENERAL";"TAB2",#N/A,TRUE,"GENERAL";"TAB3",#N/A,TRUE,"GENERAL";"TAB4",#N/A,TRUE,"GENERAL";"TAB5",#N/A,TRUE,"GENERAL"}</definedName>
    <definedName name="__o7" hidden="1">{"TAB1",#N/A,TRUE,"GENERAL";"TAB2",#N/A,TRUE,"GENERAL";"TAB3",#N/A,TRUE,"GENERAL";"TAB4",#N/A,TRUE,"GENERAL";"TAB5",#N/A,TRUE,"GENERAL"}</definedName>
    <definedName name="__o8" localSheetId="9" hidden="1">{"via1",#N/A,TRUE,"general";"via2",#N/A,TRUE,"general";"via3",#N/A,TRUE,"general"}</definedName>
    <definedName name="__o8" localSheetId="5" hidden="1">{"via1",#N/A,TRUE,"general";"via2",#N/A,TRUE,"general";"via3",#N/A,TRUE,"general"}</definedName>
    <definedName name="__o8" localSheetId="10" hidden="1">{"via1",#N/A,TRUE,"general";"via2",#N/A,TRUE,"general";"via3",#N/A,TRUE,"general"}</definedName>
    <definedName name="__o8" localSheetId="6" hidden="1">{"via1",#N/A,TRUE,"general";"via2",#N/A,TRUE,"general";"via3",#N/A,TRUE,"general"}</definedName>
    <definedName name="__o8" localSheetId="13" hidden="1">{"via1",#N/A,TRUE,"general";"via2",#N/A,TRUE,"general";"via3",#N/A,TRUE,"general"}</definedName>
    <definedName name="__o8" localSheetId="12" hidden="1">{"via1",#N/A,TRUE,"general";"via2",#N/A,TRUE,"general";"via3",#N/A,TRUE,"general"}</definedName>
    <definedName name="__o8" hidden="1">{"via1",#N/A,TRUE,"general";"via2",#N/A,TRUE,"general";"via3",#N/A,TRUE,"general"}</definedName>
    <definedName name="__o9" localSheetId="9" hidden="1">{"TAB1",#N/A,TRUE,"GENERAL";"TAB2",#N/A,TRUE,"GENERAL";"TAB3",#N/A,TRUE,"GENERAL";"TAB4",#N/A,TRUE,"GENERAL";"TAB5",#N/A,TRUE,"GENERAL"}</definedName>
    <definedName name="__o9" localSheetId="5" hidden="1">{"TAB1",#N/A,TRUE,"GENERAL";"TAB2",#N/A,TRUE,"GENERAL";"TAB3",#N/A,TRUE,"GENERAL";"TAB4",#N/A,TRUE,"GENERAL";"TAB5",#N/A,TRUE,"GENERAL"}</definedName>
    <definedName name="__o9" localSheetId="10" hidden="1">{"TAB1",#N/A,TRUE,"GENERAL";"TAB2",#N/A,TRUE,"GENERAL";"TAB3",#N/A,TRUE,"GENERAL";"TAB4",#N/A,TRUE,"GENERAL";"TAB5",#N/A,TRUE,"GENERAL"}</definedName>
    <definedName name="__o9" localSheetId="6" hidden="1">{"TAB1",#N/A,TRUE,"GENERAL";"TAB2",#N/A,TRUE,"GENERAL";"TAB3",#N/A,TRUE,"GENERAL";"TAB4",#N/A,TRUE,"GENERAL";"TAB5",#N/A,TRUE,"GENERAL"}</definedName>
    <definedName name="__o9" localSheetId="13" hidden="1">{"TAB1",#N/A,TRUE,"GENERAL";"TAB2",#N/A,TRUE,"GENERAL";"TAB3",#N/A,TRUE,"GENERAL";"TAB4",#N/A,TRUE,"GENERAL";"TAB5",#N/A,TRUE,"GENERAL"}</definedName>
    <definedName name="__o9" localSheetId="12" hidden="1">{"TAB1",#N/A,TRUE,"GENERAL";"TAB2",#N/A,TRUE,"GENERAL";"TAB3",#N/A,TRUE,"GENERAL";"TAB4",#N/A,TRUE,"GENERAL";"TAB5",#N/A,TRUE,"GENERAL"}</definedName>
    <definedName name="__o9" hidden="1">{"TAB1",#N/A,TRUE,"GENERAL";"TAB2",#N/A,TRUE,"GENERAL";"TAB3",#N/A,TRUE,"GENERAL";"TAB4",#N/A,TRUE,"GENERAL";"TAB5",#N/A,TRUE,"GENERAL"}</definedName>
    <definedName name="__oa55" localSheetId="9">#REF!</definedName>
    <definedName name="__oa55" localSheetId="5">#REF!</definedName>
    <definedName name="__oa55" localSheetId="10">#REF!</definedName>
    <definedName name="__oa55" localSheetId="6">#REF!</definedName>
    <definedName name="__oa55" localSheetId="13">#REF!</definedName>
    <definedName name="__oa55" localSheetId="12">#REF!</definedName>
    <definedName name="__oa55">#REF!</definedName>
    <definedName name="__ORO10" localSheetId="12">#REF!</definedName>
    <definedName name="__ORO10">#REF!</definedName>
    <definedName name="__ORO11" localSheetId="12">#REF!</definedName>
    <definedName name="__ORO11">#REF!</definedName>
    <definedName name="__ORO12" localSheetId="12">#REF!</definedName>
    <definedName name="__ORO12">#REF!</definedName>
    <definedName name="__ORO13" localSheetId="12">#REF!</definedName>
    <definedName name="__ORO13">#REF!</definedName>
    <definedName name="__ORO14" localSheetId="12">#REF!</definedName>
    <definedName name="__ORO14">#REF!</definedName>
    <definedName name="__ORO15" localSheetId="12">#REF!</definedName>
    <definedName name="__ORO15">#REF!</definedName>
    <definedName name="__ORO16" localSheetId="12">#REF!</definedName>
    <definedName name="__ORO16">#REF!</definedName>
    <definedName name="__ORO17" localSheetId="12">#REF!</definedName>
    <definedName name="__ORO17">#REF!</definedName>
    <definedName name="__ORO18" localSheetId="12">#REF!</definedName>
    <definedName name="__ORO18">#REF!</definedName>
    <definedName name="__ORO19" localSheetId="12">#REF!</definedName>
    <definedName name="__ORO19">#REF!</definedName>
    <definedName name="__p6" localSheetId="9" hidden="1">{"via1",#N/A,TRUE,"general";"via2",#N/A,TRUE,"general";"via3",#N/A,TRUE,"general"}</definedName>
    <definedName name="__p6" localSheetId="5" hidden="1">{"via1",#N/A,TRUE,"general";"via2",#N/A,TRUE,"general";"via3",#N/A,TRUE,"general"}</definedName>
    <definedName name="__p6" localSheetId="10" hidden="1">{"via1",#N/A,TRUE,"general";"via2",#N/A,TRUE,"general";"via3",#N/A,TRUE,"general"}</definedName>
    <definedName name="__p6" localSheetId="6" hidden="1">{"via1",#N/A,TRUE,"general";"via2",#N/A,TRUE,"general";"via3",#N/A,TRUE,"general"}</definedName>
    <definedName name="__p6" localSheetId="13" hidden="1">{"via1",#N/A,TRUE,"general";"via2",#N/A,TRUE,"general";"via3",#N/A,TRUE,"general"}</definedName>
    <definedName name="__p6" localSheetId="12" hidden="1">{"via1",#N/A,TRUE,"general";"via2",#N/A,TRUE,"general";"via3",#N/A,TRUE,"general"}</definedName>
    <definedName name="__p6" hidden="1">{"via1",#N/A,TRUE,"general";"via2",#N/A,TRUE,"general";"via3",#N/A,TRUE,"general"}</definedName>
    <definedName name="__p7" localSheetId="9" hidden="1">{"via1",#N/A,TRUE,"general";"via2",#N/A,TRUE,"general";"via3",#N/A,TRUE,"general"}</definedName>
    <definedName name="__p7" localSheetId="5" hidden="1">{"via1",#N/A,TRUE,"general";"via2",#N/A,TRUE,"general";"via3",#N/A,TRUE,"general"}</definedName>
    <definedName name="__p7" localSheetId="10" hidden="1">{"via1",#N/A,TRUE,"general";"via2",#N/A,TRUE,"general";"via3",#N/A,TRUE,"general"}</definedName>
    <definedName name="__p7" localSheetId="6" hidden="1">{"via1",#N/A,TRUE,"general";"via2",#N/A,TRUE,"general";"via3",#N/A,TRUE,"general"}</definedName>
    <definedName name="__p7" localSheetId="13" hidden="1">{"via1",#N/A,TRUE,"general";"via2",#N/A,TRUE,"general";"via3",#N/A,TRUE,"general"}</definedName>
    <definedName name="__p7" localSheetId="12" hidden="1">{"via1",#N/A,TRUE,"general";"via2",#N/A,TRUE,"general";"via3",#N/A,TRUE,"general"}</definedName>
    <definedName name="__p7" hidden="1">{"via1",#N/A,TRUE,"general";"via2",#N/A,TRUE,"general";"via3",#N/A,TRUE,"general"}</definedName>
    <definedName name="__p8" localSheetId="9" hidden="1">{"TAB1",#N/A,TRUE,"GENERAL";"TAB2",#N/A,TRUE,"GENERAL";"TAB3",#N/A,TRUE,"GENERAL";"TAB4",#N/A,TRUE,"GENERAL";"TAB5",#N/A,TRUE,"GENERAL"}</definedName>
    <definedName name="__p8" localSheetId="5" hidden="1">{"TAB1",#N/A,TRUE,"GENERAL";"TAB2",#N/A,TRUE,"GENERAL";"TAB3",#N/A,TRUE,"GENERAL";"TAB4",#N/A,TRUE,"GENERAL";"TAB5",#N/A,TRUE,"GENERAL"}</definedName>
    <definedName name="__p8" localSheetId="10" hidden="1">{"TAB1",#N/A,TRUE,"GENERAL";"TAB2",#N/A,TRUE,"GENERAL";"TAB3",#N/A,TRUE,"GENERAL";"TAB4",#N/A,TRUE,"GENERAL";"TAB5",#N/A,TRUE,"GENERAL"}</definedName>
    <definedName name="__p8" localSheetId="6" hidden="1">{"TAB1",#N/A,TRUE,"GENERAL";"TAB2",#N/A,TRUE,"GENERAL";"TAB3",#N/A,TRUE,"GENERAL";"TAB4",#N/A,TRUE,"GENERAL";"TAB5",#N/A,TRUE,"GENERAL"}</definedName>
    <definedName name="__p8" localSheetId="13" hidden="1">{"TAB1",#N/A,TRUE,"GENERAL";"TAB2",#N/A,TRUE,"GENERAL";"TAB3",#N/A,TRUE,"GENERAL";"TAB4",#N/A,TRUE,"GENERAL";"TAB5",#N/A,TRUE,"GENERAL"}</definedName>
    <definedName name="__p8" localSheetId="12" hidden="1">{"TAB1",#N/A,TRUE,"GENERAL";"TAB2",#N/A,TRUE,"GENERAL";"TAB3",#N/A,TRUE,"GENERAL";"TAB4",#N/A,TRUE,"GENERAL";"TAB5",#N/A,TRUE,"GENERAL"}</definedName>
    <definedName name="__p8" hidden="1">{"TAB1",#N/A,TRUE,"GENERAL";"TAB2",#N/A,TRUE,"GENERAL";"TAB3",#N/A,TRUE,"GENERAL";"TAB4",#N/A,TRUE,"GENERAL";"TAB5",#N/A,TRUE,"GENERAL"}</definedName>
    <definedName name="__PJ50" localSheetId="9">#REF!</definedName>
    <definedName name="__PJ50" localSheetId="5">#REF!</definedName>
    <definedName name="__PJ50" localSheetId="10">#REF!</definedName>
    <definedName name="__PJ50" localSheetId="6">#REF!</definedName>
    <definedName name="__PJ50" localSheetId="13">#REF!</definedName>
    <definedName name="__PJ50" localSheetId="12">#REF!</definedName>
    <definedName name="__PJ50">#REF!</definedName>
    <definedName name="__pj51" localSheetId="9">#REF!</definedName>
    <definedName name="__pj51" localSheetId="5">#REF!</definedName>
    <definedName name="__pj51" localSheetId="10">#REF!</definedName>
    <definedName name="__pj51" localSheetId="6">#REF!</definedName>
    <definedName name="__pj51" localSheetId="13">#REF!</definedName>
    <definedName name="__pj51" localSheetId="12">#REF!</definedName>
    <definedName name="__pj51">#REF!</definedName>
    <definedName name="__PMT5671" localSheetId="10">#REF!</definedName>
    <definedName name="__PMT5671" localSheetId="12">[7]MEMORIAS!#REF!</definedName>
    <definedName name="__PMT5671">#REF!</definedName>
    <definedName name="__PMT5805" localSheetId="10">#REF!</definedName>
    <definedName name="__PMT5805" localSheetId="12">[7]MEMORIAS!#REF!</definedName>
    <definedName name="__PMT5805">#REF!</definedName>
    <definedName name="__PMT5806" localSheetId="10">#REF!</definedName>
    <definedName name="__PMT5806" localSheetId="12">[7]MEMORIAS!#REF!</definedName>
    <definedName name="__PMT5806">#REF!</definedName>
    <definedName name="__PMT5815" localSheetId="10">#REF!</definedName>
    <definedName name="__PMT5815" localSheetId="12">[7]MEMORIAS!#REF!</definedName>
    <definedName name="__PMT5815">#REF!</definedName>
    <definedName name="__PMT5820" localSheetId="10">#REF!</definedName>
    <definedName name="__PMT5820" localSheetId="12">[7]MEMORIAS!#REF!</definedName>
    <definedName name="__PMT5820">#REF!</definedName>
    <definedName name="__r" localSheetId="9" hidden="1">{"TAB1",#N/A,TRUE,"GENERAL";"TAB2",#N/A,TRUE,"GENERAL";"TAB3",#N/A,TRUE,"GENERAL";"TAB4",#N/A,TRUE,"GENERAL";"TAB5",#N/A,TRUE,"GENERAL"}</definedName>
    <definedName name="__r" localSheetId="5" hidden="1">{"TAB1",#N/A,TRUE,"GENERAL";"TAB2",#N/A,TRUE,"GENERAL";"TAB3",#N/A,TRUE,"GENERAL";"TAB4",#N/A,TRUE,"GENERAL";"TAB5",#N/A,TRUE,"GENERAL"}</definedName>
    <definedName name="__r" localSheetId="10" hidden="1">{"TAB1",#N/A,TRUE,"GENERAL";"TAB2",#N/A,TRUE,"GENERAL";"TAB3",#N/A,TRUE,"GENERAL";"TAB4",#N/A,TRUE,"GENERAL";"TAB5",#N/A,TRUE,"GENERAL"}</definedName>
    <definedName name="__r" localSheetId="6" hidden="1">{"TAB1",#N/A,TRUE,"GENERAL";"TAB2",#N/A,TRUE,"GENERAL";"TAB3",#N/A,TRUE,"GENERAL";"TAB4",#N/A,TRUE,"GENERAL";"TAB5",#N/A,TRUE,"GENERAL"}</definedName>
    <definedName name="__r" localSheetId="13" hidden="1">{"TAB1",#N/A,TRUE,"GENERAL";"TAB2",#N/A,TRUE,"GENERAL";"TAB3",#N/A,TRUE,"GENERAL";"TAB4",#N/A,TRUE,"GENERAL";"TAB5",#N/A,TRUE,"GENERAL"}</definedName>
    <definedName name="__r" localSheetId="12" hidden="1">{"TAB1",#N/A,TRUE,"GENERAL";"TAB2",#N/A,TRUE,"GENERAL";"TAB3",#N/A,TRUE,"GENERAL";"TAB4",#N/A,TRUE,"GENERAL";"TAB5",#N/A,TRUE,"GENERAL"}</definedName>
    <definedName name="__r">#REF!</definedName>
    <definedName name="__r4r" localSheetId="9" hidden="1">{"via1",#N/A,TRUE,"general";"via2",#N/A,TRUE,"general";"via3",#N/A,TRUE,"general"}</definedName>
    <definedName name="__r4r" localSheetId="5" hidden="1">{"via1",#N/A,TRUE,"general";"via2",#N/A,TRUE,"general";"via3",#N/A,TRUE,"general"}</definedName>
    <definedName name="__r4r" localSheetId="10" hidden="1">{"via1",#N/A,TRUE,"general";"via2",#N/A,TRUE,"general";"via3",#N/A,TRUE,"general"}</definedName>
    <definedName name="__r4r" localSheetId="6" hidden="1">{"via1",#N/A,TRUE,"general";"via2",#N/A,TRUE,"general";"via3",#N/A,TRUE,"general"}</definedName>
    <definedName name="__r4r" localSheetId="13" hidden="1">{"via1",#N/A,TRUE,"general";"via2",#N/A,TRUE,"general";"via3",#N/A,TRUE,"general"}</definedName>
    <definedName name="__r4r" localSheetId="12" hidden="1">{"via1",#N/A,TRUE,"general";"via2",#N/A,TRUE,"general";"via3",#N/A,TRUE,"general"}</definedName>
    <definedName name="__r4r" hidden="1">{"via1",#N/A,TRUE,"general";"via2",#N/A,TRUE,"general";"via3",#N/A,TRUE,"general"}</definedName>
    <definedName name="__Rc" localSheetId="9">#REF!</definedName>
    <definedName name="__Rc" localSheetId="5">#REF!</definedName>
    <definedName name="__Rc" localSheetId="10">#REF!</definedName>
    <definedName name="__Rc" localSheetId="6">#REF!</definedName>
    <definedName name="__Rc" localSheetId="13">#REF!</definedName>
    <definedName name="__Rc" localSheetId="12">#REF!</definedName>
    <definedName name="__Rc">#REF!</definedName>
    <definedName name="__rig25" localSheetId="9">#REF!</definedName>
    <definedName name="__rig25" localSheetId="5">#REF!</definedName>
    <definedName name="__rig25" localSheetId="10">#REF!</definedName>
    <definedName name="__rig25" localSheetId="6">#REF!</definedName>
    <definedName name="__rig25" localSheetId="13">#REF!</definedName>
    <definedName name="__rig25" localSheetId="12">#REF!</definedName>
    <definedName name="__rig25">#REF!</definedName>
    <definedName name="__rtu6" localSheetId="9" hidden="1">{"via1",#N/A,TRUE,"general";"via2",#N/A,TRUE,"general";"via3",#N/A,TRUE,"general"}</definedName>
    <definedName name="__rtu6" localSheetId="5" hidden="1">{"via1",#N/A,TRUE,"general";"via2",#N/A,TRUE,"general";"via3",#N/A,TRUE,"general"}</definedName>
    <definedName name="__rtu6" localSheetId="10" hidden="1">{"via1",#N/A,TRUE,"general";"via2",#N/A,TRUE,"general";"via3",#N/A,TRUE,"general"}</definedName>
    <definedName name="__rtu6" localSheetId="6" hidden="1">{"via1",#N/A,TRUE,"general";"via2",#N/A,TRUE,"general";"via3",#N/A,TRUE,"general"}</definedName>
    <definedName name="__rtu6" localSheetId="13" hidden="1">{"via1",#N/A,TRUE,"general";"via2",#N/A,TRUE,"general";"via3",#N/A,TRUE,"general"}</definedName>
    <definedName name="__rtu6" localSheetId="12" hidden="1">{"via1",#N/A,TRUE,"general";"via2",#N/A,TRUE,"general";"via3",#N/A,TRUE,"general"}</definedName>
    <definedName name="__rtu6" hidden="1">{"via1",#N/A,TRUE,"general";"via2",#N/A,TRUE,"general";"via3",#N/A,TRUE,"general"}</definedName>
    <definedName name="__s1" localSheetId="9" hidden="1">{"via1",#N/A,TRUE,"general";"via2",#N/A,TRUE,"general";"via3",#N/A,TRUE,"general"}</definedName>
    <definedName name="__s1" localSheetId="5" hidden="1">{"via1",#N/A,TRUE,"general";"via2",#N/A,TRUE,"general";"via3",#N/A,TRUE,"general"}</definedName>
    <definedName name="__s1" localSheetId="10" hidden="1">{"via1",#N/A,TRUE,"general";"via2",#N/A,TRUE,"general";"via3",#N/A,TRUE,"general"}</definedName>
    <definedName name="__s1" localSheetId="6" hidden="1">{"via1",#N/A,TRUE,"general";"via2",#N/A,TRUE,"general";"via3",#N/A,TRUE,"general"}</definedName>
    <definedName name="__s1" localSheetId="13" hidden="1">{"via1",#N/A,TRUE,"general";"via2",#N/A,TRUE,"general";"via3",#N/A,TRUE,"general"}</definedName>
    <definedName name="__s1" localSheetId="12" hidden="1">{"via1",#N/A,TRUE,"general";"via2",#N/A,TRUE,"general";"via3",#N/A,TRUE,"general"}</definedName>
    <definedName name="__s1" hidden="1">{"via1",#N/A,TRUE,"general";"via2",#N/A,TRUE,"general";"via3",#N/A,TRUE,"general"}</definedName>
    <definedName name="__s2" localSheetId="9" hidden="1">{"TAB1",#N/A,TRUE,"GENERAL";"TAB2",#N/A,TRUE,"GENERAL";"TAB3",#N/A,TRUE,"GENERAL";"TAB4",#N/A,TRUE,"GENERAL";"TAB5",#N/A,TRUE,"GENERAL"}</definedName>
    <definedName name="__s2" localSheetId="5" hidden="1">{"TAB1",#N/A,TRUE,"GENERAL";"TAB2",#N/A,TRUE,"GENERAL";"TAB3",#N/A,TRUE,"GENERAL";"TAB4",#N/A,TRUE,"GENERAL";"TAB5",#N/A,TRUE,"GENERAL"}</definedName>
    <definedName name="__s2" localSheetId="10" hidden="1">{"TAB1",#N/A,TRUE,"GENERAL";"TAB2",#N/A,TRUE,"GENERAL";"TAB3",#N/A,TRUE,"GENERAL";"TAB4",#N/A,TRUE,"GENERAL";"TAB5",#N/A,TRUE,"GENERAL"}</definedName>
    <definedName name="__s2" localSheetId="6" hidden="1">{"TAB1",#N/A,TRUE,"GENERAL";"TAB2",#N/A,TRUE,"GENERAL";"TAB3",#N/A,TRUE,"GENERAL";"TAB4",#N/A,TRUE,"GENERAL";"TAB5",#N/A,TRUE,"GENERAL"}</definedName>
    <definedName name="__s2" localSheetId="13" hidden="1">{"TAB1",#N/A,TRUE,"GENERAL";"TAB2",#N/A,TRUE,"GENERAL";"TAB3",#N/A,TRUE,"GENERAL";"TAB4",#N/A,TRUE,"GENERAL";"TAB5",#N/A,TRUE,"GENERAL"}</definedName>
    <definedName name="__s2" localSheetId="12" hidden="1">{"TAB1",#N/A,TRUE,"GENERAL";"TAB2",#N/A,TRUE,"GENERAL";"TAB3",#N/A,TRUE,"GENERAL";"TAB4",#N/A,TRUE,"GENERAL";"TAB5",#N/A,TRUE,"GENERAL"}</definedName>
    <definedName name="__s2" hidden="1">{"TAB1",#N/A,TRUE,"GENERAL";"TAB2",#N/A,TRUE,"GENERAL";"TAB3",#N/A,TRUE,"GENERAL";"TAB4",#N/A,TRUE,"GENERAL";"TAB5",#N/A,TRUE,"GENERAL"}</definedName>
    <definedName name="__s3" localSheetId="9" hidden="1">{"TAB1",#N/A,TRUE,"GENERAL";"TAB2",#N/A,TRUE,"GENERAL";"TAB3",#N/A,TRUE,"GENERAL";"TAB4",#N/A,TRUE,"GENERAL";"TAB5",#N/A,TRUE,"GENERAL"}</definedName>
    <definedName name="__s3" localSheetId="5" hidden="1">{"TAB1",#N/A,TRUE,"GENERAL";"TAB2",#N/A,TRUE,"GENERAL";"TAB3",#N/A,TRUE,"GENERAL";"TAB4",#N/A,TRUE,"GENERAL";"TAB5",#N/A,TRUE,"GENERAL"}</definedName>
    <definedName name="__s3" localSheetId="10" hidden="1">{"TAB1",#N/A,TRUE,"GENERAL";"TAB2",#N/A,TRUE,"GENERAL";"TAB3",#N/A,TRUE,"GENERAL";"TAB4",#N/A,TRUE,"GENERAL";"TAB5",#N/A,TRUE,"GENERAL"}</definedName>
    <definedName name="__s3" localSheetId="6" hidden="1">{"TAB1",#N/A,TRUE,"GENERAL";"TAB2",#N/A,TRUE,"GENERAL";"TAB3",#N/A,TRUE,"GENERAL";"TAB4",#N/A,TRUE,"GENERAL";"TAB5",#N/A,TRUE,"GENERAL"}</definedName>
    <definedName name="__s3" localSheetId="13" hidden="1">{"TAB1",#N/A,TRUE,"GENERAL";"TAB2",#N/A,TRUE,"GENERAL";"TAB3",#N/A,TRUE,"GENERAL";"TAB4",#N/A,TRUE,"GENERAL";"TAB5",#N/A,TRUE,"GENERAL"}</definedName>
    <definedName name="__s3" localSheetId="12" hidden="1">{"TAB1",#N/A,TRUE,"GENERAL";"TAB2",#N/A,TRUE,"GENERAL";"TAB3",#N/A,TRUE,"GENERAL";"TAB4",#N/A,TRUE,"GENERAL";"TAB5",#N/A,TRUE,"GENERAL"}</definedName>
    <definedName name="__s3" hidden="1">{"TAB1",#N/A,TRUE,"GENERAL";"TAB2",#N/A,TRUE,"GENERAL";"TAB3",#N/A,TRUE,"GENERAL";"TAB4",#N/A,TRUE,"GENERAL";"TAB5",#N/A,TRUE,"GENERAL"}</definedName>
    <definedName name="__s4" localSheetId="9" hidden="1">{"via1",#N/A,TRUE,"general";"via2",#N/A,TRUE,"general";"via3",#N/A,TRUE,"general"}</definedName>
    <definedName name="__s4" localSheetId="5" hidden="1">{"via1",#N/A,TRUE,"general";"via2",#N/A,TRUE,"general";"via3",#N/A,TRUE,"general"}</definedName>
    <definedName name="__s4" localSheetId="10" hidden="1">{"via1",#N/A,TRUE,"general";"via2",#N/A,TRUE,"general";"via3",#N/A,TRUE,"general"}</definedName>
    <definedName name="__s4" localSheetId="6" hidden="1">{"via1",#N/A,TRUE,"general";"via2",#N/A,TRUE,"general";"via3",#N/A,TRUE,"general"}</definedName>
    <definedName name="__s4" localSheetId="13" hidden="1">{"via1",#N/A,TRUE,"general";"via2",#N/A,TRUE,"general";"via3",#N/A,TRUE,"general"}</definedName>
    <definedName name="__s4" localSheetId="12" hidden="1">{"via1",#N/A,TRUE,"general";"via2",#N/A,TRUE,"general";"via3",#N/A,TRUE,"general"}</definedName>
    <definedName name="__s4" hidden="1">{"via1",#N/A,TRUE,"general";"via2",#N/A,TRUE,"general";"via3",#N/A,TRUE,"general"}</definedName>
    <definedName name="__s5" localSheetId="9" hidden="1">{"via1",#N/A,TRUE,"general";"via2",#N/A,TRUE,"general";"via3",#N/A,TRUE,"general"}</definedName>
    <definedName name="__s5" localSheetId="5" hidden="1">{"via1",#N/A,TRUE,"general";"via2",#N/A,TRUE,"general";"via3",#N/A,TRUE,"general"}</definedName>
    <definedName name="__s5" localSheetId="10" hidden="1">{"via1",#N/A,TRUE,"general";"via2",#N/A,TRUE,"general";"via3",#N/A,TRUE,"general"}</definedName>
    <definedName name="__s5" localSheetId="6" hidden="1">{"via1",#N/A,TRUE,"general";"via2",#N/A,TRUE,"general";"via3",#N/A,TRUE,"general"}</definedName>
    <definedName name="__s5" localSheetId="13" hidden="1">{"via1",#N/A,TRUE,"general";"via2",#N/A,TRUE,"general";"via3",#N/A,TRUE,"general"}</definedName>
    <definedName name="__s5" localSheetId="12" hidden="1">{"via1",#N/A,TRUE,"general";"via2",#N/A,TRUE,"general";"via3",#N/A,TRUE,"general"}</definedName>
    <definedName name="__s5" hidden="1">{"via1",#N/A,TRUE,"general";"via2",#N/A,TRUE,"general";"via3",#N/A,TRUE,"general"}</definedName>
    <definedName name="__s6" localSheetId="9" hidden="1">{"TAB1",#N/A,TRUE,"GENERAL";"TAB2",#N/A,TRUE,"GENERAL";"TAB3",#N/A,TRUE,"GENERAL";"TAB4",#N/A,TRUE,"GENERAL";"TAB5",#N/A,TRUE,"GENERAL"}</definedName>
    <definedName name="__s6" localSheetId="5" hidden="1">{"TAB1",#N/A,TRUE,"GENERAL";"TAB2",#N/A,TRUE,"GENERAL";"TAB3",#N/A,TRUE,"GENERAL";"TAB4",#N/A,TRUE,"GENERAL";"TAB5",#N/A,TRUE,"GENERAL"}</definedName>
    <definedName name="__s6" localSheetId="10" hidden="1">{"TAB1",#N/A,TRUE,"GENERAL";"TAB2",#N/A,TRUE,"GENERAL";"TAB3",#N/A,TRUE,"GENERAL";"TAB4",#N/A,TRUE,"GENERAL";"TAB5",#N/A,TRUE,"GENERAL"}</definedName>
    <definedName name="__s6" localSheetId="6" hidden="1">{"TAB1",#N/A,TRUE,"GENERAL";"TAB2",#N/A,TRUE,"GENERAL";"TAB3",#N/A,TRUE,"GENERAL";"TAB4",#N/A,TRUE,"GENERAL";"TAB5",#N/A,TRUE,"GENERAL"}</definedName>
    <definedName name="__s6" localSheetId="13" hidden="1">{"TAB1",#N/A,TRUE,"GENERAL";"TAB2",#N/A,TRUE,"GENERAL";"TAB3",#N/A,TRUE,"GENERAL";"TAB4",#N/A,TRUE,"GENERAL";"TAB5",#N/A,TRUE,"GENERAL"}</definedName>
    <definedName name="__s6" localSheetId="12" hidden="1">{"TAB1",#N/A,TRUE,"GENERAL";"TAB2",#N/A,TRUE,"GENERAL";"TAB3",#N/A,TRUE,"GENERAL";"TAB4",#N/A,TRUE,"GENERAL";"TAB5",#N/A,TRUE,"GENERAL"}</definedName>
    <definedName name="__s6" hidden="1">{"TAB1",#N/A,TRUE,"GENERAL";"TAB2",#N/A,TRUE,"GENERAL";"TAB3",#N/A,TRUE,"GENERAL";"TAB4",#N/A,TRUE,"GENERAL";"TAB5",#N/A,TRUE,"GENERAL"}</definedName>
    <definedName name="__s7" localSheetId="9" hidden="1">{"via1",#N/A,TRUE,"general";"via2",#N/A,TRUE,"general";"via3",#N/A,TRUE,"general"}</definedName>
    <definedName name="__s7" localSheetId="5" hidden="1">{"via1",#N/A,TRUE,"general";"via2",#N/A,TRUE,"general";"via3",#N/A,TRUE,"general"}</definedName>
    <definedName name="__s7" localSheetId="10" hidden="1">{"via1",#N/A,TRUE,"general";"via2",#N/A,TRUE,"general";"via3",#N/A,TRUE,"general"}</definedName>
    <definedName name="__s7" localSheetId="6" hidden="1">{"via1",#N/A,TRUE,"general";"via2",#N/A,TRUE,"general";"via3",#N/A,TRUE,"general"}</definedName>
    <definedName name="__s7" localSheetId="13" hidden="1">{"via1",#N/A,TRUE,"general";"via2",#N/A,TRUE,"general";"via3",#N/A,TRUE,"general"}</definedName>
    <definedName name="__s7" localSheetId="12" hidden="1">{"via1",#N/A,TRUE,"general";"via2",#N/A,TRUE,"general";"via3",#N/A,TRUE,"general"}</definedName>
    <definedName name="__s7" hidden="1">{"via1",#N/A,TRUE,"general";"via2",#N/A,TRUE,"general";"via3",#N/A,TRUE,"general"}</definedName>
    <definedName name="__SBC1" localSheetId="9">#REF!</definedName>
    <definedName name="__SBC1" localSheetId="10">#REF!</definedName>
    <definedName name="__SBC1" localSheetId="6">#REF!</definedName>
    <definedName name="__SBC1" localSheetId="12">#REF!</definedName>
    <definedName name="__SBC1">#REF!</definedName>
    <definedName name="__SBC3" localSheetId="9">#REF!</definedName>
    <definedName name="__SBC3" localSheetId="10">#REF!</definedName>
    <definedName name="__SBC3" localSheetId="6">#REF!</definedName>
    <definedName name="__SBC3" localSheetId="12">#REF!</definedName>
    <definedName name="__SBC3">#REF!</definedName>
    <definedName name="__SBC5" localSheetId="9">#REF!</definedName>
    <definedName name="__SBC5" localSheetId="10">#REF!</definedName>
    <definedName name="__SBC5" localSheetId="6">#REF!</definedName>
    <definedName name="__SBC5" localSheetId="12">#REF!</definedName>
    <definedName name="__SBC5">#REF!</definedName>
    <definedName name="__t3" localSheetId="9" hidden="1">{"TAB1",#N/A,TRUE,"GENERAL";"TAB2",#N/A,TRUE,"GENERAL";"TAB3",#N/A,TRUE,"GENERAL";"TAB4",#N/A,TRUE,"GENERAL";"TAB5",#N/A,TRUE,"GENERAL"}</definedName>
    <definedName name="__t3" localSheetId="5" hidden="1">{"TAB1",#N/A,TRUE,"GENERAL";"TAB2",#N/A,TRUE,"GENERAL";"TAB3",#N/A,TRUE,"GENERAL";"TAB4",#N/A,TRUE,"GENERAL";"TAB5",#N/A,TRUE,"GENERAL"}</definedName>
    <definedName name="__t3" localSheetId="10" hidden="1">{"TAB1",#N/A,TRUE,"GENERAL";"TAB2",#N/A,TRUE,"GENERAL";"TAB3",#N/A,TRUE,"GENERAL";"TAB4",#N/A,TRUE,"GENERAL";"TAB5",#N/A,TRUE,"GENERAL"}</definedName>
    <definedName name="__t3" localSheetId="6" hidden="1">{"TAB1",#N/A,TRUE,"GENERAL";"TAB2",#N/A,TRUE,"GENERAL";"TAB3",#N/A,TRUE,"GENERAL";"TAB4",#N/A,TRUE,"GENERAL";"TAB5",#N/A,TRUE,"GENERAL"}</definedName>
    <definedName name="__t3" localSheetId="13" hidden="1">{"TAB1",#N/A,TRUE,"GENERAL";"TAB2",#N/A,TRUE,"GENERAL";"TAB3",#N/A,TRUE,"GENERAL";"TAB4",#N/A,TRUE,"GENERAL";"TAB5",#N/A,TRUE,"GENERAL"}</definedName>
    <definedName name="__t3" localSheetId="12" hidden="1">{"TAB1",#N/A,TRUE,"GENERAL";"TAB2",#N/A,TRUE,"GENERAL";"TAB3",#N/A,TRUE,"GENERAL";"TAB4",#N/A,TRUE,"GENERAL";"TAB5",#N/A,TRUE,"GENERAL"}</definedName>
    <definedName name="__t3" hidden="1">{"TAB1",#N/A,TRUE,"GENERAL";"TAB2",#N/A,TRUE,"GENERAL";"TAB3",#N/A,TRUE,"GENERAL";"TAB4",#N/A,TRUE,"GENERAL";"TAB5",#N/A,TRUE,"GENERAL"}</definedName>
    <definedName name="__t4" localSheetId="9" hidden="1">{"via1",#N/A,TRUE,"general";"via2",#N/A,TRUE,"general";"via3",#N/A,TRUE,"general"}</definedName>
    <definedName name="__t4" localSheetId="5" hidden="1">{"via1",#N/A,TRUE,"general";"via2",#N/A,TRUE,"general";"via3",#N/A,TRUE,"general"}</definedName>
    <definedName name="__t4" localSheetId="10" hidden="1">{"via1",#N/A,TRUE,"general";"via2",#N/A,TRUE,"general";"via3",#N/A,TRUE,"general"}</definedName>
    <definedName name="__t4" localSheetId="6" hidden="1">{"via1",#N/A,TRUE,"general";"via2",#N/A,TRUE,"general";"via3",#N/A,TRUE,"general"}</definedName>
    <definedName name="__t4" localSheetId="13" hidden="1">{"via1",#N/A,TRUE,"general";"via2",#N/A,TRUE,"general";"via3",#N/A,TRUE,"general"}</definedName>
    <definedName name="__t4" localSheetId="12" hidden="1">{"via1",#N/A,TRUE,"general";"via2",#N/A,TRUE,"general";"via3",#N/A,TRUE,"general"}</definedName>
    <definedName name="__t4" hidden="1">{"via1",#N/A,TRUE,"general";"via2",#N/A,TRUE,"general";"via3",#N/A,TRUE,"general"}</definedName>
    <definedName name="__t5" localSheetId="9" hidden="1">{"TAB1",#N/A,TRUE,"GENERAL";"TAB2",#N/A,TRUE,"GENERAL";"TAB3",#N/A,TRUE,"GENERAL";"TAB4",#N/A,TRUE,"GENERAL";"TAB5",#N/A,TRUE,"GENERAL"}</definedName>
    <definedName name="__t5" localSheetId="5" hidden="1">{"TAB1",#N/A,TRUE,"GENERAL";"TAB2",#N/A,TRUE,"GENERAL";"TAB3",#N/A,TRUE,"GENERAL";"TAB4",#N/A,TRUE,"GENERAL";"TAB5",#N/A,TRUE,"GENERAL"}</definedName>
    <definedName name="__t5" localSheetId="10" hidden="1">{"TAB1",#N/A,TRUE,"GENERAL";"TAB2",#N/A,TRUE,"GENERAL";"TAB3",#N/A,TRUE,"GENERAL";"TAB4",#N/A,TRUE,"GENERAL";"TAB5",#N/A,TRUE,"GENERAL"}</definedName>
    <definedName name="__t5" localSheetId="6" hidden="1">{"TAB1",#N/A,TRUE,"GENERAL";"TAB2",#N/A,TRUE,"GENERAL";"TAB3",#N/A,TRUE,"GENERAL";"TAB4",#N/A,TRUE,"GENERAL";"TAB5",#N/A,TRUE,"GENERAL"}</definedName>
    <definedName name="__t5" localSheetId="13" hidden="1">{"TAB1",#N/A,TRUE,"GENERAL";"TAB2",#N/A,TRUE,"GENERAL";"TAB3",#N/A,TRUE,"GENERAL";"TAB4",#N/A,TRUE,"GENERAL";"TAB5",#N/A,TRUE,"GENERAL"}</definedName>
    <definedName name="__t5" localSheetId="12" hidden="1">{"TAB1",#N/A,TRUE,"GENERAL";"TAB2",#N/A,TRUE,"GENERAL";"TAB3",#N/A,TRUE,"GENERAL";"TAB4",#N/A,TRUE,"GENERAL";"TAB5",#N/A,TRUE,"GENERAL"}</definedName>
    <definedName name="__t5" hidden="1">{"TAB1",#N/A,TRUE,"GENERAL";"TAB2",#N/A,TRUE,"GENERAL";"TAB3",#N/A,TRUE,"GENERAL";"TAB4",#N/A,TRUE,"GENERAL";"TAB5",#N/A,TRUE,"GENERAL"}</definedName>
    <definedName name="__t6" localSheetId="9" hidden="1">{"via1",#N/A,TRUE,"general";"via2",#N/A,TRUE,"general";"via3",#N/A,TRUE,"general"}</definedName>
    <definedName name="__t6" localSheetId="5" hidden="1">{"via1",#N/A,TRUE,"general";"via2",#N/A,TRUE,"general";"via3",#N/A,TRUE,"general"}</definedName>
    <definedName name="__t6" localSheetId="10" hidden="1">{"via1",#N/A,TRUE,"general";"via2",#N/A,TRUE,"general";"via3",#N/A,TRUE,"general"}</definedName>
    <definedName name="__t6" localSheetId="6" hidden="1">{"via1",#N/A,TRUE,"general";"via2",#N/A,TRUE,"general";"via3",#N/A,TRUE,"general"}</definedName>
    <definedName name="__t6" localSheetId="13" hidden="1">{"via1",#N/A,TRUE,"general";"via2",#N/A,TRUE,"general";"via3",#N/A,TRUE,"general"}</definedName>
    <definedName name="__t6" localSheetId="12" hidden="1">{"via1",#N/A,TRUE,"general";"via2",#N/A,TRUE,"general";"via3",#N/A,TRUE,"general"}</definedName>
    <definedName name="__t6" hidden="1">{"via1",#N/A,TRUE,"general";"via2",#N/A,TRUE,"general";"via3",#N/A,TRUE,"general"}</definedName>
    <definedName name="__t66" localSheetId="9" hidden="1">{"TAB1",#N/A,TRUE,"GENERAL";"TAB2",#N/A,TRUE,"GENERAL";"TAB3",#N/A,TRUE,"GENERAL";"TAB4",#N/A,TRUE,"GENERAL";"TAB5",#N/A,TRUE,"GENERAL"}</definedName>
    <definedName name="__t66" localSheetId="5"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6"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2" hidden="1">{"TAB1",#N/A,TRUE,"GENERAL";"TAB2",#N/A,TRUE,"GENERAL";"TAB3",#N/A,TRUE,"GENERAL";"TAB4",#N/A,TRUE,"GENERAL";"TAB5",#N/A,TRUE,"GENERAL"}</definedName>
    <definedName name="__t66" hidden="1">{"TAB1",#N/A,TRUE,"GENERAL";"TAB2",#N/A,TRUE,"GENERAL";"TAB3",#N/A,TRUE,"GENERAL";"TAB4",#N/A,TRUE,"GENERAL";"TAB5",#N/A,TRUE,"GENERAL"}</definedName>
    <definedName name="__t7" localSheetId="9" hidden="1">{"via1",#N/A,TRUE,"general";"via2",#N/A,TRUE,"general";"via3",#N/A,TRUE,"general"}</definedName>
    <definedName name="__t7" localSheetId="5" hidden="1">{"via1",#N/A,TRUE,"general";"via2",#N/A,TRUE,"general";"via3",#N/A,TRUE,"general"}</definedName>
    <definedName name="__t7" localSheetId="10" hidden="1">{"via1",#N/A,TRUE,"general";"via2",#N/A,TRUE,"general";"via3",#N/A,TRUE,"general"}</definedName>
    <definedName name="__t7" localSheetId="6" hidden="1">{"via1",#N/A,TRUE,"general";"via2",#N/A,TRUE,"general";"via3",#N/A,TRUE,"general"}</definedName>
    <definedName name="__t7" localSheetId="13" hidden="1">{"via1",#N/A,TRUE,"general";"via2",#N/A,TRUE,"general";"via3",#N/A,TRUE,"general"}</definedName>
    <definedName name="__t7" localSheetId="12" hidden="1">{"via1",#N/A,TRUE,"general";"via2",#N/A,TRUE,"general";"via3",#N/A,TRUE,"general"}</definedName>
    <definedName name="__t7" hidden="1">{"via1",#N/A,TRUE,"general";"via2",#N/A,TRUE,"general";"via3",#N/A,TRUE,"general"}</definedName>
    <definedName name="__t77" localSheetId="9" hidden="1">{"TAB1",#N/A,TRUE,"GENERAL";"TAB2",#N/A,TRUE,"GENERAL";"TAB3",#N/A,TRUE,"GENERAL";"TAB4",#N/A,TRUE,"GENERAL";"TAB5",#N/A,TRUE,"GENERAL"}</definedName>
    <definedName name="__t77" localSheetId="5"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6"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2" hidden="1">{"TAB1",#N/A,TRUE,"GENERAL";"TAB2",#N/A,TRUE,"GENERAL";"TAB3",#N/A,TRUE,"GENERAL";"TAB4",#N/A,TRUE,"GENERAL";"TAB5",#N/A,TRUE,"GENERAL"}</definedName>
    <definedName name="__t77" hidden="1">{"TAB1",#N/A,TRUE,"GENERAL";"TAB2",#N/A,TRUE,"GENERAL";"TAB3",#N/A,TRUE,"GENERAL";"TAB4",#N/A,TRUE,"GENERAL";"TAB5",#N/A,TRUE,"GENERAL"}</definedName>
    <definedName name="__t8" localSheetId="9" hidden="1">{"TAB1",#N/A,TRUE,"GENERAL";"TAB2",#N/A,TRUE,"GENERAL";"TAB3",#N/A,TRUE,"GENERAL";"TAB4",#N/A,TRUE,"GENERAL";"TAB5",#N/A,TRUE,"GENERAL"}</definedName>
    <definedName name="__t8" localSheetId="5" hidden="1">{"TAB1",#N/A,TRUE,"GENERAL";"TAB2",#N/A,TRUE,"GENERAL";"TAB3",#N/A,TRUE,"GENERAL";"TAB4",#N/A,TRUE,"GENERAL";"TAB5",#N/A,TRUE,"GENERAL"}</definedName>
    <definedName name="__t8" localSheetId="10" hidden="1">{"TAB1",#N/A,TRUE,"GENERAL";"TAB2",#N/A,TRUE,"GENERAL";"TAB3",#N/A,TRUE,"GENERAL";"TAB4",#N/A,TRUE,"GENERAL";"TAB5",#N/A,TRUE,"GENERAL"}</definedName>
    <definedName name="__t8" localSheetId="6" hidden="1">{"TAB1",#N/A,TRUE,"GENERAL";"TAB2",#N/A,TRUE,"GENERAL";"TAB3",#N/A,TRUE,"GENERAL";"TAB4",#N/A,TRUE,"GENERAL";"TAB5",#N/A,TRUE,"GENERAL"}</definedName>
    <definedName name="__t8" localSheetId="13" hidden="1">{"TAB1",#N/A,TRUE,"GENERAL";"TAB2",#N/A,TRUE,"GENERAL";"TAB3",#N/A,TRUE,"GENERAL";"TAB4",#N/A,TRUE,"GENERAL";"TAB5",#N/A,TRUE,"GENERAL"}</definedName>
    <definedName name="__t8" localSheetId="12" hidden="1">{"TAB1",#N/A,TRUE,"GENERAL";"TAB2",#N/A,TRUE,"GENERAL";"TAB3",#N/A,TRUE,"GENERAL";"TAB4",#N/A,TRUE,"GENERAL";"TAB5",#N/A,TRUE,"GENERAL"}</definedName>
    <definedName name="__t8" hidden="1">{"TAB1",#N/A,TRUE,"GENERAL";"TAB2",#N/A,TRUE,"GENERAL";"TAB3",#N/A,TRUE,"GENERAL";"TAB4",#N/A,TRUE,"GENERAL";"TAB5",#N/A,TRUE,"GENERAL"}</definedName>
    <definedName name="__t88" localSheetId="9" hidden="1">{"via1",#N/A,TRUE,"general";"via2",#N/A,TRUE,"general";"via3",#N/A,TRUE,"general"}</definedName>
    <definedName name="__t88" localSheetId="5" hidden="1">{"via1",#N/A,TRUE,"general";"via2",#N/A,TRUE,"general";"via3",#N/A,TRUE,"general"}</definedName>
    <definedName name="__t88" localSheetId="10" hidden="1">{"via1",#N/A,TRUE,"general";"via2",#N/A,TRUE,"general";"via3",#N/A,TRUE,"general"}</definedName>
    <definedName name="__t88" localSheetId="6" hidden="1">{"via1",#N/A,TRUE,"general";"via2",#N/A,TRUE,"general";"via3",#N/A,TRUE,"general"}</definedName>
    <definedName name="__t88" localSheetId="13" hidden="1">{"via1",#N/A,TRUE,"general";"via2",#N/A,TRUE,"general";"via3",#N/A,TRUE,"general"}</definedName>
    <definedName name="__t88" localSheetId="12" hidden="1">{"via1",#N/A,TRUE,"general";"via2",#N/A,TRUE,"general";"via3",#N/A,TRUE,"general"}</definedName>
    <definedName name="__t88" hidden="1">{"via1",#N/A,TRUE,"general";"via2",#N/A,TRUE,"general";"via3",#N/A,TRUE,"general"}</definedName>
    <definedName name="__t9" localSheetId="9" hidden="1">{"TAB1",#N/A,TRUE,"GENERAL";"TAB2",#N/A,TRUE,"GENERAL";"TAB3",#N/A,TRUE,"GENERAL";"TAB4",#N/A,TRUE,"GENERAL";"TAB5",#N/A,TRUE,"GENERAL"}</definedName>
    <definedName name="__t9" localSheetId="5" hidden="1">{"TAB1",#N/A,TRUE,"GENERAL";"TAB2",#N/A,TRUE,"GENERAL";"TAB3",#N/A,TRUE,"GENERAL";"TAB4",#N/A,TRUE,"GENERAL";"TAB5",#N/A,TRUE,"GENERAL"}</definedName>
    <definedName name="__t9" localSheetId="10" hidden="1">{"TAB1",#N/A,TRUE,"GENERAL";"TAB2",#N/A,TRUE,"GENERAL";"TAB3",#N/A,TRUE,"GENERAL";"TAB4",#N/A,TRUE,"GENERAL";"TAB5",#N/A,TRUE,"GENERAL"}</definedName>
    <definedName name="__t9" localSheetId="6" hidden="1">{"TAB1",#N/A,TRUE,"GENERAL";"TAB2",#N/A,TRUE,"GENERAL";"TAB3",#N/A,TRUE,"GENERAL";"TAB4",#N/A,TRUE,"GENERAL";"TAB5",#N/A,TRUE,"GENERAL"}</definedName>
    <definedName name="__t9" localSheetId="13" hidden="1">{"TAB1",#N/A,TRUE,"GENERAL";"TAB2",#N/A,TRUE,"GENERAL";"TAB3",#N/A,TRUE,"GENERAL";"TAB4",#N/A,TRUE,"GENERAL";"TAB5",#N/A,TRUE,"GENERAL"}</definedName>
    <definedName name="__t9" localSheetId="12" hidden="1">{"TAB1",#N/A,TRUE,"GENERAL";"TAB2",#N/A,TRUE,"GENERAL";"TAB3",#N/A,TRUE,"GENERAL";"TAB4",#N/A,TRUE,"GENERAL";"TAB5",#N/A,TRUE,"GENERAL"}</definedName>
    <definedName name="__t9" hidden="1">{"TAB1",#N/A,TRUE,"GENERAL";"TAB2",#N/A,TRUE,"GENERAL";"TAB3",#N/A,TRUE,"GENERAL";"TAB4",#N/A,TRUE,"GENERAL";"TAB5",#N/A,TRUE,"GENERAL"}</definedName>
    <definedName name="__t99" localSheetId="9" hidden="1">{"via1",#N/A,TRUE,"general";"via2",#N/A,TRUE,"general";"via3",#N/A,TRUE,"general"}</definedName>
    <definedName name="__t99" localSheetId="5" hidden="1">{"via1",#N/A,TRUE,"general";"via2",#N/A,TRUE,"general";"via3",#N/A,TRUE,"general"}</definedName>
    <definedName name="__t99" localSheetId="10" hidden="1">{"via1",#N/A,TRUE,"general";"via2",#N/A,TRUE,"general";"via3",#N/A,TRUE,"general"}</definedName>
    <definedName name="__t99" localSheetId="6" hidden="1">{"via1",#N/A,TRUE,"general";"via2",#N/A,TRUE,"general";"via3",#N/A,TRUE,"general"}</definedName>
    <definedName name="__t99" localSheetId="13" hidden="1">{"via1",#N/A,TRUE,"general";"via2",#N/A,TRUE,"general";"via3",#N/A,TRUE,"general"}</definedName>
    <definedName name="__t99" localSheetId="12" hidden="1">{"via1",#N/A,TRUE,"general";"via2",#N/A,TRUE,"general";"via3",#N/A,TRUE,"general"}</definedName>
    <definedName name="__t99" hidden="1">{"via1",#N/A,TRUE,"general";"via2",#N/A,TRUE,"general";"via3",#N/A,TRUE,"general"}</definedName>
    <definedName name="__Tab1" localSheetId="9">#REF!</definedName>
    <definedName name="__Tab1" localSheetId="5">#REF!</definedName>
    <definedName name="__Tab1" localSheetId="10">#REF!</definedName>
    <definedName name="__Tab1" localSheetId="6">#REF!</definedName>
    <definedName name="__Tab1" localSheetId="13">#REF!</definedName>
    <definedName name="__Tab1" localSheetId="12">#REF!</definedName>
    <definedName name="__tab1">#REF!</definedName>
    <definedName name="__Tab2" localSheetId="9">#REF!</definedName>
    <definedName name="__Tab2" localSheetId="5">#REF!</definedName>
    <definedName name="__Tab2" localSheetId="10">#REF!</definedName>
    <definedName name="__Tab2" localSheetId="6">#REF!</definedName>
    <definedName name="__Tab2" localSheetId="13">#REF!</definedName>
    <definedName name="__Tab2" localSheetId="12">#REF!</definedName>
    <definedName name="__tab2">#REF!</definedName>
    <definedName name="__Tab3" localSheetId="9">#REF!</definedName>
    <definedName name="__Tab3" localSheetId="5">#REF!</definedName>
    <definedName name="__Tab3" localSheetId="10">#REF!</definedName>
    <definedName name="__Tab3" localSheetId="6">#REF!</definedName>
    <definedName name="__Tab3" localSheetId="13">#REF!</definedName>
    <definedName name="__Tab3" localSheetId="12">#REF!</definedName>
    <definedName name="__tab3">#REF!</definedName>
    <definedName name="__Tab4" localSheetId="9">#REF!</definedName>
    <definedName name="__Tab4" localSheetId="5">#REF!</definedName>
    <definedName name="__Tab4" localSheetId="10">#REF!</definedName>
    <definedName name="__Tab4" localSheetId="6">#REF!</definedName>
    <definedName name="__Tab4" localSheetId="13">#REF!</definedName>
    <definedName name="__Tab4" localSheetId="12">#REF!</definedName>
    <definedName name="__TAB4">#REF!</definedName>
    <definedName name="__Tab5" localSheetId="9">#REF!</definedName>
    <definedName name="__Tab5" localSheetId="5">#REF!</definedName>
    <definedName name="__Tab5" localSheetId="10">#REF!</definedName>
    <definedName name="__Tab5" localSheetId="6">#REF!</definedName>
    <definedName name="__Tab5" localSheetId="13">#REF!</definedName>
    <definedName name="__Tab5" localSheetId="12">#REF!</definedName>
    <definedName name="__Tab5">#REF!</definedName>
    <definedName name="__tf3813" localSheetId="9">#REF!</definedName>
    <definedName name="__tf3813" localSheetId="5">#REF!</definedName>
    <definedName name="__tf3813" localSheetId="10">#REF!</definedName>
    <definedName name="__tf3813" localSheetId="6">#REF!</definedName>
    <definedName name="__tf3813" localSheetId="13">#REF!</definedName>
    <definedName name="__tf3813" localSheetId="12">#REF!</definedName>
    <definedName name="__tf3813">#REF!</definedName>
    <definedName name="__Tpt1" localSheetId="9">#REF!</definedName>
    <definedName name="__Tpt1" localSheetId="5">#REF!</definedName>
    <definedName name="__Tpt1" localSheetId="10">#REF!</definedName>
    <definedName name="__Tpt1" localSheetId="6">#REF!</definedName>
    <definedName name="__Tpt1" localSheetId="13">#REF!</definedName>
    <definedName name="__Tpt1" localSheetId="12">#REF!</definedName>
    <definedName name="__Tpt1">#REF!</definedName>
    <definedName name="__Tpt2" localSheetId="9">#REF!</definedName>
    <definedName name="__Tpt2" localSheetId="5">#REF!</definedName>
    <definedName name="__Tpt2" localSheetId="10">#REF!</definedName>
    <definedName name="__Tpt2" localSheetId="6">#REF!</definedName>
    <definedName name="__Tpt2" localSheetId="13">#REF!</definedName>
    <definedName name="__Tpt2" localSheetId="12">#REF!</definedName>
    <definedName name="__Tpt2">#REF!</definedName>
    <definedName name="__u4" localSheetId="9" hidden="1">{"TAB1",#N/A,TRUE,"GENERAL";"TAB2",#N/A,TRUE,"GENERAL";"TAB3",#N/A,TRUE,"GENERAL";"TAB4",#N/A,TRUE,"GENERAL";"TAB5",#N/A,TRUE,"GENERAL"}</definedName>
    <definedName name="__u4" localSheetId="5" hidden="1">{"TAB1",#N/A,TRUE,"GENERAL";"TAB2",#N/A,TRUE,"GENERAL";"TAB3",#N/A,TRUE,"GENERAL";"TAB4",#N/A,TRUE,"GENERAL";"TAB5",#N/A,TRUE,"GENERAL"}</definedName>
    <definedName name="__u4" localSheetId="10" hidden="1">{"TAB1",#N/A,TRUE,"GENERAL";"TAB2",#N/A,TRUE,"GENERAL";"TAB3",#N/A,TRUE,"GENERAL";"TAB4",#N/A,TRUE,"GENERAL";"TAB5",#N/A,TRUE,"GENERAL"}</definedName>
    <definedName name="__u4" localSheetId="6" hidden="1">{"TAB1",#N/A,TRUE,"GENERAL";"TAB2",#N/A,TRUE,"GENERAL";"TAB3",#N/A,TRUE,"GENERAL";"TAB4",#N/A,TRUE,"GENERAL";"TAB5",#N/A,TRUE,"GENERAL"}</definedName>
    <definedName name="__u4" localSheetId="13" hidden="1">{"TAB1",#N/A,TRUE,"GENERAL";"TAB2",#N/A,TRUE,"GENERAL";"TAB3",#N/A,TRUE,"GENERAL";"TAB4",#N/A,TRUE,"GENERAL";"TAB5",#N/A,TRUE,"GENERAL"}</definedName>
    <definedName name="__u4" localSheetId="12" hidden="1">{"TAB1",#N/A,TRUE,"GENERAL";"TAB2",#N/A,TRUE,"GENERAL";"TAB3",#N/A,TRUE,"GENERAL";"TAB4",#N/A,TRUE,"GENERAL";"TAB5",#N/A,TRUE,"GENERAL"}</definedName>
    <definedName name="__u4" hidden="1">{"TAB1",#N/A,TRUE,"GENERAL";"TAB2",#N/A,TRUE,"GENERAL";"TAB3",#N/A,TRUE,"GENERAL";"TAB4",#N/A,TRUE,"GENERAL";"TAB5",#N/A,TRUE,"GENERAL"}</definedName>
    <definedName name="__u5" localSheetId="9" hidden="1">{"TAB1",#N/A,TRUE,"GENERAL";"TAB2",#N/A,TRUE,"GENERAL";"TAB3",#N/A,TRUE,"GENERAL";"TAB4",#N/A,TRUE,"GENERAL";"TAB5",#N/A,TRUE,"GENERAL"}</definedName>
    <definedName name="__u5" localSheetId="5" hidden="1">{"TAB1",#N/A,TRUE,"GENERAL";"TAB2",#N/A,TRUE,"GENERAL";"TAB3",#N/A,TRUE,"GENERAL";"TAB4",#N/A,TRUE,"GENERAL";"TAB5",#N/A,TRUE,"GENERAL"}</definedName>
    <definedName name="__u5" localSheetId="10" hidden="1">{"TAB1",#N/A,TRUE,"GENERAL";"TAB2",#N/A,TRUE,"GENERAL";"TAB3",#N/A,TRUE,"GENERAL";"TAB4",#N/A,TRUE,"GENERAL";"TAB5",#N/A,TRUE,"GENERAL"}</definedName>
    <definedName name="__u5" localSheetId="6" hidden="1">{"TAB1",#N/A,TRUE,"GENERAL";"TAB2",#N/A,TRUE,"GENERAL";"TAB3",#N/A,TRUE,"GENERAL";"TAB4",#N/A,TRUE,"GENERAL";"TAB5",#N/A,TRUE,"GENERAL"}</definedName>
    <definedName name="__u5" localSheetId="13" hidden="1">{"TAB1",#N/A,TRUE,"GENERAL";"TAB2",#N/A,TRUE,"GENERAL";"TAB3",#N/A,TRUE,"GENERAL";"TAB4",#N/A,TRUE,"GENERAL";"TAB5",#N/A,TRUE,"GENERAL"}</definedName>
    <definedName name="__u5" localSheetId="12" hidden="1">{"TAB1",#N/A,TRUE,"GENERAL";"TAB2",#N/A,TRUE,"GENERAL";"TAB3",#N/A,TRUE,"GENERAL";"TAB4",#N/A,TRUE,"GENERAL";"TAB5",#N/A,TRUE,"GENERAL"}</definedName>
    <definedName name="__u5" hidden="1">{"TAB1",#N/A,TRUE,"GENERAL";"TAB2",#N/A,TRUE,"GENERAL";"TAB3",#N/A,TRUE,"GENERAL";"TAB4",#N/A,TRUE,"GENERAL";"TAB5",#N/A,TRUE,"GENERAL"}</definedName>
    <definedName name="__u6" localSheetId="9" hidden="1">{"TAB1",#N/A,TRUE,"GENERAL";"TAB2",#N/A,TRUE,"GENERAL";"TAB3",#N/A,TRUE,"GENERAL";"TAB4",#N/A,TRUE,"GENERAL";"TAB5",#N/A,TRUE,"GENERAL"}</definedName>
    <definedName name="__u6" localSheetId="5" hidden="1">{"TAB1",#N/A,TRUE,"GENERAL";"TAB2",#N/A,TRUE,"GENERAL";"TAB3",#N/A,TRUE,"GENERAL";"TAB4",#N/A,TRUE,"GENERAL";"TAB5",#N/A,TRUE,"GENERAL"}</definedName>
    <definedName name="__u6" localSheetId="10" hidden="1">{"TAB1",#N/A,TRUE,"GENERAL";"TAB2",#N/A,TRUE,"GENERAL";"TAB3",#N/A,TRUE,"GENERAL";"TAB4",#N/A,TRUE,"GENERAL";"TAB5",#N/A,TRUE,"GENERAL"}</definedName>
    <definedName name="__u6" localSheetId="6" hidden="1">{"TAB1",#N/A,TRUE,"GENERAL";"TAB2",#N/A,TRUE,"GENERAL";"TAB3",#N/A,TRUE,"GENERAL";"TAB4",#N/A,TRUE,"GENERAL";"TAB5",#N/A,TRUE,"GENERAL"}</definedName>
    <definedName name="__u6" localSheetId="13" hidden="1">{"TAB1",#N/A,TRUE,"GENERAL";"TAB2",#N/A,TRUE,"GENERAL";"TAB3",#N/A,TRUE,"GENERAL";"TAB4",#N/A,TRUE,"GENERAL";"TAB5",#N/A,TRUE,"GENERAL"}</definedName>
    <definedName name="__u6" localSheetId="12" hidden="1">{"TAB1",#N/A,TRUE,"GENERAL";"TAB2",#N/A,TRUE,"GENERAL";"TAB3",#N/A,TRUE,"GENERAL";"TAB4",#N/A,TRUE,"GENERAL";"TAB5",#N/A,TRUE,"GENERAL"}</definedName>
    <definedName name="__u6" hidden="1">{"TAB1",#N/A,TRUE,"GENERAL";"TAB2",#N/A,TRUE,"GENERAL";"TAB3",#N/A,TRUE,"GENERAL";"TAB4",#N/A,TRUE,"GENERAL";"TAB5",#N/A,TRUE,"GENERAL"}</definedName>
    <definedName name="__u7" localSheetId="9" hidden="1">{"via1",#N/A,TRUE,"general";"via2",#N/A,TRUE,"general";"via3",#N/A,TRUE,"general"}</definedName>
    <definedName name="__u7" localSheetId="5" hidden="1">{"via1",#N/A,TRUE,"general";"via2",#N/A,TRUE,"general";"via3",#N/A,TRUE,"general"}</definedName>
    <definedName name="__u7" localSheetId="10" hidden="1">{"via1",#N/A,TRUE,"general";"via2",#N/A,TRUE,"general";"via3",#N/A,TRUE,"general"}</definedName>
    <definedName name="__u7" localSheetId="6" hidden="1">{"via1",#N/A,TRUE,"general";"via2",#N/A,TRUE,"general";"via3",#N/A,TRUE,"general"}</definedName>
    <definedName name="__u7" localSheetId="13" hidden="1">{"via1",#N/A,TRUE,"general";"via2",#N/A,TRUE,"general";"via3",#N/A,TRUE,"general"}</definedName>
    <definedName name="__u7" localSheetId="12" hidden="1">{"via1",#N/A,TRUE,"general";"via2",#N/A,TRUE,"general";"via3",#N/A,TRUE,"general"}</definedName>
    <definedName name="__u7" hidden="1">{"via1",#N/A,TRUE,"general";"via2",#N/A,TRUE,"general";"via3",#N/A,TRUE,"general"}</definedName>
    <definedName name="__u8" localSheetId="9" hidden="1">{"TAB1",#N/A,TRUE,"GENERAL";"TAB2",#N/A,TRUE,"GENERAL";"TAB3",#N/A,TRUE,"GENERAL";"TAB4",#N/A,TRUE,"GENERAL";"TAB5",#N/A,TRUE,"GENERAL"}</definedName>
    <definedName name="__u8" localSheetId="5" hidden="1">{"TAB1",#N/A,TRUE,"GENERAL";"TAB2",#N/A,TRUE,"GENERAL";"TAB3",#N/A,TRUE,"GENERAL";"TAB4",#N/A,TRUE,"GENERAL";"TAB5",#N/A,TRUE,"GENERAL"}</definedName>
    <definedName name="__u8" localSheetId="10" hidden="1">{"TAB1",#N/A,TRUE,"GENERAL";"TAB2",#N/A,TRUE,"GENERAL";"TAB3",#N/A,TRUE,"GENERAL";"TAB4",#N/A,TRUE,"GENERAL";"TAB5",#N/A,TRUE,"GENERAL"}</definedName>
    <definedName name="__u8" localSheetId="6" hidden="1">{"TAB1",#N/A,TRUE,"GENERAL";"TAB2",#N/A,TRUE,"GENERAL";"TAB3",#N/A,TRUE,"GENERAL";"TAB4",#N/A,TRUE,"GENERAL";"TAB5",#N/A,TRUE,"GENERAL"}</definedName>
    <definedName name="__u8" localSheetId="13" hidden="1">{"TAB1",#N/A,TRUE,"GENERAL";"TAB2",#N/A,TRUE,"GENERAL";"TAB3",#N/A,TRUE,"GENERAL";"TAB4",#N/A,TRUE,"GENERAL";"TAB5",#N/A,TRUE,"GENERAL"}</definedName>
    <definedName name="__u8" localSheetId="12" hidden="1">{"TAB1",#N/A,TRUE,"GENERAL";"TAB2",#N/A,TRUE,"GENERAL";"TAB3",#N/A,TRUE,"GENERAL";"TAB4",#N/A,TRUE,"GENERAL";"TAB5",#N/A,TRUE,"GENERAL"}</definedName>
    <definedName name="__u8" hidden="1">{"TAB1",#N/A,TRUE,"GENERAL";"TAB2",#N/A,TRUE,"GENERAL";"TAB3",#N/A,TRUE,"GENERAL";"TAB4",#N/A,TRUE,"GENERAL";"TAB5",#N/A,TRUE,"GENERAL"}</definedName>
    <definedName name="__u9" localSheetId="9" hidden="1">{"TAB1",#N/A,TRUE,"GENERAL";"TAB2",#N/A,TRUE,"GENERAL";"TAB3",#N/A,TRUE,"GENERAL";"TAB4",#N/A,TRUE,"GENERAL";"TAB5",#N/A,TRUE,"GENERAL"}</definedName>
    <definedName name="__u9" localSheetId="5" hidden="1">{"TAB1",#N/A,TRUE,"GENERAL";"TAB2",#N/A,TRUE,"GENERAL";"TAB3",#N/A,TRUE,"GENERAL";"TAB4",#N/A,TRUE,"GENERAL";"TAB5",#N/A,TRUE,"GENERAL"}</definedName>
    <definedName name="__u9" localSheetId="10" hidden="1">{"TAB1",#N/A,TRUE,"GENERAL";"TAB2",#N/A,TRUE,"GENERAL";"TAB3",#N/A,TRUE,"GENERAL";"TAB4",#N/A,TRUE,"GENERAL";"TAB5",#N/A,TRUE,"GENERAL"}</definedName>
    <definedName name="__u9" localSheetId="6" hidden="1">{"TAB1",#N/A,TRUE,"GENERAL";"TAB2",#N/A,TRUE,"GENERAL";"TAB3",#N/A,TRUE,"GENERAL";"TAB4",#N/A,TRUE,"GENERAL";"TAB5",#N/A,TRUE,"GENERAL"}</definedName>
    <definedName name="__u9" localSheetId="13" hidden="1">{"TAB1",#N/A,TRUE,"GENERAL";"TAB2",#N/A,TRUE,"GENERAL";"TAB3",#N/A,TRUE,"GENERAL";"TAB4",#N/A,TRUE,"GENERAL";"TAB5",#N/A,TRUE,"GENERAL"}</definedName>
    <definedName name="__u9" localSheetId="12" hidden="1">{"TAB1",#N/A,TRUE,"GENERAL";"TAB2",#N/A,TRUE,"GENERAL";"TAB3",#N/A,TRUE,"GENERAL";"TAB4",#N/A,TRUE,"GENERAL";"TAB5",#N/A,TRUE,"GENERAL"}</definedName>
    <definedName name="__u9" hidden="1">{"TAB1",#N/A,TRUE,"GENERAL";"TAB2",#N/A,TRUE,"GENERAL";"TAB3",#N/A,TRUE,"GENERAL";"TAB4",#N/A,TRUE,"GENERAL";"TAB5",#N/A,TRUE,"GENERAL"}</definedName>
    <definedName name="__ur7" localSheetId="9" hidden="1">{"TAB1",#N/A,TRUE,"GENERAL";"TAB2",#N/A,TRUE,"GENERAL";"TAB3",#N/A,TRUE,"GENERAL";"TAB4",#N/A,TRUE,"GENERAL";"TAB5",#N/A,TRUE,"GENERAL"}</definedName>
    <definedName name="__ur7" localSheetId="5"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6"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2" hidden="1">{"TAB1",#N/A,TRUE,"GENERAL";"TAB2",#N/A,TRUE,"GENERAL";"TAB3",#N/A,TRUE,"GENERAL";"TAB4",#N/A,TRUE,"GENERAL";"TAB5",#N/A,TRUE,"GENERAL"}</definedName>
    <definedName name="__ur7" hidden="1">{"TAB1",#N/A,TRUE,"GENERAL";"TAB2",#N/A,TRUE,"GENERAL";"TAB3",#N/A,TRUE,"GENERAL";"TAB4",#N/A,TRUE,"GENERAL";"TAB5",#N/A,TRUE,"GENERAL"}</definedName>
    <definedName name="__v2" localSheetId="9" hidden="1">{"via1",#N/A,TRUE,"general";"via2",#N/A,TRUE,"general";"via3",#N/A,TRUE,"general"}</definedName>
    <definedName name="__v2" localSheetId="5" hidden="1">{"via1",#N/A,TRUE,"general";"via2",#N/A,TRUE,"general";"via3",#N/A,TRUE,"general"}</definedName>
    <definedName name="__v2" localSheetId="10" hidden="1">{"via1",#N/A,TRUE,"general";"via2",#N/A,TRUE,"general";"via3",#N/A,TRUE,"general"}</definedName>
    <definedName name="__v2" localSheetId="6" hidden="1">{"via1",#N/A,TRUE,"general";"via2",#N/A,TRUE,"general";"via3",#N/A,TRUE,"general"}</definedName>
    <definedName name="__v2" localSheetId="13" hidden="1">{"via1",#N/A,TRUE,"general";"via2",#N/A,TRUE,"general";"via3",#N/A,TRUE,"general"}</definedName>
    <definedName name="__v2" localSheetId="12" hidden="1">{"via1",#N/A,TRUE,"general";"via2",#N/A,TRUE,"general";"via3",#N/A,TRUE,"general"}</definedName>
    <definedName name="__v2" hidden="1">{"via1",#N/A,TRUE,"general";"via2",#N/A,TRUE,"general";"via3",#N/A,TRUE,"general"}</definedName>
    <definedName name="__v3" localSheetId="9" hidden="1">{"TAB1",#N/A,TRUE,"GENERAL";"TAB2",#N/A,TRUE,"GENERAL";"TAB3",#N/A,TRUE,"GENERAL";"TAB4",#N/A,TRUE,"GENERAL";"TAB5",#N/A,TRUE,"GENERAL"}</definedName>
    <definedName name="__v3" localSheetId="5" hidden="1">{"TAB1",#N/A,TRUE,"GENERAL";"TAB2",#N/A,TRUE,"GENERAL";"TAB3",#N/A,TRUE,"GENERAL";"TAB4",#N/A,TRUE,"GENERAL";"TAB5",#N/A,TRUE,"GENERAL"}</definedName>
    <definedName name="__v3" localSheetId="10" hidden="1">{"TAB1",#N/A,TRUE,"GENERAL";"TAB2",#N/A,TRUE,"GENERAL";"TAB3",#N/A,TRUE,"GENERAL";"TAB4",#N/A,TRUE,"GENERAL";"TAB5",#N/A,TRUE,"GENERAL"}</definedName>
    <definedName name="__v3" localSheetId="6" hidden="1">{"TAB1",#N/A,TRUE,"GENERAL";"TAB2",#N/A,TRUE,"GENERAL";"TAB3",#N/A,TRUE,"GENERAL";"TAB4",#N/A,TRUE,"GENERAL";"TAB5",#N/A,TRUE,"GENERAL"}</definedName>
    <definedName name="__v3" localSheetId="13" hidden="1">{"TAB1",#N/A,TRUE,"GENERAL";"TAB2",#N/A,TRUE,"GENERAL";"TAB3",#N/A,TRUE,"GENERAL";"TAB4",#N/A,TRUE,"GENERAL";"TAB5",#N/A,TRUE,"GENERAL"}</definedName>
    <definedName name="__v3" localSheetId="12" hidden="1">{"TAB1",#N/A,TRUE,"GENERAL";"TAB2",#N/A,TRUE,"GENERAL";"TAB3",#N/A,TRUE,"GENERAL";"TAB4",#N/A,TRUE,"GENERAL";"TAB5",#N/A,TRUE,"GENERAL"}</definedName>
    <definedName name="__v3" hidden="1">{"TAB1",#N/A,TRUE,"GENERAL";"TAB2",#N/A,TRUE,"GENERAL";"TAB3",#N/A,TRUE,"GENERAL";"TAB4",#N/A,TRUE,"GENERAL";"TAB5",#N/A,TRUE,"GENERAL"}</definedName>
    <definedName name="__v4" localSheetId="9" hidden="1">{"TAB1",#N/A,TRUE,"GENERAL";"TAB2",#N/A,TRUE,"GENERAL";"TAB3",#N/A,TRUE,"GENERAL";"TAB4",#N/A,TRUE,"GENERAL";"TAB5",#N/A,TRUE,"GENERAL"}</definedName>
    <definedName name="__v4" localSheetId="5" hidden="1">{"TAB1",#N/A,TRUE,"GENERAL";"TAB2",#N/A,TRUE,"GENERAL";"TAB3",#N/A,TRUE,"GENERAL";"TAB4",#N/A,TRUE,"GENERAL";"TAB5",#N/A,TRUE,"GENERAL"}</definedName>
    <definedName name="__v4" localSheetId="10" hidden="1">{"TAB1",#N/A,TRUE,"GENERAL";"TAB2",#N/A,TRUE,"GENERAL";"TAB3",#N/A,TRUE,"GENERAL";"TAB4",#N/A,TRUE,"GENERAL";"TAB5",#N/A,TRUE,"GENERAL"}</definedName>
    <definedName name="__v4" localSheetId="6" hidden="1">{"TAB1",#N/A,TRUE,"GENERAL";"TAB2",#N/A,TRUE,"GENERAL";"TAB3",#N/A,TRUE,"GENERAL";"TAB4",#N/A,TRUE,"GENERAL";"TAB5",#N/A,TRUE,"GENERAL"}</definedName>
    <definedName name="__v4" localSheetId="13" hidden="1">{"TAB1",#N/A,TRUE,"GENERAL";"TAB2",#N/A,TRUE,"GENERAL";"TAB3",#N/A,TRUE,"GENERAL";"TAB4",#N/A,TRUE,"GENERAL";"TAB5",#N/A,TRUE,"GENERAL"}</definedName>
    <definedName name="__v4" localSheetId="12" hidden="1">{"TAB1",#N/A,TRUE,"GENERAL";"TAB2",#N/A,TRUE,"GENERAL";"TAB3",#N/A,TRUE,"GENERAL";"TAB4",#N/A,TRUE,"GENERAL";"TAB5",#N/A,TRUE,"GENERAL"}</definedName>
    <definedName name="__v4" hidden="1">{"TAB1",#N/A,TRUE,"GENERAL";"TAB2",#N/A,TRUE,"GENERAL";"TAB3",#N/A,TRUE,"GENERAL";"TAB4",#N/A,TRUE,"GENERAL";"TAB5",#N/A,TRUE,"GENERAL"}</definedName>
    <definedName name="__v5" localSheetId="9" hidden="1">{"TAB1",#N/A,TRUE,"GENERAL";"TAB2",#N/A,TRUE,"GENERAL";"TAB3",#N/A,TRUE,"GENERAL";"TAB4",#N/A,TRUE,"GENERAL";"TAB5",#N/A,TRUE,"GENERAL"}</definedName>
    <definedName name="__v5" localSheetId="5" hidden="1">{"TAB1",#N/A,TRUE,"GENERAL";"TAB2",#N/A,TRUE,"GENERAL";"TAB3",#N/A,TRUE,"GENERAL";"TAB4",#N/A,TRUE,"GENERAL";"TAB5",#N/A,TRUE,"GENERAL"}</definedName>
    <definedName name="__v5" localSheetId="10" hidden="1">{"TAB1",#N/A,TRUE,"GENERAL";"TAB2",#N/A,TRUE,"GENERAL";"TAB3",#N/A,TRUE,"GENERAL";"TAB4",#N/A,TRUE,"GENERAL";"TAB5",#N/A,TRUE,"GENERAL"}</definedName>
    <definedName name="__v5" localSheetId="6" hidden="1">{"TAB1",#N/A,TRUE,"GENERAL";"TAB2",#N/A,TRUE,"GENERAL";"TAB3",#N/A,TRUE,"GENERAL";"TAB4",#N/A,TRUE,"GENERAL";"TAB5",#N/A,TRUE,"GENERAL"}</definedName>
    <definedName name="__v5" localSheetId="13" hidden="1">{"TAB1",#N/A,TRUE,"GENERAL";"TAB2",#N/A,TRUE,"GENERAL";"TAB3",#N/A,TRUE,"GENERAL";"TAB4",#N/A,TRUE,"GENERAL";"TAB5",#N/A,TRUE,"GENERAL"}</definedName>
    <definedName name="__v5" localSheetId="12" hidden="1">{"TAB1",#N/A,TRUE,"GENERAL";"TAB2",#N/A,TRUE,"GENERAL";"TAB3",#N/A,TRUE,"GENERAL";"TAB4",#N/A,TRUE,"GENERAL";"TAB5",#N/A,TRUE,"GENERAL"}</definedName>
    <definedName name="__v5" hidden="1">{"TAB1",#N/A,TRUE,"GENERAL";"TAB2",#N/A,TRUE,"GENERAL";"TAB3",#N/A,TRUE,"GENERAL";"TAB4",#N/A,TRUE,"GENERAL";"TAB5",#N/A,TRUE,"GENERAL"}</definedName>
    <definedName name="__v6" localSheetId="9" hidden="1">{"TAB1",#N/A,TRUE,"GENERAL";"TAB2",#N/A,TRUE,"GENERAL";"TAB3",#N/A,TRUE,"GENERAL";"TAB4",#N/A,TRUE,"GENERAL";"TAB5",#N/A,TRUE,"GENERAL"}</definedName>
    <definedName name="__v6" localSheetId="5" hidden="1">{"TAB1",#N/A,TRUE,"GENERAL";"TAB2",#N/A,TRUE,"GENERAL";"TAB3",#N/A,TRUE,"GENERAL";"TAB4",#N/A,TRUE,"GENERAL";"TAB5",#N/A,TRUE,"GENERAL"}</definedName>
    <definedName name="__v6" localSheetId="10" hidden="1">{"TAB1",#N/A,TRUE,"GENERAL";"TAB2",#N/A,TRUE,"GENERAL";"TAB3",#N/A,TRUE,"GENERAL";"TAB4",#N/A,TRUE,"GENERAL";"TAB5",#N/A,TRUE,"GENERAL"}</definedName>
    <definedName name="__v6" localSheetId="6" hidden="1">{"TAB1",#N/A,TRUE,"GENERAL";"TAB2",#N/A,TRUE,"GENERAL";"TAB3",#N/A,TRUE,"GENERAL";"TAB4",#N/A,TRUE,"GENERAL";"TAB5",#N/A,TRUE,"GENERAL"}</definedName>
    <definedName name="__v6" localSheetId="13" hidden="1">{"TAB1",#N/A,TRUE,"GENERAL";"TAB2",#N/A,TRUE,"GENERAL";"TAB3",#N/A,TRUE,"GENERAL";"TAB4",#N/A,TRUE,"GENERAL";"TAB5",#N/A,TRUE,"GENERAL"}</definedName>
    <definedName name="__v6" localSheetId="12" hidden="1">{"TAB1",#N/A,TRUE,"GENERAL";"TAB2",#N/A,TRUE,"GENERAL";"TAB3",#N/A,TRUE,"GENERAL";"TAB4",#N/A,TRUE,"GENERAL";"TAB5",#N/A,TRUE,"GENERAL"}</definedName>
    <definedName name="__v6" hidden="1">{"TAB1",#N/A,TRUE,"GENERAL";"TAB2",#N/A,TRUE,"GENERAL";"TAB3",#N/A,TRUE,"GENERAL";"TAB4",#N/A,TRUE,"GENERAL";"TAB5",#N/A,TRUE,"GENERAL"}</definedName>
    <definedName name="__v7" localSheetId="9" hidden="1">{"via1",#N/A,TRUE,"general";"via2",#N/A,TRUE,"general";"via3",#N/A,TRUE,"general"}</definedName>
    <definedName name="__v7" localSheetId="5" hidden="1">{"via1",#N/A,TRUE,"general";"via2",#N/A,TRUE,"general";"via3",#N/A,TRUE,"general"}</definedName>
    <definedName name="__v7" localSheetId="10" hidden="1">{"via1",#N/A,TRUE,"general";"via2",#N/A,TRUE,"general";"via3",#N/A,TRUE,"general"}</definedName>
    <definedName name="__v7" localSheetId="6" hidden="1">{"via1",#N/A,TRUE,"general";"via2",#N/A,TRUE,"general";"via3",#N/A,TRUE,"general"}</definedName>
    <definedName name="__v7" localSheetId="13" hidden="1">{"via1",#N/A,TRUE,"general";"via2",#N/A,TRUE,"general";"via3",#N/A,TRUE,"general"}</definedName>
    <definedName name="__v7" localSheetId="12" hidden="1">{"via1",#N/A,TRUE,"general";"via2",#N/A,TRUE,"general";"via3",#N/A,TRUE,"general"}</definedName>
    <definedName name="__v7" hidden="1">{"via1",#N/A,TRUE,"general";"via2",#N/A,TRUE,"general";"via3",#N/A,TRUE,"general"}</definedName>
    <definedName name="__v8" localSheetId="9" hidden="1">{"TAB1",#N/A,TRUE,"GENERAL";"TAB2",#N/A,TRUE,"GENERAL";"TAB3",#N/A,TRUE,"GENERAL";"TAB4",#N/A,TRUE,"GENERAL";"TAB5",#N/A,TRUE,"GENERAL"}</definedName>
    <definedName name="__v8" localSheetId="5" hidden="1">{"TAB1",#N/A,TRUE,"GENERAL";"TAB2",#N/A,TRUE,"GENERAL";"TAB3",#N/A,TRUE,"GENERAL";"TAB4",#N/A,TRUE,"GENERAL";"TAB5",#N/A,TRUE,"GENERAL"}</definedName>
    <definedName name="__v8" localSheetId="10" hidden="1">{"TAB1",#N/A,TRUE,"GENERAL";"TAB2",#N/A,TRUE,"GENERAL";"TAB3",#N/A,TRUE,"GENERAL";"TAB4",#N/A,TRUE,"GENERAL";"TAB5",#N/A,TRUE,"GENERAL"}</definedName>
    <definedName name="__v8" localSheetId="6" hidden="1">{"TAB1",#N/A,TRUE,"GENERAL";"TAB2",#N/A,TRUE,"GENERAL";"TAB3",#N/A,TRUE,"GENERAL";"TAB4",#N/A,TRUE,"GENERAL";"TAB5",#N/A,TRUE,"GENERAL"}</definedName>
    <definedName name="__v8" localSheetId="13" hidden="1">{"TAB1",#N/A,TRUE,"GENERAL";"TAB2",#N/A,TRUE,"GENERAL";"TAB3",#N/A,TRUE,"GENERAL";"TAB4",#N/A,TRUE,"GENERAL";"TAB5",#N/A,TRUE,"GENERAL"}</definedName>
    <definedName name="__v8" localSheetId="12" hidden="1">{"TAB1",#N/A,TRUE,"GENERAL";"TAB2",#N/A,TRUE,"GENERAL";"TAB3",#N/A,TRUE,"GENERAL";"TAB4",#N/A,TRUE,"GENERAL";"TAB5",#N/A,TRUE,"GENERAL"}</definedName>
    <definedName name="__v8" hidden="1">{"TAB1",#N/A,TRUE,"GENERAL";"TAB2",#N/A,TRUE,"GENERAL";"TAB3",#N/A,TRUE,"GENERAL";"TAB4",#N/A,TRUE,"GENERAL";"TAB5",#N/A,TRUE,"GENERAL"}</definedName>
    <definedName name="__v9" localSheetId="9" hidden="1">{"TAB1",#N/A,TRUE,"GENERAL";"TAB2",#N/A,TRUE,"GENERAL";"TAB3",#N/A,TRUE,"GENERAL";"TAB4",#N/A,TRUE,"GENERAL";"TAB5",#N/A,TRUE,"GENERAL"}</definedName>
    <definedName name="__v9" localSheetId="5" hidden="1">{"TAB1",#N/A,TRUE,"GENERAL";"TAB2",#N/A,TRUE,"GENERAL";"TAB3",#N/A,TRUE,"GENERAL";"TAB4",#N/A,TRUE,"GENERAL";"TAB5",#N/A,TRUE,"GENERAL"}</definedName>
    <definedName name="__v9" localSheetId="10" hidden="1">{"TAB1",#N/A,TRUE,"GENERAL";"TAB2",#N/A,TRUE,"GENERAL";"TAB3",#N/A,TRUE,"GENERAL";"TAB4",#N/A,TRUE,"GENERAL";"TAB5",#N/A,TRUE,"GENERAL"}</definedName>
    <definedName name="__v9" localSheetId="6" hidden="1">{"TAB1",#N/A,TRUE,"GENERAL";"TAB2",#N/A,TRUE,"GENERAL";"TAB3",#N/A,TRUE,"GENERAL";"TAB4",#N/A,TRUE,"GENERAL";"TAB5",#N/A,TRUE,"GENERAL"}</definedName>
    <definedName name="__v9" localSheetId="13" hidden="1">{"TAB1",#N/A,TRUE,"GENERAL";"TAB2",#N/A,TRUE,"GENERAL";"TAB3",#N/A,TRUE,"GENERAL";"TAB4",#N/A,TRUE,"GENERAL";"TAB5",#N/A,TRUE,"GENERAL"}</definedName>
    <definedName name="__v9" localSheetId="12" hidden="1">{"TAB1",#N/A,TRUE,"GENERAL";"TAB2",#N/A,TRUE,"GENERAL";"TAB3",#N/A,TRUE,"GENERAL";"TAB4",#N/A,TRUE,"GENERAL";"TAB5",#N/A,TRUE,"GENERAL"}</definedName>
    <definedName name="__v9" hidden="1">{"TAB1",#N/A,TRUE,"GENERAL";"TAB2",#N/A,TRUE,"GENERAL";"TAB3",#N/A,TRUE,"GENERAL";"TAB4",#N/A,TRUE,"GENERAL";"TAB5",#N/A,TRUE,"GENERAL"}</definedName>
    <definedName name="__var1" localSheetId="9">#REF!</definedName>
    <definedName name="__var1" localSheetId="5">#REF!</definedName>
    <definedName name="__var1" localSheetId="10">#REF!</definedName>
    <definedName name="__var1" localSheetId="6">#REF!</definedName>
    <definedName name="__var1" localSheetId="13">#REF!</definedName>
    <definedName name="__var1" localSheetId="12">#REF!</definedName>
    <definedName name="__var1">#REF!</definedName>
    <definedName name="__var3" localSheetId="9">#REF!</definedName>
    <definedName name="__var3" localSheetId="5">#REF!</definedName>
    <definedName name="__var3" localSheetId="10">#REF!</definedName>
    <definedName name="__var3" localSheetId="6">#REF!</definedName>
    <definedName name="__var3" localSheetId="13">#REF!</definedName>
    <definedName name="__var3" localSheetId="12">#REF!</definedName>
    <definedName name="__var3">#REF!</definedName>
    <definedName name="__var4" localSheetId="9">#REF!,#REF!,#REF!</definedName>
    <definedName name="__var4" localSheetId="5">#REF!,#REF!,#REF!</definedName>
    <definedName name="__var4" localSheetId="10">#REF!,#REF!,#REF!</definedName>
    <definedName name="__var4" localSheetId="6">#REF!,#REF!,#REF!</definedName>
    <definedName name="__var4" localSheetId="13">#REF!,#REF!,#REF!</definedName>
    <definedName name="__var4" localSheetId="12">#REF!,#REF!,#REF!</definedName>
    <definedName name="__var4">#REF!,#REF!,#REF!</definedName>
    <definedName name="__vfv4" localSheetId="9" hidden="1">{"via1",#N/A,TRUE,"general";"via2",#N/A,TRUE,"general";"via3",#N/A,TRUE,"general"}</definedName>
    <definedName name="__vfv4" localSheetId="5" hidden="1">{"via1",#N/A,TRUE,"general";"via2",#N/A,TRUE,"general";"via3",#N/A,TRUE,"general"}</definedName>
    <definedName name="__vfv4" localSheetId="10" hidden="1">{"via1",#N/A,TRUE,"general";"via2",#N/A,TRUE,"general";"via3",#N/A,TRUE,"general"}</definedName>
    <definedName name="__vfv4" localSheetId="6" hidden="1">{"via1",#N/A,TRUE,"general";"via2",#N/A,TRUE,"general";"via3",#N/A,TRUE,"general"}</definedName>
    <definedName name="__vfv4" localSheetId="13" hidden="1">{"via1",#N/A,TRUE,"general";"via2",#N/A,TRUE,"general";"via3",#N/A,TRUE,"general"}</definedName>
    <definedName name="__vfv4" localSheetId="12" hidden="1">{"via1",#N/A,TRUE,"general";"via2",#N/A,TRUE,"general";"via3",#N/A,TRUE,"general"}</definedName>
    <definedName name="__vfv4" hidden="1">{"via1",#N/A,TRUE,"general";"via2",#N/A,TRUE,"general";"via3",#N/A,TRUE,"general"}</definedName>
    <definedName name="__Vol1" localSheetId="10">#REF!</definedName>
    <definedName name="__Vol1" localSheetId="12">[9]Item!$A:$D</definedName>
    <definedName name="__Vol1">#REF!</definedName>
    <definedName name="__VPD1" localSheetId="10">#REF!</definedName>
    <definedName name="__VPD1" localSheetId="12">[6]TARIFAS!$C$582</definedName>
    <definedName name="__VPD1">#REF!</definedName>
    <definedName name="__VPI1" localSheetId="10">#REF!</definedName>
    <definedName name="__VPI1" localSheetId="12">[6]TARIFAS!$C$580</definedName>
    <definedName name="__VPI1">#REF!</definedName>
    <definedName name="__VRA1" localSheetId="10">#REF!</definedName>
    <definedName name="__VRA1" localSheetId="12">[6]TARIFAS!$C$579</definedName>
    <definedName name="__VRA1">#REF!</definedName>
    <definedName name="__x1" localSheetId="9" hidden="1">{"TAB1",#N/A,TRUE,"GENERAL";"TAB2",#N/A,TRUE,"GENERAL";"TAB3",#N/A,TRUE,"GENERAL";"TAB4",#N/A,TRUE,"GENERAL";"TAB5",#N/A,TRUE,"GENERAL"}</definedName>
    <definedName name="__x1" localSheetId="5" hidden="1">{"TAB1",#N/A,TRUE,"GENERAL";"TAB2",#N/A,TRUE,"GENERAL";"TAB3",#N/A,TRUE,"GENERAL";"TAB4",#N/A,TRUE,"GENERAL";"TAB5",#N/A,TRUE,"GENERAL"}</definedName>
    <definedName name="__x1" localSheetId="10" hidden="1">{"TAB1",#N/A,TRUE,"GENERAL";"TAB2",#N/A,TRUE,"GENERAL";"TAB3",#N/A,TRUE,"GENERAL";"TAB4",#N/A,TRUE,"GENERAL";"TAB5",#N/A,TRUE,"GENERAL"}</definedName>
    <definedName name="__x1" localSheetId="6" hidden="1">{"TAB1",#N/A,TRUE,"GENERAL";"TAB2",#N/A,TRUE,"GENERAL";"TAB3",#N/A,TRUE,"GENERAL";"TAB4",#N/A,TRUE,"GENERAL";"TAB5",#N/A,TRUE,"GENERAL"}</definedName>
    <definedName name="__x1" localSheetId="13" hidden="1">{"TAB1",#N/A,TRUE,"GENERAL";"TAB2",#N/A,TRUE,"GENERAL";"TAB3",#N/A,TRUE,"GENERAL";"TAB4",#N/A,TRUE,"GENERAL";"TAB5",#N/A,TRUE,"GENERAL"}</definedName>
    <definedName name="__x1" localSheetId="12" hidden="1">{"TAB1",#N/A,TRUE,"GENERAL";"TAB2",#N/A,TRUE,"GENERAL";"TAB3",#N/A,TRUE,"GENERAL";"TAB4",#N/A,TRUE,"GENERAL";"TAB5",#N/A,TRUE,"GENERAL"}</definedName>
    <definedName name="__x1" hidden="1">{"TAB1",#N/A,TRUE,"GENERAL";"TAB2",#N/A,TRUE,"GENERAL";"TAB3",#N/A,TRUE,"GENERAL";"TAB4",#N/A,TRUE,"GENERAL";"TAB5",#N/A,TRUE,"GENERAL"}</definedName>
    <definedName name="__x2" localSheetId="9" hidden="1">{"via1",#N/A,TRUE,"general";"via2",#N/A,TRUE,"general";"via3",#N/A,TRUE,"general"}</definedName>
    <definedName name="__x2" localSheetId="5" hidden="1">{"via1",#N/A,TRUE,"general";"via2",#N/A,TRUE,"general";"via3",#N/A,TRUE,"general"}</definedName>
    <definedName name="__x2" localSheetId="10" hidden="1">{"via1",#N/A,TRUE,"general";"via2",#N/A,TRUE,"general";"via3",#N/A,TRUE,"general"}</definedName>
    <definedName name="__x2" localSheetId="6" hidden="1">{"via1",#N/A,TRUE,"general";"via2",#N/A,TRUE,"general";"via3",#N/A,TRUE,"general"}</definedName>
    <definedName name="__x2" localSheetId="13" hidden="1">{"via1",#N/A,TRUE,"general";"via2",#N/A,TRUE,"general";"via3",#N/A,TRUE,"general"}</definedName>
    <definedName name="__x2" localSheetId="12" hidden="1">{"via1",#N/A,TRUE,"general";"via2",#N/A,TRUE,"general";"via3",#N/A,TRUE,"general"}</definedName>
    <definedName name="__x2" hidden="1">{"via1",#N/A,TRUE,"general";"via2",#N/A,TRUE,"general";"via3",#N/A,TRUE,"general"}</definedName>
    <definedName name="__x3" localSheetId="9" hidden="1">{"via1",#N/A,TRUE,"general";"via2",#N/A,TRUE,"general";"via3",#N/A,TRUE,"general"}</definedName>
    <definedName name="__x3" localSheetId="5" hidden="1">{"via1",#N/A,TRUE,"general";"via2",#N/A,TRUE,"general";"via3",#N/A,TRUE,"general"}</definedName>
    <definedName name="__x3" localSheetId="10" hidden="1">{"via1",#N/A,TRUE,"general";"via2",#N/A,TRUE,"general";"via3",#N/A,TRUE,"general"}</definedName>
    <definedName name="__x3" localSheetId="6" hidden="1">{"via1",#N/A,TRUE,"general";"via2",#N/A,TRUE,"general";"via3",#N/A,TRUE,"general"}</definedName>
    <definedName name="__x3" localSheetId="13" hidden="1">{"via1",#N/A,TRUE,"general";"via2",#N/A,TRUE,"general";"via3",#N/A,TRUE,"general"}</definedName>
    <definedName name="__x3" localSheetId="12" hidden="1">{"via1",#N/A,TRUE,"general";"via2",#N/A,TRUE,"general";"via3",#N/A,TRUE,"general"}</definedName>
    <definedName name="__x3" hidden="1">{"via1",#N/A,TRUE,"general";"via2",#N/A,TRUE,"general";"via3",#N/A,TRUE,"general"}</definedName>
    <definedName name="__x4" localSheetId="9" hidden="1">{"via1",#N/A,TRUE,"general";"via2",#N/A,TRUE,"general";"via3",#N/A,TRUE,"general"}</definedName>
    <definedName name="__x4" localSheetId="5" hidden="1">{"via1",#N/A,TRUE,"general";"via2",#N/A,TRUE,"general";"via3",#N/A,TRUE,"general"}</definedName>
    <definedName name="__x4" localSheetId="10" hidden="1">{"via1",#N/A,TRUE,"general";"via2",#N/A,TRUE,"general";"via3",#N/A,TRUE,"general"}</definedName>
    <definedName name="__x4" localSheetId="6" hidden="1">{"via1",#N/A,TRUE,"general";"via2",#N/A,TRUE,"general";"via3",#N/A,TRUE,"general"}</definedName>
    <definedName name="__x4" localSheetId="13" hidden="1">{"via1",#N/A,TRUE,"general";"via2",#N/A,TRUE,"general";"via3",#N/A,TRUE,"general"}</definedName>
    <definedName name="__x4" localSheetId="12" hidden="1">{"via1",#N/A,TRUE,"general";"via2",#N/A,TRUE,"general";"via3",#N/A,TRUE,"general"}</definedName>
    <definedName name="__x4" hidden="1">{"via1",#N/A,TRUE,"general";"via2",#N/A,TRUE,"general";"via3",#N/A,TRUE,"general"}</definedName>
    <definedName name="__x5" localSheetId="9" hidden="1">{"TAB1",#N/A,TRUE,"GENERAL";"TAB2",#N/A,TRUE,"GENERAL";"TAB3",#N/A,TRUE,"GENERAL";"TAB4",#N/A,TRUE,"GENERAL";"TAB5",#N/A,TRUE,"GENERAL"}</definedName>
    <definedName name="__x5" localSheetId="5" hidden="1">{"TAB1",#N/A,TRUE,"GENERAL";"TAB2",#N/A,TRUE,"GENERAL";"TAB3",#N/A,TRUE,"GENERAL";"TAB4",#N/A,TRUE,"GENERAL";"TAB5",#N/A,TRUE,"GENERAL"}</definedName>
    <definedName name="__x5" localSheetId="10" hidden="1">{"TAB1",#N/A,TRUE,"GENERAL";"TAB2",#N/A,TRUE,"GENERAL";"TAB3",#N/A,TRUE,"GENERAL";"TAB4",#N/A,TRUE,"GENERAL";"TAB5",#N/A,TRUE,"GENERAL"}</definedName>
    <definedName name="__x5" localSheetId="6" hidden="1">{"TAB1",#N/A,TRUE,"GENERAL";"TAB2",#N/A,TRUE,"GENERAL";"TAB3",#N/A,TRUE,"GENERAL";"TAB4",#N/A,TRUE,"GENERAL";"TAB5",#N/A,TRUE,"GENERAL"}</definedName>
    <definedName name="__x5" localSheetId="13" hidden="1">{"TAB1",#N/A,TRUE,"GENERAL";"TAB2",#N/A,TRUE,"GENERAL";"TAB3",#N/A,TRUE,"GENERAL";"TAB4",#N/A,TRUE,"GENERAL";"TAB5",#N/A,TRUE,"GENERAL"}</definedName>
    <definedName name="__x5" localSheetId="12" hidden="1">{"TAB1",#N/A,TRUE,"GENERAL";"TAB2",#N/A,TRUE,"GENERAL";"TAB3",#N/A,TRUE,"GENERAL";"TAB4",#N/A,TRUE,"GENERAL";"TAB5",#N/A,TRUE,"GENERAL"}</definedName>
    <definedName name="__x5" hidden="1">{"TAB1",#N/A,TRUE,"GENERAL";"TAB2",#N/A,TRUE,"GENERAL";"TAB3",#N/A,TRUE,"GENERAL";"TAB4",#N/A,TRUE,"GENERAL";"TAB5",#N/A,TRUE,"GENERAL"}</definedName>
    <definedName name="__x6" localSheetId="9" hidden="1">{"TAB1",#N/A,TRUE,"GENERAL";"TAB2",#N/A,TRUE,"GENERAL";"TAB3",#N/A,TRUE,"GENERAL";"TAB4",#N/A,TRUE,"GENERAL";"TAB5",#N/A,TRUE,"GENERAL"}</definedName>
    <definedName name="__x6" localSheetId="5" hidden="1">{"TAB1",#N/A,TRUE,"GENERAL";"TAB2",#N/A,TRUE,"GENERAL";"TAB3",#N/A,TRUE,"GENERAL";"TAB4",#N/A,TRUE,"GENERAL";"TAB5",#N/A,TRUE,"GENERAL"}</definedName>
    <definedName name="__x6" localSheetId="10" hidden="1">{"TAB1",#N/A,TRUE,"GENERAL";"TAB2",#N/A,TRUE,"GENERAL";"TAB3",#N/A,TRUE,"GENERAL";"TAB4",#N/A,TRUE,"GENERAL";"TAB5",#N/A,TRUE,"GENERAL"}</definedName>
    <definedName name="__x6" localSheetId="6" hidden="1">{"TAB1",#N/A,TRUE,"GENERAL";"TAB2",#N/A,TRUE,"GENERAL";"TAB3",#N/A,TRUE,"GENERAL";"TAB4",#N/A,TRUE,"GENERAL";"TAB5",#N/A,TRUE,"GENERAL"}</definedName>
    <definedName name="__x6" localSheetId="13" hidden="1">{"TAB1",#N/A,TRUE,"GENERAL";"TAB2",#N/A,TRUE,"GENERAL";"TAB3",#N/A,TRUE,"GENERAL";"TAB4",#N/A,TRUE,"GENERAL";"TAB5",#N/A,TRUE,"GENERAL"}</definedName>
    <definedName name="__x6" localSheetId="12" hidden="1">{"TAB1",#N/A,TRUE,"GENERAL";"TAB2",#N/A,TRUE,"GENERAL";"TAB3",#N/A,TRUE,"GENERAL";"TAB4",#N/A,TRUE,"GENERAL";"TAB5",#N/A,TRUE,"GENERAL"}</definedName>
    <definedName name="__x6" hidden="1">{"TAB1",#N/A,TRUE,"GENERAL";"TAB2",#N/A,TRUE,"GENERAL";"TAB3",#N/A,TRUE,"GENERAL";"TAB4",#N/A,TRUE,"GENERAL";"TAB5",#N/A,TRUE,"GENERAL"}</definedName>
    <definedName name="__x7" localSheetId="9" hidden="1">{"TAB1",#N/A,TRUE,"GENERAL";"TAB2",#N/A,TRUE,"GENERAL";"TAB3",#N/A,TRUE,"GENERAL";"TAB4",#N/A,TRUE,"GENERAL";"TAB5",#N/A,TRUE,"GENERAL"}</definedName>
    <definedName name="__x7" localSheetId="5" hidden="1">{"TAB1",#N/A,TRUE,"GENERAL";"TAB2",#N/A,TRUE,"GENERAL";"TAB3",#N/A,TRUE,"GENERAL";"TAB4",#N/A,TRUE,"GENERAL";"TAB5",#N/A,TRUE,"GENERAL"}</definedName>
    <definedName name="__x7" localSheetId="10" hidden="1">{"TAB1",#N/A,TRUE,"GENERAL";"TAB2",#N/A,TRUE,"GENERAL";"TAB3",#N/A,TRUE,"GENERAL";"TAB4",#N/A,TRUE,"GENERAL";"TAB5",#N/A,TRUE,"GENERAL"}</definedName>
    <definedName name="__x7" localSheetId="6" hidden="1">{"TAB1",#N/A,TRUE,"GENERAL";"TAB2",#N/A,TRUE,"GENERAL";"TAB3",#N/A,TRUE,"GENERAL";"TAB4",#N/A,TRUE,"GENERAL";"TAB5",#N/A,TRUE,"GENERAL"}</definedName>
    <definedName name="__x7" localSheetId="13" hidden="1">{"TAB1",#N/A,TRUE,"GENERAL";"TAB2",#N/A,TRUE,"GENERAL";"TAB3",#N/A,TRUE,"GENERAL";"TAB4",#N/A,TRUE,"GENERAL";"TAB5",#N/A,TRUE,"GENERAL"}</definedName>
    <definedName name="__x7" localSheetId="12" hidden="1">{"TAB1",#N/A,TRUE,"GENERAL";"TAB2",#N/A,TRUE,"GENERAL";"TAB3",#N/A,TRUE,"GENERAL";"TAB4",#N/A,TRUE,"GENERAL";"TAB5",#N/A,TRUE,"GENERAL"}</definedName>
    <definedName name="__x7" hidden="1">{"TAB1",#N/A,TRUE,"GENERAL";"TAB2",#N/A,TRUE,"GENERAL";"TAB3",#N/A,TRUE,"GENERAL";"TAB4",#N/A,TRUE,"GENERAL";"TAB5",#N/A,TRUE,"GENERAL"}</definedName>
    <definedName name="__x8" localSheetId="9" hidden="1">{"via1",#N/A,TRUE,"general";"via2",#N/A,TRUE,"general";"via3",#N/A,TRUE,"general"}</definedName>
    <definedName name="__x8" localSheetId="5" hidden="1">{"via1",#N/A,TRUE,"general";"via2",#N/A,TRUE,"general";"via3",#N/A,TRUE,"general"}</definedName>
    <definedName name="__x8" localSheetId="10" hidden="1">{"via1",#N/A,TRUE,"general";"via2",#N/A,TRUE,"general";"via3",#N/A,TRUE,"general"}</definedName>
    <definedName name="__x8" localSheetId="6" hidden="1">{"via1",#N/A,TRUE,"general";"via2",#N/A,TRUE,"general";"via3",#N/A,TRUE,"general"}</definedName>
    <definedName name="__x8" localSheetId="13" hidden="1">{"via1",#N/A,TRUE,"general";"via2",#N/A,TRUE,"general";"via3",#N/A,TRUE,"general"}</definedName>
    <definedName name="__x8" localSheetId="12" hidden="1">{"via1",#N/A,TRUE,"general";"via2",#N/A,TRUE,"general";"via3",#N/A,TRUE,"general"}</definedName>
    <definedName name="__x8" hidden="1">{"via1",#N/A,TRUE,"general";"via2",#N/A,TRUE,"general";"via3",#N/A,TRUE,"general"}</definedName>
    <definedName name="__x9" localSheetId="9" hidden="1">{"TAB1",#N/A,TRUE,"GENERAL";"TAB2",#N/A,TRUE,"GENERAL";"TAB3",#N/A,TRUE,"GENERAL";"TAB4",#N/A,TRUE,"GENERAL";"TAB5",#N/A,TRUE,"GENERAL"}</definedName>
    <definedName name="__x9" localSheetId="5" hidden="1">{"TAB1",#N/A,TRUE,"GENERAL";"TAB2",#N/A,TRUE,"GENERAL";"TAB3",#N/A,TRUE,"GENERAL";"TAB4",#N/A,TRUE,"GENERAL";"TAB5",#N/A,TRUE,"GENERAL"}</definedName>
    <definedName name="__x9" localSheetId="10" hidden="1">{"TAB1",#N/A,TRUE,"GENERAL";"TAB2",#N/A,TRUE,"GENERAL";"TAB3",#N/A,TRUE,"GENERAL";"TAB4",#N/A,TRUE,"GENERAL";"TAB5",#N/A,TRUE,"GENERAL"}</definedName>
    <definedName name="__x9" localSheetId="6" hidden="1">{"TAB1",#N/A,TRUE,"GENERAL";"TAB2",#N/A,TRUE,"GENERAL";"TAB3",#N/A,TRUE,"GENERAL";"TAB4",#N/A,TRUE,"GENERAL";"TAB5",#N/A,TRUE,"GENERAL"}</definedName>
    <definedName name="__x9" localSheetId="13" hidden="1">{"TAB1",#N/A,TRUE,"GENERAL";"TAB2",#N/A,TRUE,"GENERAL";"TAB3",#N/A,TRUE,"GENERAL";"TAB4",#N/A,TRUE,"GENERAL";"TAB5",#N/A,TRUE,"GENERAL"}</definedName>
    <definedName name="__x9" localSheetId="1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9" hidden="1">{"TAB1",#N/A,TRUE,"GENERAL";"TAB2",#N/A,TRUE,"GENERAL";"TAB3",#N/A,TRUE,"GENERAL";"TAB4",#N/A,TRUE,"GENERAL";"TAB5",#N/A,TRUE,"GENERAL"}</definedName>
    <definedName name="__y2" localSheetId="5" hidden="1">{"TAB1",#N/A,TRUE,"GENERAL";"TAB2",#N/A,TRUE,"GENERAL";"TAB3",#N/A,TRUE,"GENERAL";"TAB4",#N/A,TRUE,"GENERAL";"TAB5",#N/A,TRUE,"GENERAL"}</definedName>
    <definedName name="__y2" localSheetId="10" hidden="1">{"TAB1",#N/A,TRUE,"GENERAL";"TAB2",#N/A,TRUE,"GENERAL";"TAB3",#N/A,TRUE,"GENERAL";"TAB4",#N/A,TRUE,"GENERAL";"TAB5",#N/A,TRUE,"GENERAL"}</definedName>
    <definedName name="__y2" localSheetId="6" hidden="1">{"TAB1",#N/A,TRUE,"GENERAL";"TAB2",#N/A,TRUE,"GENERAL";"TAB3",#N/A,TRUE,"GENERAL";"TAB4",#N/A,TRUE,"GENERAL";"TAB5",#N/A,TRUE,"GENERAL"}</definedName>
    <definedName name="__y2" localSheetId="13" hidden="1">{"TAB1",#N/A,TRUE,"GENERAL";"TAB2",#N/A,TRUE,"GENERAL";"TAB3",#N/A,TRUE,"GENERAL";"TAB4",#N/A,TRUE,"GENERAL";"TAB5",#N/A,TRUE,"GENERAL"}</definedName>
    <definedName name="__y2" localSheetId="12" hidden="1">{"TAB1",#N/A,TRUE,"GENERAL";"TAB2",#N/A,TRUE,"GENERAL";"TAB3",#N/A,TRUE,"GENERAL";"TAB4",#N/A,TRUE,"GENERAL";"TAB5",#N/A,TRUE,"GENERAL"}</definedName>
    <definedName name="__y2" hidden="1">{"TAB1",#N/A,TRUE,"GENERAL";"TAB2",#N/A,TRUE,"GENERAL";"TAB3",#N/A,TRUE,"GENERAL";"TAB4",#N/A,TRUE,"GENERAL";"TAB5",#N/A,TRUE,"GENERAL"}</definedName>
    <definedName name="__y3" localSheetId="9" hidden="1">{"via1",#N/A,TRUE,"general";"via2",#N/A,TRUE,"general";"via3",#N/A,TRUE,"general"}</definedName>
    <definedName name="__y3" localSheetId="5" hidden="1">{"via1",#N/A,TRUE,"general";"via2",#N/A,TRUE,"general";"via3",#N/A,TRUE,"general"}</definedName>
    <definedName name="__y3" localSheetId="10" hidden="1">{"via1",#N/A,TRUE,"general";"via2",#N/A,TRUE,"general";"via3",#N/A,TRUE,"general"}</definedName>
    <definedName name="__y3" localSheetId="6" hidden="1">{"via1",#N/A,TRUE,"general";"via2",#N/A,TRUE,"general";"via3",#N/A,TRUE,"general"}</definedName>
    <definedName name="__y3" localSheetId="13" hidden="1">{"via1",#N/A,TRUE,"general";"via2",#N/A,TRUE,"general";"via3",#N/A,TRUE,"general"}</definedName>
    <definedName name="__y3" localSheetId="12" hidden="1">{"via1",#N/A,TRUE,"general";"via2",#N/A,TRUE,"general";"via3",#N/A,TRUE,"general"}</definedName>
    <definedName name="__y3" hidden="1">{"via1",#N/A,TRUE,"general";"via2",#N/A,TRUE,"general";"via3",#N/A,TRUE,"general"}</definedName>
    <definedName name="__y4" localSheetId="9" hidden="1">{"via1",#N/A,TRUE,"general";"via2",#N/A,TRUE,"general";"via3",#N/A,TRUE,"general"}</definedName>
    <definedName name="__y4" localSheetId="5" hidden="1">{"via1",#N/A,TRUE,"general";"via2",#N/A,TRUE,"general";"via3",#N/A,TRUE,"general"}</definedName>
    <definedName name="__y4" localSheetId="10" hidden="1">{"via1",#N/A,TRUE,"general";"via2",#N/A,TRUE,"general";"via3",#N/A,TRUE,"general"}</definedName>
    <definedName name="__y4" localSheetId="6" hidden="1">{"via1",#N/A,TRUE,"general";"via2",#N/A,TRUE,"general";"via3",#N/A,TRUE,"general"}</definedName>
    <definedName name="__y4" localSheetId="13" hidden="1">{"via1",#N/A,TRUE,"general";"via2",#N/A,TRUE,"general";"via3",#N/A,TRUE,"general"}</definedName>
    <definedName name="__y4" localSheetId="12" hidden="1">{"via1",#N/A,TRUE,"general";"via2",#N/A,TRUE,"general";"via3",#N/A,TRUE,"general"}</definedName>
    <definedName name="__y4" hidden="1">{"via1",#N/A,TRUE,"general";"via2",#N/A,TRUE,"general";"via3",#N/A,TRUE,"general"}</definedName>
    <definedName name="__y5" localSheetId="9" hidden="1">{"TAB1",#N/A,TRUE,"GENERAL";"TAB2",#N/A,TRUE,"GENERAL";"TAB3",#N/A,TRUE,"GENERAL";"TAB4",#N/A,TRUE,"GENERAL";"TAB5",#N/A,TRUE,"GENERAL"}</definedName>
    <definedName name="__y5" localSheetId="5" hidden="1">{"TAB1",#N/A,TRUE,"GENERAL";"TAB2",#N/A,TRUE,"GENERAL";"TAB3",#N/A,TRUE,"GENERAL";"TAB4",#N/A,TRUE,"GENERAL";"TAB5",#N/A,TRUE,"GENERAL"}</definedName>
    <definedName name="__y5" localSheetId="10" hidden="1">{"TAB1",#N/A,TRUE,"GENERAL";"TAB2",#N/A,TRUE,"GENERAL";"TAB3",#N/A,TRUE,"GENERAL";"TAB4",#N/A,TRUE,"GENERAL";"TAB5",#N/A,TRUE,"GENERAL"}</definedName>
    <definedName name="__y5" localSheetId="6" hidden="1">{"TAB1",#N/A,TRUE,"GENERAL";"TAB2",#N/A,TRUE,"GENERAL";"TAB3",#N/A,TRUE,"GENERAL";"TAB4",#N/A,TRUE,"GENERAL";"TAB5",#N/A,TRUE,"GENERAL"}</definedName>
    <definedName name="__y5" localSheetId="13" hidden="1">{"TAB1",#N/A,TRUE,"GENERAL";"TAB2",#N/A,TRUE,"GENERAL";"TAB3",#N/A,TRUE,"GENERAL";"TAB4",#N/A,TRUE,"GENERAL";"TAB5",#N/A,TRUE,"GENERAL"}</definedName>
    <definedName name="__y5" localSheetId="12" hidden="1">{"TAB1",#N/A,TRUE,"GENERAL";"TAB2",#N/A,TRUE,"GENERAL";"TAB3",#N/A,TRUE,"GENERAL";"TAB4",#N/A,TRUE,"GENERAL";"TAB5",#N/A,TRUE,"GENERAL"}</definedName>
    <definedName name="__y5" hidden="1">{"TAB1",#N/A,TRUE,"GENERAL";"TAB2",#N/A,TRUE,"GENERAL";"TAB3",#N/A,TRUE,"GENERAL";"TAB4",#N/A,TRUE,"GENERAL";"TAB5",#N/A,TRUE,"GENERAL"}</definedName>
    <definedName name="__y6" localSheetId="9" hidden="1">{"via1",#N/A,TRUE,"general";"via2",#N/A,TRUE,"general";"via3",#N/A,TRUE,"general"}</definedName>
    <definedName name="__y6" localSheetId="5" hidden="1">{"via1",#N/A,TRUE,"general";"via2",#N/A,TRUE,"general";"via3",#N/A,TRUE,"general"}</definedName>
    <definedName name="__y6" localSheetId="10" hidden="1">{"via1",#N/A,TRUE,"general";"via2",#N/A,TRUE,"general";"via3",#N/A,TRUE,"general"}</definedName>
    <definedName name="__y6" localSheetId="6" hidden="1">{"via1",#N/A,TRUE,"general";"via2",#N/A,TRUE,"general";"via3",#N/A,TRUE,"general"}</definedName>
    <definedName name="__y6" localSheetId="13" hidden="1">{"via1",#N/A,TRUE,"general";"via2",#N/A,TRUE,"general";"via3",#N/A,TRUE,"general"}</definedName>
    <definedName name="__y6" localSheetId="12" hidden="1">{"via1",#N/A,TRUE,"general";"via2",#N/A,TRUE,"general";"via3",#N/A,TRUE,"general"}</definedName>
    <definedName name="__y6" hidden="1">{"via1",#N/A,TRUE,"general";"via2",#N/A,TRUE,"general";"via3",#N/A,TRUE,"general"}</definedName>
    <definedName name="__y7" localSheetId="9" hidden="1">{"via1",#N/A,TRUE,"general";"via2",#N/A,TRUE,"general";"via3",#N/A,TRUE,"general"}</definedName>
    <definedName name="__y7" localSheetId="5" hidden="1">{"via1",#N/A,TRUE,"general";"via2",#N/A,TRUE,"general";"via3",#N/A,TRUE,"general"}</definedName>
    <definedName name="__y7" localSheetId="10" hidden="1">{"via1",#N/A,TRUE,"general";"via2",#N/A,TRUE,"general";"via3",#N/A,TRUE,"general"}</definedName>
    <definedName name="__y7" localSheetId="6" hidden="1">{"via1",#N/A,TRUE,"general";"via2",#N/A,TRUE,"general";"via3",#N/A,TRUE,"general"}</definedName>
    <definedName name="__y7" localSheetId="13" hidden="1">{"via1",#N/A,TRUE,"general";"via2",#N/A,TRUE,"general";"via3",#N/A,TRUE,"general"}</definedName>
    <definedName name="__y7" localSheetId="12" hidden="1">{"via1",#N/A,TRUE,"general";"via2",#N/A,TRUE,"general";"via3",#N/A,TRUE,"general"}</definedName>
    <definedName name="__y7" hidden="1">{"via1",#N/A,TRUE,"general";"via2",#N/A,TRUE,"general";"via3",#N/A,TRUE,"general"}</definedName>
    <definedName name="__y8" localSheetId="9" hidden="1">{"via1",#N/A,TRUE,"general";"via2",#N/A,TRUE,"general";"via3",#N/A,TRUE,"general"}</definedName>
    <definedName name="__y8" localSheetId="5" hidden="1">{"via1",#N/A,TRUE,"general";"via2",#N/A,TRUE,"general";"via3",#N/A,TRUE,"general"}</definedName>
    <definedName name="__y8" localSheetId="10" hidden="1">{"via1",#N/A,TRUE,"general";"via2",#N/A,TRUE,"general";"via3",#N/A,TRUE,"general"}</definedName>
    <definedName name="__y8" localSheetId="6" hidden="1">{"via1",#N/A,TRUE,"general";"via2",#N/A,TRUE,"general";"via3",#N/A,TRUE,"general"}</definedName>
    <definedName name="__y8" localSheetId="13" hidden="1">{"via1",#N/A,TRUE,"general";"via2",#N/A,TRUE,"general";"via3",#N/A,TRUE,"general"}</definedName>
    <definedName name="__y8" localSheetId="12" hidden="1">{"via1",#N/A,TRUE,"general";"via2",#N/A,TRUE,"general";"via3",#N/A,TRUE,"general"}</definedName>
    <definedName name="__y8" hidden="1">{"via1",#N/A,TRUE,"general";"via2",#N/A,TRUE,"general";"via3",#N/A,TRUE,"general"}</definedName>
    <definedName name="__y9" localSheetId="9" hidden="1">{"TAB1",#N/A,TRUE,"GENERAL";"TAB2",#N/A,TRUE,"GENERAL";"TAB3",#N/A,TRUE,"GENERAL";"TAB4",#N/A,TRUE,"GENERAL";"TAB5",#N/A,TRUE,"GENERAL"}</definedName>
    <definedName name="__y9" localSheetId="5" hidden="1">{"TAB1",#N/A,TRUE,"GENERAL";"TAB2",#N/A,TRUE,"GENERAL";"TAB3",#N/A,TRUE,"GENERAL";"TAB4",#N/A,TRUE,"GENERAL";"TAB5",#N/A,TRUE,"GENERAL"}</definedName>
    <definedName name="__y9" localSheetId="10" hidden="1">{"TAB1",#N/A,TRUE,"GENERAL";"TAB2",#N/A,TRUE,"GENERAL";"TAB3",#N/A,TRUE,"GENERAL";"TAB4",#N/A,TRUE,"GENERAL";"TAB5",#N/A,TRUE,"GENERAL"}</definedName>
    <definedName name="__y9" localSheetId="6" hidden="1">{"TAB1",#N/A,TRUE,"GENERAL";"TAB2",#N/A,TRUE,"GENERAL";"TAB3",#N/A,TRUE,"GENERAL";"TAB4",#N/A,TRUE,"GENERAL";"TAB5",#N/A,TRUE,"GENERAL"}</definedName>
    <definedName name="__y9" localSheetId="13" hidden="1">{"TAB1",#N/A,TRUE,"GENERAL";"TAB2",#N/A,TRUE,"GENERAL";"TAB3",#N/A,TRUE,"GENERAL";"TAB4",#N/A,TRUE,"GENERAL";"TAB5",#N/A,TRUE,"GENERAL"}</definedName>
    <definedName name="__y9" localSheetId="12" hidden="1">{"TAB1",#N/A,TRUE,"GENERAL";"TAB2",#N/A,TRUE,"GENERAL";"TAB3",#N/A,TRUE,"GENERAL";"TAB4",#N/A,TRUE,"GENERAL";"TAB5",#N/A,TRUE,"GENERAL"}</definedName>
    <definedName name="__y9" hidden="1">{"TAB1",#N/A,TRUE,"GENERAL";"TAB2",#N/A,TRUE,"GENERAL";"TAB3",#N/A,TRUE,"GENERAL";"TAB4",#N/A,TRUE,"GENERAL";"TAB5",#N/A,TRUE,"GENERAL"}</definedName>
    <definedName name="__z1" localSheetId="9" hidden="1">{"TAB1",#N/A,TRUE,"GENERAL";"TAB2",#N/A,TRUE,"GENERAL";"TAB3",#N/A,TRUE,"GENERAL";"TAB4",#N/A,TRUE,"GENERAL";"TAB5",#N/A,TRUE,"GENERAL"}</definedName>
    <definedName name="__z1" localSheetId="5" hidden="1">{"TAB1",#N/A,TRUE,"GENERAL";"TAB2",#N/A,TRUE,"GENERAL";"TAB3",#N/A,TRUE,"GENERAL";"TAB4",#N/A,TRUE,"GENERAL";"TAB5",#N/A,TRUE,"GENERAL"}</definedName>
    <definedName name="__z1" localSheetId="10" hidden="1">{"TAB1",#N/A,TRUE,"GENERAL";"TAB2",#N/A,TRUE,"GENERAL";"TAB3",#N/A,TRUE,"GENERAL";"TAB4",#N/A,TRUE,"GENERAL";"TAB5",#N/A,TRUE,"GENERAL"}</definedName>
    <definedName name="__z1" localSheetId="6" hidden="1">{"TAB1",#N/A,TRUE,"GENERAL";"TAB2",#N/A,TRUE,"GENERAL";"TAB3",#N/A,TRUE,"GENERAL";"TAB4",#N/A,TRUE,"GENERAL";"TAB5",#N/A,TRUE,"GENERAL"}</definedName>
    <definedName name="__z1" localSheetId="13" hidden="1">{"TAB1",#N/A,TRUE,"GENERAL";"TAB2",#N/A,TRUE,"GENERAL";"TAB3",#N/A,TRUE,"GENERAL";"TAB4",#N/A,TRUE,"GENERAL";"TAB5",#N/A,TRUE,"GENERAL"}</definedName>
    <definedName name="__z1" localSheetId="12" hidden="1">{"TAB1",#N/A,TRUE,"GENERAL";"TAB2",#N/A,TRUE,"GENERAL";"TAB3",#N/A,TRUE,"GENERAL";"TAB4",#N/A,TRUE,"GENERAL";"TAB5",#N/A,TRUE,"GENERAL"}</definedName>
    <definedName name="__z1" hidden="1">{"TAB1",#N/A,TRUE,"GENERAL";"TAB2",#N/A,TRUE,"GENERAL";"TAB3",#N/A,TRUE,"GENERAL";"TAB4",#N/A,TRUE,"GENERAL";"TAB5",#N/A,TRUE,"GENERAL"}</definedName>
    <definedName name="__z2" localSheetId="9" hidden="1">{"via1",#N/A,TRUE,"general";"via2",#N/A,TRUE,"general";"via3",#N/A,TRUE,"general"}</definedName>
    <definedName name="__z2" localSheetId="5" hidden="1">{"via1",#N/A,TRUE,"general";"via2",#N/A,TRUE,"general";"via3",#N/A,TRUE,"general"}</definedName>
    <definedName name="__z2" localSheetId="10" hidden="1">{"via1",#N/A,TRUE,"general";"via2",#N/A,TRUE,"general";"via3",#N/A,TRUE,"general"}</definedName>
    <definedName name="__z2" localSheetId="6" hidden="1">{"via1",#N/A,TRUE,"general";"via2",#N/A,TRUE,"general";"via3",#N/A,TRUE,"general"}</definedName>
    <definedName name="__z2" localSheetId="13" hidden="1">{"via1",#N/A,TRUE,"general";"via2",#N/A,TRUE,"general";"via3",#N/A,TRUE,"general"}</definedName>
    <definedName name="__z2" localSheetId="12" hidden="1">{"via1",#N/A,TRUE,"general";"via2",#N/A,TRUE,"general";"via3",#N/A,TRUE,"general"}</definedName>
    <definedName name="__z2" hidden="1">{"via1",#N/A,TRUE,"general";"via2",#N/A,TRUE,"general";"via3",#N/A,TRUE,"general"}</definedName>
    <definedName name="__z3" localSheetId="9" hidden="1">{"via1",#N/A,TRUE,"general";"via2",#N/A,TRUE,"general";"via3",#N/A,TRUE,"general"}</definedName>
    <definedName name="__z3" localSheetId="5" hidden="1">{"via1",#N/A,TRUE,"general";"via2",#N/A,TRUE,"general";"via3",#N/A,TRUE,"general"}</definedName>
    <definedName name="__z3" localSheetId="10" hidden="1">{"via1",#N/A,TRUE,"general";"via2",#N/A,TRUE,"general";"via3",#N/A,TRUE,"general"}</definedName>
    <definedName name="__z3" localSheetId="6" hidden="1">{"via1",#N/A,TRUE,"general";"via2",#N/A,TRUE,"general";"via3",#N/A,TRUE,"general"}</definedName>
    <definedName name="__z3" localSheetId="13" hidden="1">{"via1",#N/A,TRUE,"general";"via2",#N/A,TRUE,"general";"via3",#N/A,TRUE,"general"}</definedName>
    <definedName name="__z3" localSheetId="12" hidden="1">{"via1",#N/A,TRUE,"general";"via2",#N/A,TRUE,"general";"via3",#N/A,TRUE,"general"}</definedName>
    <definedName name="__z3" hidden="1">{"via1",#N/A,TRUE,"general";"via2",#N/A,TRUE,"general";"via3",#N/A,TRUE,"general"}</definedName>
    <definedName name="__z4" localSheetId="9" hidden="1">{"TAB1",#N/A,TRUE,"GENERAL";"TAB2",#N/A,TRUE,"GENERAL";"TAB3",#N/A,TRUE,"GENERAL";"TAB4",#N/A,TRUE,"GENERAL";"TAB5",#N/A,TRUE,"GENERAL"}</definedName>
    <definedName name="__z4" localSheetId="5" hidden="1">{"TAB1",#N/A,TRUE,"GENERAL";"TAB2",#N/A,TRUE,"GENERAL";"TAB3",#N/A,TRUE,"GENERAL";"TAB4",#N/A,TRUE,"GENERAL";"TAB5",#N/A,TRUE,"GENERAL"}</definedName>
    <definedName name="__z4" localSheetId="10" hidden="1">{"TAB1",#N/A,TRUE,"GENERAL";"TAB2",#N/A,TRUE,"GENERAL";"TAB3",#N/A,TRUE,"GENERAL";"TAB4",#N/A,TRUE,"GENERAL";"TAB5",#N/A,TRUE,"GENERAL"}</definedName>
    <definedName name="__z4" localSheetId="6" hidden="1">{"TAB1",#N/A,TRUE,"GENERAL";"TAB2",#N/A,TRUE,"GENERAL";"TAB3",#N/A,TRUE,"GENERAL";"TAB4",#N/A,TRUE,"GENERAL";"TAB5",#N/A,TRUE,"GENERAL"}</definedName>
    <definedName name="__z4" localSheetId="13" hidden="1">{"TAB1",#N/A,TRUE,"GENERAL";"TAB2",#N/A,TRUE,"GENERAL";"TAB3",#N/A,TRUE,"GENERAL";"TAB4",#N/A,TRUE,"GENERAL";"TAB5",#N/A,TRUE,"GENERAL"}</definedName>
    <definedName name="__z4" localSheetId="12" hidden="1">{"TAB1",#N/A,TRUE,"GENERAL";"TAB2",#N/A,TRUE,"GENERAL";"TAB3",#N/A,TRUE,"GENERAL";"TAB4",#N/A,TRUE,"GENERAL";"TAB5",#N/A,TRUE,"GENERAL"}</definedName>
    <definedName name="__z4" hidden="1">{"TAB1",#N/A,TRUE,"GENERAL";"TAB2",#N/A,TRUE,"GENERAL";"TAB3",#N/A,TRUE,"GENERAL";"TAB4",#N/A,TRUE,"GENERAL";"TAB5",#N/A,TRUE,"GENERAL"}</definedName>
    <definedName name="__z5" localSheetId="9" hidden="1">{"via1",#N/A,TRUE,"general";"via2",#N/A,TRUE,"general";"via3",#N/A,TRUE,"general"}</definedName>
    <definedName name="__z5" localSheetId="5" hidden="1">{"via1",#N/A,TRUE,"general";"via2",#N/A,TRUE,"general";"via3",#N/A,TRUE,"general"}</definedName>
    <definedName name="__z5" localSheetId="10" hidden="1">{"via1",#N/A,TRUE,"general";"via2",#N/A,TRUE,"general";"via3",#N/A,TRUE,"general"}</definedName>
    <definedName name="__z5" localSheetId="6" hidden="1">{"via1",#N/A,TRUE,"general";"via2",#N/A,TRUE,"general";"via3",#N/A,TRUE,"general"}</definedName>
    <definedName name="__z5" localSheetId="13" hidden="1">{"via1",#N/A,TRUE,"general";"via2",#N/A,TRUE,"general";"via3",#N/A,TRUE,"general"}</definedName>
    <definedName name="__z5" localSheetId="12" hidden="1">{"via1",#N/A,TRUE,"general";"via2",#N/A,TRUE,"general";"via3",#N/A,TRUE,"general"}</definedName>
    <definedName name="__z5" hidden="1">{"via1",#N/A,TRUE,"general";"via2",#N/A,TRUE,"general";"via3",#N/A,TRUE,"general"}</definedName>
    <definedName name="__z6" localSheetId="9" hidden="1">{"TAB1",#N/A,TRUE,"GENERAL";"TAB2",#N/A,TRUE,"GENERAL";"TAB3",#N/A,TRUE,"GENERAL";"TAB4",#N/A,TRUE,"GENERAL";"TAB5",#N/A,TRUE,"GENERAL"}</definedName>
    <definedName name="__z6" localSheetId="5" hidden="1">{"TAB1",#N/A,TRUE,"GENERAL";"TAB2",#N/A,TRUE,"GENERAL";"TAB3",#N/A,TRUE,"GENERAL";"TAB4",#N/A,TRUE,"GENERAL";"TAB5",#N/A,TRUE,"GENERAL"}</definedName>
    <definedName name="__z6" localSheetId="10" hidden="1">{"TAB1",#N/A,TRUE,"GENERAL";"TAB2",#N/A,TRUE,"GENERAL";"TAB3",#N/A,TRUE,"GENERAL";"TAB4",#N/A,TRUE,"GENERAL";"TAB5",#N/A,TRUE,"GENERAL"}</definedName>
    <definedName name="__z6" localSheetId="6" hidden="1">{"TAB1",#N/A,TRUE,"GENERAL";"TAB2",#N/A,TRUE,"GENERAL";"TAB3",#N/A,TRUE,"GENERAL";"TAB4",#N/A,TRUE,"GENERAL";"TAB5",#N/A,TRUE,"GENERAL"}</definedName>
    <definedName name="__z6" localSheetId="13" hidden="1">{"TAB1",#N/A,TRUE,"GENERAL";"TAB2",#N/A,TRUE,"GENERAL";"TAB3",#N/A,TRUE,"GENERAL";"TAB4",#N/A,TRUE,"GENERAL";"TAB5",#N/A,TRUE,"GENERAL"}</definedName>
    <definedName name="__z6" localSheetId="12" hidden="1">{"TAB1",#N/A,TRUE,"GENERAL";"TAB2",#N/A,TRUE,"GENERAL";"TAB3",#N/A,TRUE,"GENERAL";"TAB4",#N/A,TRUE,"GENERAL";"TAB5",#N/A,TRUE,"GENERAL"}</definedName>
    <definedName name="__z6" hidden="1">{"TAB1",#N/A,TRUE,"GENERAL";"TAB2",#N/A,TRUE,"GENERAL";"TAB3",#N/A,TRUE,"GENERAL";"TAB4",#N/A,TRUE,"GENERAL";"TAB5",#N/A,TRUE,"GENERAL"}</definedName>
    <definedName name="_1__xlnm.Print_Area" localSheetId="9">#REF!</definedName>
    <definedName name="_1__xlnm.Print_Area" localSheetId="5">#REF!</definedName>
    <definedName name="_1__xlnm.Print_Area" localSheetId="10">#REF!</definedName>
    <definedName name="_1__xlnm.Print_Area" localSheetId="6">#REF!</definedName>
    <definedName name="_1__xlnm.Print_Area" localSheetId="13">#REF!</definedName>
    <definedName name="_1__xlnm.Print_Area" localSheetId="12">#REF!</definedName>
    <definedName name="_1__xlnm.Print_Area">#REF!</definedName>
    <definedName name="_102Proced._.RICALCOLO">#N/A</definedName>
    <definedName name="_19Excel_BuiltIn_Print_Area_1_1_1" localSheetId="12">#REF!</definedName>
    <definedName name="_19Excel_BuiltIn_Print_Area_1_1_1">#REF!</definedName>
    <definedName name="_1Excel_BuiltIn_Print_Area_1_1" localSheetId="12">#REF!</definedName>
    <definedName name="_1Excel_BuiltIn_Print_Area_1_1">#REF!</definedName>
    <definedName name="_1Excel_BuiltIn_Print_Area_1_1_1" localSheetId="12">#REF!</definedName>
    <definedName name="_1Excel_BuiltIn_Print_Area_1_1_1">#REF!</definedName>
    <definedName name="_2__xlnm.Print_Titles" localSheetId="9">#REF!</definedName>
    <definedName name="_2__xlnm.Print_Titles" localSheetId="5">#REF!</definedName>
    <definedName name="_2__xlnm.Print_Titles" localSheetId="10">#REF!</definedName>
    <definedName name="_2__xlnm.Print_Titles" localSheetId="6">#REF!</definedName>
    <definedName name="_2__xlnm.Print_Titles" localSheetId="13">#REF!</definedName>
    <definedName name="_2__xlnm.Print_Titles" localSheetId="12">#REF!</definedName>
    <definedName name="_2__xlnm.Print_Titles">#REF!</definedName>
    <definedName name="_25Excel_BuiltIn_Print_Titles_1_1_1_1" localSheetId="12">#REF!</definedName>
    <definedName name="_25Excel_BuiltIn_Print_Titles_1_1_1_1">#REF!</definedName>
    <definedName name="_2Excel_BuiltIn_Print_Titles_1_1_1_1" localSheetId="12">#REF!</definedName>
    <definedName name="_2Excel_BuiltIn_Print_Titles_1_1_1_1">#REF!</definedName>
    <definedName name="_3A_impresión_IM_1" localSheetId="9">#REF!</definedName>
    <definedName name="_3A_impresión_IM_1" localSheetId="5">#REF!</definedName>
    <definedName name="_3A_impresión_IM_1" localSheetId="10">#REF!</definedName>
    <definedName name="_3A_impresión_IM_1" localSheetId="6">#REF!</definedName>
    <definedName name="_3A_impresión_IM_1" localSheetId="13">#REF!</definedName>
    <definedName name="_3A_impresión_IM_1" localSheetId="12">#REF!</definedName>
    <definedName name="_3A_impresión_IM_1">#REF!</definedName>
    <definedName name="_42C">#REF!</definedName>
    <definedName name="_42D">#REF!</definedName>
    <definedName name="_42E">#REF!</definedName>
    <definedName name="_44">#REF!</definedName>
    <definedName name="_4inf_1" localSheetId="9">#REF!</definedName>
    <definedName name="_4inf_1" localSheetId="5">#REF!</definedName>
    <definedName name="_4inf_1" localSheetId="10">#REF!</definedName>
    <definedName name="_4inf_1" localSheetId="6">#REF!</definedName>
    <definedName name="_4inf_1" localSheetId="13">#REF!</definedName>
    <definedName name="_4inf_1" localSheetId="12">#REF!</definedName>
    <definedName name="_4inf_1">#REF!</definedName>
    <definedName name="_4Proced._.CALC_FOGLIO">#N/A</definedName>
    <definedName name="_6">#REF!</definedName>
    <definedName name="_6Proced._.RICALCOLO">#N/A</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9" hidden="1">{"TAB1",#N/A,TRUE,"GENERAL";"TAB2",#N/A,TRUE,"GENERAL";"TAB3",#N/A,TRUE,"GENERAL";"TAB4",#N/A,TRUE,"GENERAL";"TAB5",#N/A,TRUE,"GENERAL"}</definedName>
    <definedName name="_a1" localSheetId="5" hidden="1">{"TAB1",#N/A,TRUE,"GENERAL";"TAB2",#N/A,TRUE,"GENERAL";"TAB3",#N/A,TRUE,"GENERAL";"TAB4",#N/A,TRUE,"GENERAL";"TAB5",#N/A,TRUE,"GENERAL"}</definedName>
    <definedName name="_a1" localSheetId="10" hidden="1">{"TAB1",#N/A,TRUE,"GENERAL";"TAB2",#N/A,TRUE,"GENERAL";"TAB3",#N/A,TRUE,"GENERAL";"TAB4",#N/A,TRUE,"GENERAL";"TAB5",#N/A,TRUE,"GENERAL"}</definedName>
    <definedName name="_a1" localSheetId="6" hidden="1">{"TAB1",#N/A,TRUE,"GENERAL";"TAB2",#N/A,TRUE,"GENERAL";"TAB3",#N/A,TRUE,"GENERAL";"TAB4",#N/A,TRUE,"GENERAL";"TAB5",#N/A,TRUE,"GENERAL"}</definedName>
    <definedName name="_a1" localSheetId="13" hidden="1">{"TAB1",#N/A,TRUE,"GENERAL";"TAB2",#N/A,TRUE,"GENERAL";"TAB3",#N/A,TRUE,"GENERAL";"TAB4",#N/A,TRUE,"GENERAL";"TAB5",#N/A,TRUE,"GENERAL"}</definedName>
    <definedName name="_a1" localSheetId="12" hidden="1">{"TAB1",#N/A,TRUE,"GENERAL";"TAB2",#N/A,TRUE,"GENERAL";"TAB3",#N/A,TRUE,"GENERAL";"TAB4",#N/A,TRUE,"GENERAL";"TAB5",#N/A,TRUE,"GENERAL"}</definedName>
    <definedName name="_a1" hidden="1">{"TAB1",#N/A,TRUE,"GENERAL";"TAB2",#N/A,TRUE,"GENERAL";"TAB3",#N/A,TRUE,"GENERAL";"TAB4",#N/A,TRUE,"GENERAL";"TAB5",#N/A,TRUE,"GENERAL"}</definedName>
    <definedName name="_A17000" localSheetId="9">#REF!</definedName>
    <definedName name="_A17000" localSheetId="5">#REF!</definedName>
    <definedName name="_A17000" localSheetId="10">#REF!</definedName>
    <definedName name="_A17000" localSheetId="6">#REF!</definedName>
    <definedName name="_A17000" localSheetId="13">#REF!</definedName>
    <definedName name="_A17000" localSheetId="12">#REF!</definedName>
    <definedName name="_A17000">#REF!</definedName>
    <definedName name="_A20000" localSheetId="9">#REF!</definedName>
    <definedName name="_A20000" localSheetId="5">#REF!</definedName>
    <definedName name="_A20000" localSheetId="10">#REF!</definedName>
    <definedName name="_A20000" localSheetId="6">#REF!</definedName>
    <definedName name="_A20000" localSheetId="13">#REF!</definedName>
    <definedName name="_A20000" localSheetId="12">#REF!</definedName>
    <definedName name="_A20000">#REF!</definedName>
    <definedName name="_a3" localSheetId="9" hidden="1">{"TAB1",#N/A,TRUE,"GENERAL";"TAB2",#N/A,TRUE,"GENERAL";"TAB3",#N/A,TRUE,"GENERAL";"TAB4",#N/A,TRUE,"GENERAL";"TAB5",#N/A,TRUE,"GENERAL"}</definedName>
    <definedName name="_a3" localSheetId="5" hidden="1">{"TAB1",#N/A,TRUE,"GENERAL";"TAB2",#N/A,TRUE,"GENERAL";"TAB3",#N/A,TRUE,"GENERAL";"TAB4",#N/A,TRUE,"GENERAL";"TAB5",#N/A,TRUE,"GENERAL"}</definedName>
    <definedName name="_a3" localSheetId="10" hidden="1">{"TAB1",#N/A,TRUE,"GENERAL";"TAB2",#N/A,TRUE,"GENERAL";"TAB3",#N/A,TRUE,"GENERAL";"TAB4",#N/A,TRUE,"GENERAL";"TAB5",#N/A,TRUE,"GENERAL"}</definedName>
    <definedName name="_a3" localSheetId="6" hidden="1">{"TAB1",#N/A,TRUE,"GENERAL";"TAB2",#N/A,TRUE,"GENERAL";"TAB3",#N/A,TRUE,"GENERAL";"TAB4",#N/A,TRUE,"GENERAL";"TAB5",#N/A,TRUE,"GENERAL"}</definedName>
    <definedName name="_a3" localSheetId="13" hidden="1">{"TAB1",#N/A,TRUE,"GENERAL";"TAB2",#N/A,TRUE,"GENERAL";"TAB3",#N/A,TRUE,"GENERAL";"TAB4",#N/A,TRUE,"GENERAL";"TAB5",#N/A,TRUE,"GENERAL"}</definedName>
    <definedName name="_a3" localSheetId="12" hidden="1">{"TAB1",#N/A,TRUE,"GENERAL";"TAB2",#N/A,TRUE,"GENERAL";"TAB3",#N/A,TRUE,"GENERAL";"TAB4",#N/A,TRUE,"GENERAL";"TAB5",#N/A,TRUE,"GENERAL"}</definedName>
    <definedName name="_a3" hidden="1">{"TAB1",#N/A,TRUE,"GENERAL";"TAB2",#N/A,TRUE,"GENERAL";"TAB3",#N/A,TRUE,"GENERAL";"TAB4",#N/A,TRUE,"GENERAL";"TAB5",#N/A,TRUE,"GENERAL"}</definedName>
    <definedName name="_A30000" localSheetId="9">#REF!</definedName>
    <definedName name="_A30000" localSheetId="5">#REF!</definedName>
    <definedName name="_A30000" localSheetId="10">#REF!</definedName>
    <definedName name="_A30000" localSheetId="6">#REF!</definedName>
    <definedName name="_A30000" localSheetId="13">#REF!</definedName>
    <definedName name="_A30000" localSheetId="12">#REF!</definedName>
    <definedName name="_A30000">#REF!</definedName>
    <definedName name="_a4" localSheetId="9" hidden="1">{"via1",#N/A,TRUE,"general";"via2",#N/A,TRUE,"general";"via3",#N/A,TRUE,"general"}</definedName>
    <definedName name="_a4" localSheetId="5" hidden="1">{"via1",#N/A,TRUE,"general";"via2",#N/A,TRUE,"general";"via3",#N/A,TRUE,"general"}</definedName>
    <definedName name="_a4" localSheetId="10" hidden="1">{"via1",#N/A,TRUE,"general";"via2",#N/A,TRUE,"general";"via3",#N/A,TRUE,"general"}</definedName>
    <definedName name="_a4" localSheetId="6" hidden="1">{"via1",#N/A,TRUE,"general";"via2",#N/A,TRUE,"general";"via3",#N/A,TRUE,"general"}</definedName>
    <definedName name="_a4" localSheetId="13" hidden="1">{"via1",#N/A,TRUE,"general";"via2",#N/A,TRUE,"general";"via3",#N/A,TRUE,"general"}</definedName>
    <definedName name="_a4" localSheetId="12"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5" hidden="1">{"TAB1",#N/A,TRUE,"GENERAL";"TAB2",#N/A,TRUE,"GENERAL";"TAB3",#N/A,TRUE,"GENERAL";"TAB4",#N/A,TRUE,"GENERAL";"TAB5",#N/A,TRUE,"GENERAL"}</definedName>
    <definedName name="_a5" localSheetId="10" hidden="1">{"TAB1",#N/A,TRUE,"GENERAL";"TAB2",#N/A,TRUE,"GENERAL";"TAB3",#N/A,TRUE,"GENERAL";"TAB4",#N/A,TRUE,"GENERAL";"TAB5",#N/A,TRUE,"GENERAL"}</definedName>
    <definedName name="_a5" localSheetId="6" hidden="1">{"TAB1",#N/A,TRUE,"GENERAL";"TAB2",#N/A,TRUE,"GENERAL";"TAB3",#N/A,TRUE,"GENERAL";"TAB4",#N/A,TRUE,"GENERAL";"TAB5",#N/A,TRUE,"GENERAL"}</definedName>
    <definedName name="_a5" localSheetId="13" hidden="1">{"TAB1",#N/A,TRUE,"GENERAL";"TAB2",#N/A,TRUE,"GENERAL";"TAB3",#N/A,TRUE,"GENERAL";"TAB4",#N/A,TRUE,"GENERAL";"TAB5",#N/A,TRUE,"GENERAL"}</definedName>
    <definedName name="_a5" localSheetId="12"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5" hidden="1">{"TAB1",#N/A,TRUE,"GENERAL";"TAB2",#N/A,TRUE,"GENERAL";"TAB3",#N/A,TRUE,"GENERAL";"TAB4",#N/A,TRUE,"GENERAL";"TAB5",#N/A,TRUE,"GENERAL"}</definedName>
    <definedName name="_a6" localSheetId="10" hidden="1">{"TAB1",#N/A,TRUE,"GENERAL";"TAB2",#N/A,TRUE,"GENERAL";"TAB3",#N/A,TRUE,"GENERAL";"TAB4",#N/A,TRUE,"GENERAL";"TAB5",#N/A,TRUE,"GENERAL"}</definedName>
    <definedName name="_a6" localSheetId="6" hidden="1">{"TAB1",#N/A,TRUE,"GENERAL";"TAB2",#N/A,TRUE,"GENERAL";"TAB3",#N/A,TRUE,"GENERAL";"TAB4",#N/A,TRUE,"GENERAL";"TAB5",#N/A,TRUE,"GENERAL"}</definedName>
    <definedName name="_a6" localSheetId="13" hidden="1">{"TAB1",#N/A,TRUE,"GENERAL";"TAB2",#N/A,TRUE,"GENERAL";"TAB3",#N/A,TRUE,"GENERAL";"TAB4",#N/A,TRUE,"GENERAL";"TAB5",#N/A,TRUE,"GENERAL"}</definedName>
    <definedName name="_a6" localSheetId="12" hidden="1">{"TAB1",#N/A,TRUE,"GENERAL";"TAB2",#N/A,TRUE,"GENERAL";"TAB3",#N/A,TRUE,"GENERAL";"TAB4",#N/A,TRUE,"GENERAL";"TAB5",#N/A,TRUE,"GENERAL"}</definedName>
    <definedName name="_a6" hidden="1">{"TAB1",#N/A,TRUE,"GENERAL";"TAB2",#N/A,TRUE,"GENERAL";"TAB3",#N/A,TRUE,"GENERAL";"TAB4",#N/A,TRUE,"GENERAL";"TAB5",#N/A,TRUE,"GENERAL"}</definedName>
    <definedName name="_AFC1" localSheetId="9">#REF!</definedName>
    <definedName name="_AFC1" localSheetId="10">#REF!</definedName>
    <definedName name="_AFC1" localSheetId="6">#REF!</definedName>
    <definedName name="_AFC1" localSheetId="12">#REF!</definedName>
    <definedName name="_AFC1">#REF!</definedName>
    <definedName name="_AFC3" localSheetId="9">#REF!</definedName>
    <definedName name="_AFC3" localSheetId="10">#REF!</definedName>
    <definedName name="_AFC3" localSheetId="6">#REF!</definedName>
    <definedName name="_AFC3" localSheetId="12">#REF!</definedName>
    <definedName name="_AFC3">#REF!</definedName>
    <definedName name="_AFC5" localSheetId="9">#REF!</definedName>
    <definedName name="_AFC5" localSheetId="10">#REF!</definedName>
    <definedName name="_AFC5" localSheetId="6">#REF!</definedName>
    <definedName name="_AFC5" localSheetId="12">#REF!</definedName>
    <definedName name="_AFC5">#REF!</definedName>
    <definedName name="_aiu2" localSheetId="10">#REF!</definedName>
    <definedName name="_aiu2" localSheetId="12">[8]AIU!$J$105</definedName>
    <definedName name="_aiu2">#REF!</definedName>
    <definedName name="_ALL4" localSheetId="9">#REF!</definedName>
    <definedName name="_ALL4" localSheetId="5">#REF!</definedName>
    <definedName name="_ALL4" localSheetId="10">#REF!</definedName>
    <definedName name="_ALL4" localSheetId="6">#REF!</definedName>
    <definedName name="_ALL4" localSheetId="13">#REF!</definedName>
    <definedName name="_ALL4" localSheetId="12">#REF!</definedName>
    <definedName name="_ALL4">#REF!</definedName>
    <definedName name="_Amm1" localSheetId="9">#REF!</definedName>
    <definedName name="_Amm1" localSheetId="5">#REF!</definedName>
    <definedName name="_Amm1" localSheetId="10">#REF!</definedName>
    <definedName name="_Amm1" localSheetId="6">#REF!</definedName>
    <definedName name="_Amm1" localSheetId="13">#REF!</definedName>
    <definedName name="_Amm1" localSheetId="12">#REF!</definedName>
    <definedName name="_Amm1">#REF!</definedName>
    <definedName name="_Amm2" localSheetId="9">#REF!</definedName>
    <definedName name="_Amm2" localSheetId="5">#REF!</definedName>
    <definedName name="_Amm2" localSheetId="10">#REF!</definedName>
    <definedName name="_Amm2" localSheetId="6">#REF!</definedName>
    <definedName name="_Amm2" localSheetId="13">#REF!</definedName>
    <definedName name="_Amm2" localSheetId="12">#REF!</definedName>
    <definedName name="_Amm2">#REF!</definedName>
    <definedName name="_apu1" localSheetId="10">#REF!</definedName>
    <definedName name="_apu1" localSheetId="12">[3]INSUMOS!#REF!</definedName>
    <definedName name="_apu1">#REF!</definedName>
    <definedName name="_APU221" localSheetId="9">#REF!</definedName>
    <definedName name="_APU221" localSheetId="5">#REF!</definedName>
    <definedName name="_APU221" localSheetId="10">#REF!</definedName>
    <definedName name="_APU221" localSheetId="6">#REF!</definedName>
    <definedName name="_APU221" localSheetId="13">#REF!</definedName>
    <definedName name="_APU221" localSheetId="12">#REF!</definedName>
    <definedName name="_APU221">#REF!</definedName>
    <definedName name="_APU3" localSheetId="9">#REF!</definedName>
    <definedName name="_APU3" localSheetId="5">#REF!</definedName>
    <definedName name="_APU3" localSheetId="10">#REF!</definedName>
    <definedName name="_APU3" localSheetId="6">#REF!</definedName>
    <definedName name="_APU3" localSheetId="13">#REF!</definedName>
    <definedName name="_APU3" localSheetId="12">#REF!</definedName>
    <definedName name="_APU3">#REF!</definedName>
    <definedName name="_APU465" localSheetId="9">#REF!</definedName>
    <definedName name="_APU465" localSheetId="10">#REF!</definedName>
    <definedName name="_APU465" localSheetId="6">#REF!</definedName>
    <definedName name="_APU465" localSheetId="12">#REF!</definedName>
    <definedName name="_APU465">#REF!</definedName>
    <definedName name="_B104067" localSheetId="9">#REF!</definedName>
    <definedName name="_B104067" localSheetId="5">#REF!</definedName>
    <definedName name="_B104067" localSheetId="10">#REF!</definedName>
    <definedName name="_B104067" localSheetId="6">#REF!</definedName>
    <definedName name="_B104067" localSheetId="13">#REF!</definedName>
    <definedName name="_B104067" localSheetId="12">#REF!</definedName>
    <definedName name="_B104067">#REF!</definedName>
    <definedName name="_b2" localSheetId="9" hidden="1">{"TAB1",#N/A,TRUE,"GENERAL";"TAB2",#N/A,TRUE,"GENERAL";"TAB3",#N/A,TRUE,"GENERAL";"TAB4",#N/A,TRUE,"GENERAL";"TAB5",#N/A,TRUE,"GENERAL"}</definedName>
    <definedName name="_b2" localSheetId="5" hidden="1">{"TAB1",#N/A,TRUE,"GENERAL";"TAB2",#N/A,TRUE,"GENERAL";"TAB3",#N/A,TRUE,"GENERAL";"TAB4",#N/A,TRUE,"GENERAL";"TAB5",#N/A,TRUE,"GENERAL"}</definedName>
    <definedName name="_b2" localSheetId="10" hidden="1">{"TAB1",#N/A,TRUE,"GENERAL";"TAB2",#N/A,TRUE,"GENERAL";"TAB3",#N/A,TRUE,"GENERAL";"TAB4",#N/A,TRUE,"GENERAL";"TAB5",#N/A,TRUE,"GENERAL"}</definedName>
    <definedName name="_b2" localSheetId="6" hidden="1">{"TAB1",#N/A,TRUE,"GENERAL";"TAB2",#N/A,TRUE,"GENERAL";"TAB3",#N/A,TRUE,"GENERAL";"TAB4",#N/A,TRUE,"GENERAL";"TAB5",#N/A,TRUE,"GENERAL"}</definedName>
    <definedName name="_b2" localSheetId="13" hidden="1">{"TAB1",#N/A,TRUE,"GENERAL";"TAB2",#N/A,TRUE,"GENERAL";"TAB3",#N/A,TRUE,"GENERAL";"TAB4",#N/A,TRUE,"GENERAL";"TAB5",#N/A,TRUE,"GENERAL"}</definedName>
    <definedName name="_b2" localSheetId="12"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5" hidden="1">{"TAB1",#N/A,TRUE,"GENERAL";"TAB2",#N/A,TRUE,"GENERAL";"TAB3",#N/A,TRUE,"GENERAL";"TAB4",#N/A,TRUE,"GENERAL";"TAB5",#N/A,TRUE,"GENERAL"}</definedName>
    <definedName name="_b3" localSheetId="10" hidden="1">{"TAB1",#N/A,TRUE,"GENERAL";"TAB2",#N/A,TRUE,"GENERAL";"TAB3",#N/A,TRUE,"GENERAL";"TAB4",#N/A,TRUE,"GENERAL";"TAB5",#N/A,TRUE,"GENERAL"}</definedName>
    <definedName name="_b3" localSheetId="6" hidden="1">{"TAB1",#N/A,TRUE,"GENERAL";"TAB2",#N/A,TRUE,"GENERAL";"TAB3",#N/A,TRUE,"GENERAL";"TAB4",#N/A,TRUE,"GENERAL";"TAB5",#N/A,TRUE,"GENERAL"}</definedName>
    <definedName name="_b3" localSheetId="13" hidden="1">{"TAB1",#N/A,TRUE,"GENERAL";"TAB2",#N/A,TRUE,"GENERAL";"TAB3",#N/A,TRUE,"GENERAL";"TAB4",#N/A,TRUE,"GENERAL";"TAB5",#N/A,TRUE,"GENERAL"}</definedName>
    <definedName name="_b3" localSheetId="12"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5" hidden="1">{"TAB1",#N/A,TRUE,"GENERAL";"TAB2",#N/A,TRUE,"GENERAL";"TAB3",#N/A,TRUE,"GENERAL";"TAB4",#N/A,TRUE,"GENERAL";"TAB5",#N/A,TRUE,"GENERAL"}</definedName>
    <definedName name="_b4" localSheetId="10" hidden="1">{"TAB1",#N/A,TRUE,"GENERAL";"TAB2",#N/A,TRUE,"GENERAL";"TAB3",#N/A,TRUE,"GENERAL";"TAB4",#N/A,TRUE,"GENERAL";"TAB5",#N/A,TRUE,"GENERAL"}</definedName>
    <definedName name="_b4" localSheetId="6" hidden="1">{"TAB1",#N/A,TRUE,"GENERAL";"TAB2",#N/A,TRUE,"GENERAL";"TAB3",#N/A,TRUE,"GENERAL";"TAB4",#N/A,TRUE,"GENERAL";"TAB5",#N/A,TRUE,"GENERAL"}</definedName>
    <definedName name="_b4" localSheetId="13" hidden="1">{"TAB1",#N/A,TRUE,"GENERAL";"TAB2",#N/A,TRUE,"GENERAL";"TAB3",#N/A,TRUE,"GENERAL";"TAB4",#N/A,TRUE,"GENERAL";"TAB5",#N/A,TRUE,"GENERAL"}</definedName>
    <definedName name="_b4" localSheetId="12"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5" hidden="1">{"TAB1",#N/A,TRUE,"GENERAL";"TAB2",#N/A,TRUE,"GENERAL";"TAB3",#N/A,TRUE,"GENERAL";"TAB4",#N/A,TRUE,"GENERAL";"TAB5",#N/A,TRUE,"GENERAL"}</definedName>
    <definedName name="_b5" localSheetId="10" hidden="1">{"TAB1",#N/A,TRUE,"GENERAL";"TAB2",#N/A,TRUE,"GENERAL";"TAB3",#N/A,TRUE,"GENERAL";"TAB4",#N/A,TRUE,"GENERAL";"TAB5",#N/A,TRUE,"GENERAL"}</definedName>
    <definedName name="_b5" localSheetId="6" hidden="1">{"TAB1",#N/A,TRUE,"GENERAL";"TAB2",#N/A,TRUE,"GENERAL";"TAB3",#N/A,TRUE,"GENERAL";"TAB4",#N/A,TRUE,"GENERAL";"TAB5",#N/A,TRUE,"GENERAL"}</definedName>
    <definedName name="_b5" localSheetId="13" hidden="1">{"TAB1",#N/A,TRUE,"GENERAL";"TAB2",#N/A,TRUE,"GENERAL";"TAB3",#N/A,TRUE,"GENERAL";"TAB4",#N/A,TRUE,"GENERAL";"TAB5",#N/A,TRUE,"GENERAL"}</definedName>
    <definedName name="_b5" localSheetId="12"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5" hidden="1">{"TAB1",#N/A,TRUE,"GENERAL";"TAB2",#N/A,TRUE,"GENERAL";"TAB3",#N/A,TRUE,"GENERAL";"TAB4",#N/A,TRUE,"GENERAL";"TAB5",#N/A,TRUE,"GENERAL"}</definedName>
    <definedName name="_b6" localSheetId="10" hidden="1">{"TAB1",#N/A,TRUE,"GENERAL";"TAB2",#N/A,TRUE,"GENERAL";"TAB3",#N/A,TRUE,"GENERAL";"TAB4",#N/A,TRUE,"GENERAL";"TAB5",#N/A,TRUE,"GENERAL"}</definedName>
    <definedName name="_b6" localSheetId="6" hidden="1">{"TAB1",#N/A,TRUE,"GENERAL";"TAB2",#N/A,TRUE,"GENERAL";"TAB3",#N/A,TRUE,"GENERAL";"TAB4",#N/A,TRUE,"GENERAL";"TAB5",#N/A,TRUE,"GENERAL"}</definedName>
    <definedName name="_b6" localSheetId="13" hidden="1">{"TAB1",#N/A,TRUE,"GENERAL";"TAB2",#N/A,TRUE,"GENERAL";"TAB3",#N/A,TRUE,"GENERAL";"TAB4",#N/A,TRUE,"GENERAL";"TAB5",#N/A,TRUE,"GENERAL"}</definedName>
    <definedName name="_b6" localSheetId="12"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5" hidden="1">{"via1",#N/A,TRUE,"general";"via2",#N/A,TRUE,"general";"via3",#N/A,TRUE,"general"}</definedName>
    <definedName name="_b7" localSheetId="10" hidden="1">{"via1",#N/A,TRUE,"general";"via2",#N/A,TRUE,"general";"via3",#N/A,TRUE,"general"}</definedName>
    <definedName name="_b7" localSheetId="6" hidden="1">{"via1",#N/A,TRUE,"general";"via2",#N/A,TRUE,"general";"via3",#N/A,TRUE,"general"}</definedName>
    <definedName name="_b7" localSheetId="13" hidden="1">{"via1",#N/A,TRUE,"general";"via2",#N/A,TRUE,"general";"via3",#N/A,TRUE,"general"}</definedName>
    <definedName name="_b7" localSheetId="12"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5" hidden="1">{"via1",#N/A,TRUE,"general";"via2",#N/A,TRUE,"general";"via3",#N/A,TRUE,"general"}</definedName>
    <definedName name="_b8" localSheetId="10" hidden="1">{"via1",#N/A,TRUE,"general";"via2",#N/A,TRUE,"general";"via3",#N/A,TRUE,"general"}</definedName>
    <definedName name="_b8" localSheetId="6" hidden="1">{"via1",#N/A,TRUE,"general";"via2",#N/A,TRUE,"general";"via3",#N/A,TRUE,"general"}</definedName>
    <definedName name="_b8" localSheetId="13" hidden="1">{"via1",#N/A,TRUE,"general";"via2",#N/A,TRUE,"general";"via3",#N/A,TRUE,"general"}</definedName>
    <definedName name="_b8" localSheetId="12" hidden="1">{"via1",#N/A,TRUE,"general";"via2",#N/A,TRUE,"general";"via3",#N/A,TRUE,"general"}</definedName>
    <definedName name="_b8" hidden="1">{"via1",#N/A,TRUE,"general";"via2",#N/A,TRUE,"general";"via3",#N/A,TRUE,"general"}</definedName>
    <definedName name="_B93008" localSheetId="9">#REF!</definedName>
    <definedName name="_B93008" localSheetId="5">#REF!</definedName>
    <definedName name="_B93008" localSheetId="10">#REF!</definedName>
    <definedName name="_B93008" localSheetId="6">#REF!</definedName>
    <definedName name="_B93008" localSheetId="13">#REF!</definedName>
    <definedName name="_B93008" localSheetId="12">#REF!</definedName>
    <definedName name="_B93008">#REF!</definedName>
    <definedName name="_bb9" localSheetId="9" hidden="1">{"TAB1",#N/A,TRUE,"GENERAL";"TAB2",#N/A,TRUE,"GENERAL";"TAB3",#N/A,TRUE,"GENERAL";"TAB4",#N/A,TRUE,"GENERAL";"TAB5",#N/A,TRUE,"GENERAL"}</definedName>
    <definedName name="_bb9" localSheetId="5" hidden="1">{"TAB1",#N/A,TRUE,"GENERAL";"TAB2",#N/A,TRUE,"GENERAL";"TAB3",#N/A,TRUE,"GENERAL";"TAB4",#N/A,TRUE,"GENERAL";"TAB5",#N/A,TRUE,"GENERAL"}</definedName>
    <definedName name="_bb9" localSheetId="10" hidden="1">{"TAB1",#N/A,TRUE,"GENERAL";"TAB2",#N/A,TRUE,"GENERAL";"TAB3",#N/A,TRUE,"GENERAL";"TAB4",#N/A,TRUE,"GENERAL";"TAB5",#N/A,TRUE,"GENERAL"}</definedName>
    <definedName name="_bb9" localSheetId="6" hidden="1">{"TAB1",#N/A,TRUE,"GENERAL";"TAB2",#N/A,TRUE,"GENERAL";"TAB3",#N/A,TRUE,"GENERAL";"TAB4",#N/A,TRUE,"GENERAL";"TAB5",#N/A,TRUE,"GENERAL"}</definedName>
    <definedName name="_bb9" localSheetId="13" hidden="1">{"TAB1",#N/A,TRUE,"GENERAL";"TAB2",#N/A,TRUE,"GENERAL";"TAB3",#N/A,TRUE,"GENERAL";"TAB4",#N/A,TRUE,"GENERAL";"TAB5",#N/A,TRUE,"GENERAL"}</definedName>
    <definedName name="_bb9" localSheetId="12"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2" hidden="1">{"TAB1",#N/A,TRUE,"GENERAL";"TAB2",#N/A,TRUE,"GENERAL";"TAB3",#N/A,TRUE,"GENERAL";"TAB4",#N/A,TRUE,"GENERAL";"TAB5",#N/A,TRUE,"GENERAL"}</definedName>
    <definedName name="_bgb5" hidden="1">{"TAB1",#N/A,TRUE,"GENERAL";"TAB2",#N/A,TRUE,"GENERAL";"TAB3",#N/A,TRUE,"GENERAL";"TAB4",#N/A,TRUE,"GENERAL";"TAB5",#N/A,TRUE,"GENERAL"}</definedName>
    <definedName name="_BGC1" localSheetId="9">#REF!</definedName>
    <definedName name="_BGC1" localSheetId="10">#REF!</definedName>
    <definedName name="_BGC1" localSheetId="6">#REF!</definedName>
    <definedName name="_BGC1" localSheetId="12">#REF!</definedName>
    <definedName name="_BGC1">#REF!</definedName>
    <definedName name="_BGC3" localSheetId="9">#REF!</definedName>
    <definedName name="_BGC3" localSheetId="10">#REF!</definedName>
    <definedName name="_BGC3" localSheetId="6">#REF!</definedName>
    <definedName name="_BGC3" localSheetId="12">#REF!</definedName>
    <definedName name="_BGC3">#REF!</definedName>
    <definedName name="_BGC5" localSheetId="9">#REF!</definedName>
    <definedName name="_BGC5" localSheetId="10">#REF!</definedName>
    <definedName name="_BGC5" localSheetId="6">#REF!</definedName>
    <definedName name="_BGC5" localSheetId="12">#REF!</definedName>
    <definedName name="_BGC5">#REF!</definedName>
    <definedName name="_CAC1" localSheetId="9">#REF!</definedName>
    <definedName name="_CAC1" localSheetId="10">#REF!</definedName>
    <definedName name="_CAC1" localSheetId="6">#REF!</definedName>
    <definedName name="_CAC1" localSheetId="12">#REF!</definedName>
    <definedName name="_CAC1">#REF!</definedName>
    <definedName name="_CAC3" localSheetId="9">#REF!</definedName>
    <definedName name="_CAC3" localSheetId="10">#REF!</definedName>
    <definedName name="_CAC3" localSheetId="6">#REF!</definedName>
    <definedName name="_CAC3" localSheetId="12">#REF!</definedName>
    <definedName name="_CAC3">#REF!</definedName>
    <definedName name="_CAC5" localSheetId="9">#REF!</definedName>
    <definedName name="_CAC5" localSheetId="10">#REF!</definedName>
    <definedName name="_CAC5" localSheetId="6">#REF!</definedName>
    <definedName name="_CAC5" localSheetId="12">#REF!</definedName>
    <definedName name="_CAC5">#REF!</definedName>
    <definedName name="_CMU005" localSheetId="9" hidden="1">#REF!</definedName>
    <definedName name="_CMU005" localSheetId="5" hidden="1">#REF!</definedName>
    <definedName name="_CMU005" localSheetId="10" hidden="1">#REF!</definedName>
    <definedName name="_CMU005" localSheetId="6" hidden="1">#REF!</definedName>
    <definedName name="_CMU005" localSheetId="13" hidden="1">#REF!</definedName>
    <definedName name="_CMU005" localSheetId="12" hidden="1">#REF!</definedName>
    <definedName name="_CMU005" hidden="1">#REF!</definedName>
    <definedName name="_cmu05" localSheetId="9">#REF!</definedName>
    <definedName name="_cmu05" localSheetId="5">#REF!</definedName>
    <definedName name="_cmu05" localSheetId="10">#REF!</definedName>
    <definedName name="_cmu05" localSheetId="6">#REF!</definedName>
    <definedName name="_cmu05" localSheetId="13">#REF!</definedName>
    <definedName name="_cmu05" localSheetId="12">#REF!</definedName>
    <definedName name="_cmu05">#REF!</definedName>
    <definedName name="_Cod1" localSheetId="9">#REF!</definedName>
    <definedName name="_Cod1" localSheetId="5">#REF!</definedName>
    <definedName name="_Cod1" localSheetId="10">#REF!</definedName>
    <definedName name="_Cod1" localSheetId="6">#REF!</definedName>
    <definedName name="_Cod1" localSheetId="13">#REF!</definedName>
    <definedName name="_Cod1" localSheetId="12">#REF!</definedName>
    <definedName name="_Cod1">#REF!</definedName>
    <definedName name="_cua1" localSheetId="10">#REF!</definedName>
    <definedName name="_cua1" localSheetId="12">'[5]ALCANTARILLADO RAS'!$A$4:$B$14</definedName>
    <definedName name="_cua1">#REF!</definedName>
    <definedName name="_D128899" localSheetId="9">#REF!</definedName>
    <definedName name="_D128899" localSheetId="5">#REF!</definedName>
    <definedName name="_D128899" localSheetId="10">#REF!</definedName>
    <definedName name="_D128899" localSheetId="6">#REF!</definedName>
    <definedName name="_D128899" localSheetId="13">#REF!</definedName>
    <definedName name="_D128899" localSheetId="12">#REF!</definedName>
    <definedName name="_D128899">#REF!</definedName>
    <definedName name="_D77032" localSheetId="9">#REF!</definedName>
    <definedName name="_D77032" localSheetId="5">#REF!</definedName>
    <definedName name="_D77032" localSheetId="10">#REF!</definedName>
    <definedName name="_D77032" localSheetId="6">#REF!</definedName>
    <definedName name="_D77032" localSheetId="13">#REF!</definedName>
    <definedName name="_D77032" localSheetId="12">#REF!</definedName>
    <definedName name="_D77032">#REF!</definedName>
    <definedName name="_DCF2" localSheetId="9">#REF!</definedName>
    <definedName name="_DCF2" localSheetId="5">#REF!</definedName>
    <definedName name="_DCF2" localSheetId="10">#REF!</definedName>
    <definedName name="_DCF2" localSheetId="6">#REF!</definedName>
    <definedName name="_DCF2" localSheetId="13">#REF!</definedName>
    <definedName name="_DCF2" localSheetId="12">#REF!</definedName>
    <definedName name="_DCF2">#REF!</definedName>
    <definedName name="_dhc1" localSheetId="10">#REF!</definedName>
    <definedName name="_dhc1" localSheetId="12">[12]Dimensiones!$B$13</definedName>
    <definedName name="_dhc1">#REF!</definedName>
    <definedName name="_dhc2" localSheetId="10">#REF!</definedName>
    <definedName name="_dhc2" localSheetId="12">[12]Dimensiones!$B$17</definedName>
    <definedName name="_dhc2">#REF!</definedName>
    <definedName name="_dhc3" localSheetId="10">#REF!</definedName>
    <definedName name="_dhc3" localSheetId="12">[12]Dimensiones!$B$21</definedName>
    <definedName name="_dhc3">#REF!</definedName>
    <definedName name="_dhc4" localSheetId="10">#REF!</definedName>
    <definedName name="_dhc4" localSheetId="12">[12]Dimensiones!$B$25</definedName>
    <definedName name="_dhc4">#REF!</definedName>
    <definedName name="_dhc5" localSheetId="10">#REF!</definedName>
    <definedName name="_dhc5" localSheetId="12">[12]Dimensiones!$B$29</definedName>
    <definedName name="_dhc5">#REF!</definedName>
    <definedName name="_DMD1" localSheetId="9">#REF!</definedName>
    <definedName name="_DMD1" localSheetId="5">#REF!</definedName>
    <definedName name="_DMD1" localSheetId="10">#REF!</definedName>
    <definedName name="_DMD1" localSheetId="6">#REF!</definedName>
    <definedName name="_DMD1" localSheetId="13">#REF!</definedName>
    <definedName name="_DMD1" localSheetId="12">#REF!</definedName>
    <definedName name="_DMD1">#REF!</definedName>
    <definedName name="_dvc1" localSheetId="10">#REF!</definedName>
    <definedName name="_dvc1" localSheetId="12">[12]Dimensiones!$B$12</definedName>
    <definedName name="_dvc1">#REF!</definedName>
    <definedName name="_dvc2" localSheetId="10">#REF!</definedName>
    <definedName name="_dvc2" localSheetId="12">[12]Dimensiones!$B$16</definedName>
    <definedName name="_dvc2">#REF!</definedName>
    <definedName name="_dvc3" localSheetId="10">#REF!</definedName>
    <definedName name="_dvc3" localSheetId="12">[12]Dimensiones!$B$20</definedName>
    <definedName name="_dvc3">#REF!</definedName>
    <definedName name="_dvc4" localSheetId="10">#REF!</definedName>
    <definedName name="_dvc4" localSheetId="12">[12]Dimensiones!$B$24</definedName>
    <definedName name="_dvc4">#REF!</definedName>
    <definedName name="_dvc5" localSheetId="10">#REF!</definedName>
    <definedName name="_dvc5" localSheetId="12">[12]Dimensiones!$B$28</definedName>
    <definedName name="_dvc5">#REF!</definedName>
    <definedName name="_E" localSheetId="9">#REF!</definedName>
    <definedName name="_E" localSheetId="5">#REF!</definedName>
    <definedName name="_E" localSheetId="10">#REF!</definedName>
    <definedName name="_E" localSheetId="6">#REF!</definedName>
    <definedName name="_E" localSheetId="13">#REF!</definedName>
    <definedName name="_E" localSheetId="12">#REF!</definedName>
    <definedName name="_E">#REF!</definedName>
    <definedName name="_eac1" localSheetId="10">#REF!</definedName>
    <definedName name="_eac1" localSheetId="12">[12]Dimensiones!$F$10</definedName>
    <definedName name="_eac1">#REF!</definedName>
    <definedName name="_eac2" localSheetId="10">#REF!</definedName>
    <definedName name="_eac2" localSheetId="12">[12]Dimensiones!$F$13</definedName>
    <definedName name="_eac2">#REF!</definedName>
    <definedName name="_eac3" localSheetId="10">#REF!</definedName>
    <definedName name="_eac3" localSheetId="12">[12]Dimensiones!$F$16</definedName>
    <definedName name="_eac3">#REF!</definedName>
    <definedName name="_eac4" localSheetId="10">#REF!</definedName>
    <definedName name="_eac4" localSheetId="12">[12]Dimensiones!$F$19</definedName>
    <definedName name="_eac4">#REF!</definedName>
    <definedName name="_eac5" localSheetId="10">#REF!</definedName>
    <definedName name="_eac5" localSheetId="12">[12]Dimensiones!$F$22</definedName>
    <definedName name="_eac5">#REF!</definedName>
    <definedName name="_EST1" localSheetId="9">#REF!</definedName>
    <definedName name="_EST1" localSheetId="5">#REF!</definedName>
    <definedName name="_EST1" localSheetId="10">#REF!</definedName>
    <definedName name="_EST1" localSheetId="6">#REF!</definedName>
    <definedName name="_EST1" localSheetId="13">#REF!</definedName>
    <definedName name="_EST1" localSheetId="12">#REF!</definedName>
    <definedName name="_EST1">#REF!</definedName>
    <definedName name="_EST10" localSheetId="9">#REF!</definedName>
    <definedName name="_EST10" localSheetId="5">#REF!</definedName>
    <definedName name="_EST10" localSheetId="10">#REF!</definedName>
    <definedName name="_EST10" localSheetId="6">#REF!</definedName>
    <definedName name="_EST10" localSheetId="13">#REF!</definedName>
    <definedName name="_EST10" localSheetId="12">#REF!</definedName>
    <definedName name="_EST10">#REF!</definedName>
    <definedName name="_EST11" localSheetId="9">#REF!</definedName>
    <definedName name="_EST11" localSheetId="5">#REF!</definedName>
    <definedName name="_EST11" localSheetId="10">#REF!</definedName>
    <definedName name="_EST11" localSheetId="6">#REF!</definedName>
    <definedName name="_EST11" localSheetId="13">#REF!</definedName>
    <definedName name="_EST11" localSheetId="12">#REF!</definedName>
    <definedName name="_EST11">#REF!</definedName>
    <definedName name="_EST12" localSheetId="9">#REF!</definedName>
    <definedName name="_EST12" localSheetId="5">#REF!</definedName>
    <definedName name="_EST12" localSheetId="10">#REF!</definedName>
    <definedName name="_EST12" localSheetId="6">#REF!</definedName>
    <definedName name="_EST12" localSheetId="13">#REF!</definedName>
    <definedName name="_EST12" localSheetId="12">#REF!</definedName>
    <definedName name="_EST12">#REF!</definedName>
    <definedName name="_EST13" localSheetId="9">#REF!</definedName>
    <definedName name="_EST13" localSheetId="5">#REF!</definedName>
    <definedName name="_EST13" localSheetId="10">#REF!</definedName>
    <definedName name="_EST13" localSheetId="6">#REF!</definedName>
    <definedName name="_EST13" localSheetId="13">#REF!</definedName>
    <definedName name="_EST13" localSheetId="12">#REF!</definedName>
    <definedName name="_EST13">#REF!</definedName>
    <definedName name="_EST14" localSheetId="9">#REF!</definedName>
    <definedName name="_EST14" localSheetId="5">#REF!</definedName>
    <definedName name="_EST14" localSheetId="10">#REF!</definedName>
    <definedName name="_EST14" localSheetId="6">#REF!</definedName>
    <definedName name="_EST14" localSheetId="13">#REF!</definedName>
    <definedName name="_EST14" localSheetId="12">#REF!</definedName>
    <definedName name="_EST14">#REF!</definedName>
    <definedName name="_EST15" localSheetId="9">#REF!</definedName>
    <definedName name="_EST15" localSheetId="5">#REF!</definedName>
    <definedName name="_EST15" localSheetId="10">#REF!</definedName>
    <definedName name="_EST15" localSheetId="6">#REF!</definedName>
    <definedName name="_EST15" localSheetId="13">#REF!</definedName>
    <definedName name="_EST15" localSheetId="12">#REF!</definedName>
    <definedName name="_EST15">#REF!</definedName>
    <definedName name="_EST16" localSheetId="9">#REF!</definedName>
    <definedName name="_EST16" localSheetId="5">#REF!</definedName>
    <definedName name="_EST16" localSheetId="10">#REF!</definedName>
    <definedName name="_EST16" localSheetId="6">#REF!</definedName>
    <definedName name="_EST16" localSheetId="13">#REF!</definedName>
    <definedName name="_EST16" localSheetId="12">#REF!</definedName>
    <definedName name="_EST16">#REF!</definedName>
    <definedName name="_EST17" localSheetId="9">#REF!</definedName>
    <definedName name="_EST17" localSheetId="5">#REF!</definedName>
    <definedName name="_EST17" localSheetId="10">#REF!</definedName>
    <definedName name="_EST17" localSheetId="6">#REF!</definedName>
    <definedName name="_EST17" localSheetId="13">#REF!</definedName>
    <definedName name="_EST17" localSheetId="12">#REF!</definedName>
    <definedName name="_EST17">#REF!</definedName>
    <definedName name="_EST18" localSheetId="9">#REF!</definedName>
    <definedName name="_EST18" localSheetId="5">#REF!</definedName>
    <definedName name="_EST18" localSheetId="10">#REF!</definedName>
    <definedName name="_EST18" localSheetId="6">#REF!</definedName>
    <definedName name="_EST18" localSheetId="13">#REF!</definedName>
    <definedName name="_EST18" localSheetId="12">#REF!</definedName>
    <definedName name="_EST18">#REF!</definedName>
    <definedName name="_EST19" localSheetId="9">#REF!</definedName>
    <definedName name="_EST19" localSheetId="5">#REF!</definedName>
    <definedName name="_EST19" localSheetId="10">#REF!</definedName>
    <definedName name="_EST19" localSheetId="6">#REF!</definedName>
    <definedName name="_EST19" localSheetId="13">#REF!</definedName>
    <definedName name="_EST19" localSheetId="12">#REF!</definedName>
    <definedName name="_EST19">#REF!</definedName>
    <definedName name="_EST2" localSheetId="9">#REF!</definedName>
    <definedName name="_EST2" localSheetId="5">#REF!</definedName>
    <definedName name="_EST2" localSheetId="10">#REF!</definedName>
    <definedName name="_EST2" localSheetId="6">#REF!</definedName>
    <definedName name="_EST2" localSheetId="13">#REF!</definedName>
    <definedName name="_EST2" localSheetId="12">#REF!</definedName>
    <definedName name="_EST2">#REF!</definedName>
    <definedName name="_EST23" localSheetId="12">#REF!</definedName>
    <definedName name="_EST23">#REF!</definedName>
    <definedName name="_EST3" localSheetId="9">#REF!</definedName>
    <definedName name="_EST3" localSheetId="5">#REF!</definedName>
    <definedName name="_EST3" localSheetId="10">#REF!</definedName>
    <definedName name="_EST3" localSheetId="6">#REF!</definedName>
    <definedName name="_EST3" localSheetId="13">#REF!</definedName>
    <definedName name="_EST3" localSheetId="12">#REF!</definedName>
    <definedName name="_EST3">#REF!</definedName>
    <definedName name="_EST4" localSheetId="9">#REF!</definedName>
    <definedName name="_EST4" localSheetId="5">#REF!</definedName>
    <definedName name="_EST4" localSheetId="10">#REF!</definedName>
    <definedName name="_EST4" localSheetId="6">#REF!</definedName>
    <definedName name="_EST4" localSheetId="13">#REF!</definedName>
    <definedName name="_EST4" localSheetId="12">#REF!</definedName>
    <definedName name="_EST4">#REF!</definedName>
    <definedName name="_EST5" localSheetId="9">#REF!</definedName>
    <definedName name="_EST5" localSheetId="5">#REF!</definedName>
    <definedName name="_EST5" localSheetId="10">#REF!</definedName>
    <definedName name="_EST5" localSheetId="6">#REF!</definedName>
    <definedName name="_EST5" localSheetId="13">#REF!</definedName>
    <definedName name="_EST5" localSheetId="12">#REF!</definedName>
    <definedName name="_EST5">#REF!</definedName>
    <definedName name="_EST6" localSheetId="9">#REF!</definedName>
    <definedName name="_EST6" localSheetId="5">#REF!</definedName>
    <definedName name="_EST6" localSheetId="10">#REF!</definedName>
    <definedName name="_EST6" localSheetId="6">#REF!</definedName>
    <definedName name="_EST6" localSheetId="13">#REF!</definedName>
    <definedName name="_EST6" localSheetId="12">#REF!</definedName>
    <definedName name="_EST6">#REF!</definedName>
    <definedName name="_EST7" localSheetId="9">#REF!</definedName>
    <definedName name="_EST7" localSheetId="5">#REF!</definedName>
    <definedName name="_EST7" localSheetId="10">#REF!</definedName>
    <definedName name="_EST7" localSheetId="6">#REF!</definedName>
    <definedName name="_EST7" localSheetId="13">#REF!</definedName>
    <definedName name="_EST7" localSheetId="12">#REF!</definedName>
    <definedName name="_EST7">#REF!</definedName>
    <definedName name="_EST8" localSheetId="9">#REF!</definedName>
    <definedName name="_EST8" localSheetId="5">#REF!</definedName>
    <definedName name="_EST8" localSheetId="10">#REF!</definedName>
    <definedName name="_EST8" localSheetId="6">#REF!</definedName>
    <definedName name="_EST8" localSheetId="13">#REF!</definedName>
    <definedName name="_EST8" localSheetId="12">#REF!</definedName>
    <definedName name="_EST8">#REF!</definedName>
    <definedName name="_EST9" localSheetId="9">#REF!</definedName>
    <definedName name="_EST9" localSheetId="5">#REF!</definedName>
    <definedName name="_EST9" localSheetId="10">#REF!</definedName>
    <definedName name="_EST9" localSheetId="6">#REF!</definedName>
    <definedName name="_EST9" localSheetId="13">#REF!</definedName>
    <definedName name="_EST9" localSheetId="12">#REF!</definedName>
    <definedName name="_EST9">#REF!</definedName>
    <definedName name="_ETR13" localSheetId="12">#REF!</definedName>
    <definedName name="_ETR13">#REF!</definedName>
    <definedName name="_exc02" localSheetId="10">#REF!</definedName>
    <definedName name="_exc02" localSheetId="12">[10]datos!$Q$5:$Q$300</definedName>
    <definedName name="_exc02">#REF!</definedName>
    <definedName name="_EXC1" localSheetId="9">#REF!</definedName>
    <definedName name="_EXC1" localSheetId="5">#REF!</definedName>
    <definedName name="_EXC1" localSheetId="10">#REF!</definedName>
    <definedName name="_EXC1" localSheetId="6">#REF!</definedName>
    <definedName name="_EXC1" localSheetId="13">#REF!</definedName>
    <definedName name="_EXC1" localSheetId="12">#REF!</definedName>
    <definedName name="_EXC1">#REF!</definedName>
    <definedName name="_EXC10" localSheetId="9">#REF!</definedName>
    <definedName name="_EXC10" localSheetId="5">#REF!</definedName>
    <definedName name="_EXC10" localSheetId="10">#REF!</definedName>
    <definedName name="_EXC10" localSheetId="6">#REF!</definedName>
    <definedName name="_EXC10" localSheetId="13">#REF!</definedName>
    <definedName name="_EXC10" localSheetId="12">#REF!</definedName>
    <definedName name="_EXC10">#REF!</definedName>
    <definedName name="_EXC11" localSheetId="9">#REF!</definedName>
    <definedName name="_EXC11" localSheetId="5">#REF!</definedName>
    <definedName name="_EXC11" localSheetId="10">#REF!</definedName>
    <definedName name="_EXC11" localSheetId="6">#REF!</definedName>
    <definedName name="_EXC11" localSheetId="13">#REF!</definedName>
    <definedName name="_EXC11" localSheetId="12">#REF!</definedName>
    <definedName name="_EXC11">#REF!</definedName>
    <definedName name="_EXC12" localSheetId="9">#REF!</definedName>
    <definedName name="_EXC12" localSheetId="5">#REF!</definedName>
    <definedName name="_EXC12" localSheetId="10">#REF!</definedName>
    <definedName name="_EXC12" localSheetId="6">#REF!</definedName>
    <definedName name="_EXC12" localSheetId="13">#REF!</definedName>
    <definedName name="_EXC12" localSheetId="12">#REF!</definedName>
    <definedName name="_EXC12">#REF!</definedName>
    <definedName name="_EXC2" localSheetId="9">#REF!</definedName>
    <definedName name="_EXC2" localSheetId="5">#REF!</definedName>
    <definedName name="_EXC2" localSheetId="10">#REF!</definedName>
    <definedName name="_EXC2" localSheetId="6">#REF!</definedName>
    <definedName name="_EXC2" localSheetId="13">#REF!</definedName>
    <definedName name="_EXC2" localSheetId="12">#REF!</definedName>
    <definedName name="_EXC2">#REF!</definedName>
    <definedName name="_exc24" localSheetId="10">#REF!</definedName>
    <definedName name="_exc24" localSheetId="12">[10]datos!$R$5:$R$300</definedName>
    <definedName name="_exc24">#REF!</definedName>
    <definedName name="_EXC3" localSheetId="9">#REF!</definedName>
    <definedName name="_EXC3" localSheetId="5">#REF!</definedName>
    <definedName name="_EXC3" localSheetId="10">#REF!</definedName>
    <definedName name="_EXC3" localSheetId="6">#REF!</definedName>
    <definedName name="_EXC3" localSheetId="13">#REF!</definedName>
    <definedName name="_EXC3" localSheetId="12">#REF!</definedName>
    <definedName name="_EXC3">#REF!</definedName>
    <definedName name="_EXC4" localSheetId="9">#REF!</definedName>
    <definedName name="_EXC4" localSheetId="5">#REF!</definedName>
    <definedName name="_EXC4" localSheetId="10">#REF!</definedName>
    <definedName name="_EXC4" localSheetId="6">#REF!</definedName>
    <definedName name="_EXC4" localSheetId="13">#REF!</definedName>
    <definedName name="_EXC4" localSheetId="12">#REF!</definedName>
    <definedName name="_EXC4">#REF!</definedName>
    <definedName name="_exc40" localSheetId="10">#REF!</definedName>
    <definedName name="_exc40" localSheetId="12">[10]datos!$S$5:$S$300</definedName>
    <definedName name="_exc40">#REF!</definedName>
    <definedName name="_EXC5" localSheetId="9">#REF!</definedName>
    <definedName name="_EXC5" localSheetId="5">#REF!</definedName>
    <definedName name="_EXC5" localSheetId="10">#REF!</definedName>
    <definedName name="_EXC5" localSheetId="6">#REF!</definedName>
    <definedName name="_EXC5" localSheetId="13">#REF!</definedName>
    <definedName name="_EXC5" localSheetId="12">#REF!</definedName>
    <definedName name="_EXC5">#REF!</definedName>
    <definedName name="_EXC6" localSheetId="9">#REF!</definedName>
    <definedName name="_EXC6" localSheetId="5">#REF!</definedName>
    <definedName name="_EXC6" localSheetId="10">#REF!</definedName>
    <definedName name="_EXC6" localSheetId="6">#REF!</definedName>
    <definedName name="_EXC6" localSheetId="13">#REF!</definedName>
    <definedName name="_EXC6" localSheetId="12">#REF!</definedName>
    <definedName name="_EXC6">#REF!</definedName>
    <definedName name="_EXC7" localSheetId="9">#REF!</definedName>
    <definedName name="_EXC7" localSheetId="5">#REF!</definedName>
    <definedName name="_EXC7" localSheetId="10">#REF!</definedName>
    <definedName name="_EXC7" localSheetId="6">#REF!</definedName>
    <definedName name="_EXC7" localSheetId="13">#REF!</definedName>
    <definedName name="_EXC7" localSheetId="12">#REF!</definedName>
    <definedName name="_EXC7">#REF!</definedName>
    <definedName name="_EXC8" localSheetId="9">#REF!</definedName>
    <definedName name="_EXC8" localSheetId="5">#REF!</definedName>
    <definedName name="_EXC8" localSheetId="10">#REF!</definedName>
    <definedName name="_EXC8" localSheetId="6">#REF!</definedName>
    <definedName name="_EXC8" localSheetId="13">#REF!</definedName>
    <definedName name="_EXC8" localSheetId="12">#REF!</definedName>
    <definedName name="_EXC8">#REF!</definedName>
    <definedName name="_EXC9" localSheetId="9">#REF!</definedName>
    <definedName name="_EXC9" localSheetId="5">#REF!</definedName>
    <definedName name="_EXC9" localSheetId="10">#REF!</definedName>
    <definedName name="_EXC9" localSheetId="6">#REF!</definedName>
    <definedName name="_EXC9" localSheetId="13">#REF!</definedName>
    <definedName name="_EXC9" localSheetId="12">#REF!</definedName>
    <definedName name="_EXC9">#REF!</definedName>
    <definedName name="_fc" localSheetId="10">#REF!</definedName>
    <definedName name="_fc" localSheetId="12">[12]Dimensiones!$B$9</definedName>
    <definedName name="_FC">#REF!</definedName>
    <definedName name="_fcv1" localSheetId="9">#REF!</definedName>
    <definedName name="_fcv1" localSheetId="5">#REF!</definedName>
    <definedName name="_fcv1" localSheetId="10">#REF!</definedName>
    <definedName name="_fcv1" localSheetId="6">#REF!</definedName>
    <definedName name="_fcv1" localSheetId="13">#REF!</definedName>
    <definedName name="_fcv1" localSheetId="12">#REF!</definedName>
    <definedName name="_fcv1">#REF!</definedName>
    <definedName name="_FEB1" localSheetId="9">#REF!</definedName>
    <definedName name="_FEB1" localSheetId="5">#REF!</definedName>
    <definedName name="_FEB1" localSheetId="10">#REF!</definedName>
    <definedName name="_FEB1" localSheetId="6">#REF!</definedName>
    <definedName name="_FEB1" localSheetId="13">#REF!</definedName>
    <definedName name="_FEB1" localSheetId="12">#REF!</definedName>
    <definedName name="_FEB1">#REF!</definedName>
    <definedName name="_Fill" localSheetId="9" hidden="1">#REF!</definedName>
    <definedName name="_Fill" localSheetId="5" hidden="1">#REF!</definedName>
    <definedName name="_Fill" localSheetId="10" hidden="1">#REF!</definedName>
    <definedName name="_Fill" localSheetId="6" hidden="1">#REF!</definedName>
    <definedName name="_Fill" localSheetId="13" hidden="1">#REF!</definedName>
    <definedName name="_Fill" localSheetId="12" hidden="1">#REF!</definedName>
    <definedName name="_Fill" hidden="1">#REF!</definedName>
    <definedName name="_FOR1">#REF!</definedName>
    <definedName name="_g2" localSheetId="9" hidden="1">{"TAB1",#N/A,TRUE,"GENERAL";"TAB2",#N/A,TRUE,"GENERAL";"TAB3",#N/A,TRUE,"GENERAL";"TAB4",#N/A,TRUE,"GENERAL";"TAB5",#N/A,TRUE,"GENERAL"}</definedName>
    <definedName name="_g2" localSheetId="5" hidden="1">{"TAB1",#N/A,TRUE,"GENERAL";"TAB2",#N/A,TRUE,"GENERAL";"TAB3",#N/A,TRUE,"GENERAL";"TAB4",#N/A,TRUE,"GENERAL";"TAB5",#N/A,TRUE,"GENERAL"}</definedName>
    <definedName name="_g2" localSheetId="10" hidden="1">{"TAB1",#N/A,TRUE,"GENERAL";"TAB2",#N/A,TRUE,"GENERAL";"TAB3",#N/A,TRUE,"GENERAL";"TAB4",#N/A,TRUE,"GENERAL";"TAB5",#N/A,TRUE,"GENERAL"}</definedName>
    <definedName name="_g2" localSheetId="6" hidden="1">{"TAB1",#N/A,TRUE,"GENERAL";"TAB2",#N/A,TRUE,"GENERAL";"TAB3",#N/A,TRUE,"GENERAL";"TAB4",#N/A,TRUE,"GENERAL";"TAB5",#N/A,TRUE,"GENERAL"}</definedName>
    <definedName name="_g2" localSheetId="13" hidden="1">{"TAB1",#N/A,TRUE,"GENERAL";"TAB2",#N/A,TRUE,"GENERAL";"TAB3",#N/A,TRUE,"GENERAL";"TAB4",#N/A,TRUE,"GENERAL";"TAB5",#N/A,TRUE,"GENERAL"}</definedName>
    <definedName name="_g2" localSheetId="12"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5" hidden="1">{"via1",#N/A,TRUE,"general";"via2",#N/A,TRUE,"general";"via3",#N/A,TRUE,"general"}</definedName>
    <definedName name="_g3" localSheetId="10" hidden="1">{"via1",#N/A,TRUE,"general";"via2",#N/A,TRUE,"general";"via3",#N/A,TRUE,"general"}</definedName>
    <definedName name="_g3" localSheetId="6" hidden="1">{"via1",#N/A,TRUE,"general";"via2",#N/A,TRUE,"general";"via3",#N/A,TRUE,"general"}</definedName>
    <definedName name="_g3" localSheetId="13" hidden="1">{"via1",#N/A,TRUE,"general";"via2",#N/A,TRUE,"general";"via3",#N/A,TRUE,"general"}</definedName>
    <definedName name="_g3" localSheetId="12"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5" hidden="1">{"via1",#N/A,TRUE,"general";"via2",#N/A,TRUE,"general";"via3",#N/A,TRUE,"general"}</definedName>
    <definedName name="_g4" localSheetId="10" hidden="1">{"via1",#N/A,TRUE,"general";"via2",#N/A,TRUE,"general";"via3",#N/A,TRUE,"general"}</definedName>
    <definedName name="_g4" localSheetId="6" hidden="1">{"via1",#N/A,TRUE,"general";"via2",#N/A,TRUE,"general";"via3",#N/A,TRUE,"general"}</definedName>
    <definedName name="_g4" localSheetId="13" hidden="1">{"via1",#N/A,TRUE,"general";"via2",#N/A,TRUE,"general";"via3",#N/A,TRUE,"general"}</definedName>
    <definedName name="_g4" localSheetId="12"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5" hidden="1">{"via1",#N/A,TRUE,"general";"via2",#N/A,TRUE,"general";"via3",#N/A,TRUE,"general"}</definedName>
    <definedName name="_g5" localSheetId="10" hidden="1">{"via1",#N/A,TRUE,"general";"via2",#N/A,TRUE,"general";"via3",#N/A,TRUE,"general"}</definedName>
    <definedName name="_g5" localSheetId="6" hidden="1">{"via1",#N/A,TRUE,"general";"via2",#N/A,TRUE,"general";"via3",#N/A,TRUE,"general"}</definedName>
    <definedName name="_g5" localSheetId="13" hidden="1">{"via1",#N/A,TRUE,"general";"via2",#N/A,TRUE,"general";"via3",#N/A,TRUE,"general"}</definedName>
    <definedName name="_g5" localSheetId="12"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5" hidden="1">{"via1",#N/A,TRUE,"general";"via2",#N/A,TRUE,"general";"via3",#N/A,TRUE,"general"}</definedName>
    <definedName name="_g6" localSheetId="10" hidden="1">{"via1",#N/A,TRUE,"general";"via2",#N/A,TRUE,"general";"via3",#N/A,TRUE,"general"}</definedName>
    <definedName name="_g6" localSheetId="6" hidden="1">{"via1",#N/A,TRUE,"general";"via2",#N/A,TRUE,"general";"via3",#N/A,TRUE,"general"}</definedName>
    <definedName name="_g6" localSheetId="13" hidden="1">{"via1",#N/A,TRUE,"general";"via2",#N/A,TRUE,"general";"via3",#N/A,TRUE,"general"}</definedName>
    <definedName name="_g6" localSheetId="12"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5" hidden="1">{"TAB1",#N/A,TRUE,"GENERAL";"TAB2",#N/A,TRUE,"GENERAL";"TAB3",#N/A,TRUE,"GENERAL";"TAB4",#N/A,TRUE,"GENERAL";"TAB5",#N/A,TRUE,"GENERAL"}</definedName>
    <definedName name="_g7" localSheetId="10" hidden="1">{"TAB1",#N/A,TRUE,"GENERAL";"TAB2",#N/A,TRUE,"GENERAL";"TAB3",#N/A,TRUE,"GENERAL";"TAB4",#N/A,TRUE,"GENERAL";"TAB5",#N/A,TRUE,"GENERAL"}</definedName>
    <definedName name="_g7" localSheetId="6" hidden="1">{"TAB1",#N/A,TRUE,"GENERAL";"TAB2",#N/A,TRUE,"GENERAL";"TAB3",#N/A,TRUE,"GENERAL";"TAB4",#N/A,TRUE,"GENERAL";"TAB5",#N/A,TRUE,"GENERAL"}</definedName>
    <definedName name="_g7" localSheetId="13" hidden="1">{"TAB1",#N/A,TRUE,"GENERAL";"TAB2",#N/A,TRUE,"GENERAL";"TAB3",#N/A,TRUE,"GENERAL";"TAB4",#N/A,TRUE,"GENERAL";"TAB5",#N/A,TRUE,"GENERAL"}</definedName>
    <definedName name="_g7" localSheetId="12" hidden="1">{"TAB1",#N/A,TRUE,"GENERAL";"TAB2",#N/A,TRUE,"GENERAL";"TAB3",#N/A,TRUE,"GENERAL";"TAB4",#N/A,TRUE,"GENERAL";"TAB5",#N/A,TRUE,"GENERAL"}</definedName>
    <definedName name="_g7" hidden="1">{"TAB1",#N/A,TRUE,"GENERAL";"TAB2",#N/A,TRUE,"GENERAL";"TAB3",#N/A,TRUE,"GENERAL";"TAB4",#N/A,TRUE,"GENERAL";"TAB5",#N/A,TRUE,"GENERAL"}</definedName>
    <definedName name="_GR1" localSheetId="9" hidden="1">{"TAB1",#N/A,TRUE,"GENERAL";"TAB2",#N/A,TRUE,"GENERAL";"TAB3",#N/A,TRUE,"GENERAL";"TAB4",#N/A,TRUE,"GENERAL";"TAB5",#N/A,TRUE,"GENERAL"}</definedName>
    <definedName name="_GR1" localSheetId="5" hidden="1">{"TAB1",#N/A,TRUE,"GENERAL";"TAB2",#N/A,TRUE,"GENERAL";"TAB3",#N/A,TRUE,"GENERAL";"TAB4",#N/A,TRUE,"GENERAL";"TAB5",#N/A,TRUE,"GENERAL"}</definedName>
    <definedName name="_GR1" localSheetId="10" hidden="1">{"TAB1",#N/A,TRUE,"GENERAL";"TAB2",#N/A,TRUE,"GENERAL";"TAB3",#N/A,TRUE,"GENERAL";"TAB4",#N/A,TRUE,"GENERAL";"TAB5",#N/A,TRUE,"GENERAL"}</definedName>
    <definedName name="_GR1" localSheetId="6" hidden="1">{"TAB1",#N/A,TRUE,"GENERAL";"TAB2",#N/A,TRUE,"GENERAL";"TAB3",#N/A,TRUE,"GENERAL";"TAB4",#N/A,TRUE,"GENERAL";"TAB5",#N/A,TRUE,"GENERAL"}</definedName>
    <definedName name="_GR1" localSheetId="13" hidden="1">{"TAB1",#N/A,TRUE,"GENERAL";"TAB2",#N/A,TRUE,"GENERAL";"TAB3",#N/A,TRUE,"GENERAL";"TAB4",#N/A,TRUE,"GENERAL";"TAB5",#N/A,TRUE,"GENERAL"}</definedName>
    <definedName name="_GR1" localSheetId="12" hidden="1">{"TAB1",#N/A,TRUE,"GENERAL";"TAB2",#N/A,TRUE,"GENERAL";"TAB3",#N/A,TRUE,"GENERAL";"TAB4",#N/A,TRUE,"GENERAL";"TAB5",#N/A,TRUE,"GENERAL"}</definedName>
    <definedName name="_GR1" hidden="1">{"TAB1",#N/A,TRUE,"GENERAL";"TAB2",#N/A,TRUE,"GENERAL";"TAB3",#N/A,TRUE,"GENERAL";"TAB4",#N/A,TRUE,"GENERAL";"TAB5",#N/A,TRUE,"GENERAL"}</definedName>
    <definedName name="_gtr4" localSheetId="9" hidden="1">{"via1",#N/A,TRUE,"general";"via2",#N/A,TRUE,"general";"via3",#N/A,TRUE,"general"}</definedName>
    <definedName name="_gtr4" localSheetId="5" hidden="1">{"via1",#N/A,TRUE,"general";"via2",#N/A,TRUE,"general";"via3",#N/A,TRUE,"general"}</definedName>
    <definedName name="_gtr4" localSheetId="10" hidden="1">{"via1",#N/A,TRUE,"general";"via2",#N/A,TRUE,"general";"via3",#N/A,TRUE,"general"}</definedName>
    <definedName name="_gtr4" localSheetId="6" hidden="1">{"via1",#N/A,TRUE,"general";"via2",#N/A,TRUE,"general";"via3",#N/A,TRUE,"general"}</definedName>
    <definedName name="_gtr4" localSheetId="13" hidden="1">{"via1",#N/A,TRUE,"general";"via2",#N/A,TRUE,"general";"via3",#N/A,TRUE,"general"}</definedName>
    <definedName name="_gtr4" localSheetId="12"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5" hidden="1">{"via1",#N/A,TRUE,"general";"via2",#N/A,TRUE,"general";"via3",#N/A,TRUE,"general"}</definedName>
    <definedName name="_h2" localSheetId="10" hidden="1">{"via1",#N/A,TRUE,"general";"via2",#N/A,TRUE,"general";"via3",#N/A,TRUE,"general"}</definedName>
    <definedName name="_h2" localSheetId="6" hidden="1">{"via1",#N/A,TRUE,"general";"via2",#N/A,TRUE,"general";"via3",#N/A,TRUE,"general"}</definedName>
    <definedName name="_h2" localSheetId="13" hidden="1">{"via1",#N/A,TRUE,"general";"via2",#N/A,TRUE,"general";"via3",#N/A,TRUE,"general"}</definedName>
    <definedName name="_h2" localSheetId="12"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5" hidden="1">{"via1",#N/A,TRUE,"general";"via2",#N/A,TRUE,"general";"via3",#N/A,TRUE,"general"}</definedName>
    <definedName name="_h3" localSheetId="10" hidden="1">{"via1",#N/A,TRUE,"general";"via2",#N/A,TRUE,"general";"via3",#N/A,TRUE,"general"}</definedName>
    <definedName name="_h3" localSheetId="6" hidden="1">{"via1",#N/A,TRUE,"general";"via2",#N/A,TRUE,"general";"via3",#N/A,TRUE,"general"}</definedName>
    <definedName name="_h3" localSheetId="13" hidden="1">{"via1",#N/A,TRUE,"general";"via2",#N/A,TRUE,"general";"via3",#N/A,TRUE,"general"}</definedName>
    <definedName name="_h3" localSheetId="12"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5" hidden="1">{"TAB1",#N/A,TRUE,"GENERAL";"TAB2",#N/A,TRUE,"GENERAL";"TAB3",#N/A,TRUE,"GENERAL";"TAB4",#N/A,TRUE,"GENERAL";"TAB5",#N/A,TRUE,"GENERAL"}</definedName>
    <definedName name="_h4" localSheetId="10" hidden="1">{"TAB1",#N/A,TRUE,"GENERAL";"TAB2",#N/A,TRUE,"GENERAL";"TAB3",#N/A,TRUE,"GENERAL";"TAB4",#N/A,TRUE,"GENERAL";"TAB5",#N/A,TRUE,"GENERAL"}</definedName>
    <definedName name="_h4" localSheetId="6" hidden="1">{"TAB1",#N/A,TRUE,"GENERAL";"TAB2",#N/A,TRUE,"GENERAL";"TAB3",#N/A,TRUE,"GENERAL";"TAB4",#N/A,TRUE,"GENERAL";"TAB5",#N/A,TRUE,"GENERAL"}</definedName>
    <definedName name="_h4" localSheetId="13" hidden="1">{"TAB1",#N/A,TRUE,"GENERAL";"TAB2",#N/A,TRUE,"GENERAL";"TAB3",#N/A,TRUE,"GENERAL";"TAB4",#N/A,TRUE,"GENERAL";"TAB5",#N/A,TRUE,"GENERAL"}</definedName>
    <definedName name="_h4" localSheetId="12"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5" hidden="1">{"TAB1",#N/A,TRUE,"GENERAL";"TAB2",#N/A,TRUE,"GENERAL";"TAB3",#N/A,TRUE,"GENERAL";"TAB4",#N/A,TRUE,"GENERAL";"TAB5",#N/A,TRUE,"GENERAL"}</definedName>
    <definedName name="_h5" localSheetId="10" hidden="1">{"TAB1",#N/A,TRUE,"GENERAL";"TAB2",#N/A,TRUE,"GENERAL";"TAB3",#N/A,TRUE,"GENERAL";"TAB4",#N/A,TRUE,"GENERAL";"TAB5",#N/A,TRUE,"GENERAL"}</definedName>
    <definedName name="_h5" localSheetId="6" hidden="1">{"TAB1",#N/A,TRUE,"GENERAL";"TAB2",#N/A,TRUE,"GENERAL";"TAB3",#N/A,TRUE,"GENERAL";"TAB4",#N/A,TRUE,"GENERAL";"TAB5",#N/A,TRUE,"GENERAL"}</definedName>
    <definedName name="_h5" localSheetId="13" hidden="1">{"TAB1",#N/A,TRUE,"GENERAL";"TAB2",#N/A,TRUE,"GENERAL";"TAB3",#N/A,TRUE,"GENERAL";"TAB4",#N/A,TRUE,"GENERAL";"TAB5",#N/A,TRUE,"GENERAL"}</definedName>
    <definedName name="_h5" localSheetId="12"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5" hidden="1">{"via1",#N/A,TRUE,"general";"via2",#N/A,TRUE,"general";"via3",#N/A,TRUE,"general"}</definedName>
    <definedName name="_h6" localSheetId="10" hidden="1">{"via1",#N/A,TRUE,"general";"via2",#N/A,TRUE,"general";"via3",#N/A,TRUE,"general"}</definedName>
    <definedName name="_h6" localSheetId="6" hidden="1">{"via1",#N/A,TRUE,"general";"via2",#N/A,TRUE,"general";"via3",#N/A,TRUE,"general"}</definedName>
    <definedName name="_h6" localSheetId="13" hidden="1">{"via1",#N/A,TRUE,"general";"via2",#N/A,TRUE,"general";"via3",#N/A,TRUE,"general"}</definedName>
    <definedName name="_h6" localSheetId="12"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5" hidden="1">{"TAB1",#N/A,TRUE,"GENERAL";"TAB2",#N/A,TRUE,"GENERAL";"TAB3",#N/A,TRUE,"GENERAL";"TAB4",#N/A,TRUE,"GENERAL";"TAB5",#N/A,TRUE,"GENERAL"}</definedName>
    <definedName name="_h7" localSheetId="10" hidden="1">{"TAB1",#N/A,TRUE,"GENERAL";"TAB2",#N/A,TRUE,"GENERAL";"TAB3",#N/A,TRUE,"GENERAL";"TAB4",#N/A,TRUE,"GENERAL";"TAB5",#N/A,TRUE,"GENERAL"}</definedName>
    <definedName name="_h7" localSheetId="6" hidden="1">{"TAB1",#N/A,TRUE,"GENERAL";"TAB2",#N/A,TRUE,"GENERAL";"TAB3",#N/A,TRUE,"GENERAL";"TAB4",#N/A,TRUE,"GENERAL";"TAB5",#N/A,TRUE,"GENERAL"}</definedName>
    <definedName name="_h7" localSheetId="13" hidden="1">{"TAB1",#N/A,TRUE,"GENERAL";"TAB2",#N/A,TRUE,"GENERAL";"TAB3",#N/A,TRUE,"GENERAL";"TAB4",#N/A,TRUE,"GENERAL";"TAB5",#N/A,TRUE,"GENERAL"}</definedName>
    <definedName name="_h7" localSheetId="12"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5" hidden="1">{"via1",#N/A,TRUE,"general";"via2",#N/A,TRUE,"general";"via3",#N/A,TRUE,"general"}</definedName>
    <definedName name="_h8" localSheetId="10" hidden="1">{"via1",#N/A,TRUE,"general";"via2",#N/A,TRUE,"general";"via3",#N/A,TRUE,"general"}</definedName>
    <definedName name="_h8" localSheetId="6" hidden="1">{"via1",#N/A,TRUE,"general";"via2",#N/A,TRUE,"general";"via3",#N/A,TRUE,"general"}</definedName>
    <definedName name="_h8" localSheetId="13" hidden="1">{"via1",#N/A,TRUE,"general";"via2",#N/A,TRUE,"general";"via3",#N/A,TRUE,"general"}</definedName>
    <definedName name="_h8" localSheetId="12" hidden="1">{"via1",#N/A,TRUE,"general";"via2",#N/A,TRUE,"general";"via3",#N/A,TRUE,"general"}</definedName>
    <definedName name="_h8" hidden="1">{"via1",#N/A,TRUE,"general";"via2",#N/A,TRUE,"general";"via3",#N/A,TRUE,"general"}</definedName>
    <definedName name="_hac1" localSheetId="10">#REF!</definedName>
    <definedName name="_hac1" localSheetId="12">[12]Dimensiones!$F$8</definedName>
    <definedName name="_hac1">#REF!</definedName>
    <definedName name="_hac2" localSheetId="10">#REF!</definedName>
    <definedName name="_hac2" localSheetId="12">[12]Dimensiones!$F$11</definedName>
    <definedName name="_hac2">#REF!</definedName>
    <definedName name="_hac3" localSheetId="10">#REF!</definedName>
    <definedName name="_hac3" localSheetId="12">[12]Dimensiones!$F$14</definedName>
    <definedName name="_hac3">#REF!</definedName>
    <definedName name="_hac4" localSheetId="10">#REF!</definedName>
    <definedName name="_hac4" localSheetId="12">[12]Dimensiones!$F$17</definedName>
    <definedName name="_hac4">#REF!</definedName>
    <definedName name="_hac5" localSheetId="10">#REF!</definedName>
    <definedName name="_hac5" localSheetId="12">[12]Dimensiones!$F$20</definedName>
    <definedName name="_hac5">#REF!</definedName>
    <definedName name="_hfh7" localSheetId="9" hidden="1">{"via1",#N/A,TRUE,"general";"via2",#N/A,TRUE,"general";"via3",#N/A,TRUE,"general"}</definedName>
    <definedName name="_hfh7" localSheetId="5" hidden="1">{"via1",#N/A,TRUE,"general";"via2",#N/A,TRUE,"general";"via3",#N/A,TRUE,"general"}</definedName>
    <definedName name="_hfh7" localSheetId="10" hidden="1">{"via1",#N/A,TRUE,"general";"via2",#N/A,TRUE,"general";"via3",#N/A,TRUE,"general"}</definedName>
    <definedName name="_hfh7" localSheetId="6" hidden="1">{"via1",#N/A,TRUE,"general";"via2",#N/A,TRUE,"general";"via3",#N/A,TRUE,"general"}</definedName>
    <definedName name="_hfh7" localSheetId="13" hidden="1">{"via1",#N/A,TRUE,"general";"via2",#N/A,TRUE,"general";"via3",#N/A,TRUE,"general"}</definedName>
    <definedName name="_hfh7" localSheetId="12" hidden="1">{"via1",#N/A,TRUE,"general";"via2",#N/A,TRUE,"general";"via3",#N/A,TRUE,"general"}</definedName>
    <definedName name="_hfh7" hidden="1">{"via1",#N/A,TRUE,"general";"via2",#N/A,TRUE,"general";"via3",#N/A,TRUE,"general"}</definedName>
    <definedName name="_i1" localSheetId="9">#REF!</definedName>
    <definedName name="_i1" localSheetId="5">#REF!</definedName>
    <definedName name="_i1" localSheetId="10">#REF!</definedName>
    <definedName name="_i1" localSheetId="6">#REF!</definedName>
    <definedName name="_i1" localSheetId="13">#REF!</definedName>
    <definedName name="_i1" localSheetId="12">#REF!</definedName>
    <definedName name="_i1">#REF!</definedName>
    <definedName name="_i4" localSheetId="9" hidden="1">{"via1",#N/A,TRUE,"general";"via2",#N/A,TRUE,"general";"via3",#N/A,TRUE,"general"}</definedName>
    <definedName name="_i4" localSheetId="5" hidden="1">{"via1",#N/A,TRUE,"general";"via2",#N/A,TRUE,"general";"via3",#N/A,TRUE,"general"}</definedName>
    <definedName name="_i4" localSheetId="10" hidden="1">{"via1",#N/A,TRUE,"general";"via2",#N/A,TRUE,"general";"via3",#N/A,TRUE,"general"}</definedName>
    <definedName name="_i4" localSheetId="6" hidden="1">{"via1",#N/A,TRUE,"general";"via2",#N/A,TRUE,"general";"via3",#N/A,TRUE,"general"}</definedName>
    <definedName name="_i4" localSheetId="13" hidden="1">{"via1",#N/A,TRUE,"general";"via2",#N/A,TRUE,"general";"via3",#N/A,TRUE,"general"}</definedName>
    <definedName name="_i4" localSheetId="12"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5" hidden="1">{"TAB1",#N/A,TRUE,"GENERAL";"TAB2",#N/A,TRUE,"GENERAL";"TAB3",#N/A,TRUE,"GENERAL";"TAB4",#N/A,TRUE,"GENERAL";"TAB5",#N/A,TRUE,"GENERAL"}</definedName>
    <definedName name="_i5" localSheetId="10" hidden="1">{"TAB1",#N/A,TRUE,"GENERAL";"TAB2",#N/A,TRUE,"GENERAL";"TAB3",#N/A,TRUE,"GENERAL";"TAB4",#N/A,TRUE,"GENERAL";"TAB5",#N/A,TRUE,"GENERAL"}</definedName>
    <definedName name="_i5" localSheetId="6" hidden="1">{"TAB1",#N/A,TRUE,"GENERAL";"TAB2",#N/A,TRUE,"GENERAL";"TAB3",#N/A,TRUE,"GENERAL";"TAB4",#N/A,TRUE,"GENERAL";"TAB5",#N/A,TRUE,"GENERAL"}</definedName>
    <definedName name="_i5" localSheetId="13" hidden="1">{"TAB1",#N/A,TRUE,"GENERAL";"TAB2",#N/A,TRUE,"GENERAL";"TAB3",#N/A,TRUE,"GENERAL";"TAB4",#N/A,TRUE,"GENERAL";"TAB5",#N/A,TRUE,"GENERAL"}</definedName>
    <definedName name="_i5" localSheetId="12"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5" hidden="1">{"TAB1",#N/A,TRUE,"GENERAL";"TAB2",#N/A,TRUE,"GENERAL";"TAB3",#N/A,TRUE,"GENERAL";"TAB4",#N/A,TRUE,"GENERAL";"TAB5",#N/A,TRUE,"GENERAL"}</definedName>
    <definedName name="_i6" localSheetId="10" hidden="1">{"TAB1",#N/A,TRUE,"GENERAL";"TAB2",#N/A,TRUE,"GENERAL";"TAB3",#N/A,TRUE,"GENERAL";"TAB4",#N/A,TRUE,"GENERAL";"TAB5",#N/A,TRUE,"GENERAL"}</definedName>
    <definedName name="_i6" localSheetId="6" hidden="1">{"TAB1",#N/A,TRUE,"GENERAL";"TAB2",#N/A,TRUE,"GENERAL";"TAB3",#N/A,TRUE,"GENERAL";"TAB4",#N/A,TRUE,"GENERAL";"TAB5",#N/A,TRUE,"GENERAL"}</definedName>
    <definedName name="_i6" localSheetId="13" hidden="1">{"TAB1",#N/A,TRUE,"GENERAL";"TAB2",#N/A,TRUE,"GENERAL";"TAB3",#N/A,TRUE,"GENERAL";"TAB4",#N/A,TRUE,"GENERAL";"TAB5",#N/A,TRUE,"GENERAL"}</definedName>
    <definedName name="_i6" localSheetId="12"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5" hidden="1">{"via1",#N/A,TRUE,"general";"via2",#N/A,TRUE,"general";"via3",#N/A,TRUE,"general"}</definedName>
    <definedName name="_i7" localSheetId="10" hidden="1">{"via1",#N/A,TRUE,"general";"via2",#N/A,TRUE,"general";"via3",#N/A,TRUE,"general"}</definedName>
    <definedName name="_i7" localSheetId="6" hidden="1">{"via1",#N/A,TRUE,"general";"via2",#N/A,TRUE,"general";"via3",#N/A,TRUE,"general"}</definedName>
    <definedName name="_i7" localSheetId="13" hidden="1">{"via1",#N/A,TRUE,"general";"via2",#N/A,TRUE,"general";"via3",#N/A,TRUE,"general"}</definedName>
    <definedName name="_i7" localSheetId="12"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5" hidden="1">{"TAB1",#N/A,TRUE,"GENERAL";"TAB2",#N/A,TRUE,"GENERAL";"TAB3",#N/A,TRUE,"GENERAL";"TAB4",#N/A,TRUE,"GENERAL";"TAB5",#N/A,TRUE,"GENERAL"}</definedName>
    <definedName name="_i77" localSheetId="10" hidden="1">{"TAB1",#N/A,TRUE,"GENERAL";"TAB2",#N/A,TRUE,"GENERAL";"TAB3",#N/A,TRUE,"GENERAL";"TAB4",#N/A,TRUE,"GENERAL";"TAB5",#N/A,TRUE,"GENERAL"}</definedName>
    <definedName name="_i77" localSheetId="6" hidden="1">{"TAB1",#N/A,TRUE,"GENERAL";"TAB2",#N/A,TRUE,"GENERAL";"TAB3",#N/A,TRUE,"GENERAL";"TAB4",#N/A,TRUE,"GENERAL";"TAB5",#N/A,TRUE,"GENERAL"}</definedName>
    <definedName name="_i77" localSheetId="13" hidden="1">{"TAB1",#N/A,TRUE,"GENERAL";"TAB2",#N/A,TRUE,"GENERAL";"TAB3",#N/A,TRUE,"GENERAL";"TAB4",#N/A,TRUE,"GENERAL";"TAB5",#N/A,TRUE,"GENERAL"}</definedName>
    <definedName name="_i77" localSheetId="12"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5" hidden="1">{"via1",#N/A,TRUE,"general";"via2",#N/A,TRUE,"general";"via3",#N/A,TRUE,"general"}</definedName>
    <definedName name="_i8" localSheetId="10" hidden="1">{"via1",#N/A,TRUE,"general";"via2",#N/A,TRUE,"general";"via3",#N/A,TRUE,"general"}</definedName>
    <definedName name="_i8" localSheetId="6" hidden="1">{"via1",#N/A,TRUE,"general";"via2",#N/A,TRUE,"general";"via3",#N/A,TRUE,"general"}</definedName>
    <definedName name="_i8" localSheetId="13" hidden="1">{"via1",#N/A,TRUE,"general";"via2",#N/A,TRUE,"general";"via3",#N/A,TRUE,"general"}</definedName>
    <definedName name="_i8" localSheetId="12"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5" hidden="1">{"TAB1",#N/A,TRUE,"GENERAL";"TAB2",#N/A,TRUE,"GENERAL";"TAB3",#N/A,TRUE,"GENERAL";"TAB4",#N/A,TRUE,"GENERAL";"TAB5",#N/A,TRUE,"GENERAL"}</definedName>
    <definedName name="_i9" localSheetId="10" hidden="1">{"TAB1",#N/A,TRUE,"GENERAL";"TAB2",#N/A,TRUE,"GENERAL";"TAB3",#N/A,TRUE,"GENERAL";"TAB4",#N/A,TRUE,"GENERAL";"TAB5",#N/A,TRUE,"GENERAL"}</definedName>
    <definedName name="_i9" localSheetId="6" hidden="1">{"TAB1",#N/A,TRUE,"GENERAL";"TAB2",#N/A,TRUE,"GENERAL";"TAB3",#N/A,TRUE,"GENERAL";"TAB4",#N/A,TRUE,"GENERAL";"TAB5",#N/A,TRUE,"GENERAL"}</definedName>
    <definedName name="_i9" localSheetId="13" hidden="1">{"TAB1",#N/A,TRUE,"GENERAL";"TAB2",#N/A,TRUE,"GENERAL";"TAB3",#N/A,TRUE,"GENERAL";"TAB4",#N/A,TRUE,"GENERAL";"TAB5",#N/A,TRUE,"GENERAL"}</definedName>
    <definedName name="_i9" localSheetId="12" hidden="1">{"TAB1",#N/A,TRUE,"GENERAL";"TAB2",#N/A,TRUE,"GENERAL";"TAB3",#N/A,TRUE,"GENERAL";"TAB4",#N/A,TRUE,"GENERAL";"TAB5",#N/A,TRUE,"GENERAL"}</definedName>
    <definedName name="_i9" hidden="1">{"TAB1",#N/A,TRUE,"GENERAL";"TAB2",#N/A,TRUE,"GENERAL";"TAB3",#N/A,TRUE,"GENERAL";"TAB4",#N/A,TRUE,"GENERAL";"TAB5",#N/A,TRUE,"GENERAL"}</definedName>
    <definedName name="_INF1" localSheetId="9">#REF!</definedName>
    <definedName name="_INF1" localSheetId="5">#REF!</definedName>
    <definedName name="_INF1" localSheetId="10">#REF!</definedName>
    <definedName name="_INF1" localSheetId="6">#REF!</definedName>
    <definedName name="_INF1" localSheetId="13">#REF!</definedName>
    <definedName name="_INF1" localSheetId="12">#REF!</definedName>
    <definedName name="_INF1">#REF!</definedName>
    <definedName name="_IPC2002" localSheetId="9">#REF!</definedName>
    <definedName name="_IPC2002" localSheetId="5">#REF!</definedName>
    <definedName name="_IPC2002" localSheetId="10">#REF!</definedName>
    <definedName name="_IPC2002" localSheetId="6">#REF!</definedName>
    <definedName name="_IPC2002" localSheetId="13">#REF!</definedName>
    <definedName name="_IPC2002" localSheetId="12">#REF!</definedName>
    <definedName name="_IPC2002">#REF!</definedName>
    <definedName name="_k3" localSheetId="9" hidden="1">{"TAB1",#N/A,TRUE,"GENERAL";"TAB2",#N/A,TRUE,"GENERAL";"TAB3",#N/A,TRUE,"GENERAL";"TAB4",#N/A,TRUE,"GENERAL";"TAB5",#N/A,TRUE,"GENERAL"}</definedName>
    <definedName name="_k3" localSheetId="5" hidden="1">{"TAB1",#N/A,TRUE,"GENERAL";"TAB2",#N/A,TRUE,"GENERAL";"TAB3",#N/A,TRUE,"GENERAL";"TAB4",#N/A,TRUE,"GENERAL";"TAB5",#N/A,TRUE,"GENERAL"}</definedName>
    <definedName name="_k3" localSheetId="10" hidden="1">{"TAB1",#N/A,TRUE,"GENERAL";"TAB2",#N/A,TRUE,"GENERAL";"TAB3",#N/A,TRUE,"GENERAL";"TAB4",#N/A,TRUE,"GENERAL";"TAB5",#N/A,TRUE,"GENERAL"}</definedName>
    <definedName name="_k3" localSheetId="6" hidden="1">{"TAB1",#N/A,TRUE,"GENERAL";"TAB2",#N/A,TRUE,"GENERAL";"TAB3",#N/A,TRUE,"GENERAL";"TAB4",#N/A,TRUE,"GENERAL";"TAB5",#N/A,TRUE,"GENERAL"}</definedName>
    <definedName name="_k3" localSheetId="13" hidden="1">{"TAB1",#N/A,TRUE,"GENERAL";"TAB2",#N/A,TRUE,"GENERAL";"TAB3",#N/A,TRUE,"GENERAL";"TAB4",#N/A,TRUE,"GENERAL";"TAB5",#N/A,TRUE,"GENERAL"}</definedName>
    <definedName name="_k3" localSheetId="12"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5" hidden="1">{"via1",#N/A,TRUE,"general";"via2",#N/A,TRUE,"general";"via3",#N/A,TRUE,"general"}</definedName>
    <definedName name="_k4" localSheetId="10" hidden="1">{"via1",#N/A,TRUE,"general";"via2",#N/A,TRUE,"general";"via3",#N/A,TRUE,"general"}</definedName>
    <definedName name="_k4" localSheetId="6" hidden="1">{"via1",#N/A,TRUE,"general";"via2",#N/A,TRUE,"general";"via3",#N/A,TRUE,"general"}</definedName>
    <definedName name="_k4" localSheetId="13" hidden="1">{"via1",#N/A,TRUE,"general";"via2",#N/A,TRUE,"general";"via3",#N/A,TRUE,"general"}</definedName>
    <definedName name="_k4" localSheetId="12"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5" hidden="1">{"via1",#N/A,TRUE,"general";"via2",#N/A,TRUE,"general";"via3",#N/A,TRUE,"general"}</definedName>
    <definedName name="_k5" localSheetId="10" hidden="1">{"via1",#N/A,TRUE,"general";"via2",#N/A,TRUE,"general";"via3",#N/A,TRUE,"general"}</definedName>
    <definedName name="_k5" localSheetId="6" hidden="1">{"via1",#N/A,TRUE,"general";"via2",#N/A,TRUE,"general";"via3",#N/A,TRUE,"general"}</definedName>
    <definedName name="_k5" localSheetId="13" hidden="1">{"via1",#N/A,TRUE,"general";"via2",#N/A,TRUE,"general";"via3",#N/A,TRUE,"general"}</definedName>
    <definedName name="_k5" localSheetId="12"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5" hidden="1">{"TAB1",#N/A,TRUE,"GENERAL";"TAB2",#N/A,TRUE,"GENERAL";"TAB3",#N/A,TRUE,"GENERAL";"TAB4",#N/A,TRUE,"GENERAL";"TAB5",#N/A,TRUE,"GENERAL"}</definedName>
    <definedName name="_k6" localSheetId="10" hidden="1">{"TAB1",#N/A,TRUE,"GENERAL";"TAB2",#N/A,TRUE,"GENERAL";"TAB3",#N/A,TRUE,"GENERAL";"TAB4",#N/A,TRUE,"GENERAL";"TAB5",#N/A,TRUE,"GENERAL"}</definedName>
    <definedName name="_k6" localSheetId="6" hidden="1">{"TAB1",#N/A,TRUE,"GENERAL";"TAB2",#N/A,TRUE,"GENERAL";"TAB3",#N/A,TRUE,"GENERAL";"TAB4",#N/A,TRUE,"GENERAL";"TAB5",#N/A,TRUE,"GENERAL"}</definedName>
    <definedName name="_k6" localSheetId="13" hidden="1">{"TAB1",#N/A,TRUE,"GENERAL";"TAB2",#N/A,TRUE,"GENERAL";"TAB3",#N/A,TRUE,"GENERAL";"TAB4",#N/A,TRUE,"GENERAL";"TAB5",#N/A,TRUE,"GENERAL"}</definedName>
    <definedName name="_k6" localSheetId="12"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5" hidden="1">{"via1",#N/A,TRUE,"general";"via2",#N/A,TRUE,"general";"via3",#N/A,TRUE,"general"}</definedName>
    <definedName name="_k7" localSheetId="10" hidden="1">{"via1",#N/A,TRUE,"general";"via2",#N/A,TRUE,"general";"via3",#N/A,TRUE,"general"}</definedName>
    <definedName name="_k7" localSheetId="6" hidden="1">{"via1",#N/A,TRUE,"general";"via2",#N/A,TRUE,"general";"via3",#N/A,TRUE,"general"}</definedName>
    <definedName name="_k7" localSheetId="13" hidden="1">{"via1",#N/A,TRUE,"general";"via2",#N/A,TRUE,"general";"via3",#N/A,TRUE,"general"}</definedName>
    <definedName name="_k7" localSheetId="12"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5" hidden="1">{"via1",#N/A,TRUE,"general";"via2",#N/A,TRUE,"general";"via3",#N/A,TRUE,"general"}</definedName>
    <definedName name="_k8" localSheetId="10" hidden="1">{"via1",#N/A,TRUE,"general";"via2",#N/A,TRUE,"general";"via3",#N/A,TRUE,"general"}</definedName>
    <definedName name="_k8" localSheetId="6" hidden="1">{"via1",#N/A,TRUE,"general";"via2",#N/A,TRUE,"general";"via3",#N/A,TRUE,"general"}</definedName>
    <definedName name="_k8" localSheetId="13" hidden="1">{"via1",#N/A,TRUE,"general";"via2",#N/A,TRUE,"general";"via3",#N/A,TRUE,"general"}</definedName>
    <definedName name="_k8" localSheetId="12"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5" hidden="1">{"TAB1",#N/A,TRUE,"GENERAL";"TAB2",#N/A,TRUE,"GENERAL";"TAB3",#N/A,TRUE,"GENERAL";"TAB4",#N/A,TRUE,"GENERAL";"TAB5",#N/A,TRUE,"GENERAL"}</definedName>
    <definedName name="_k9" localSheetId="10" hidden="1">{"TAB1",#N/A,TRUE,"GENERAL";"TAB2",#N/A,TRUE,"GENERAL";"TAB3",#N/A,TRUE,"GENERAL";"TAB4",#N/A,TRUE,"GENERAL";"TAB5",#N/A,TRUE,"GENERAL"}</definedName>
    <definedName name="_k9" localSheetId="6" hidden="1">{"TAB1",#N/A,TRUE,"GENERAL";"TAB2",#N/A,TRUE,"GENERAL";"TAB3",#N/A,TRUE,"GENERAL";"TAB4",#N/A,TRUE,"GENERAL";"TAB5",#N/A,TRUE,"GENERAL"}</definedName>
    <definedName name="_k9" localSheetId="13" hidden="1">{"TAB1",#N/A,TRUE,"GENERAL";"TAB2",#N/A,TRUE,"GENERAL";"TAB3",#N/A,TRUE,"GENERAL";"TAB4",#N/A,TRUE,"GENERAL";"TAB5",#N/A,TRUE,"GENERAL"}</definedName>
    <definedName name="_k9" localSheetId="12"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5" hidden="1">#REF!</definedName>
    <definedName name="_Key1" localSheetId="10" hidden="1">#REF!</definedName>
    <definedName name="_Key1" localSheetId="6" hidden="1">#REF!</definedName>
    <definedName name="_Key1" localSheetId="13" hidden="1">#REF!</definedName>
    <definedName name="_Key1" localSheetId="12" hidden="1">#REF!</definedName>
    <definedName name="_Key1" hidden="1">#REF!</definedName>
    <definedName name="_key2" localSheetId="9" hidden="1">#REF!</definedName>
    <definedName name="_key2" localSheetId="5" hidden="1">#REF!</definedName>
    <definedName name="_key2" localSheetId="10" hidden="1">#REF!</definedName>
    <definedName name="_key2" localSheetId="6" hidden="1">#REF!</definedName>
    <definedName name="_Key2" localSheetId="13" hidden="1">#REF!</definedName>
    <definedName name="_key2" localSheetId="12" hidden="1">#REF!</definedName>
    <definedName name="_key2" hidden="1">#REF!</definedName>
    <definedName name="_kjk6" localSheetId="9" hidden="1">{"TAB1",#N/A,TRUE,"GENERAL";"TAB2",#N/A,TRUE,"GENERAL";"TAB3",#N/A,TRUE,"GENERAL";"TAB4",#N/A,TRUE,"GENERAL";"TAB5",#N/A,TRUE,"GENERAL"}</definedName>
    <definedName name="_kjk6" localSheetId="5"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2" hidden="1">{"TAB1",#N/A,TRUE,"GENERAL";"TAB2",#N/A,TRUE,"GENERAL";"TAB3",#N/A,TRUE,"GENERAL";"TAB4",#N/A,TRUE,"GENERAL";"TAB5",#N/A,TRUE,"GENERAL"}</definedName>
    <definedName name="_kjk6" hidden="1">{"TAB1",#N/A,TRUE,"GENERAL";"TAB2",#N/A,TRUE,"GENERAL";"TAB3",#N/A,TRUE,"GENERAL";"TAB4",#N/A,TRUE,"GENERAL";"TAB5",#N/A,TRUE,"GENERAL"}</definedName>
    <definedName name="_lac1" localSheetId="10">#REF!</definedName>
    <definedName name="_lac1" localSheetId="12">[12]Dimensiones!$F$9</definedName>
    <definedName name="_lac1">#REF!</definedName>
    <definedName name="_lac2" localSheetId="10">#REF!</definedName>
    <definedName name="_lac2" localSheetId="12">[12]Dimensiones!$F$12</definedName>
    <definedName name="_lac2">#REF!</definedName>
    <definedName name="_lac3" localSheetId="10">#REF!</definedName>
    <definedName name="_lac3" localSheetId="12">[12]Dimensiones!$F$15</definedName>
    <definedName name="_lac3">#REF!</definedName>
    <definedName name="_lac4" localSheetId="10">#REF!</definedName>
    <definedName name="_lac4" localSheetId="12">[12]Dimensiones!$F$18</definedName>
    <definedName name="_lac4">#REF!</definedName>
    <definedName name="_lac5" localSheetId="10">#REF!</definedName>
    <definedName name="_lac5" localSheetId="12">[12]Dimensiones!$F$21</definedName>
    <definedName name="_lac5">#REF!</definedName>
    <definedName name="_m3" localSheetId="9" hidden="1">{"via1",#N/A,TRUE,"general";"via2",#N/A,TRUE,"general";"via3",#N/A,TRUE,"general"}</definedName>
    <definedName name="_m3" localSheetId="5" hidden="1">{"via1",#N/A,TRUE,"general";"via2",#N/A,TRUE,"general";"via3",#N/A,TRUE,"general"}</definedName>
    <definedName name="_m3" localSheetId="10" hidden="1">{"via1",#N/A,TRUE,"general";"via2",#N/A,TRUE,"general";"via3",#N/A,TRUE,"general"}</definedName>
    <definedName name="_m3" localSheetId="6" hidden="1">{"via1",#N/A,TRUE,"general";"via2",#N/A,TRUE,"general";"via3",#N/A,TRUE,"general"}</definedName>
    <definedName name="_m3" localSheetId="13" hidden="1">{"via1",#N/A,TRUE,"general";"via2",#N/A,TRUE,"general";"via3",#N/A,TRUE,"general"}</definedName>
    <definedName name="_m3" localSheetId="12"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5" hidden="1">{"TAB1",#N/A,TRUE,"GENERAL";"TAB2",#N/A,TRUE,"GENERAL";"TAB3",#N/A,TRUE,"GENERAL";"TAB4",#N/A,TRUE,"GENERAL";"TAB5",#N/A,TRUE,"GENERAL"}</definedName>
    <definedName name="_m4" localSheetId="10" hidden="1">{"TAB1",#N/A,TRUE,"GENERAL";"TAB2",#N/A,TRUE,"GENERAL";"TAB3",#N/A,TRUE,"GENERAL";"TAB4",#N/A,TRUE,"GENERAL";"TAB5",#N/A,TRUE,"GENERAL"}</definedName>
    <definedName name="_m4" localSheetId="6" hidden="1">{"TAB1",#N/A,TRUE,"GENERAL";"TAB2",#N/A,TRUE,"GENERAL";"TAB3",#N/A,TRUE,"GENERAL";"TAB4",#N/A,TRUE,"GENERAL";"TAB5",#N/A,TRUE,"GENERAL"}</definedName>
    <definedName name="_m4" localSheetId="13" hidden="1">{"TAB1",#N/A,TRUE,"GENERAL";"TAB2",#N/A,TRUE,"GENERAL";"TAB3",#N/A,TRUE,"GENERAL";"TAB4",#N/A,TRUE,"GENERAL";"TAB5",#N/A,TRUE,"GENERAL"}</definedName>
    <definedName name="_m4" localSheetId="12"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5" hidden="1">{"via1",#N/A,TRUE,"general";"via2",#N/A,TRUE,"general";"via3",#N/A,TRUE,"general"}</definedName>
    <definedName name="_m5" localSheetId="10" hidden="1">{"via1",#N/A,TRUE,"general";"via2",#N/A,TRUE,"general";"via3",#N/A,TRUE,"general"}</definedName>
    <definedName name="_m5" localSheetId="6" hidden="1">{"via1",#N/A,TRUE,"general";"via2",#N/A,TRUE,"general";"via3",#N/A,TRUE,"general"}</definedName>
    <definedName name="_m5" localSheetId="13" hidden="1">{"via1",#N/A,TRUE,"general";"via2",#N/A,TRUE,"general";"via3",#N/A,TRUE,"general"}</definedName>
    <definedName name="_m5" localSheetId="12"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5" hidden="1">{"TAB1",#N/A,TRUE,"GENERAL";"TAB2",#N/A,TRUE,"GENERAL";"TAB3",#N/A,TRUE,"GENERAL";"TAB4",#N/A,TRUE,"GENERAL";"TAB5",#N/A,TRUE,"GENERAL"}</definedName>
    <definedName name="_m6" localSheetId="10" hidden="1">{"TAB1",#N/A,TRUE,"GENERAL";"TAB2",#N/A,TRUE,"GENERAL";"TAB3",#N/A,TRUE,"GENERAL";"TAB4",#N/A,TRUE,"GENERAL";"TAB5",#N/A,TRUE,"GENERAL"}</definedName>
    <definedName name="_m6" localSheetId="6" hidden="1">{"TAB1",#N/A,TRUE,"GENERAL";"TAB2",#N/A,TRUE,"GENERAL";"TAB3",#N/A,TRUE,"GENERAL";"TAB4",#N/A,TRUE,"GENERAL";"TAB5",#N/A,TRUE,"GENERAL"}</definedName>
    <definedName name="_m6" localSheetId="13" hidden="1">{"TAB1",#N/A,TRUE,"GENERAL";"TAB2",#N/A,TRUE,"GENERAL";"TAB3",#N/A,TRUE,"GENERAL";"TAB4",#N/A,TRUE,"GENERAL";"TAB5",#N/A,TRUE,"GENERAL"}</definedName>
    <definedName name="_m6" localSheetId="12"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5" hidden="1">{"TAB1",#N/A,TRUE,"GENERAL";"TAB2",#N/A,TRUE,"GENERAL";"TAB3",#N/A,TRUE,"GENERAL";"TAB4",#N/A,TRUE,"GENERAL";"TAB5",#N/A,TRUE,"GENERAL"}</definedName>
    <definedName name="_m7" localSheetId="10" hidden="1">{"TAB1",#N/A,TRUE,"GENERAL";"TAB2",#N/A,TRUE,"GENERAL";"TAB3",#N/A,TRUE,"GENERAL";"TAB4",#N/A,TRUE,"GENERAL";"TAB5",#N/A,TRUE,"GENERAL"}</definedName>
    <definedName name="_m7" localSheetId="6" hidden="1">{"TAB1",#N/A,TRUE,"GENERAL";"TAB2",#N/A,TRUE,"GENERAL";"TAB3",#N/A,TRUE,"GENERAL";"TAB4",#N/A,TRUE,"GENERAL";"TAB5",#N/A,TRUE,"GENERAL"}</definedName>
    <definedName name="_m7" localSheetId="13" hidden="1">{"TAB1",#N/A,TRUE,"GENERAL";"TAB2",#N/A,TRUE,"GENERAL";"TAB3",#N/A,TRUE,"GENERAL";"TAB4",#N/A,TRUE,"GENERAL";"TAB5",#N/A,TRUE,"GENERAL"}</definedName>
    <definedName name="_m7" localSheetId="12"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5" hidden="1">{"via1",#N/A,TRUE,"general";"via2",#N/A,TRUE,"general";"via3",#N/A,TRUE,"general"}</definedName>
    <definedName name="_m8" localSheetId="10" hidden="1">{"via1",#N/A,TRUE,"general";"via2",#N/A,TRUE,"general";"via3",#N/A,TRUE,"general"}</definedName>
    <definedName name="_m8" localSheetId="6" hidden="1">{"via1",#N/A,TRUE,"general";"via2",#N/A,TRUE,"general";"via3",#N/A,TRUE,"general"}</definedName>
    <definedName name="_m8" localSheetId="13" hidden="1">{"via1",#N/A,TRUE,"general";"via2",#N/A,TRUE,"general";"via3",#N/A,TRUE,"general"}</definedName>
    <definedName name="_m8" localSheetId="12"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5" hidden="1">{"via1",#N/A,TRUE,"general";"via2",#N/A,TRUE,"general";"via3",#N/A,TRUE,"general"}</definedName>
    <definedName name="_m9" localSheetId="10" hidden="1">{"via1",#N/A,TRUE,"general";"via2",#N/A,TRUE,"general";"via3",#N/A,TRUE,"general"}</definedName>
    <definedName name="_m9" localSheetId="6" hidden="1">{"via1",#N/A,TRUE,"general";"via2",#N/A,TRUE,"general";"via3",#N/A,TRUE,"general"}</definedName>
    <definedName name="_m9" localSheetId="13" hidden="1">{"via1",#N/A,TRUE,"general";"via2",#N/A,TRUE,"general";"via3",#N/A,TRUE,"general"}</definedName>
    <definedName name="_m9" localSheetId="12" hidden="1">{"via1",#N/A,TRUE,"general";"via2",#N/A,TRUE,"general";"via3",#N/A,TRUE,"general"}</definedName>
    <definedName name="_m9" hidden="1">{"via1",#N/A,TRUE,"general";"via2",#N/A,TRUE,"general";"via3",#N/A,TRUE,"general"}</definedName>
    <definedName name="_MA2" localSheetId="9">#REF!</definedName>
    <definedName name="_MA2" localSheetId="5">#REF!</definedName>
    <definedName name="_MA2" localSheetId="10">#REF!</definedName>
    <definedName name="_MA2" localSheetId="6">#REF!</definedName>
    <definedName name="_MA2" localSheetId="13">#REF!</definedName>
    <definedName name="_MA2" localSheetId="12">#REF!</definedName>
    <definedName name="_MA2">#REF!</definedName>
    <definedName name="_MAR01" localSheetId="9">#REF!</definedName>
    <definedName name="_MAR01" localSheetId="5">#REF!</definedName>
    <definedName name="_MAR01" localSheetId="10">#REF!</definedName>
    <definedName name="_MAR01" localSheetId="6">#REF!</definedName>
    <definedName name="_MAR01" localSheetId="13">#REF!</definedName>
    <definedName name="_MAR01" localSheetId="12">#REF!</definedName>
    <definedName name="_MAR01">#REF!</definedName>
    <definedName name="_MAT1" localSheetId="9">#REF!</definedName>
    <definedName name="_MAT1" localSheetId="5">#REF!</definedName>
    <definedName name="_MAT1" localSheetId="10">#REF!</definedName>
    <definedName name="_MAT1" localSheetId="6">#REF!</definedName>
    <definedName name="_MAT1" localSheetId="13">#REF!</definedName>
    <definedName name="_MAT1" localSheetId="12">#REF!</definedName>
    <definedName name="_MAT1">#REF!</definedName>
    <definedName name="_mor15" localSheetId="9">#REF!</definedName>
    <definedName name="_mor15" localSheetId="5">#REF!</definedName>
    <definedName name="_mor15" localSheetId="10">#REF!</definedName>
    <definedName name="_mor15" localSheetId="6">#REF!</definedName>
    <definedName name="_mor15" localSheetId="13">#REF!</definedName>
    <definedName name="_mor15" localSheetId="12">#REF!</definedName>
    <definedName name="_mor15">#REF!</definedName>
    <definedName name="_MSC1" localSheetId="9">#REF!</definedName>
    <definedName name="_MSC1" localSheetId="5">#REF!</definedName>
    <definedName name="_MSC1" localSheetId="10">#REF!</definedName>
    <definedName name="_MSC1" localSheetId="6">#REF!</definedName>
    <definedName name="_MSC1" localSheetId="13">#REF!</definedName>
    <definedName name="_MSC1" localSheetId="12">#REF!</definedName>
    <definedName name="_MSC1">#REF!</definedName>
    <definedName name="_n3" localSheetId="9" hidden="1">{"TAB1",#N/A,TRUE,"GENERAL";"TAB2",#N/A,TRUE,"GENERAL";"TAB3",#N/A,TRUE,"GENERAL";"TAB4",#N/A,TRUE,"GENERAL";"TAB5",#N/A,TRUE,"GENERAL"}</definedName>
    <definedName name="_n3" localSheetId="5" hidden="1">{"TAB1",#N/A,TRUE,"GENERAL";"TAB2",#N/A,TRUE,"GENERAL";"TAB3",#N/A,TRUE,"GENERAL";"TAB4",#N/A,TRUE,"GENERAL";"TAB5",#N/A,TRUE,"GENERAL"}</definedName>
    <definedName name="_n3" localSheetId="10" hidden="1">{"TAB1",#N/A,TRUE,"GENERAL";"TAB2",#N/A,TRUE,"GENERAL";"TAB3",#N/A,TRUE,"GENERAL";"TAB4",#N/A,TRUE,"GENERAL";"TAB5",#N/A,TRUE,"GENERAL"}</definedName>
    <definedName name="_n3" localSheetId="6" hidden="1">{"TAB1",#N/A,TRUE,"GENERAL";"TAB2",#N/A,TRUE,"GENERAL";"TAB3",#N/A,TRUE,"GENERAL";"TAB4",#N/A,TRUE,"GENERAL";"TAB5",#N/A,TRUE,"GENERAL"}</definedName>
    <definedName name="_n3" localSheetId="13" hidden="1">{"TAB1",#N/A,TRUE,"GENERAL";"TAB2",#N/A,TRUE,"GENERAL";"TAB3",#N/A,TRUE,"GENERAL";"TAB4",#N/A,TRUE,"GENERAL";"TAB5",#N/A,TRUE,"GENERAL"}</definedName>
    <definedName name="_n3" localSheetId="12"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5" hidden="1">{"via1",#N/A,TRUE,"general";"via2",#N/A,TRUE,"general";"via3",#N/A,TRUE,"general"}</definedName>
    <definedName name="_n4" localSheetId="10" hidden="1">{"via1",#N/A,TRUE,"general";"via2",#N/A,TRUE,"general";"via3",#N/A,TRUE,"general"}</definedName>
    <definedName name="_n4" localSheetId="6" hidden="1">{"via1",#N/A,TRUE,"general";"via2",#N/A,TRUE,"general";"via3",#N/A,TRUE,"general"}</definedName>
    <definedName name="_n4" localSheetId="13" hidden="1">{"via1",#N/A,TRUE,"general";"via2",#N/A,TRUE,"general";"via3",#N/A,TRUE,"general"}</definedName>
    <definedName name="_n4" localSheetId="12"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5" hidden="1">{"TAB1",#N/A,TRUE,"GENERAL";"TAB2",#N/A,TRUE,"GENERAL";"TAB3",#N/A,TRUE,"GENERAL";"TAB4",#N/A,TRUE,"GENERAL";"TAB5",#N/A,TRUE,"GENERAL"}</definedName>
    <definedName name="_n5" localSheetId="10" hidden="1">{"TAB1",#N/A,TRUE,"GENERAL";"TAB2",#N/A,TRUE,"GENERAL";"TAB3",#N/A,TRUE,"GENERAL";"TAB4",#N/A,TRUE,"GENERAL";"TAB5",#N/A,TRUE,"GENERAL"}</definedName>
    <definedName name="_n5" localSheetId="6" hidden="1">{"TAB1",#N/A,TRUE,"GENERAL";"TAB2",#N/A,TRUE,"GENERAL";"TAB3",#N/A,TRUE,"GENERAL";"TAB4",#N/A,TRUE,"GENERAL";"TAB5",#N/A,TRUE,"GENERAL"}</definedName>
    <definedName name="_n5" localSheetId="13" hidden="1">{"TAB1",#N/A,TRUE,"GENERAL";"TAB2",#N/A,TRUE,"GENERAL";"TAB3",#N/A,TRUE,"GENERAL";"TAB4",#N/A,TRUE,"GENERAL";"TAB5",#N/A,TRUE,"GENERAL"}</definedName>
    <definedName name="_n5" localSheetId="12" hidden="1">{"TAB1",#N/A,TRUE,"GENERAL";"TAB2",#N/A,TRUE,"GENERAL";"TAB3",#N/A,TRUE,"GENERAL";"TAB4",#N/A,TRUE,"GENERAL";"TAB5",#N/A,TRUE,"GENERAL"}</definedName>
    <definedName name="_n5" hidden="1">{"TAB1",#N/A,TRUE,"GENERAL";"TAB2",#N/A,TRUE,"GENERAL";"TAB3",#N/A,TRUE,"GENERAL";"TAB4",#N/A,TRUE,"GENERAL";"TAB5",#N/A,TRUE,"GENERAL"}</definedName>
    <definedName name="_noa2" localSheetId="9">#REF!</definedName>
    <definedName name="_noa2" localSheetId="5">#REF!</definedName>
    <definedName name="_noa2" localSheetId="10">#REF!</definedName>
    <definedName name="_noa2" localSheetId="6">#REF!</definedName>
    <definedName name="_noa2" localSheetId="13">#REF!</definedName>
    <definedName name="_noa2" localSheetId="12">#REF!</definedName>
    <definedName name="_noa2">#REF!</definedName>
    <definedName name="_nyn7" localSheetId="9" hidden="1">{"via1",#N/A,TRUE,"general";"via2",#N/A,TRUE,"general";"via3",#N/A,TRUE,"general"}</definedName>
    <definedName name="_nyn7" localSheetId="5" hidden="1">{"via1",#N/A,TRUE,"general";"via2",#N/A,TRUE,"general";"via3",#N/A,TRUE,"general"}</definedName>
    <definedName name="_nyn7" localSheetId="10" hidden="1">{"via1",#N/A,TRUE,"general";"via2",#N/A,TRUE,"general";"via3",#N/A,TRUE,"general"}</definedName>
    <definedName name="_nyn7" localSheetId="6" hidden="1">{"via1",#N/A,TRUE,"general";"via2",#N/A,TRUE,"general";"via3",#N/A,TRUE,"general"}</definedName>
    <definedName name="_nyn7" localSheetId="13" hidden="1">{"via1",#N/A,TRUE,"general";"via2",#N/A,TRUE,"general";"via3",#N/A,TRUE,"general"}</definedName>
    <definedName name="_nyn7" localSheetId="12"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5" hidden="1">{"via1",#N/A,TRUE,"general";"via2",#N/A,TRUE,"general";"via3",#N/A,TRUE,"general"}</definedName>
    <definedName name="_o4" localSheetId="10" hidden="1">{"via1",#N/A,TRUE,"general";"via2",#N/A,TRUE,"general";"via3",#N/A,TRUE,"general"}</definedName>
    <definedName name="_o4" localSheetId="6" hidden="1">{"via1",#N/A,TRUE,"general";"via2",#N/A,TRUE,"general";"via3",#N/A,TRUE,"general"}</definedName>
    <definedName name="_o4" localSheetId="13" hidden="1">{"via1",#N/A,TRUE,"general";"via2",#N/A,TRUE,"general";"via3",#N/A,TRUE,"general"}</definedName>
    <definedName name="_o4" localSheetId="12"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5" hidden="1">{"TAB1",#N/A,TRUE,"GENERAL";"TAB2",#N/A,TRUE,"GENERAL";"TAB3",#N/A,TRUE,"GENERAL";"TAB4",#N/A,TRUE,"GENERAL";"TAB5",#N/A,TRUE,"GENERAL"}</definedName>
    <definedName name="_o5" localSheetId="10" hidden="1">{"TAB1",#N/A,TRUE,"GENERAL";"TAB2",#N/A,TRUE,"GENERAL";"TAB3",#N/A,TRUE,"GENERAL";"TAB4",#N/A,TRUE,"GENERAL";"TAB5",#N/A,TRUE,"GENERAL"}</definedName>
    <definedName name="_o5" localSheetId="6" hidden="1">{"TAB1",#N/A,TRUE,"GENERAL";"TAB2",#N/A,TRUE,"GENERAL";"TAB3",#N/A,TRUE,"GENERAL";"TAB4",#N/A,TRUE,"GENERAL";"TAB5",#N/A,TRUE,"GENERAL"}</definedName>
    <definedName name="_o5" localSheetId="13" hidden="1">{"TAB1",#N/A,TRUE,"GENERAL";"TAB2",#N/A,TRUE,"GENERAL";"TAB3",#N/A,TRUE,"GENERAL";"TAB4",#N/A,TRUE,"GENERAL";"TAB5",#N/A,TRUE,"GENERAL"}</definedName>
    <definedName name="_o5" localSheetId="12"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5" hidden="1">{"TAB1",#N/A,TRUE,"GENERAL";"TAB2",#N/A,TRUE,"GENERAL";"TAB3",#N/A,TRUE,"GENERAL";"TAB4",#N/A,TRUE,"GENERAL";"TAB5",#N/A,TRUE,"GENERAL"}</definedName>
    <definedName name="_o6" localSheetId="10" hidden="1">{"TAB1",#N/A,TRUE,"GENERAL";"TAB2",#N/A,TRUE,"GENERAL";"TAB3",#N/A,TRUE,"GENERAL";"TAB4",#N/A,TRUE,"GENERAL";"TAB5",#N/A,TRUE,"GENERAL"}</definedName>
    <definedName name="_o6" localSheetId="6" hidden="1">{"TAB1",#N/A,TRUE,"GENERAL";"TAB2",#N/A,TRUE,"GENERAL";"TAB3",#N/A,TRUE,"GENERAL";"TAB4",#N/A,TRUE,"GENERAL";"TAB5",#N/A,TRUE,"GENERAL"}</definedName>
    <definedName name="_o6" localSheetId="13" hidden="1">{"TAB1",#N/A,TRUE,"GENERAL";"TAB2",#N/A,TRUE,"GENERAL";"TAB3",#N/A,TRUE,"GENERAL";"TAB4",#N/A,TRUE,"GENERAL";"TAB5",#N/A,TRUE,"GENERAL"}</definedName>
    <definedName name="_o6" localSheetId="12"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5" hidden="1">{"TAB1",#N/A,TRUE,"GENERAL";"TAB2",#N/A,TRUE,"GENERAL";"TAB3",#N/A,TRUE,"GENERAL";"TAB4",#N/A,TRUE,"GENERAL";"TAB5",#N/A,TRUE,"GENERAL"}</definedName>
    <definedName name="_o7" localSheetId="10" hidden="1">{"TAB1",#N/A,TRUE,"GENERAL";"TAB2",#N/A,TRUE,"GENERAL";"TAB3",#N/A,TRUE,"GENERAL";"TAB4",#N/A,TRUE,"GENERAL";"TAB5",#N/A,TRUE,"GENERAL"}</definedName>
    <definedName name="_o7" localSheetId="6" hidden="1">{"TAB1",#N/A,TRUE,"GENERAL";"TAB2",#N/A,TRUE,"GENERAL";"TAB3",#N/A,TRUE,"GENERAL";"TAB4",#N/A,TRUE,"GENERAL";"TAB5",#N/A,TRUE,"GENERAL"}</definedName>
    <definedName name="_o7" localSheetId="13" hidden="1">{"TAB1",#N/A,TRUE,"GENERAL";"TAB2",#N/A,TRUE,"GENERAL";"TAB3",#N/A,TRUE,"GENERAL";"TAB4",#N/A,TRUE,"GENERAL";"TAB5",#N/A,TRUE,"GENERAL"}</definedName>
    <definedName name="_o7" localSheetId="12"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5" hidden="1">{"via1",#N/A,TRUE,"general";"via2",#N/A,TRUE,"general";"via3",#N/A,TRUE,"general"}</definedName>
    <definedName name="_o8" localSheetId="10" hidden="1">{"via1",#N/A,TRUE,"general";"via2",#N/A,TRUE,"general";"via3",#N/A,TRUE,"general"}</definedName>
    <definedName name="_o8" localSheetId="6" hidden="1">{"via1",#N/A,TRUE,"general";"via2",#N/A,TRUE,"general";"via3",#N/A,TRUE,"general"}</definedName>
    <definedName name="_o8" localSheetId="13" hidden="1">{"via1",#N/A,TRUE,"general";"via2",#N/A,TRUE,"general";"via3",#N/A,TRUE,"general"}</definedName>
    <definedName name="_o8" localSheetId="12"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5" hidden="1">{"TAB1",#N/A,TRUE,"GENERAL";"TAB2",#N/A,TRUE,"GENERAL";"TAB3",#N/A,TRUE,"GENERAL";"TAB4",#N/A,TRUE,"GENERAL";"TAB5",#N/A,TRUE,"GENERAL"}</definedName>
    <definedName name="_o9" localSheetId="10" hidden="1">{"TAB1",#N/A,TRUE,"GENERAL";"TAB2",#N/A,TRUE,"GENERAL";"TAB3",#N/A,TRUE,"GENERAL";"TAB4",#N/A,TRUE,"GENERAL";"TAB5",#N/A,TRUE,"GENERAL"}</definedName>
    <definedName name="_o9" localSheetId="6" hidden="1">{"TAB1",#N/A,TRUE,"GENERAL";"TAB2",#N/A,TRUE,"GENERAL";"TAB3",#N/A,TRUE,"GENERAL";"TAB4",#N/A,TRUE,"GENERAL";"TAB5",#N/A,TRUE,"GENERAL"}</definedName>
    <definedName name="_o9" localSheetId="13" hidden="1">{"TAB1",#N/A,TRUE,"GENERAL";"TAB2",#N/A,TRUE,"GENERAL";"TAB3",#N/A,TRUE,"GENERAL";"TAB4",#N/A,TRUE,"GENERAL";"TAB5",#N/A,TRUE,"GENERAL"}</definedName>
    <definedName name="_o9" localSheetId="12" hidden="1">{"TAB1",#N/A,TRUE,"GENERAL";"TAB2",#N/A,TRUE,"GENERAL";"TAB3",#N/A,TRUE,"GENERAL";"TAB4",#N/A,TRUE,"GENERAL";"TAB5",#N/A,TRUE,"GENERAL"}</definedName>
    <definedName name="_o9" hidden="1">{"TAB1",#N/A,TRUE,"GENERAL";"TAB2",#N/A,TRUE,"GENERAL";"TAB3",#N/A,TRUE,"GENERAL";"TAB4",#N/A,TRUE,"GENERAL";"TAB5",#N/A,TRUE,"GENERAL"}</definedName>
    <definedName name="_oa55" localSheetId="9">#REF!</definedName>
    <definedName name="_oa55" localSheetId="5">#REF!</definedName>
    <definedName name="_oa55" localSheetId="10">#REF!</definedName>
    <definedName name="_oa55" localSheetId="6">#REF!</definedName>
    <definedName name="_oa55" localSheetId="13">#REF!</definedName>
    <definedName name="_oa55" localSheetId="12">#REF!</definedName>
    <definedName name="_oa55">#REF!</definedName>
    <definedName name="_Order1" localSheetId="6" hidden="1">255</definedName>
    <definedName name="_Order1" localSheetId="13" hidden="1">255</definedName>
    <definedName name="_Order1" hidden="1">0</definedName>
    <definedName name="_Order2" hidden="1">255</definedName>
    <definedName name="_ORO10" localSheetId="12">#REF!</definedName>
    <definedName name="_ORO10">#REF!</definedName>
    <definedName name="_ORO11" localSheetId="12">#REF!</definedName>
    <definedName name="_ORO11">#REF!</definedName>
    <definedName name="_ORO12" localSheetId="12">#REF!</definedName>
    <definedName name="_ORO12">#REF!</definedName>
    <definedName name="_ORO13" localSheetId="12">#REF!</definedName>
    <definedName name="_ORO13">#REF!</definedName>
    <definedName name="_ORO14" localSheetId="12">#REF!</definedName>
    <definedName name="_ORO14">#REF!</definedName>
    <definedName name="_ORO15" localSheetId="12">#REF!</definedName>
    <definedName name="_ORO15">#REF!</definedName>
    <definedName name="_ORO16" localSheetId="12">#REF!</definedName>
    <definedName name="_ORO16">#REF!</definedName>
    <definedName name="_ORO17" localSheetId="12">#REF!</definedName>
    <definedName name="_ORO17">#REF!</definedName>
    <definedName name="_ORO18" localSheetId="12">#REF!</definedName>
    <definedName name="_ORO18">#REF!</definedName>
    <definedName name="_ORO19" localSheetId="12">#REF!</definedName>
    <definedName name="_ORO19">#REF!</definedName>
    <definedName name="_p6" localSheetId="9" hidden="1">{"via1",#N/A,TRUE,"general";"via2",#N/A,TRUE,"general";"via3",#N/A,TRUE,"general"}</definedName>
    <definedName name="_p6" localSheetId="5" hidden="1">{"via1",#N/A,TRUE,"general";"via2",#N/A,TRUE,"general";"via3",#N/A,TRUE,"general"}</definedName>
    <definedName name="_p6" localSheetId="10" hidden="1">{"via1",#N/A,TRUE,"general";"via2",#N/A,TRUE,"general";"via3",#N/A,TRUE,"general"}</definedName>
    <definedName name="_p6" localSheetId="6" hidden="1">{"via1",#N/A,TRUE,"general";"via2",#N/A,TRUE,"general";"via3",#N/A,TRUE,"general"}</definedName>
    <definedName name="_p6" localSheetId="13" hidden="1">{"via1",#N/A,TRUE,"general";"via2",#N/A,TRUE,"general";"via3",#N/A,TRUE,"general"}</definedName>
    <definedName name="_p6" localSheetId="12"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5" hidden="1">{"via1",#N/A,TRUE,"general";"via2",#N/A,TRUE,"general";"via3",#N/A,TRUE,"general"}</definedName>
    <definedName name="_p7" localSheetId="10" hidden="1">{"via1",#N/A,TRUE,"general";"via2",#N/A,TRUE,"general";"via3",#N/A,TRUE,"general"}</definedName>
    <definedName name="_p7" localSheetId="6" hidden="1">{"via1",#N/A,TRUE,"general";"via2",#N/A,TRUE,"general";"via3",#N/A,TRUE,"general"}</definedName>
    <definedName name="_p7" localSheetId="13" hidden="1">{"via1",#N/A,TRUE,"general";"via2",#N/A,TRUE,"general";"via3",#N/A,TRUE,"general"}</definedName>
    <definedName name="_p7" localSheetId="12"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5" hidden="1">{"TAB1",#N/A,TRUE,"GENERAL";"TAB2",#N/A,TRUE,"GENERAL";"TAB3",#N/A,TRUE,"GENERAL";"TAB4",#N/A,TRUE,"GENERAL";"TAB5",#N/A,TRUE,"GENERAL"}</definedName>
    <definedName name="_p8" localSheetId="10" hidden="1">{"TAB1",#N/A,TRUE,"GENERAL";"TAB2",#N/A,TRUE,"GENERAL";"TAB3",#N/A,TRUE,"GENERAL";"TAB4",#N/A,TRUE,"GENERAL";"TAB5",#N/A,TRUE,"GENERAL"}</definedName>
    <definedName name="_p8" localSheetId="6" hidden="1">{"TAB1",#N/A,TRUE,"GENERAL";"TAB2",#N/A,TRUE,"GENERAL";"TAB3",#N/A,TRUE,"GENERAL";"TAB4",#N/A,TRUE,"GENERAL";"TAB5",#N/A,TRUE,"GENERAL"}</definedName>
    <definedName name="_p8" localSheetId="13" hidden="1">{"TAB1",#N/A,TRUE,"GENERAL";"TAB2",#N/A,TRUE,"GENERAL";"TAB3",#N/A,TRUE,"GENERAL";"TAB4",#N/A,TRUE,"GENERAL";"TAB5",#N/A,TRUE,"GENERAL"}</definedName>
    <definedName name="_p8" localSheetId="12" hidden="1">{"TAB1",#N/A,TRUE,"GENERAL";"TAB2",#N/A,TRUE,"GENERAL";"TAB3",#N/A,TRUE,"GENERAL";"TAB4",#N/A,TRUE,"GENERAL";"TAB5",#N/A,TRUE,"GENERAL"}</definedName>
    <definedName name="_p8" hidden="1">{"TAB1",#N/A,TRUE,"GENERAL";"TAB2",#N/A,TRUE,"GENERAL";"TAB3",#N/A,TRUE,"GENERAL";"TAB4",#N/A,TRUE,"GENERAL";"TAB5",#N/A,TRUE,"GENERAL"}</definedName>
    <definedName name="_Parse_Out" localSheetId="9" hidden="1">#REF!</definedName>
    <definedName name="_Parse_Out" localSheetId="5" hidden="1">#REF!</definedName>
    <definedName name="_Parse_Out" localSheetId="10" hidden="1">#REF!</definedName>
    <definedName name="_Parse_Out" localSheetId="6" hidden="1">#REF!</definedName>
    <definedName name="_Parse_Out" localSheetId="13" hidden="1">#REF!</definedName>
    <definedName name="_Parse_Out" localSheetId="12" hidden="1">#REF!</definedName>
    <definedName name="_Parse_Out" hidden="1">#REF!</definedName>
    <definedName name="_PJ50" localSheetId="9">#REF!</definedName>
    <definedName name="_PJ50" localSheetId="5">#REF!</definedName>
    <definedName name="_PJ50" localSheetId="10">#REF!</definedName>
    <definedName name="_PJ50" localSheetId="6">#REF!</definedName>
    <definedName name="_PJ50" localSheetId="13">#REF!</definedName>
    <definedName name="_PJ50" localSheetId="12">#REF!</definedName>
    <definedName name="_PJ50">#REF!</definedName>
    <definedName name="_pj51" localSheetId="9">#REF!</definedName>
    <definedName name="_pj51" localSheetId="5">#REF!</definedName>
    <definedName name="_pj51" localSheetId="10">#REF!</definedName>
    <definedName name="_pj51" localSheetId="6">#REF!</definedName>
    <definedName name="_pj51" localSheetId="13">#REF!</definedName>
    <definedName name="_pj51" localSheetId="12">#REF!</definedName>
    <definedName name="_pj51">#REF!</definedName>
    <definedName name="_PMT5671" localSheetId="10">#REF!</definedName>
    <definedName name="_PMT5671" localSheetId="12">[7]MEMORIAS!#REF!</definedName>
    <definedName name="_PMT5671">#REF!</definedName>
    <definedName name="_PMT5805" localSheetId="10">#REF!</definedName>
    <definedName name="_PMT5805" localSheetId="12">[7]MEMORIAS!#REF!</definedName>
    <definedName name="_PMT5805">#REF!</definedName>
    <definedName name="_PMT5806" localSheetId="10">#REF!</definedName>
    <definedName name="_PMT5806" localSheetId="12">[7]MEMORIAS!#REF!</definedName>
    <definedName name="_PMT5806">#REF!</definedName>
    <definedName name="_PMT5815" localSheetId="10">#REF!</definedName>
    <definedName name="_PMT5815" localSheetId="12">[7]MEMORIAS!#REF!</definedName>
    <definedName name="_PMT5815">#REF!</definedName>
    <definedName name="_PMT5820" localSheetId="10">#REF!</definedName>
    <definedName name="_PMT5820" localSheetId="12">[7]MEMORIAS!#REF!</definedName>
    <definedName name="_PMT5820">#REF!</definedName>
    <definedName name="_PRE12" localSheetId="9">#REF!</definedName>
    <definedName name="_PRE12" localSheetId="5">#REF!</definedName>
    <definedName name="_PRE12" localSheetId="10">#REF!</definedName>
    <definedName name="_PRE12" localSheetId="6">#REF!</definedName>
    <definedName name="_PRE12" localSheetId="13">#REF!</definedName>
    <definedName name="_PRE12" localSheetId="12">#REF!</definedName>
    <definedName name="_PRE12">#REF!</definedName>
    <definedName name="_r" localSheetId="9" hidden="1">{"TAB1",#N/A,TRUE,"GENERAL";"TAB2",#N/A,TRUE,"GENERAL";"TAB3",#N/A,TRUE,"GENERAL";"TAB4",#N/A,TRUE,"GENERAL";"TAB5",#N/A,TRUE,"GENERAL"}</definedName>
    <definedName name="_r" localSheetId="5" hidden="1">{"TAB1",#N/A,TRUE,"GENERAL";"TAB2",#N/A,TRUE,"GENERAL";"TAB3",#N/A,TRUE,"GENERAL";"TAB4",#N/A,TRUE,"GENERAL";"TAB5",#N/A,TRUE,"GENERAL"}</definedName>
    <definedName name="_r" localSheetId="10" hidden="1">{"TAB1",#N/A,TRUE,"GENERAL";"TAB2",#N/A,TRUE,"GENERAL";"TAB3",#N/A,TRUE,"GENERAL";"TAB4",#N/A,TRUE,"GENERAL";"TAB5",#N/A,TRUE,"GENERAL"}</definedName>
    <definedName name="_r" localSheetId="6" hidden="1">{"TAB1",#N/A,TRUE,"GENERAL";"TAB2",#N/A,TRUE,"GENERAL";"TAB3",#N/A,TRUE,"GENERAL";"TAB4",#N/A,TRUE,"GENERAL";"TAB5",#N/A,TRUE,"GENERAL"}</definedName>
    <definedName name="_r" localSheetId="13" hidden="1">{"TAB1",#N/A,TRUE,"GENERAL";"TAB2",#N/A,TRUE,"GENERAL";"TAB3",#N/A,TRUE,"GENERAL";"TAB4",#N/A,TRUE,"GENERAL";"TAB5",#N/A,TRUE,"GENERAL"}</definedName>
    <definedName name="_r" localSheetId="12" hidden="1">{"TAB1",#N/A,TRUE,"GENERAL";"TAB2",#N/A,TRUE,"GENERAL";"TAB3",#N/A,TRUE,"GENERAL";"TAB4",#N/A,TRUE,"GENERAL";"TAB5",#N/A,TRUE,"GENERAL"}</definedName>
    <definedName name="_r" hidden="1">{"TAB1",#N/A,TRUE,"GENERAL";"TAB2",#N/A,TRUE,"GENERAL";"TAB3",#N/A,TRUE,"GENERAL";"TAB4",#N/A,TRUE,"GENERAL";"TAB5",#N/A,TRUE,"GENERAL"}</definedName>
    <definedName name="_r4r" localSheetId="9" hidden="1">{"via1",#N/A,TRUE,"general";"via2",#N/A,TRUE,"general";"via3",#N/A,TRUE,"general"}</definedName>
    <definedName name="_r4r" localSheetId="5" hidden="1">{"via1",#N/A,TRUE,"general";"via2",#N/A,TRUE,"general";"via3",#N/A,TRUE,"general"}</definedName>
    <definedName name="_r4r" localSheetId="10" hidden="1">{"via1",#N/A,TRUE,"general";"via2",#N/A,TRUE,"general";"via3",#N/A,TRUE,"general"}</definedName>
    <definedName name="_r4r" localSheetId="6" hidden="1">{"via1",#N/A,TRUE,"general";"via2",#N/A,TRUE,"general";"via3",#N/A,TRUE,"general"}</definedName>
    <definedName name="_r4r" localSheetId="13" hidden="1">{"via1",#N/A,TRUE,"general";"via2",#N/A,TRUE,"general";"via3",#N/A,TRUE,"general"}</definedName>
    <definedName name="_r4r" localSheetId="12" hidden="1">{"via1",#N/A,TRUE,"general";"via2",#N/A,TRUE,"general";"via3",#N/A,TRUE,"general"}</definedName>
    <definedName name="_r4r" hidden="1">{"via1",#N/A,TRUE,"general";"via2",#N/A,TRUE,"general";"via3",#N/A,TRUE,"general"}</definedName>
    <definedName name="_Rc" localSheetId="9">#REF!</definedName>
    <definedName name="_Rc" localSheetId="5">#REF!</definedName>
    <definedName name="_Rc" localSheetId="10">#REF!</definedName>
    <definedName name="_Rc" localSheetId="6">#REF!</definedName>
    <definedName name="_Rc" localSheetId="13">#REF!</definedName>
    <definedName name="_Rc" localSheetId="12">#REF!</definedName>
    <definedName name="_Rc">#REF!</definedName>
    <definedName name="_Regression_Out" localSheetId="9" hidden="1">#REF!</definedName>
    <definedName name="_Regression_Out" localSheetId="5" hidden="1">#REF!</definedName>
    <definedName name="_Regression_Out" localSheetId="10" hidden="1">#REF!</definedName>
    <definedName name="_Regression_Out" localSheetId="6" hidden="1">#REF!</definedName>
    <definedName name="_Regression_Out" localSheetId="13" hidden="1">#REF!</definedName>
    <definedName name="_Regression_Out" localSheetId="12" hidden="1">#REF!</definedName>
    <definedName name="_Regression_Out" hidden="1">#REF!</definedName>
    <definedName name="_Regression_X" localSheetId="9" hidden="1">#REF!</definedName>
    <definedName name="_Regression_X" localSheetId="5" hidden="1">#REF!</definedName>
    <definedName name="_Regression_X" localSheetId="10" hidden="1">#REF!</definedName>
    <definedName name="_Regression_X" localSheetId="6" hidden="1">#REF!</definedName>
    <definedName name="_Regression_X" localSheetId="13" hidden="1">#REF!</definedName>
    <definedName name="_Regression_X" localSheetId="12" hidden="1">#REF!</definedName>
    <definedName name="_Regression_X" hidden="1">#REF!</definedName>
    <definedName name="_Regression_Y" localSheetId="9" hidden="1">#REF!</definedName>
    <definedName name="_Regression_Y" localSheetId="5" hidden="1">#REF!</definedName>
    <definedName name="_Regression_Y" localSheetId="10" hidden="1">#REF!</definedName>
    <definedName name="_Regression_Y" localSheetId="6" hidden="1">#REF!</definedName>
    <definedName name="_Regression_Y" localSheetId="13" hidden="1">#REF!</definedName>
    <definedName name="_Regression_Y" localSheetId="12" hidden="1">#REF!</definedName>
    <definedName name="_Regression_Y" hidden="1">#REF!</definedName>
    <definedName name="_REWQ" localSheetId="9">#REF!</definedName>
    <definedName name="_REWQ" localSheetId="5">#REF!</definedName>
    <definedName name="_REWQ" localSheetId="10">#REF!</definedName>
    <definedName name="_REWQ" localSheetId="6">#REF!</definedName>
    <definedName name="_REWQ" localSheetId="13">#REF!</definedName>
    <definedName name="_REWQ" localSheetId="12">#REF!</definedName>
    <definedName name="_REWQ">#REF!</definedName>
    <definedName name="_rig25" localSheetId="9">#REF!</definedName>
    <definedName name="_rig25" localSheetId="5">#REF!</definedName>
    <definedName name="_rig25" localSheetId="10">#REF!</definedName>
    <definedName name="_rig25" localSheetId="6">#REF!</definedName>
    <definedName name="_rig25" localSheetId="13">#REF!</definedName>
    <definedName name="_rig25" localSheetId="12">#REF!</definedName>
    <definedName name="_rig25">#REF!</definedName>
    <definedName name="_rtu6" localSheetId="9" hidden="1">{"via1",#N/A,TRUE,"general";"via2",#N/A,TRUE,"general";"via3",#N/A,TRUE,"general"}</definedName>
    <definedName name="_rtu6" localSheetId="5" hidden="1">{"via1",#N/A,TRUE,"general";"via2",#N/A,TRUE,"general";"via3",#N/A,TRUE,"general"}</definedName>
    <definedName name="_rtu6" localSheetId="10" hidden="1">{"via1",#N/A,TRUE,"general";"via2",#N/A,TRUE,"general";"via3",#N/A,TRUE,"general"}</definedName>
    <definedName name="_rtu6" localSheetId="6" hidden="1">{"via1",#N/A,TRUE,"general";"via2",#N/A,TRUE,"general";"via3",#N/A,TRUE,"general"}</definedName>
    <definedName name="_rtu6" localSheetId="13" hidden="1">{"via1",#N/A,TRUE,"general";"via2",#N/A,TRUE,"general";"via3",#N/A,TRUE,"general"}</definedName>
    <definedName name="_rtu6" localSheetId="12" hidden="1">{"via1",#N/A,TRUE,"general";"via2",#N/A,TRUE,"general";"via3",#N/A,TRUE,"general"}</definedName>
    <definedName name="_rtu6" hidden="1">{"via1",#N/A,TRUE,"general";"via2",#N/A,TRUE,"general";"via3",#N/A,TRUE,"general"}</definedName>
    <definedName name="_s1" localSheetId="9" hidden="1">{"via1",#N/A,TRUE,"general";"via2",#N/A,TRUE,"general";"via3",#N/A,TRUE,"general"}</definedName>
    <definedName name="_s1" localSheetId="5" hidden="1">{"via1",#N/A,TRUE,"general";"via2",#N/A,TRUE,"general";"via3",#N/A,TRUE,"general"}</definedName>
    <definedName name="_s1" localSheetId="10" hidden="1">{"via1",#N/A,TRUE,"general";"via2",#N/A,TRUE,"general";"via3",#N/A,TRUE,"general"}</definedName>
    <definedName name="_s1" localSheetId="6" hidden="1">{"via1",#N/A,TRUE,"general";"via2",#N/A,TRUE,"general";"via3",#N/A,TRUE,"general"}</definedName>
    <definedName name="_s1" localSheetId="13" hidden="1">{"via1",#N/A,TRUE,"general";"via2",#N/A,TRUE,"general";"via3",#N/A,TRUE,"general"}</definedName>
    <definedName name="_s1" localSheetId="12"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5" hidden="1">{"TAB1",#N/A,TRUE,"GENERAL";"TAB2",#N/A,TRUE,"GENERAL";"TAB3",#N/A,TRUE,"GENERAL";"TAB4",#N/A,TRUE,"GENERAL";"TAB5",#N/A,TRUE,"GENERAL"}</definedName>
    <definedName name="_s2" localSheetId="10" hidden="1">{"TAB1",#N/A,TRUE,"GENERAL";"TAB2",#N/A,TRUE,"GENERAL";"TAB3",#N/A,TRUE,"GENERAL";"TAB4",#N/A,TRUE,"GENERAL";"TAB5",#N/A,TRUE,"GENERAL"}</definedName>
    <definedName name="_s2" localSheetId="6" hidden="1">{"TAB1",#N/A,TRUE,"GENERAL";"TAB2",#N/A,TRUE,"GENERAL";"TAB3",#N/A,TRUE,"GENERAL";"TAB4",#N/A,TRUE,"GENERAL";"TAB5",#N/A,TRUE,"GENERAL"}</definedName>
    <definedName name="_s2" localSheetId="13" hidden="1">{"TAB1",#N/A,TRUE,"GENERAL";"TAB2",#N/A,TRUE,"GENERAL";"TAB3",#N/A,TRUE,"GENERAL";"TAB4",#N/A,TRUE,"GENERAL";"TAB5",#N/A,TRUE,"GENERAL"}</definedName>
    <definedName name="_s2" localSheetId="12"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5" hidden="1">{"TAB1",#N/A,TRUE,"GENERAL";"TAB2",#N/A,TRUE,"GENERAL";"TAB3",#N/A,TRUE,"GENERAL";"TAB4",#N/A,TRUE,"GENERAL";"TAB5",#N/A,TRUE,"GENERAL"}</definedName>
    <definedName name="_s3" localSheetId="10" hidden="1">{"TAB1",#N/A,TRUE,"GENERAL";"TAB2",#N/A,TRUE,"GENERAL";"TAB3",#N/A,TRUE,"GENERAL";"TAB4",#N/A,TRUE,"GENERAL";"TAB5",#N/A,TRUE,"GENERAL"}</definedName>
    <definedName name="_s3" localSheetId="6" hidden="1">{"TAB1",#N/A,TRUE,"GENERAL";"TAB2",#N/A,TRUE,"GENERAL";"TAB3",#N/A,TRUE,"GENERAL";"TAB4",#N/A,TRUE,"GENERAL";"TAB5",#N/A,TRUE,"GENERAL"}</definedName>
    <definedName name="_s3" localSheetId="13" hidden="1">{"TAB1",#N/A,TRUE,"GENERAL";"TAB2",#N/A,TRUE,"GENERAL";"TAB3",#N/A,TRUE,"GENERAL";"TAB4",#N/A,TRUE,"GENERAL";"TAB5",#N/A,TRUE,"GENERAL"}</definedName>
    <definedName name="_s3" localSheetId="12"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5" hidden="1">{"via1",#N/A,TRUE,"general";"via2",#N/A,TRUE,"general";"via3",#N/A,TRUE,"general"}</definedName>
    <definedName name="_s4" localSheetId="10" hidden="1">{"via1",#N/A,TRUE,"general";"via2",#N/A,TRUE,"general";"via3",#N/A,TRUE,"general"}</definedName>
    <definedName name="_s4" localSheetId="6" hidden="1">{"via1",#N/A,TRUE,"general";"via2",#N/A,TRUE,"general";"via3",#N/A,TRUE,"general"}</definedName>
    <definedName name="_s4" localSheetId="13" hidden="1">{"via1",#N/A,TRUE,"general";"via2",#N/A,TRUE,"general";"via3",#N/A,TRUE,"general"}</definedName>
    <definedName name="_s4" localSheetId="12"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5" hidden="1">{"via1",#N/A,TRUE,"general";"via2",#N/A,TRUE,"general";"via3",#N/A,TRUE,"general"}</definedName>
    <definedName name="_s5" localSheetId="10" hidden="1">{"via1",#N/A,TRUE,"general";"via2",#N/A,TRUE,"general";"via3",#N/A,TRUE,"general"}</definedName>
    <definedName name="_s5" localSheetId="6" hidden="1">{"via1",#N/A,TRUE,"general";"via2",#N/A,TRUE,"general";"via3",#N/A,TRUE,"general"}</definedName>
    <definedName name="_s5" localSheetId="13" hidden="1">{"via1",#N/A,TRUE,"general";"via2",#N/A,TRUE,"general";"via3",#N/A,TRUE,"general"}</definedName>
    <definedName name="_s5" localSheetId="12"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5" hidden="1">{"TAB1",#N/A,TRUE,"GENERAL";"TAB2",#N/A,TRUE,"GENERAL";"TAB3",#N/A,TRUE,"GENERAL";"TAB4",#N/A,TRUE,"GENERAL";"TAB5",#N/A,TRUE,"GENERAL"}</definedName>
    <definedName name="_s6" localSheetId="10" hidden="1">{"TAB1",#N/A,TRUE,"GENERAL";"TAB2",#N/A,TRUE,"GENERAL";"TAB3",#N/A,TRUE,"GENERAL";"TAB4",#N/A,TRUE,"GENERAL";"TAB5",#N/A,TRUE,"GENERAL"}</definedName>
    <definedName name="_s6" localSheetId="6" hidden="1">{"TAB1",#N/A,TRUE,"GENERAL";"TAB2",#N/A,TRUE,"GENERAL";"TAB3",#N/A,TRUE,"GENERAL";"TAB4",#N/A,TRUE,"GENERAL";"TAB5",#N/A,TRUE,"GENERAL"}</definedName>
    <definedName name="_s6" localSheetId="13" hidden="1">{"TAB1",#N/A,TRUE,"GENERAL";"TAB2",#N/A,TRUE,"GENERAL";"TAB3",#N/A,TRUE,"GENERAL";"TAB4",#N/A,TRUE,"GENERAL";"TAB5",#N/A,TRUE,"GENERAL"}</definedName>
    <definedName name="_s6" localSheetId="12"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5" hidden="1">{"via1",#N/A,TRUE,"general";"via2",#N/A,TRUE,"general";"via3",#N/A,TRUE,"general"}</definedName>
    <definedName name="_s7" localSheetId="10" hidden="1">{"via1",#N/A,TRUE,"general";"via2",#N/A,TRUE,"general";"via3",#N/A,TRUE,"general"}</definedName>
    <definedName name="_s7" localSheetId="6" hidden="1">{"via1",#N/A,TRUE,"general";"via2",#N/A,TRUE,"general";"via3",#N/A,TRUE,"general"}</definedName>
    <definedName name="_s7" localSheetId="13" hidden="1">{"via1",#N/A,TRUE,"general";"via2",#N/A,TRUE,"general";"via3",#N/A,TRUE,"general"}</definedName>
    <definedName name="_s7" localSheetId="12" hidden="1">{"via1",#N/A,TRUE,"general";"via2",#N/A,TRUE,"general";"via3",#N/A,TRUE,"general"}</definedName>
    <definedName name="_s7" hidden="1">{"via1",#N/A,TRUE,"general";"via2",#N/A,TRUE,"general";"via3",#N/A,TRUE,"general"}</definedName>
    <definedName name="_SAL1" localSheetId="12">#REF!</definedName>
    <definedName name="_SAL1">#REF!</definedName>
    <definedName name="_SBC1" localSheetId="9">#REF!</definedName>
    <definedName name="_SBC1" localSheetId="10">#REF!</definedName>
    <definedName name="_SBC1" localSheetId="6">#REF!</definedName>
    <definedName name="_SBC1" localSheetId="12">#REF!</definedName>
    <definedName name="_SBC1">#REF!</definedName>
    <definedName name="_SBC3" localSheetId="9">#REF!</definedName>
    <definedName name="_SBC3" localSheetId="10">#REF!</definedName>
    <definedName name="_SBC3" localSheetId="6">#REF!</definedName>
    <definedName name="_SBC3" localSheetId="12">#REF!</definedName>
    <definedName name="_SBC3">#REF!</definedName>
    <definedName name="_SBC5" localSheetId="9">#REF!</definedName>
    <definedName name="_SBC5" localSheetId="10">#REF!</definedName>
    <definedName name="_SBC5" localSheetId="6">#REF!</definedName>
    <definedName name="_SBC5" localSheetId="12">#REF!</definedName>
    <definedName name="_SBC5">#REF!</definedName>
    <definedName name="_Sort" localSheetId="9" hidden="1">#REF!</definedName>
    <definedName name="_Sort" localSheetId="5" hidden="1">#REF!</definedName>
    <definedName name="_Sort" localSheetId="10" hidden="1">#REF!</definedName>
    <definedName name="_Sort" localSheetId="6" hidden="1">#REF!</definedName>
    <definedName name="_Sort" localSheetId="13" hidden="1">#REF!</definedName>
    <definedName name="_Sort" localSheetId="12" hidden="1">#REF!</definedName>
    <definedName name="_Sort" hidden="1">#REF!</definedName>
    <definedName name="_t3" localSheetId="9" hidden="1">{"TAB1",#N/A,TRUE,"GENERAL";"TAB2",#N/A,TRUE,"GENERAL";"TAB3",#N/A,TRUE,"GENERAL";"TAB4",#N/A,TRUE,"GENERAL";"TAB5",#N/A,TRUE,"GENERAL"}</definedName>
    <definedName name="_t3" localSheetId="5" hidden="1">{"TAB1",#N/A,TRUE,"GENERAL";"TAB2",#N/A,TRUE,"GENERAL";"TAB3",#N/A,TRUE,"GENERAL";"TAB4",#N/A,TRUE,"GENERAL";"TAB5",#N/A,TRUE,"GENERAL"}</definedName>
    <definedName name="_t3" localSheetId="10" hidden="1">{"TAB1",#N/A,TRUE,"GENERAL";"TAB2",#N/A,TRUE,"GENERAL";"TAB3",#N/A,TRUE,"GENERAL";"TAB4",#N/A,TRUE,"GENERAL";"TAB5",#N/A,TRUE,"GENERAL"}</definedName>
    <definedName name="_t3" localSheetId="6" hidden="1">{"TAB1",#N/A,TRUE,"GENERAL";"TAB2",#N/A,TRUE,"GENERAL";"TAB3",#N/A,TRUE,"GENERAL";"TAB4",#N/A,TRUE,"GENERAL";"TAB5",#N/A,TRUE,"GENERAL"}</definedName>
    <definedName name="_t3" localSheetId="13" hidden="1">{"TAB1",#N/A,TRUE,"GENERAL";"TAB2",#N/A,TRUE,"GENERAL";"TAB3",#N/A,TRUE,"GENERAL";"TAB4",#N/A,TRUE,"GENERAL";"TAB5",#N/A,TRUE,"GENERAL"}</definedName>
    <definedName name="_t3" localSheetId="12"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5" hidden="1">{"via1",#N/A,TRUE,"general";"via2",#N/A,TRUE,"general";"via3",#N/A,TRUE,"general"}</definedName>
    <definedName name="_t4" localSheetId="10" hidden="1">{"via1",#N/A,TRUE,"general";"via2",#N/A,TRUE,"general";"via3",#N/A,TRUE,"general"}</definedName>
    <definedName name="_t4" localSheetId="6" hidden="1">{"via1",#N/A,TRUE,"general";"via2",#N/A,TRUE,"general";"via3",#N/A,TRUE,"general"}</definedName>
    <definedName name="_t4" localSheetId="13" hidden="1">{"via1",#N/A,TRUE,"general";"via2",#N/A,TRUE,"general";"via3",#N/A,TRUE,"general"}</definedName>
    <definedName name="_t4" localSheetId="12"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5" hidden="1">{"TAB1",#N/A,TRUE,"GENERAL";"TAB2",#N/A,TRUE,"GENERAL";"TAB3",#N/A,TRUE,"GENERAL";"TAB4",#N/A,TRUE,"GENERAL";"TAB5",#N/A,TRUE,"GENERAL"}</definedName>
    <definedName name="_t5" localSheetId="10" hidden="1">{"TAB1",#N/A,TRUE,"GENERAL";"TAB2",#N/A,TRUE,"GENERAL";"TAB3",#N/A,TRUE,"GENERAL";"TAB4",#N/A,TRUE,"GENERAL";"TAB5",#N/A,TRUE,"GENERAL"}</definedName>
    <definedName name="_t5" localSheetId="6" hidden="1">{"TAB1",#N/A,TRUE,"GENERAL";"TAB2",#N/A,TRUE,"GENERAL";"TAB3",#N/A,TRUE,"GENERAL";"TAB4",#N/A,TRUE,"GENERAL";"TAB5",#N/A,TRUE,"GENERAL"}</definedName>
    <definedName name="_t5" localSheetId="13" hidden="1">{"TAB1",#N/A,TRUE,"GENERAL";"TAB2",#N/A,TRUE,"GENERAL";"TAB3",#N/A,TRUE,"GENERAL";"TAB4",#N/A,TRUE,"GENERAL";"TAB5",#N/A,TRUE,"GENERAL"}</definedName>
    <definedName name="_t5" localSheetId="12"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5" hidden="1">{"via1",#N/A,TRUE,"general";"via2",#N/A,TRUE,"general";"via3",#N/A,TRUE,"general"}</definedName>
    <definedName name="_t6" localSheetId="10" hidden="1">{"via1",#N/A,TRUE,"general";"via2",#N/A,TRUE,"general";"via3",#N/A,TRUE,"general"}</definedName>
    <definedName name="_t6" localSheetId="6" hidden="1">{"via1",#N/A,TRUE,"general";"via2",#N/A,TRUE,"general";"via3",#N/A,TRUE,"general"}</definedName>
    <definedName name="_t6" localSheetId="13" hidden="1">{"via1",#N/A,TRUE,"general";"via2",#N/A,TRUE,"general";"via3",#N/A,TRUE,"general"}</definedName>
    <definedName name="_t6" localSheetId="12"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5" hidden="1">{"TAB1",#N/A,TRUE,"GENERAL";"TAB2",#N/A,TRUE,"GENERAL";"TAB3",#N/A,TRUE,"GENERAL";"TAB4",#N/A,TRUE,"GENERAL";"TAB5",#N/A,TRUE,"GENERAL"}</definedName>
    <definedName name="_t66" localSheetId="10" hidden="1">{"TAB1",#N/A,TRUE,"GENERAL";"TAB2",#N/A,TRUE,"GENERAL";"TAB3",#N/A,TRUE,"GENERAL";"TAB4",#N/A,TRUE,"GENERAL";"TAB5",#N/A,TRUE,"GENERAL"}</definedName>
    <definedName name="_t66" localSheetId="6" hidden="1">{"TAB1",#N/A,TRUE,"GENERAL";"TAB2",#N/A,TRUE,"GENERAL";"TAB3",#N/A,TRUE,"GENERAL";"TAB4",#N/A,TRUE,"GENERAL";"TAB5",#N/A,TRUE,"GENERAL"}</definedName>
    <definedName name="_t66" localSheetId="13" hidden="1">{"TAB1",#N/A,TRUE,"GENERAL";"TAB2",#N/A,TRUE,"GENERAL";"TAB3",#N/A,TRUE,"GENERAL";"TAB4",#N/A,TRUE,"GENERAL";"TAB5",#N/A,TRUE,"GENERAL"}</definedName>
    <definedName name="_t66" localSheetId="12"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5" hidden="1">{"via1",#N/A,TRUE,"general";"via2",#N/A,TRUE,"general";"via3",#N/A,TRUE,"general"}</definedName>
    <definedName name="_t7" localSheetId="10" hidden="1">{"via1",#N/A,TRUE,"general";"via2",#N/A,TRUE,"general";"via3",#N/A,TRUE,"general"}</definedName>
    <definedName name="_t7" localSheetId="6" hidden="1">{"via1",#N/A,TRUE,"general";"via2",#N/A,TRUE,"general";"via3",#N/A,TRUE,"general"}</definedName>
    <definedName name="_t7" localSheetId="13" hidden="1">{"via1",#N/A,TRUE,"general";"via2",#N/A,TRUE,"general";"via3",#N/A,TRUE,"general"}</definedName>
    <definedName name="_t7" localSheetId="12"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5" hidden="1">{"TAB1",#N/A,TRUE,"GENERAL";"TAB2",#N/A,TRUE,"GENERAL";"TAB3",#N/A,TRUE,"GENERAL";"TAB4",#N/A,TRUE,"GENERAL";"TAB5",#N/A,TRUE,"GENERAL"}</definedName>
    <definedName name="_t77" localSheetId="10" hidden="1">{"TAB1",#N/A,TRUE,"GENERAL";"TAB2",#N/A,TRUE,"GENERAL";"TAB3",#N/A,TRUE,"GENERAL";"TAB4",#N/A,TRUE,"GENERAL";"TAB5",#N/A,TRUE,"GENERAL"}</definedName>
    <definedName name="_t77" localSheetId="6" hidden="1">{"TAB1",#N/A,TRUE,"GENERAL";"TAB2",#N/A,TRUE,"GENERAL";"TAB3",#N/A,TRUE,"GENERAL";"TAB4",#N/A,TRUE,"GENERAL";"TAB5",#N/A,TRUE,"GENERAL"}</definedName>
    <definedName name="_t77" localSheetId="13" hidden="1">{"TAB1",#N/A,TRUE,"GENERAL";"TAB2",#N/A,TRUE,"GENERAL";"TAB3",#N/A,TRUE,"GENERAL";"TAB4",#N/A,TRUE,"GENERAL";"TAB5",#N/A,TRUE,"GENERAL"}</definedName>
    <definedName name="_t77" localSheetId="12"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5" hidden="1">{"TAB1",#N/A,TRUE,"GENERAL";"TAB2",#N/A,TRUE,"GENERAL";"TAB3",#N/A,TRUE,"GENERAL";"TAB4",#N/A,TRUE,"GENERAL";"TAB5",#N/A,TRUE,"GENERAL"}</definedName>
    <definedName name="_t8" localSheetId="10" hidden="1">{"TAB1",#N/A,TRUE,"GENERAL";"TAB2",#N/A,TRUE,"GENERAL";"TAB3",#N/A,TRUE,"GENERAL";"TAB4",#N/A,TRUE,"GENERAL";"TAB5",#N/A,TRUE,"GENERAL"}</definedName>
    <definedName name="_t8" localSheetId="6" hidden="1">{"TAB1",#N/A,TRUE,"GENERAL";"TAB2",#N/A,TRUE,"GENERAL";"TAB3",#N/A,TRUE,"GENERAL";"TAB4",#N/A,TRUE,"GENERAL";"TAB5",#N/A,TRUE,"GENERAL"}</definedName>
    <definedName name="_t8" localSheetId="13" hidden="1">{"TAB1",#N/A,TRUE,"GENERAL";"TAB2",#N/A,TRUE,"GENERAL";"TAB3",#N/A,TRUE,"GENERAL";"TAB4",#N/A,TRUE,"GENERAL";"TAB5",#N/A,TRUE,"GENERAL"}</definedName>
    <definedName name="_t8" localSheetId="12"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5" hidden="1">{"via1",#N/A,TRUE,"general";"via2",#N/A,TRUE,"general";"via3",#N/A,TRUE,"general"}</definedName>
    <definedName name="_t88" localSheetId="10" hidden="1">{"via1",#N/A,TRUE,"general";"via2",#N/A,TRUE,"general";"via3",#N/A,TRUE,"general"}</definedName>
    <definedName name="_t88" localSheetId="6" hidden="1">{"via1",#N/A,TRUE,"general";"via2",#N/A,TRUE,"general";"via3",#N/A,TRUE,"general"}</definedName>
    <definedName name="_t88" localSheetId="13" hidden="1">{"via1",#N/A,TRUE,"general";"via2",#N/A,TRUE,"general";"via3",#N/A,TRUE,"general"}</definedName>
    <definedName name="_t88" localSheetId="12"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5" hidden="1">{"TAB1",#N/A,TRUE,"GENERAL";"TAB2",#N/A,TRUE,"GENERAL";"TAB3",#N/A,TRUE,"GENERAL";"TAB4",#N/A,TRUE,"GENERAL";"TAB5",#N/A,TRUE,"GENERAL"}</definedName>
    <definedName name="_t9" localSheetId="10" hidden="1">{"TAB1",#N/A,TRUE,"GENERAL";"TAB2",#N/A,TRUE,"GENERAL";"TAB3",#N/A,TRUE,"GENERAL";"TAB4",#N/A,TRUE,"GENERAL";"TAB5",#N/A,TRUE,"GENERAL"}</definedName>
    <definedName name="_t9" localSheetId="6" hidden="1">{"TAB1",#N/A,TRUE,"GENERAL";"TAB2",#N/A,TRUE,"GENERAL";"TAB3",#N/A,TRUE,"GENERAL";"TAB4",#N/A,TRUE,"GENERAL";"TAB5",#N/A,TRUE,"GENERAL"}</definedName>
    <definedName name="_t9" localSheetId="13" hidden="1">{"TAB1",#N/A,TRUE,"GENERAL";"TAB2",#N/A,TRUE,"GENERAL";"TAB3",#N/A,TRUE,"GENERAL";"TAB4",#N/A,TRUE,"GENERAL";"TAB5",#N/A,TRUE,"GENERAL"}</definedName>
    <definedName name="_t9" localSheetId="12"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5" hidden="1">{"via1",#N/A,TRUE,"general";"via2",#N/A,TRUE,"general";"via3",#N/A,TRUE,"general"}</definedName>
    <definedName name="_t99" localSheetId="10" hidden="1">{"via1",#N/A,TRUE,"general";"via2",#N/A,TRUE,"general";"via3",#N/A,TRUE,"general"}</definedName>
    <definedName name="_t99" localSheetId="6" hidden="1">{"via1",#N/A,TRUE,"general";"via2",#N/A,TRUE,"general";"via3",#N/A,TRUE,"general"}</definedName>
    <definedName name="_t99" localSheetId="13" hidden="1">{"via1",#N/A,TRUE,"general";"via2",#N/A,TRUE,"general";"via3",#N/A,TRUE,"general"}</definedName>
    <definedName name="_t99" localSheetId="12" hidden="1">{"via1",#N/A,TRUE,"general";"via2",#N/A,TRUE,"general";"via3",#N/A,TRUE,"general"}</definedName>
    <definedName name="_t99" hidden="1">{"via1",#N/A,TRUE,"general";"via2",#N/A,TRUE,"general";"via3",#N/A,TRUE,"general"}</definedName>
    <definedName name="_Tab1" localSheetId="9">#REF!</definedName>
    <definedName name="_Tab1" localSheetId="5">#REF!</definedName>
    <definedName name="_Tab1" localSheetId="10">#REF!</definedName>
    <definedName name="_Tab1" localSheetId="6">#REF!</definedName>
    <definedName name="_Tab1" localSheetId="13">#REF!</definedName>
    <definedName name="_Tab1" localSheetId="12">#REF!</definedName>
    <definedName name="_tab1">#REF!</definedName>
    <definedName name="_Tab2" localSheetId="9">#REF!</definedName>
    <definedName name="_Tab2" localSheetId="5">#REF!</definedName>
    <definedName name="_Tab2" localSheetId="10">#REF!</definedName>
    <definedName name="_Tab2" localSheetId="6">#REF!</definedName>
    <definedName name="_Tab2" localSheetId="13">#REF!</definedName>
    <definedName name="_Tab2" localSheetId="12">#REF!</definedName>
    <definedName name="_tab2">#REF!</definedName>
    <definedName name="_Tab3" localSheetId="9">#REF!</definedName>
    <definedName name="_Tab3" localSheetId="5">#REF!</definedName>
    <definedName name="_Tab3" localSheetId="10">#REF!</definedName>
    <definedName name="_Tab3" localSheetId="6">#REF!</definedName>
    <definedName name="_Tab3" localSheetId="13">#REF!</definedName>
    <definedName name="_Tab3" localSheetId="12">#REF!</definedName>
    <definedName name="_tab3">#REF!</definedName>
    <definedName name="_Tab4" localSheetId="9">#REF!</definedName>
    <definedName name="_Tab4" localSheetId="5">#REF!</definedName>
    <definedName name="_Tab4" localSheetId="10">#REF!</definedName>
    <definedName name="_Tab4" localSheetId="6">#REF!</definedName>
    <definedName name="_Tab4" localSheetId="13">#REF!</definedName>
    <definedName name="_Tab4" localSheetId="12">#REF!</definedName>
    <definedName name="_TAB4">#REF!</definedName>
    <definedName name="_Tab5" localSheetId="9">#REF!</definedName>
    <definedName name="_Tab5" localSheetId="5">#REF!</definedName>
    <definedName name="_Tab5" localSheetId="10">#REF!</definedName>
    <definedName name="_Tab5" localSheetId="6">#REF!</definedName>
    <definedName name="_Tab5" localSheetId="13">#REF!</definedName>
    <definedName name="_Tab5" localSheetId="12">#REF!</definedName>
    <definedName name="_Tab5">#REF!</definedName>
    <definedName name="_Table2_Out" localSheetId="9" hidden="1">#REF!</definedName>
    <definedName name="_Table2_Out" localSheetId="5" hidden="1">#REF!</definedName>
    <definedName name="_Table2_Out" localSheetId="10" hidden="1">#REF!</definedName>
    <definedName name="_Table2_Out" localSheetId="6" hidden="1">#REF!</definedName>
    <definedName name="_Table2_Out" localSheetId="13" hidden="1">#REF!</definedName>
    <definedName name="_Table2_Out" localSheetId="12" hidden="1">#REF!</definedName>
    <definedName name="_Table2_Out" hidden="1">#REF!</definedName>
    <definedName name="_TBV1" localSheetId="9">#REF!</definedName>
    <definedName name="_TBV1" localSheetId="5">#REF!</definedName>
    <definedName name="_TBV1" localSheetId="10">#REF!</definedName>
    <definedName name="_TBV1" localSheetId="6">#REF!</definedName>
    <definedName name="_TBV1" localSheetId="13">#REF!</definedName>
    <definedName name="_TBV1" localSheetId="12">#REF!</definedName>
    <definedName name="_TBV1">#REF!</definedName>
    <definedName name="_TBV1606" localSheetId="9">#REF!</definedName>
    <definedName name="_TBV1606" localSheetId="5">#REF!</definedName>
    <definedName name="_TBV1606" localSheetId="10">#REF!</definedName>
    <definedName name="_TBV1606" localSheetId="6">#REF!</definedName>
    <definedName name="_TBV1606" localSheetId="13">#REF!</definedName>
    <definedName name="_TBV1606" localSheetId="12">#REF!</definedName>
    <definedName name="_TBV1606">#REF!</definedName>
    <definedName name="_TBV3" localSheetId="9">#REF!</definedName>
    <definedName name="_TBV3" localSheetId="5">#REF!</definedName>
    <definedName name="_TBV3" localSheetId="10">#REF!</definedName>
    <definedName name="_TBV3" localSheetId="6">#REF!</definedName>
    <definedName name="_TBV3" localSheetId="13">#REF!</definedName>
    <definedName name="_TBV3" localSheetId="12">#REF!</definedName>
    <definedName name="_TBV3">#REF!</definedName>
    <definedName name="_tf3813" localSheetId="9">#REF!</definedName>
    <definedName name="_tf3813" localSheetId="5">#REF!</definedName>
    <definedName name="_tf3813" localSheetId="10">#REF!</definedName>
    <definedName name="_tf3813" localSheetId="6">#REF!</definedName>
    <definedName name="_tf3813" localSheetId="13">#REF!</definedName>
    <definedName name="_tf3813" localSheetId="12">#REF!</definedName>
    <definedName name="_tf3813">#REF!</definedName>
    <definedName name="_Toc331080305" localSheetId="9">#REF!</definedName>
    <definedName name="_Toc331080305" localSheetId="5">#REF!</definedName>
    <definedName name="_Toc331080305" localSheetId="10">#REF!</definedName>
    <definedName name="_Toc331080305" localSheetId="6">#REF!</definedName>
    <definedName name="_Toc331080305" localSheetId="13">#REF!</definedName>
    <definedName name="_Toc331080305" localSheetId="12">#REF!</definedName>
    <definedName name="_Toc331080305">#REF!</definedName>
    <definedName name="_Tpt1" localSheetId="9">#REF!</definedName>
    <definedName name="_Tpt1" localSheetId="5">#REF!</definedName>
    <definedName name="_Tpt1" localSheetId="10">#REF!</definedName>
    <definedName name="_Tpt1" localSheetId="6">#REF!</definedName>
    <definedName name="_Tpt1" localSheetId="13">#REF!</definedName>
    <definedName name="_Tpt1" localSheetId="12">#REF!</definedName>
    <definedName name="_Tpt1">#REF!</definedName>
    <definedName name="_Tpt2" localSheetId="9">#REF!</definedName>
    <definedName name="_Tpt2" localSheetId="5">#REF!</definedName>
    <definedName name="_Tpt2" localSheetId="10">#REF!</definedName>
    <definedName name="_Tpt2" localSheetId="6">#REF!</definedName>
    <definedName name="_Tpt2" localSheetId="13">#REF!</definedName>
    <definedName name="_Tpt2" localSheetId="12">#REF!</definedName>
    <definedName name="_Tpt2">#REF!</definedName>
    <definedName name="_TRM2" localSheetId="9">#REF!</definedName>
    <definedName name="_TRM2" localSheetId="5">#REF!</definedName>
    <definedName name="_TRM2" localSheetId="10">#REF!</definedName>
    <definedName name="_TRM2" localSheetId="6">#REF!</definedName>
    <definedName name="_TRM2" localSheetId="13">#REF!</definedName>
    <definedName name="_TRM2" localSheetId="12">#REF!</definedName>
    <definedName name="_TRM2">#REF!</definedName>
    <definedName name="_u4" localSheetId="9" hidden="1">{"TAB1",#N/A,TRUE,"GENERAL";"TAB2",#N/A,TRUE,"GENERAL";"TAB3",#N/A,TRUE,"GENERAL";"TAB4",#N/A,TRUE,"GENERAL";"TAB5",#N/A,TRUE,"GENERAL"}</definedName>
    <definedName name="_u4" localSheetId="5" hidden="1">{"TAB1",#N/A,TRUE,"GENERAL";"TAB2",#N/A,TRUE,"GENERAL";"TAB3",#N/A,TRUE,"GENERAL";"TAB4",#N/A,TRUE,"GENERAL";"TAB5",#N/A,TRUE,"GENERAL"}</definedName>
    <definedName name="_u4" localSheetId="10" hidden="1">{"TAB1",#N/A,TRUE,"GENERAL";"TAB2",#N/A,TRUE,"GENERAL";"TAB3",#N/A,TRUE,"GENERAL";"TAB4",#N/A,TRUE,"GENERAL";"TAB5",#N/A,TRUE,"GENERAL"}</definedName>
    <definedName name="_u4" localSheetId="6" hidden="1">{"TAB1",#N/A,TRUE,"GENERAL";"TAB2",#N/A,TRUE,"GENERAL";"TAB3",#N/A,TRUE,"GENERAL";"TAB4",#N/A,TRUE,"GENERAL";"TAB5",#N/A,TRUE,"GENERAL"}</definedName>
    <definedName name="_u4" localSheetId="13" hidden="1">{"TAB1",#N/A,TRUE,"GENERAL";"TAB2",#N/A,TRUE,"GENERAL";"TAB3",#N/A,TRUE,"GENERAL";"TAB4",#N/A,TRUE,"GENERAL";"TAB5",#N/A,TRUE,"GENERAL"}</definedName>
    <definedName name="_u4" localSheetId="12"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5" hidden="1">{"TAB1",#N/A,TRUE,"GENERAL";"TAB2",#N/A,TRUE,"GENERAL";"TAB3",#N/A,TRUE,"GENERAL";"TAB4",#N/A,TRUE,"GENERAL";"TAB5",#N/A,TRUE,"GENERAL"}</definedName>
    <definedName name="_u5" localSheetId="10" hidden="1">{"TAB1",#N/A,TRUE,"GENERAL";"TAB2",#N/A,TRUE,"GENERAL";"TAB3",#N/A,TRUE,"GENERAL";"TAB4",#N/A,TRUE,"GENERAL";"TAB5",#N/A,TRUE,"GENERAL"}</definedName>
    <definedName name="_u5" localSheetId="6" hidden="1">{"TAB1",#N/A,TRUE,"GENERAL";"TAB2",#N/A,TRUE,"GENERAL";"TAB3",#N/A,TRUE,"GENERAL";"TAB4",#N/A,TRUE,"GENERAL";"TAB5",#N/A,TRUE,"GENERAL"}</definedName>
    <definedName name="_u5" localSheetId="13" hidden="1">{"TAB1",#N/A,TRUE,"GENERAL";"TAB2",#N/A,TRUE,"GENERAL";"TAB3",#N/A,TRUE,"GENERAL";"TAB4",#N/A,TRUE,"GENERAL";"TAB5",#N/A,TRUE,"GENERAL"}</definedName>
    <definedName name="_u5" localSheetId="12"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5" hidden="1">{"TAB1",#N/A,TRUE,"GENERAL";"TAB2",#N/A,TRUE,"GENERAL";"TAB3",#N/A,TRUE,"GENERAL";"TAB4",#N/A,TRUE,"GENERAL";"TAB5",#N/A,TRUE,"GENERAL"}</definedName>
    <definedName name="_u6" localSheetId="10" hidden="1">{"TAB1",#N/A,TRUE,"GENERAL";"TAB2",#N/A,TRUE,"GENERAL";"TAB3",#N/A,TRUE,"GENERAL";"TAB4",#N/A,TRUE,"GENERAL";"TAB5",#N/A,TRUE,"GENERAL"}</definedName>
    <definedName name="_u6" localSheetId="6" hidden="1">{"TAB1",#N/A,TRUE,"GENERAL";"TAB2",#N/A,TRUE,"GENERAL";"TAB3",#N/A,TRUE,"GENERAL";"TAB4",#N/A,TRUE,"GENERAL";"TAB5",#N/A,TRUE,"GENERAL"}</definedName>
    <definedName name="_u6" localSheetId="13" hidden="1">{"TAB1",#N/A,TRUE,"GENERAL";"TAB2",#N/A,TRUE,"GENERAL";"TAB3",#N/A,TRUE,"GENERAL";"TAB4",#N/A,TRUE,"GENERAL";"TAB5",#N/A,TRUE,"GENERAL"}</definedName>
    <definedName name="_u6" localSheetId="12"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5" hidden="1">{"via1",#N/A,TRUE,"general";"via2",#N/A,TRUE,"general";"via3",#N/A,TRUE,"general"}</definedName>
    <definedName name="_u7" localSheetId="10" hidden="1">{"via1",#N/A,TRUE,"general";"via2",#N/A,TRUE,"general";"via3",#N/A,TRUE,"general"}</definedName>
    <definedName name="_u7" localSheetId="6" hidden="1">{"via1",#N/A,TRUE,"general";"via2",#N/A,TRUE,"general";"via3",#N/A,TRUE,"general"}</definedName>
    <definedName name="_u7" localSheetId="13" hidden="1">{"via1",#N/A,TRUE,"general";"via2",#N/A,TRUE,"general";"via3",#N/A,TRUE,"general"}</definedName>
    <definedName name="_u7" localSheetId="12"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5" hidden="1">{"TAB1",#N/A,TRUE,"GENERAL";"TAB2",#N/A,TRUE,"GENERAL";"TAB3",#N/A,TRUE,"GENERAL";"TAB4",#N/A,TRUE,"GENERAL";"TAB5",#N/A,TRUE,"GENERAL"}</definedName>
    <definedName name="_u8" localSheetId="10" hidden="1">{"TAB1",#N/A,TRUE,"GENERAL";"TAB2",#N/A,TRUE,"GENERAL";"TAB3",#N/A,TRUE,"GENERAL";"TAB4",#N/A,TRUE,"GENERAL";"TAB5",#N/A,TRUE,"GENERAL"}</definedName>
    <definedName name="_u8" localSheetId="6" hidden="1">{"TAB1",#N/A,TRUE,"GENERAL";"TAB2",#N/A,TRUE,"GENERAL";"TAB3",#N/A,TRUE,"GENERAL";"TAB4",#N/A,TRUE,"GENERAL";"TAB5",#N/A,TRUE,"GENERAL"}</definedName>
    <definedName name="_u8" localSheetId="13" hidden="1">{"TAB1",#N/A,TRUE,"GENERAL";"TAB2",#N/A,TRUE,"GENERAL";"TAB3",#N/A,TRUE,"GENERAL";"TAB4",#N/A,TRUE,"GENERAL";"TAB5",#N/A,TRUE,"GENERAL"}</definedName>
    <definedName name="_u8" localSheetId="12"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5" hidden="1">{"TAB1",#N/A,TRUE,"GENERAL";"TAB2",#N/A,TRUE,"GENERAL";"TAB3",#N/A,TRUE,"GENERAL";"TAB4",#N/A,TRUE,"GENERAL";"TAB5",#N/A,TRUE,"GENERAL"}</definedName>
    <definedName name="_u9" localSheetId="10" hidden="1">{"TAB1",#N/A,TRUE,"GENERAL";"TAB2",#N/A,TRUE,"GENERAL";"TAB3",#N/A,TRUE,"GENERAL";"TAB4",#N/A,TRUE,"GENERAL";"TAB5",#N/A,TRUE,"GENERAL"}</definedName>
    <definedName name="_u9" localSheetId="6" hidden="1">{"TAB1",#N/A,TRUE,"GENERAL";"TAB2",#N/A,TRUE,"GENERAL";"TAB3",#N/A,TRUE,"GENERAL";"TAB4",#N/A,TRUE,"GENERAL";"TAB5",#N/A,TRUE,"GENERAL"}</definedName>
    <definedName name="_u9" localSheetId="13" hidden="1">{"TAB1",#N/A,TRUE,"GENERAL";"TAB2",#N/A,TRUE,"GENERAL";"TAB3",#N/A,TRUE,"GENERAL";"TAB4",#N/A,TRUE,"GENERAL";"TAB5",#N/A,TRUE,"GENERAL"}</definedName>
    <definedName name="_u9" localSheetId="12" hidden="1">{"TAB1",#N/A,TRUE,"GENERAL";"TAB2",#N/A,TRUE,"GENERAL";"TAB3",#N/A,TRUE,"GENERAL";"TAB4",#N/A,TRUE,"GENERAL";"TAB5",#N/A,TRUE,"GENERAL"}</definedName>
    <definedName name="_u9" hidden="1">{"TAB1",#N/A,TRUE,"GENERAL";"TAB2",#N/A,TRUE,"GENERAL";"TAB3",#N/A,TRUE,"GENERAL";"TAB4",#N/A,TRUE,"GENERAL";"TAB5",#N/A,TRUE,"GENERAL"}</definedName>
    <definedName name="_ur7" localSheetId="9" hidden="1">{"TAB1",#N/A,TRUE,"GENERAL";"TAB2",#N/A,TRUE,"GENERAL";"TAB3",#N/A,TRUE,"GENERAL";"TAB4",#N/A,TRUE,"GENERAL";"TAB5",#N/A,TRUE,"GENERAL"}</definedName>
    <definedName name="_ur7" localSheetId="5" hidden="1">{"TAB1",#N/A,TRUE,"GENERAL";"TAB2",#N/A,TRUE,"GENERAL";"TAB3",#N/A,TRUE,"GENERAL";"TAB4",#N/A,TRUE,"GENERAL";"TAB5",#N/A,TRUE,"GENERAL"}</definedName>
    <definedName name="_ur7" localSheetId="10" hidden="1">{"TAB1",#N/A,TRUE,"GENERAL";"TAB2",#N/A,TRUE,"GENERAL";"TAB3",#N/A,TRUE,"GENERAL";"TAB4",#N/A,TRUE,"GENERAL";"TAB5",#N/A,TRUE,"GENERAL"}</definedName>
    <definedName name="_ur7" localSheetId="6" hidden="1">{"TAB1",#N/A,TRUE,"GENERAL";"TAB2",#N/A,TRUE,"GENERAL";"TAB3",#N/A,TRUE,"GENERAL";"TAB4",#N/A,TRUE,"GENERAL";"TAB5",#N/A,TRUE,"GENERAL"}</definedName>
    <definedName name="_ur7" localSheetId="13" hidden="1">{"TAB1",#N/A,TRUE,"GENERAL";"TAB2",#N/A,TRUE,"GENERAL";"TAB3",#N/A,TRUE,"GENERAL";"TAB4",#N/A,TRUE,"GENERAL";"TAB5",#N/A,TRUE,"GENERAL"}</definedName>
    <definedName name="_ur7" localSheetId="12"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5" hidden="1">{"via1",#N/A,TRUE,"general";"via2",#N/A,TRUE,"general";"via3",#N/A,TRUE,"general"}</definedName>
    <definedName name="_v2" localSheetId="10" hidden="1">{"via1",#N/A,TRUE,"general";"via2",#N/A,TRUE,"general";"via3",#N/A,TRUE,"general"}</definedName>
    <definedName name="_v2" localSheetId="6" hidden="1">{"via1",#N/A,TRUE,"general";"via2",#N/A,TRUE,"general";"via3",#N/A,TRUE,"general"}</definedName>
    <definedName name="_v2" localSheetId="13" hidden="1">{"via1",#N/A,TRUE,"general";"via2",#N/A,TRUE,"general";"via3",#N/A,TRUE,"general"}</definedName>
    <definedName name="_v2" localSheetId="12"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5" hidden="1">{"TAB1",#N/A,TRUE,"GENERAL";"TAB2",#N/A,TRUE,"GENERAL";"TAB3",#N/A,TRUE,"GENERAL";"TAB4",#N/A,TRUE,"GENERAL";"TAB5",#N/A,TRUE,"GENERAL"}</definedName>
    <definedName name="_v3" localSheetId="10" hidden="1">{"TAB1",#N/A,TRUE,"GENERAL";"TAB2",#N/A,TRUE,"GENERAL";"TAB3",#N/A,TRUE,"GENERAL";"TAB4",#N/A,TRUE,"GENERAL";"TAB5",#N/A,TRUE,"GENERAL"}</definedName>
    <definedName name="_v3" localSheetId="6" hidden="1">{"TAB1",#N/A,TRUE,"GENERAL";"TAB2",#N/A,TRUE,"GENERAL";"TAB3",#N/A,TRUE,"GENERAL";"TAB4",#N/A,TRUE,"GENERAL";"TAB5",#N/A,TRUE,"GENERAL"}</definedName>
    <definedName name="_v3" localSheetId="13" hidden="1">{"TAB1",#N/A,TRUE,"GENERAL";"TAB2",#N/A,TRUE,"GENERAL";"TAB3",#N/A,TRUE,"GENERAL";"TAB4",#N/A,TRUE,"GENERAL";"TAB5",#N/A,TRUE,"GENERAL"}</definedName>
    <definedName name="_v3" localSheetId="12"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5" hidden="1">{"TAB1",#N/A,TRUE,"GENERAL";"TAB2",#N/A,TRUE,"GENERAL";"TAB3",#N/A,TRUE,"GENERAL";"TAB4",#N/A,TRUE,"GENERAL";"TAB5",#N/A,TRUE,"GENERAL"}</definedName>
    <definedName name="_v4" localSheetId="10" hidden="1">{"TAB1",#N/A,TRUE,"GENERAL";"TAB2",#N/A,TRUE,"GENERAL";"TAB3",#N/A,TRUE,"GENERAL";"TAB4",#N/A,TRUE,"GENERAL";"TAB5",#N/A,TRUE,"GENERAL"}</definedName>
    <definedName name="_v4" localSheetId="6" hidden="1">{"TAB1",#N/A,TRUE,"GENERAL";"TAB2",#N/A,TRUE,"GENERAL";"TAB3",#N/A,TRUE,"GENERAL";"TAB4",#N/A,TRUE,"GENERAL";"TAB5",#N/A,TRUE,"GENERAL"}</definedName>
    <definedName name="_v4" localSheetId="13" hidden="1">{"TAB1",#N/A,TRUE,"GENERAL";"TAB2",#N/A,TRUE,"GENERAL";"TAB3",#N/A,TRUE,"GENERAL";"TAB4",#N/A,TRUE,"GENERAL";"TAB5",#N/A,TRUE,"GENERAL"}</definedName>
    <definedName name="_v4" localSheetId="12"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5" hidden="1">{"TAB1",#N/A,TRUE,"GENERAL";"TAB2",#N/A,TRUE,"GENERAL";"TAB3",#N/A,TRUE,"GENERAL";"TAB4",#N/A,TRUE,"GENERAL";"TAB5",#N/A,TRUE,"GENERAL"}</definedName>
    <definedName name="_v5" localSheetId="10" hidden="1">{"TAB1",#N/A,TRUE,"GENERAL";"TAB2",#N/A,TRUE,"GENERAL";"TAB3",#N/A,TRUE,"GENERAL";"TAB4",#N/A,TRUE,"GENERAL";"TAB5",#N/A,TRUE,"GENERAL"}</definedName>
    <definedName name="_v5" localSheetId="6" hidden="1">{"TAB1",#N/A,TRUE,"GENERAL";"TAB2",#N/A,TRUE,"GENERAL";"TAB3",#N/A,TRUE,"GENERAL";"TAB4",#N/A,TRUE,"GENERAL";"TAB5",#N/A,TRUE,"GENERAL"}</definedName>
    <definedName name="_v5" localSheetId="13" hidden="1">{"TAB1",#N/A,TRUE,"GENERAL";"TAB2",#N/A,TRUE,"GENERAL";"TAB3",#N/A,TRUE,"GENERAL";"TAB4",#N/A,TRUE,"GENERAL";"TAB5",#N/A,TRUE,"GENERAL"}</definedName>
    <definedName name="_v5" localSheetId="12"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5" hidden="1">{"TAB1",#N/A,TRUE,"GENERAL";"TAB2",#N/A,TRUE,"GENERAL";"TAB3",#N/A,TRUE,"GENERAL";"TAB4",#N/A,TRUE,"GENERAL";"TAB5",#N/A,TRUE,"GENERAL"}</definedName>
    <definedName name="_v6" localSheetId="10" hidden="1">{"TAB1",#N/A,TRUE,"GENERAL";"TAB2",#N/A,TRUE,"GENERAL";"TAB3",#N/A,TRUE,"GENERAL";"TAB4",#N/A,TRUE,"GENERAL";"TAB5",#N/A,TRUE,"GENERAL"}</definedName>
    <definedName name="_v6" localSheetId="6" hidden="1">{"TAB1",#N/A,TRUE,"GENERAL";"TAB2",#N/A,TRUE,"GENERAL";"TAB3",#N/A,TRUE,"GENERAL";"TAB4",#N/A,TRUE,"GENERAL";"TAB5",#N/A,TRUE,"GENERAL"}</definedName>
    <definedName name="_v6" localSheetId="13" hidden="1">{"TAB1",#N/A,TRUE,"GENERAL";"TAB2",#N/A,TRUE,"GENERAL";"TAB3",#N/A,TRUE,"GENERAL";"TAB4",#N/A,TRUE,"GENERAL";"TAB5",#N/A,TRUE,"GENERAL"}</definedName>
    <definedName name="_v6" localSheetId="12"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5" hidden="1">{"via1",#N/A,TRUE,"general";"via2",#N/A,TRUE,"general";"via3",#N/A,TRUE,"general"}</definedName>
    <definedName name="_v7" localSheetId="10" hidden="1">{"via1",#N/A,TRUE,"general";"via2",#N/A,TRUE,"general";"via3",#N/A,TRUE,"general"}</definedName>
    <definedName name="_v7" localSheetId="6" hidden="1">{"via1",#N/A,TRUE,"general";"via2",#N/A,TRUE,"general";"via3",#N/A,TRUE,"general"}</definedName>
    <definedName name="_v7" localSheetId="13" hidden="1">{"via1",#N/A,TRUE,"general";"via2",#N/A,TRUE,"general";"via3",#N/A,TRUE,"general"}</definedName>
    <definedName name="_v7" localSheetId="12"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5" hidden="1">{"TAB1",#N/A,TRUE,"GENERAL";"TAB2",#N/A,TRUE,"GENERAL";"TAB3",#N/A,TRUE,"GENERAL";"TAB4",#N/A,TRUE,"GENERAL";"TAB5",#N/A,TRUE,"GENERAL"}</definedName>
    <definedName name="_v8" localSheetId="10" hidden="1">{"TAB1",#N/A,TRUE,"GENERAL";"TAB2",#N/A,TRUE,"GENERAL";"TAB3",#N/A,TRUE,"GENERAL";"TAB4",#N/A,TRUE,"GENERAL";"TAB5",#N/A,TRUE,"GENERAL"}</definedName>
    <definedName name="_v8" localSheetId="6" hidden="1">{"TAB1",#N/A,TRUE,"GENERAL";"TAB2",#N/A,TRUE,"GENERAL";"TAB3",#N/A,TRUE,"GENERAL";"TAB4",#N/A,TRUE,"GENERAL";"TAB5",#N/A,TRUE,"GENERAL"}</definedName>
    <definedName name="_v8" localSheetId="13" hidden="1">{"TAB1",#N/A,TRUE,"GENERAL";"TAB2",#N/A,TRUE,"GENERAL";"TAB3",#N/A,TRUE,"GENERAL";"TAB4",#N/A,TRUE,"GENERAL";"TAB5",#N/A,TRUE,"GENERAL"}</definedName>
    <definedName name="_v8" localSheetId="12"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5" hidden="1">{"TAB1",#N/A,TRUE,"GENERAL";"TAB2",#N/A,TRUE,"GENERAL";"TAB3",#N/A,TRUE,"GENERAL";"TAB4",#N/A,TRUE,"GENERAL";"TAB5",#N/A,TRUE,"GENERAL"}</definedName>
    <definedName name="_v9" localSheetId="10" hidden="1">{"TAB1",#N/A,TRUE,"GENERAL";"TAB2",#N/A,TRUE,"GENERAL";"TAB3",#N/A,TRUE,"GENERAL";"TAB4",#N/A,TRUE,"GENERAL";"TAB5",#N/A,TRUE,"GENERAL"}</definedName>
    <definedName name="_v9" localSheetId="6" hidden="1">{"TAB1",#N/A,TRUE,"GENERAL";"TAB2",#N/A,TRUE,"GENERAL";"TAB3",#N/A,TRUE,"GENERAL";"TAB4",#N/A,TRUE,"GENERAL";"TAB5",#N/A,TRUE,"GENERAL"}</definedName>
    <definedName name="_v9" localSheetId="13" hidden="1">{"TAB1",#N/A,TRUE,"GENERAL";"TAB2",#N/A,TRUE,"GENERAL";"TAB3",#N/A,TRUE,"GENERAL";"TAB4",#N/A,TRUE,"GENERAL";"TAB5",#N/A,TRUE,"GENERAL"}</definedName>
    <definedName name="_v9" localSheetId="12" hidden="1">{"TAB1",#N/A,TRUE,"GENERAL";"TAB2",#N/A,TRUE,"GENERAL";"TAB3",#N/A,TRUE,"GENERAL";"TAB4",#N/A,TRUE,"GENERAL";"TAB5",#N/A,TRUE,"GENERAL"}</definedName>
    <definedName name="_v9" hidden="1">{"TAB1",#N/A,TRUE,"GENERAL";"TAB2",#N/A,TRUE,"GENERAL";"TAB3",#N/A,TRUE,"GENERAL";"TAB4",#N/A,TRUE,"GENERAL";"TAB5",#N/A,TRUE,"GENERAL"}</definedName>
    <definedName name="_var1" localSheetId="9">#REF!</definedName>
    <definedName name="_var1" localSheetId="5">#REF!</definedName>
    <definedName name="_var1" localSheetId="10">#REF!</definedName>
    <definedName name="_var1" localSheetId="6">#REF!</definedName>
    <definedName name="_var1" localSheetId="13">#REF!</definedName>
    <definedName name="_var1" localSheetId="12">#REF!</definedName>
    <definedName name="_var1">#REF!</definedName>
    <definedName name="_var3" localSheetId="9">#REF!</definedName>
    <definedName name="_var3" localSheetId="5">#REF!</definedName>
    <definedName name="_var3" localSheetId="10">#REF!</definedName>
    <definedName name="_var3" localSheetId="6">#REF!</definedName>
    <definedName name="_var3" localSheetId="13">#REF!</definedName>
    <definedName name="_var3" localSheetId="12">#REF!</definedName>
    <definedName name="_var3">#REF!</definedName>
    <definedName name="_var4" localSheetId="9">#REF!,#REF!,#REF!</definedName>
    <definedName name="_var4" localSheetId="5">#REF!,#REF!,#REF!</definedName>
    <definedName name="_var4" localSheetId="10">#REF!,#REF!,#REF!</definedName>
    <definedName name="_var4" localSheetId="6">#REF!,#REF!,#REF!</definedName>
    <definedName name="_var4" localSheetId="13">#REF!,#REF!,#REF!</definedName>
    <definedName name="_var4" localSheetId="12">#REF!,#REF!,#REF!</definedName>
    <definedName name="_var4">#REF!,#REF!,#REF!</definedName>
    <definedName name="_vfv4" localSheetId="9" hidden="1">{"via1",#N/A,TRUE,"general";"via2",#N/A,TRUE,"general";"via3",#N/A,TRUE,"general"}</definedName>
    <definedName name="_vfv4" localSheetId="5" hidden="1">{"via1",#N/A,TRUE,"general";"via2",#N/A,TRUE,"general";"via3",#N/A,TRUE,"general"}</definedName>
    <definedName name="_vfv4" localSheetId="10" hidden="1">{"via1",#N/A,TRUE,"general";"via2",#N/A,TRUE,"general";"via3",#N/A,TRUE,"general"}</definedName>
    <definedName name="_vfv4" localSheetId="6" hidden="1">{"via1",#N/A,TRUE,"general";"via2",#N/A,TRUE,"general";"via3",#N/A,TRUE,"general"}</definedName>
    <definedName name="_vfv4" localSheetId="13" hidden="1">{"via1",#N/A,TRUE,"general";"via2",#N/A,TRUE,"general";"via3",#N/A,TRUE,"general"}</definedName>
    <definedName name="_vfv4" localSheetId="12" hidden="1">{"via1",#N/A,TRUE,"general";"via2",#N/A,TRUE,"general";"via3",#N/A,TRUE,"general"}</definedName>
    <definedName name="_vfv4" hidden="1">{"via1",#N/A,TRUE,"general";"via2",#N/A,TRUE,"general";"via3",#N/A,TRUE,"general"}</definedName>
    <definedName name="_Vol1" localSheetId="10">#REF!</definedName>
    <definedName name="_Vol1" localSheetId="12">[9]Item!$A:$D</definedName>
    <definedName name="_Vol1">#REF!</definedName>
    <definedName name="_VPD1" localSheetId="10">#REF!</definedName>
    <definedName name="_VPD1" localSheetId="12">[6]TARIFAS!$C$582</definedName>
    <definedName name="_VPD1">#REF!</definedName>
    <definedName name="_VPI1" localSheetId="10">#REF!</definedName>
    <definedName name="_VPI1" localSheetId="12">[6]TARIFAS!$C$580</definedName>
    <definedName name="_VPI1">#REF!</definedName>
    <definedName name="_VRA1" localSheetId="10">#REF!</definedName>
    <definedName name="_VRA1" localSheetId="12">[6]TARIFAS!$C$579</definedName>
    <definedName name="_VRA1">#REF!</definedName>
    <definedName name="_x1" localSheetId="9" hidden="1">{"TAB1",#N/A,TRUE,"GENERAL";"TAB2",#N/A,TRUE,"GENERAL";"TAB3",#N/A,TRUE,"GENERAL";"TAB4",#N/A,TRUE,"GENERAL";"TAB5",#N/A,TRUE,"GENERAL"}</definedName>
    <definedName name="_x1" localSheetId="5" hidden="1">{"TAB1",#N/A,TRUE,"GENERAL";"TAB2",#N/A,TRUE,"GENERAL";"TAB3",#N/A,TRUE,"GENERAL";"TAB4",#N/A,TRUE,"GENERAL";"TAB5",#N/A,TRUE,"GENERAL"}</definedName>
    <definedName name="_x1" localSheetId="10" hidden="1">{"TAB1",#N/A,TRUE,"GENERAL";"TAB2",#N/A,TRUE,"GENERAL";"TAB3",#N/A,TRUE,"GENERAL";"TAB4",#N/A,TRUE,"GENERAL";"TAB5",#N/A,TRUE,"GENERAL"}</definedName>
    <definedName name="_x1" localSheetId="6" hidden="1">{"TAB1",#N/A,TRUE,"GENERAL";"TAB2",#N/A,TRUE,"GENERAL";"TAB3",#N/A,TRUE,"GENERAL";"TAB4",#N/A,TRUE,"GENERAL";"TAB5",#N/A,TRUE,"GENERAL"}</definedName>
    <definedName name="_x1" localSheetId="13" hidden="1">{"TAB1",#N/A,TRUE,"GENERAL";"TAB2",#N/A,TRUE,"GENERAL";"TAB3",#N/A,TRUE,"GENERAL";"TAB4",#N/A,TRUE,"GENERAL";"TAB5",#N/A,TRUE,"GENERAL"}</definedName>
    <definedName name="_x1" localSheetId="12"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5" hidden="1">{"via1",#N/A,TRUE,"general";"via2",#N/A,TRUE,"general";"via3",#N/A,TRUE,"general"}</definedName>
    <definedName name="_x2" localSheetId="10" hidden="1">{"via1",#N/A,TRUE,"general";"via2",#N/A,TRUE,"general";"via3",#N/A,TRUE,"general"}</definedName>
    <definedName name="_x2" localSheetId="6" hidden="1">{"via1",#N/A,TRUE,"general";"via2",#N/A,TRUE,"general";"via3",#N/A,TRUE,"general"}</definedName>
    <definedName name="_x2" localSheetId="13" hidden="1">{"via1",#N/A,TRUE,"general";"via2",#N/A,TRUE,"general";"via3",#N/A,TRUE,"general"}</definedName>
    <definedName name="_x2" localSheetId="12"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5" hidden="1">{"via1",#N/A,TRUE,"general";"via2",#N/A,TRUE,"general";"via3",#N/A,TRUE,"general"}</definedName>
    <definedName name="_x3" localSheetId="10" hidden="1">{"via1",#N/A,TRUE,"general";"via2",#N/A,TRUE,"general";"via3",#N/A,TRUE,"general"}</definedName>
    <definedName name="_x3" localSheetId="6" hidden="1">{"via1",#N/A,TRUE,"general";"via2",#N/A,TRUE,"general";"via3",#N/A,TRUE,"general"}</definedName>
    <definedName name="_x3" localSheetId="13" hidden="1">{"via1",#N/A,TRUE,"general";"via2",#N/A,TRUE,"general";"via3",#N/A,TRUE,"general"}</definedName>
    <definedName name="_x3" localSheetId="12"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5" hidden="1">{"via1",#N/A,TRUE,"general";"via2",#N/A,TRUE,"general";"via3",#N/A,TRUE,"general"}</definedName>
    <definedName name="_x4" localSheetId="10" hidden="1">{"via1",#N/A,TRUE,"general";"via2",#N/A,TRUE,"general";"via3",#N/A,TRUE,"general"}</definedName>
    <definedName name="_x4" localSheetId="6" hidden="1">{"via1",#N/A,TRUE,"general";"via2",#N/A,TRUE,"general";"via3",#N/A,TRUE,"general"}</definedName>
    <definedName name="_x4" localSheetId="13" hidden="1">{"via1",#N/A,TRUE,"general";"via2",#N/A,TRUE,"general";"via3",#N/A,TRUE,"general"}</definedName>
    <definedName name="_x4" localSheetId="12"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5" hidden="1">{"TAB1",#N/A,TRUE,"GENERAL";"TAB2",#N/A,TRUE,"GENERAL";"TAB3",#N/A,TRUE,"GENERAL";"TAB4",#N/A,TRUE,"GENERAL";"TAB5",#N/A,TRUE,"GENERAL"}</definedName>
    <definedName name="_x5" localSheetId="10" hidden="1">{"TAB1",#N/A,TRUE,"GENERAL";"TAB2",#N/A,TRUE,"GENERAL";"TAB3",#N/A,TRUE,"GENERAL";"TAB4",#N/A,TRUE,"GENERAL";"TAB5",#N/A,TRUE,"GENERAL"}</definedName>
    <definedName name="_x5" localSheetId="6" hidden="1">{"TAB1",#N/A,TRUE,"GENERAL";"TAB2",#N/A,TRUE,"GENERAL";"TAB3",#N/A,TRUE,"GENERAL";"TAB4",#N/A,TRUE,"GENERAL";"TAB5",#N/A,TRUE,"GENERAL"}</definedName>
    <definedName name="_x5" localSheetId="13" hidden="1">{"TAB1",#N/A,TRUE,"GENERAL";"TAB2",#N/A,TRUE,"GENERAL";"TAB3",#N/A,TRUE,"GENERAL";"TAB4",#N/A,TRUE,"GENERAL";"TAB5",#N/A,TRUE,"GENERAL"}</definedName>
    <definedName name="_x5" localSheetId="12"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5" hidden="1">{"TAB1",#N/A,TRUE,"GENERAL";"TAB2",#N/A,TRUE,"GENERAL";"TAB3",#N/A,TRUE,"GENERAL";"TAB4",#N/A,TRUE,"GENERAL";"TAB5",#N/A,TRUE,"GENERAL"}</definedName>
    <definedName name="_x6" localSheetId="10" hidden="1">{"TAB1",#N/A,TRUE,"GENERAL";"TAB2",#N/A,TRUE,"GENERAL";"TAB3",#N/A,TRUE,"GENERAL";"TAB4",#N/A,TRUE,"GENERAL";"TAB5",#N/A,TRUE,"GENERAL"}</definedName>
    <definedName name="_x6" localSheetId="6" hidden="1">{"TAB1",#N/A,TRUE,"GENERAL";"TAB2",#N/A,TRUE,"GENERAL";"TAB3",#N/A,TRUE,"GENERAL";"TAB4",#N/A,TRUE,"GENERAL";"TAB5",#N/A,TRUE,"GENERAL"}</definedName>
    <definedName name="_x6" localSheetId="13" hidden="1">{"TAB1",#N/A,TRUE,"GENERAL";"TAB2",#N/A,TRUE,"GENERAL";"TAB3",#N/A,TRUE,"GENERAL";"TAB4",#N/A,TRUE,"GENERAL";"TAB5",#N/A,TRUE,"GENERAL"}</definedName>
    <definedName name="_x6" localSheetId="12"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5" hidden="1">{"TAB1",#N/A,TRUE,"GENERAL";"TAB2",#N/A,TRUE,"GENERAL";"TAB3",#N/A,TRUE,"GENERAL";"TAB4",#N/A,TRUE,"GENERAL";"TAB5",#N/A,TRUE,"GENERAL"}</definedName>
    <definedName name="_x7" localSheetId="10" hidden="1">{"TAB1",#N/A,TRUE,"GENERAL";"TAB2",#N/A,TRUE,"GENERAL";"TAB3",#N/A,TRUE,"GENERAL";"TAB4",#N/A,TRUE,"GENERAL";"TAB5",#N/A,TRUE,"GENERAL"}</definedName>
    <definedName name="_x7" localSheetId="6" hidden="1">{"TAB1",#N/A,TRUE,"GENERAL";"TAB2",#N/A,TRUE,"GENERAL";"TAB3",#N/A,TRUE,"GENERAL";"TAB4",#N/A,TRUE,"GENERAL";"TAB5",#N/A,TRUE,"GENERAL"}</definedName>
    <definedName name="_x7" localSheetId="13" hidden="1">{"TAB1",#N/A,TRUE,"GENERAL";"TAB2",#N/A,TRUE,"GENERAL";"TAB3",#N/A,TRUE,"GENERAL";"TAB4",#N/A,TRUE,"GENERAL";"TAB5",#N/A,TRUE,"GENERAL"}</definedName>
    <definedName name="_x7" localSheetId="12"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5" hidden="1">{"via1",#N/A,TRUE,"general";"via2",#N/A,TRUE,"general";"via3",#N/A,TRUE,"general"}</definedName>
    <definedName name="_x8" localSheetId="10" hidden="1">{"via1",#N/A,TRUE,"general";"via2",#N/A,TRUE,"general";"via3",#N/A,TRUE,"general"}</definedName>
    <definedName name="_x8" localSheetId="6" hidden="1">{"via1",#N/A,TRUE,"general";"via2",#N/A,TRUE,"general";"via3",#N/A,TRUE,"general"}</definedName>
    <definedName name="_x8" localSheetId="13" hidden="1">{"via1",#N/A,TRUE,"general";"via2",#N/A,TRUE,"general";"via3",#N/A,TRUE,"general"}</definedName>
    <definedName name="_x8" localSheetId="12"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5" hidden="1">{"TAB1",#N/A,TRUE,"GENERAL";"TAB2",#N/A,TRUE,"GENERAL";"TAB3",#N/A,TRUE,"GENERAL";"TAB4",#N/A,TRUE,"GENERAL";"TAB5",#N/A,TRUE,"GENERAL"}</definedName>
    <definedName name="_x9" localSheetId="10" hidden="1">{"TAB1",#N/A,TRUE,"GENERAL";"TAB2",#N/A,TRUE,"GENERAL";"TAB3",#N/A,TRUE,"GENERAL";"TAB4",#N/A,TRUE,"GENERAL";"TAB5",#N/A,TRUE,"GENERAL"}</definedName>
    <definedName name="_x9" localSheetId="6" hidden="1">{"TAB1",#N/A,TRUE,"GENERAL";"TAB2",#N/A,TRUE,"GENERAL";"TAB3",#N/A,TRUE,"GENERAL";"TAB4",#N/A,TRUE,"GENERAL";"TAB5",#N/A,TRUE,"GENERAL"}</definedName>
    <definedName name="_x9" localSheetId="13" hidden="1">{"TAB1",#N/A,TRUE,"GENERAL";"TAB2",#N/A,TRUE,"GENERAL";"TAB3",#N/A,TRUE,"GENERAL";"TAB4",#N/A,TRUE,"GENERAL";"TAB5",#N/A,TRUE,"GENERAL"}</definedName>
    <definedName name="_x9" localSheetId="12"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5" hidden="1">{"TAB1",#N/A,TRUE,"GENERAL";"TAB2",#N/A,TRUE,"GENERAL";"TAB3",#N/A,TRUE,"GENERAL";"TAB4",#N/A,TRUE,"GENERAL";"TAB5",#N/A,TRUE,"GENERAL"}</definedName>
    <definedName name="_y2" localSheetId="10" hidden="1">{"TAB1",#N/A,TRUE,"GENERAL";"TAB2",#N/A,TRUE,"GENERAL";"TAB3",#N/A,TRUE,"GENERAL";"TAB4",#N/A,TRUE,"GENERAL";"TAB5",#N/A,TRUE,"GENERAL"}</definedName>
    <definedName name="_y2" localSheetId="6" hidden="1">{"TAB1",#N/A,TRUE,"GENERAL";"TAB2",#N/A,TRUE,"GENERAL";"TAB3",#N/A,TRUE,"GENERAL";"TAB4",#N/A,TRUE,"GENERAL";"TAB5",#N/A,TRUE,"GENERAL"}</definedName>
    <definedName name="_y2" localSheetId="13" hidden="1">{"TAB1",#N/A,TRUE,"GENERAL";"TAB2",#N/A,TRUE,"GENERAL";"TAB3",#N/A,TRUE,"GENERAL";"TAB4",#N/A,TRUE,"GENERAL";"TAB5",#N/A,TRUE,"GENERAL"}</definedName>
    <definedName name="_y2" localSheetId="12"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5" hidden="1">{"via1",#N/A,TRUE,"general";"via2",#N/A,TRUE,"general";"via3",#N/A,TRUE,"general"}</definedName>
    <definedName name="_y3" localSheetId="10" hidden="1">{"via1",#N/A,TRUE,"general";"via2",#N/A,TRUE,"general";"via3",#N/A,TRUE,"general"}</definedName>
    <definedName name="_y3" localSheetId="6" hidden="1">{"via1",#N/A,TRUE,"general";"via2",#N/A,TRUE,"general";"via3",#N/A,TRUE,"general"}</definedName>
    <definedName name="_y3" localSheetId="13" hidden="1">{"via1",#N/A,TRUE,"general";"via2",#N/A,TRUE,"general";"via3",#N/A,TRUE,"general"}</definedName>
    <definedName name="_y3" localSheetId="12"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5" hidden="1">{"via1",#N/A,TRUE,"general";"via2",#N/A,TRUE,"general";"via3",#N/A,TRUE,"general"}</definedName>
    <definedName name="_y4" localSheetId="10" hidden="1">{"via1",#N/A,TRUE,"general";"via2",#N/A,TRUE,"general";"via3",#N/A,TRUE,"general"}</definedName>
    <definedName name="_y4" localSheetId="6" hidden="1">{"via1",#N/A,TRUE,"general";"via2",#N/A,TRUE,"general";"via3",#N/A,TRUE,"general"}</definedName>
    <definedName name="_y4" localSheetId="13" hidden="1">{"via1",#N/A,TRUE,"general";"via2",#N/A,TRUE,"general";"via3",#N/A,TRUE,"general"}</definedName>
    <definedName name="_y4" localSheetId="12"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5" hidden="1">{"TAB1",#N/A,TRUE,"GENERAL";"TAB2",#N/A,TRUE,"GENERAL";"TAB3",#N/A,TRUE,"GENERAL";"TAB4",#N/A,TRUE,"GENERAL";"TAB5",#N/A,TRUE,"GENERAL"}</definedName>
    <definedName name="_y5" localSheetId="10" hidden="1">{"TAB1",#N/A,TRUE,"GENERAL";"TAB2",#N/A,TRUE,"GENERAL";"TAB3",#N/A,TRUE,"GENERAL";"TAB4",#N/A,TRUE,"GENERAL";"TAB5",#N/A,TRUE,"GENERAL"}</definedName>
    <definedName name="_y5" localSheetId="6" hidden="1">{"TAB1",#N/A,TRUE,"GENERAL";"TAB2",#N/A,TRUE,"GENERAL";"TAB3",#N/A,TRUE,"GENERAL";"TAB4",#N/A,TRUE,"GENERAL";"TAB5",#N/A,TRUE,"GENERAL"}</definedName>
    <definedName name="_y5" localSheetId="13" hidden="1">{"TAB1",#N/A,TRUE,"GENERAL";"TAB2",#N/A,TRUE,"GENERAL";"TAB3",#N/A,TRUE,"GENERAL";"TAB4",#N/A,TRUE,"GENERAL";"TAB5",#N/A,TRUE,"GENERAL"}</definedName>
    <definedName name="_y5" localSheetId="12"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5" hidden="1">{"via1",#N/A,TRUE,"general";"via2",#N/A,TRUE,"general";"via3",#N/A,TRUE,"general"}</definedName>
    <definedName name="_y6" localSheetId="10" hidden="1">{"via1",#N/A,TRUE,"general";"via2",#N/A,TRUE,"general";"via3",#N/A,TRUE,"general"}</definedName>
    <definedName name="_y6" localSheetId="6" hidden="1">{"via1",#N/A,TRUE,"general";"via2",#N/A,TRUE,"general";"via3",#N/A,TRUE,"general"}</definedName>
    <definedName name="_y6" localSheetId="13" hidden="1">{"via1",#N/A,TRUE,"general";"via2",#N/A,TRUE,"general";"via3",#N/A,TRUE,"general"}</definedName>
    <definedName name="_y6" localSheetId="12"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5" hidden="1">{"via1",#N/A,TRUE,"general";"via2",#N/A,TRUE,"general";"via3",#N/A,TRUE,"general"}</definedName>
    <definedName name="_y7" localSheetId="10" hidden="1">{"via1",#N/A,TRUE,"general";"via2",#N/A,TRUE,"general";"via3",#N/A,TRUE,"general"}</definedName>
    <definedName name="_y7" localSheetId="6" hidden="1">{"via1",#N/A,TRUE,"general";"via2",#N/A,TRUE,"general";"via3",#N/A,TRUE,"general"}</definedName>
    <definedName name="_y7" localSheetId="13" hidden="1">{"via1",#N/A,TRUE,"general";"via2",#N/A,TRUE,"general";"via3",#N/A,TRUE,"general"}</definedName>
    <definedName name="_y7" localSheetId="12"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5" hidden="1">{"via1",#N/A,TRUE,"general";"via2",#N/A,TRUE,"general";"via3",#N/A,TRUE,"general"}</definedName>
    <definedName name="_y8" localSheetId="10" hidden="1">{"via1",#N/A,TRUE,"general";"via2",#N/A,TRUE,"general";"via3",#N/A,TRUE,"general"}</definedName>
    <definedName name="_y8" localSheetId="6" hidden="1">{"via1",#N/A,TRUE,"general";"via2",#N/A,TRUE,"general";"via3",#N/A,TRUE,"general"}</definedName>
    <definedName name="_y8" localSheetId="13" hidden="1">{"via1",#N/A,TRUE,"general";"via2",#N/A,TRUE,"general";"via3",#N/A,TRUE,"general"}</definedName>
    <definedName name="_y8" localSheetId="12"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5" hidden="1">{"TAB1",#N/A,TRUE,"GENERAL";"TAB2",#N/A,TRUE,"GENERAL";"TAB3",#N/A,TRUE,"GENERAL";"TAB4",#N/A,TRUE,"GENERAL";"TAB5",#N/A,TRUE,"GENERAL"}</definedName>
    <definedName name="_y9" localSheetId="10" hidden="1">{"TAB1",#N/A,TRUE,"GENERAL";"TAB2",#N/A,TRUE,"GENERAL";"TAB3",#N/A,TRUE,"GENERAL";"TAB4",#N/A,TRUE,"GENERAL";"TAB5",#N/A,TRUE,"GENERAL"}</definedName>
    <definedName name="_y9" localSheetId="6" hidden="1">{"TAB1",#N/A,TRUE,"GENERAL";"TAB2",#N/A,TRUE,"GENERAL";"TAB3",#N/A,TRUE,"GENERAL";"TAB4",#N/A,TRUE,"GENERAL";"TAB5",#N/A,TRUE,"GENERAL"}</definedName>
    <definedName name="_y9" localSheetId="13" hidden="1">{"TAB1",#N/A,TRUE,"GENERAL";"TAB2",#N/A,TRUE,"GENERAL";"TAB3",#N/A,TRUE,"GENERAL";"TAB4",#N/A,TRUE,"GENERAL";"TAB5",#N/A,TRUE,"GENERAL"}</definedName>
    <definedName name="_y9" localSheetId="12"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5" hidden="1">{"TAB1",#N/A,TRUE,"GENERAL";"TAB2",#N/A,TRUE,"GENERAL";"TAB3",#N/A,TRUE,"GENERAL";"TAB4",#N/A,TRUE,"GENERAL";"TAB5",#N/A,TRUE,"GENERAL"}</definedName>
    <definedName name="_z1" localSheetId="10" hidden="1">{"TAB1",#N/A,TRUE,"GENERAL";"TAB2",#N/A,TRUE,"GENERAL";"TAB3",#N/A,TRUE,"GENERAL";"TAB4",#N/A,TRUE,"GENERAL";"TAB5",#N/A,TRUE,"GENERAL"}</definedName>
    <definedName name="_z1" localSheetId="6" hidden="1">{"TAB1",#N/A,TRUE,"GENERAL";"TAB2",#N/A,TRUE,"GENERAL";"TAB3",#N/A,TRUE,"GENERAL";"TAB4",#N/A,TRUE,"GENERAL";"TAB5",#N/A,TRUE,"GENERAL"}</definedName>
    <definedName name="_z1" localSheetId="13" hidden="1">{"TAB1",#N/A,TRUE,"GENERAL";"TAB2",#N/A,TRUE,"GENERAL";"TAB3",#N/A,TRUE,"GENERAL";"TAB4",#N/A,TRUE,"GENERAL";"TAB5",#N/A,TRUE,"GENERAL"}</definedName>
    <definedName name="_z1" localSheetId="12"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5" hidden="1">{"via1",#N/A,TRUE,"general";"via2",#N/A,TRUE,"general";"via3",#N/A,TRUE,"general"}</definedName>
    <definedName name="_z2" localSheetId="10" hidden="1">{"via1",#N/A,TRUE,"general";"via2",#N/A,TRUE,"general";"via3",#N/A,TRUE,"general"}</definedName>
    <definedName name="_z2" localSheetId="6" hidden="1">{"via1",#N/A,TRUE,"general";"via2",#N/A,TRUE,"general";"via3",#N/A,TRUE,"general"}</definedName>
    <definedName name="_z2" localSheetId="13" hidden="1">{"via1",#N/A,TRUE,"general";"via2",#N/A,TRUE,"general";"via3",#N/A,TRUE,"general"}</definedName>
    <definedName name="_z2" localSheetId="12"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5" hidden="1">{"via1",#N/A,TRUE,"general";"via2",#N/A,TRUE,"general";"via3",#N/A,TRUE,"general"}</definedName>
    <definedName name="_z3" localSheetId="10" hidden="1">{"via1",#N/A,TRUE,"general";"via2",#N/A,TRUE,"general";"via3",#N/A,TRUE,"general"}</definedName>
    <definedName name="_z3" localSheetId="6" hidden="1">{"via1",#N/A,TRUE,"general";"via2",#N/A,TRUE,"general";"via3",#N/A,TRUE,"general"}</definedName>
    <definedName name="_z3" localSheetId="13" hidden="1">{"via1",#N/A,TRUE,"general";"via2",#N/A,TRUE,"general";"via3",#N/A,TRUE,"general"}</definedName>
    <definedName name="_z3" localSheetId="12"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5" hidden="1">{"TAB1",#N/A,TRUE,"GENERAL";"TAB2",#N/A,TRUE,"GENERAL";"TAB3",#N/A,TRUE,"GENERAL";"TAB4",#N/A,TRUE,"GENERAL";"TAB5",#N/A,TRUE,"GENERAL"}</definedName>
    <definedName name="_z4" localSheetId="10" hidden="1">{"TAB1",#N/A,TRUE,"GENERAL";"TAB2",#N/A,TRUE,"GENERAL";"TAB3",#N/A,TRUE,"GENERAL";"TAB4",#N/A,TRUE,"GENERAL";"TAB5",#N/A,TRUE,"GENERAL"}</definedName>
    <definedName name="_z4" localSheetId="6" hidden="1">{"TAB1",#N/A,TRUE,"GENERAL";"TAB2",#N/A,TRUE,"GENERAL";"TAB3",#N/A,TRUE,"GENERAL";"TAB4",#N/A,TRUE,"GENERAL";"TAB5",#N/A,TRUE,"GENERAL"}</definedName>
    <definedName name="_z4" localSheetId="13" hidden="1">{"TAB1",#N/A,TRUE,"GENERAL";"TAB2",#N/A,TRUE,"GENERAL";"TAB3",#N/A,TRUE,"GENERAL";"TAB4",#N/A,TRUE,"GENERAL";"TAB5",#N/A,TRUE,"GENERAL"}</definedName>
    <definedName name="_z4" localSheetId="12"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5" hidden="1">{"via1",#N/A,TRUE,"general";"via2",#N/A,TRUE,"general";"via3",#N/A,TRUE,"general"}</definedName>
    <definedName name="_z5" localSheetId="10" hidden="1">{"via1",#N/A,TRUE,"general";"via2",#N/A,TRUE,"general";"via3",#N/A,TRUE,"general"}</definedName>
    <definedName name="_z5" localSheetId="6" hidden="1">{"via1",#N/A,TRUE,"general";"via2",#N/A,TRUE,"general";"via3",#N/A,TRUE,"general"}</definedName>
    <definedName name="_z5" localSheetId="13" hidden="1">{"via1",#N/A,TRUE,"general";"via2",#N/A,TRUE,"general";"via3",#N/A,TRUE,"general"}</definedName>
    <definedName name="_z5" localSheetId="12"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5" hidden="1">{"TAB1",#N/A,TRUE,"GENERAL";"TAB2",#N/A,TRUE,"GENERAL";"TAB3",#N/A,TRUE,"GENERAL";"TAB4",#N/A,TRUE,"GENERAL";"TAB5",#N/A,TRUE,"GENERAL"}</definedName>
    <definedName name="_z6" localSheetId="10" hidden="1">{"TAB1",#N/A,TRUE,"GENERAL";"TAB2",#N/A,TRUE,"GENERAL";"TAB3",#N/A,TRUE,"GENERAL";"TAB4",#N/A,TRUE,"GENERAL";"TAB5",#N/A,TRUE,"GENERAL"}</definedName>
    <definedName name="_z6" localSheetId="6" hidden="1">{"TAB1",#N/A,TRUE,"GENERAL";"TAB2",#N/A,TRUE,"GENERAL";"TAB3",#N/A,TRUE,"GENERAL";"TAB4",#N/A,TRUE,"GENERAL";"TAB5",#N/A,TRUE,"GENERAL"}</definedName>
    <definedName name="_z6" localSheetId="13" hidden="1">{"TAB1",#N/A,TRUE,"GENERAL";"TAB2",#N/A,TRUE,"GENERAL";"TAB3",#N/A,TRUE,"GENERAL";"TAB4",#N/A,TRUE,"GENERAL";"TAB5",#N/A,TRUE,"GENERAL"}</definedName>
    <definedName name="_z6" localSheetId="12" hidden="1">{"TAB1",#N/A,TRUE,"GENERAL";"TAB2",#N/A,TRUE,"GENERAL";"TAB3",#N/A,TRUE,"GENERAL";"TAB4",#N/A,TRUE,"GENERAL";"TAB5",#N/A,TRUE,"GENERAL"}</definedName>
    <definedName name="_z6" hidden="1">{"TAB1",#N/A,TRUE,"GENERAL";"TAB2",#N/A,TRUE,"GENERAL";"TAB3",#N/A,TRUE,"GENERAL";"TAB4",#N/A,TRUE,"GENERAL";"TAB5",#N/A,TRUE,"GENERAL"}</definedName>
    <definedName name="a" localSheetId="9">#REF!</definedName>
    <definedName name="a" localSheetId="5">#REF!</definedName>
    <definedName name="a" localSheetId="10">#REF!</definedName>
    <definedName name="a" localSheetId="6">#REF!</definedName>
    <definedName name="a" localSheetId="13">#REF!</definedName>
    <definedName name="a" localSheetId="12">#REF!</definedName>
    <definedName name="a">#REF!</definedName>
    <definedName name="A._PRODUCCION" localSheetId="9">#REF!</definedName>
    <definedName name="A._PRODUCCION" localSheetId="5">#REF!</definedName>
    <definedName name="A._PRODUCCION" localSheetId="10">#REF!</definedName>
    <definedName name="A._PRODUCCION" localSheetId="6">#REF!</definedName>
    <definedName name="A._PRODUCCION" localSheetId="13">#REF!</definedName>
    <definedName name="A._PRODUCCION" localSheetId="12">#REF!</definedName>
    <definedName name="A._PRODUCCION">#REF!</definedName>
    <definedName name="A.D.CV1_Moisture" localSheetId="9">#REF!</definedName>
    <definedName name="A.D.CV1_Moisture" localSheetId="5">#REF!</definedName>
    <definedName name="A.D.CV1_Moisture" localSheetId="10">#REF!</definedName>
    <definedName name="A.D.CV1_Moisture" localSheetId="6">#REF!</definedName>
    <definedName name="A.D.CV1_Moisture" localSheetId="13">#REF!</definedName>
    <definedName name="A.D.CV1_Moisture" localSheetId="12">#REF!</definedName>
    <definedName name="A.D.CV1_Moisture">#REF!</definedName>
    <definedName name="A.D.CV2_Al" localSheetId="9">#REF!</definedName>
    <definedName name="A.D.CV2_Al" localSheetId="5">#REF!</definedName>
    <definedName name="A.D.CV2_Al" localSheetId="10">#REF!</definedName>
    <definedName name="A.D.CV2_Al" localSheetId="6">#REF!</definedName>
    <definedName name="A.D.CV2_Al" localSheetId="13">#REF!</definedName>
    <definedName name="A.D.CV2_Al" localSheetId="12">#REF!</definedName>
    <definedName name="A.D.CV2_Al">#REF!</definedName>
    <definedName name="A.D.CV2_Co" localSheetId="9">#REF!</definedName>
    <definedName name="A.D.CV2_Co" localSheetId="5">#REF!</definedName>
    <definedName name="A.D.CV2_Co" localSheetId="10">#REF!</definedName>
    <definedName name="A.D.CV2_Co" localSheetId="6">#REF!</definedName>
    <definedName name="A.D.CV2_Co" localSheetId="13">#REF!</definedName>
    <definedName name="A.D.CV2_Co" localSheetId="12">#REF!</definedName>
    <definedName name="A.D.CV2_Co">#REF!</definedName>
    <definedName name="A.D.CV2_ContainedAl" localSheetId="9">#REF!</definedName>
    <definedName name="A.D.CV2_ContainedAl" localSheetId="5">#REF!</definedName>
    <definedName name="A.D.CV2_ContainedAl" localSheetId="10">#REF!</definedName>
    <definedName name="A.D.CV2_ContainedAl" localSheetId="6">#REF!</definedName>
    <definedName name="A.D.CV2_ContainedAl" localSheetId="13">#REF!</definedName>
    <definedName name="A.D.CV2_ContainedAl" localSheetId="12">#REF!</definedName>
    <definedName name="A.D.CV2_ContainedAl">#REF!</definedName>
    <definedName name="A.D.CV2_ContainedCo" localSheetId="9">#REF!</definedName>
    <definedName name="A.D.CV2_ContainedCo" localSheetId="5">#REF!</definedName>
    <definedName name="A.D.CV2_ContainedCo" localSheetId="10">#REF!</definedName>
    <definedName name="A.D.CV2_ContainedCo" localSheetId="6">#REF!</definedName>
    <definedName name="A.D.CV2_ContainedCo" localSheetId="13">#REF!</definedName>
    <definedName name="A.D.CV2_ContainedCo" localSheetId="12">#REF!</definedName>
    <definedName name="A.D.CV2_ContainedCo">#REF!</definedName>
    <definedName name="A.D.CV2_ContainedFe" localSheetId="9">#REF!</definedName>
    <definedName name="A.D.CV2_ContainedFe" localSheetId="5">#REF!</definedName>
    <definedName name="A.D.CV2_ContainedFe" localSheetId="10">#REF!</definedName>
    <definedName name="A.D.CV2_ContainedFe" localSheetId="6">#REF!</definedName>
    <definedName name="A.D.CV2_ContainedFe" localSheetId="13">#REF!</definedName>
    <definedName name="A.D.CV2_ContainedFe" localSheetId="12">#REF!</definedName>
    <definedName name="A.D.CV2_ContainedFe">#REF!</definedName>
    <definedName name="A.D.CV2_ContainedMg" localSheetId="9">#REF!</definedName>
    <definedName name="A.D.CV2_ContainedMg" localSheetId="5">#REF!</definedName>
    <definedName name="A.D.CV2_ContainedMg" localSheetId="10">#REF!</definedName>
    <definedName name="A.D.CV2_ContainedMg" localSheetId="6">#REF!</definedName>
    <definedName name="A.D.CV2_ContainedMg" localSheetId="13">#REF!</definedName>
    <definedName name="A.D.CV2_ContainedMg" localSheetId="12">#REF!</definedName>
    <definedName name="A.D.CV2_ContainedMg">#REF!</definedName>
    <definedName name="A.D.CV2_ContainedNi" localSheetId="9">#REF!</definedName>
    <definedName name="A.D.CV2_ContainedNi" localSheetId="5">#REF!</definedName>
    <definedName name="A.D.CV2_ContainedNi" localSheetId="10">#REF!</definedName>
    <definedName name="A.D.CV2_ContainedNi" localSheetId="6">#REF!</definedName>
    <definedName name="A.D.CV2_ContainedNi" localSheetId="13">#REF!</definedName>
    <definedName name="A.D.CV2_ContainedNi" localSheetId="12">#REF!</definedName>
    <definedName name="A.D.CV2_ContainedNi">#REF!</definedName>
    <definedName name="A.D.CV2_ContainedSi" localSheetId="9">#REF!</definedName>
    <definedName name="A.D.CV2_ContainedSi" localSheetId="5">#REF!</definedName>
    <definedName name="A.D.CV2_ContainedSi" localSheetId="10">#REF!</definedName>
    <definedName name="A.D.CV2_ContainedSi" localSheetId="6">#REF!</definedName>
    <definedName name="A.D.CV2_ContainedSi" localSheetId="13">#REF!</definedName>
    <definedName name="A.D.CV2_ContainedSi" localSheetId="12">#REF!</definedName>
    <definedName name="A.D.CV2_ContainedSi">#REF!</definedName>
    <definedName name="A.D.CV2_DryTonnes" localSheetId="9">#REF!</definedName>
    <definedName name="A.D.CV2_DryTonnes" localSheetId="5">#REF!</definedName>
    <definedName name="A.D.CV2_DryTonnes" localSheetId="10">#REF!</definedName>
    <definedName name="A.D.CV2_DryTonnes" localSheetId="6">#REF!</definedName>
    <definedName name="A.D.CV2_DryTonnes" localSheetId="13">#REF!</definedName>
    <definedName name="A.D.CV2_DryTonnes" localSheetId="12">#REF!</definedName>
    <definedName name="A.D.CV2_DryTonnes">#REF!</definedName>
    <definedName name="A.D.CV2_dtph" localSheetId="9">#REF!</definedName>
    <definedName name="A.D.CV2_dtph" localSheetId="5">#REF!</definedName>
    <definedName name="A.D.CV2_dtph" localSheetId="10">#REF!</definedName>
    <definedName name="A.D.CV2_dtph" localSheetId="6">#REF!</definedName>
    <definedName name="A.D.CV2_dtph" localSheetId="13">#REF!</definedName>
    <definedName name="A.D.CV2_dtph" localSheetId="12">#REF!</definedName>
    <definedName name="A.D.CV2_dtph">#REF!</definedName>
    <definedName name="A.D.CV2_Fe" localSheetId="9">#REF!</definedName>
    <definedName name="A.D.CV2_Fe" localSheetId="5">#REF!</definedName>
    <definedName name="A.D.CV2_Fe" localSheetId="10">#REF!</definedName>
    <definedName name="A.D.CV2_Fe" localSheetId="6">#REF!</definedName>
    <definedName name="A.D.CV2_Fe" localSheetId="13">#REF!</definedName>
    <definedName name="A.D.CV2_Fe" localSheetId="12">#REF!</definedName>
    <definedName name="A.D.CV2_Fe">#REF!</definedName>
    <definedName name="A.D.CV2_Mg" localSheetId="9">#REF!</definedName>
    <definedName name="A.D.CV2_Mg" localSheetId="5">#REF!</definedName>
    <definedName name="A.D.CV2_Mg" localSheetId="10">#REF!</definedName>
    <definedName name="A.D.CV2_Mg" localSheetId="6">#REF!</definedName>
    <definedName name="A.D.CV2_Mg" localSheetId="13">#REF!</definedName>
    <definedName name="A.D.CV2_Mg" localSheetId="12">#REF!</definedName>
    <definedName name="A.D.CV2_Mg">#REF!</definedName>
    <definedName name="A.D.CV2_Ni" localSheetId="9">#REF!</definedName>
    <definedName name="A.D.CV2_Ni" localSheetId="5">#REF!</definedName>
    <definedName name="A.D.CV2_Ni" localSheetId="10">#REF!</definedName>
    <definedName name="A.D.CV2_Ni" localSheetId="6">#REF!</definedName>
    <definedName name="A.D.CV2_Ni" localSheetId="13">#REF!</definedName>
    <definedName name="A.D.CV2_Ni" localSheetId="12">#REF!</definedName>
    <definedName name="A.D.CV2_Ni">#REF!</definedName>
    <definedName name="A.D.CV2_Si" localSheetId="9">#REF!</definedName>
    <definedName name="A.D.CV2_Si" localSheetId="5">#REF!</definedName>
    <definedName name="A.D.CV2_Si" localSheetId="10">#REF!</definedName>
    <definedName name="A.D.CV2_Si" localSheetId="6">#REF!</definedName>
    <definedName name="A.D.CV2_Si" localSheetId="13">#REF!</definedName>
    <definedName name="A.D.CV2_Si" localSheetId="12">#REF!</definedName>
    <definedName name="A.D.CV2_Si">#REF!</definedName>
    <definedName name="A.D.Mill_Availability" localSheetId="9">#REF!</definedName>
    <definedName name="A.D.Mill_Availability" localSheetId="5">#REF!</definedName>
    <definedName name="A.D.Mill_Availability" localSheetId="10">#REF!</definedName>
    <definedName name="A.D.Mill_Availability" localSheetId="6">#REF!</definedName>
    <definedName name="A.D.Mill_Availability" localSheetId="13">#REF!</definedName>
    <definedName name="A.D.Mill_Availability" localSheetId="12">#REF!</definedName>
    <definedName name="A.D.Mill_Availability">#REF!</definedName>
    <definedName name="A.D.Mill_Downtime" localSheetId="9">#REF!</definedName>
    <definedName name="A.D.Mill_Downtime" localSheetId="5">#REF!</definedName>
    <definedName name="A.D.Mill_Downtime" localSheetId="10">#REF!</definedName>
    <definedName name="A.D.Mill_Downtime" localSheetId="6">#REF!</definedName>
    <definedName name="A.D.Mill_Downtime" localSheetId="13">#REF!</definedName>
    <definedName name="A.D.Mill_Downtime" localSheetId="12">#REF!</definedName>
    <definedName name="A.D.Mill_Downtime">#REF!</definedName>
    <definedName name="A.D.Mill_DryTonnes" localSheetId="9">#REF!</definedName>
    <definedName name="A.D.Mill_DryTonnes" localSheetId="5">#REF!</definedName>
    <definedName name="A.D.Mill_DryTonnes" localSheetId="10">#REF!</definedName>
    <definedName name="A.D.Mill_DryTonnes" localSheetId="6">#REF!</definedName>
    <definedName name="A.D.Mill_DryTonnes" localSheetId="13">#REF!</definedName>
    <definedName name="A.D.Mill_DryTonnes" localSheetId="12">#REF!</definedName>
    <definedName name="A.D.Mill_DryTonnes">#REF!</definedName>
    <definedName name="A.D.Mill_DryTph" localSheetId="9">#REF!</definedName>
    <definedName name="A.D.Mill_DryTph" localSheetId="5">#REF!</definedName>
    <definedName name="A.D.Mill_DryTph" localSheetId="10">#REF!</definedName>
    <definedName name="A.D.Mill_DryTph" localSheetId="6">#REF!</definedName>
    <definedName name="A.D.Mill_DryTph" localSheetId="13">#REF!</definedName>
    <definedName name="A.D.Mill_DryTph" localSheetId="12">#REF!</definedName>
    <definedName name="A.D.Mill_DryTph">#REF!</definedName>
    <definedName name="A.D.Mill_PowerDraw" localSheetId="9">#REF!</definedName>
    <definedName name="A.D.Mill_PowerDraw" localSheetId="5">#REF!</definedName>
    <definedName name="A.D.Mill_PowerDraw" localSheetId="10">#REF!</definedName>
    <definedName name="A.D.Mill_PowerDraw" localSheetId="6">#REF!</definedName>
    <definedName name="A.D.Mill_PowerDraw" localSheetId="13">#REF!</definedName>
    <definedName name="A.D.Mill_PowerDraw" localSheetId="12">#REF!</definedName>
    <definedName name="A.D.Mill_PowerDraw">#REF!</definedName>
    <definedName name="A.D.Mill_PowerDrawPerTonne" localSheetId="9">#REF!</definedName>
    <definedName name="A.D.Mill_PowerDrawPerTonne" localSheetId="5">#REF!</definedName>
    <definedName name="A.D.Mill_PowerDrawPerTonne" localSheetId="10">#REF!</definedName>
    <definedName name="A.D.Mill_PowerDrawPerTonne" localSheetId="6">#REF!</definedName>
    <definedName name="A.D.Mill_PowerDrawPerTonne" localSheetId="13">#REF!</definedName>
    <definedName name="A.D.Mill_PowerDrawPerTonne" localSheetId="12">#REF!</definedName>
    <definedName name="A.D.Mill_PowerDrawPerTonne">#REF!</definedName>
    <definedName name="A.D.Mill_Uptime" localSheetId="9">#REF!</definedName>
    <definedName name="A.D.Mill_Uptime" localSheetId="5">#REF!</definedName>
    <definedName name="A.D.Mill_Uptime" localSheetId="10">#REF!</definedName>
    <definedName name="A.D.Mill_Uptime" localSheetId="6">#REF!</definedName>
    <definedName name="A.D.Mill_Uptime" localSheetId="13">#REF!</definedName>
    <definedName name="A.D.Mill_Uptime" localSheetId="12">#REF!</definedName>
    <definedName name="A.D.Mill_Uptime">#REF!</definedName>
    <definedName name="A.D.Mill_Utilization" localSheetId="9">#REF!</definedName>
    <definedName name="A.D.Mill_Utilization" localSheetId="5">#REF!</definedName>
    <definedName name="A.D.Mill_Utilization" localSheetId="10">#REF!</definedName>
    <definedName name="A.D.Mill_Utilization" localSheetId="6">#REF!</definedName>
    <definedName name="A.D.Mill_Utilization" localSheetId="13">#REF!</definedName>
    <definedName name="A.D.Mill_Utilization" localSheetId="12">#REF!</definedName>
    <definedName name="A.D.Mill_Utilization">#REF!</definedName>
    <definedName name="A.D.Mill_WetTonnes" localSheetId="9">#REF!</definedName>
    <definedName name="A.D.Mill_WetTonnes" localSheetId="5">#REF!</definedName>
    <definedName name="A.D.Mill_WetTonnes" localSheetId="10">#REF!</definedName>
    <definedName name="A.D.Mill_WetTonnes" localSheetId="6">#REF!</definedName>
    <definedName name="A.D.Mill_WetTonnes" localSheetId="13">#REF!</definedName>
    <definedName name="A.D.Mill_WetTonnes" localSheetId="12">#REF!</definedName>
    <definedName name="A.D.Mill_WetTonnes">#REF!</definedName>
    <definedName name="A.D.Mill_WetTph" localSheetId="9">#REF!</definedName>
    <definedName name="A.D.Mill_WetTph" localSheetId="5">#REF!</definedName>
    <definedName name="A.D.Mill_WetTph" localSheetId="10">#REF!</definedName>
    <definedName name="A.D.Mill_WetTph" localSheetId="6">#REF!</definedName>
    <definedName name="A.D.Mill_WetTph" localSheetId="13">#REF!</definedName>
    <definedName name="A.D.Mill_WetTph" localSheetId="12">#REF!</definedName>
    <definedName name="A.D.Mill_WetTph">#REF!</definedName>
    <definedName name="A.D.MillFeed_Al" localSheetId="9">#REF!</definedName>
    <definedName name="A.D.MillFeed_Al" localSheetId="5">#REF!</definedName>
    <definedName name="A.D.MillFeed_Al" localSheetId="10">#REF!</definedName>
    <definedName name="A.D.MillFeed_Al" localSheetId="6">#REF!</definedName>
    <definedName name="A.D.MillFeed_Al" localSheetId="13">#REF!</definedName>
    <definedName name="A.D.MillFeed_Al" localSheetId="12">#REF!</definedName>
    <definedName name="A.D.MillFeed_Al">#REF!</definedName>
    <definedName name="A.D.MillFeed_Co" localSheetId="9">#REF!</definedName>
    <definedName name="A.D.MillFeed_Co" localSheetId="5">#REF!</definedName>
    <definedName name="A.D.MillFeed_Co" localSheetId="10">#REF!</definedName>
    <definedName name="A.D.MillFeed_Co" localSheetId="6">#REF!</definedName>
    <definedName name="A.D.MillFeed_Co" localSheetId="13">#REF!</definedName>
    <definedName name="A.D.MillFeed_Co" localSheetId="12">#REF!</definedName>
    <definedName name="A.D.MillFeed_Co">#REF!</definedName>
    <definedName name="A.D.MillFeed_Fe" localSheetId="9">#REF!</definedName>
    <definedName name="A.D.MillFeed_Fe" localSheetId="5">#REF!</definedName>
    <definedName name="A.D.MillFeed_Fe" localSheetId="10">#REF!</definedName>
    <definedName name="A.D.MillFeed_Fe" localSheetId="6">#REF!</definedName>
    <definedName name="A.D.MillFeed_Fe" localSheetId="13">#REF!</definedName>
    <definedName name="A.D.MillFeed_Fe" localSheetId="12">#REF!</definedName>
    <definedName name="A.D.MillFeed_Fe">#REF!</definedName>
    <definedName name="A.D.MillFeed_Mg" localSheetId="9">#REF!</definedName>
    <definedName name="A.D.MillFeed_Mg" localSheetId="5">#REF!</definedName>
    <definedName name="A.D.MillFeed_Mg" localSheetId="10">#REF!</definedName>
    <definedName name="A.D.MillFeed_Mg" localSheetId="6">#REF!</definedName>
    <definedName name="A.D.MillFeed_Mg" localSheetId="13">#REF!</definedName>
    <definedName name="A.D.MillFeed_Mg" localSheetId="12">#REF!</definedName>
    <definedName name="A.D.MillFeed_Mg">#REF!</definedName>
    <definedName name="A.D.MillFeed_Ni" localSheetId="9">#REF!</definedName>
    <definedName name="A.D.MillFeed_Ni" localSheetId="5">#REF!</definedName>
    <definedName name="A.D.MillFeed_Ni" localSheetId="10">#REF!</definedName>
    <definedName name="A.D.MillFeed_Ni" localSheetId="6">#REF!</definedName>
    <definedName name="A.D.MillFeed_Ni" localSheetId="13">#REF!</definedName>
    <definedName name="A.D.MillFeed_Ni" localSheetId="12">#REF!</definedName>
    <definedName name="A.D.MillFeed_Ni">#REF!</definedName>
    <definedName name="A.D.MillFeed_Si" localSheetId="9">#REF!</definedName>
    <definedName name="A.D.MillFeed_Si" localSheetId="5">#REF!</definedName>
    <definedName name="A.D.MillFeed_Si" localSheetId="10">#REF!</definedName>
    <definedName name="A.D.MillFeed_Si" localSheetId="6">#REF!</definedName>
    <definedName name="A.D.MillFeed_Si" localSheetId="13">#REF!</definedName>
    <definedName name="A.D.MillFeed_Si" localSheetId="12">#REF!</definedName>
    <definedName name="A.D.MillFeed_Si">#REF!</definedName>
    <definedName name="A.D.MillH2O_Head" localSheetId="9">#REF!</definedName>
    <definedName name="A.D.MillH2O_Head" localSheetId="5">#REF!</definedName>
    <definedName name="A.D.MillH2O_Head" localSheetId="10">#REF!</definedName>
    <definedName name="A.D.MillH2O_Head" localSheetId="6">#REF!</definedName>
    <definedName name="A.D.MillH2O_Head" localSheetId="13">#REF!</definedName>
    <definedName name="A.D.MillH2O_Head" localSheetId="12">#REF!</definedName>
    <definedName name="A.D.MillH2O_Head">#REF!</definedName>
    <definedName name="A.D.MillH2O_Screen" localSheetId="9">#REF!</definedName>
    <definedName name="A.D.MillH2O_Screen" localSheetId="5">#REF!</definedName>
    <definedName name="A.D.MillH2O_Screen" localSheetId="10">#REF!</definedName>
    <definedName name="A.D.MillH2O_Screen" localSheetId="6">#REF!</definedName>
    <definedName name="A.D.MillH2O_Screen" localSheetId="13">#REF!</definedName>
    <definedName name="A.D.MillH2O_Screen" localSheetId="12">#REF!</definedName>
    <definedName name="A.D.MillH2O_Screen">#REF!</definedName>
    <definedName name="A.D.MillH2O_Total" localSheetId="9">#REF!</definedName>
    <definedName name="A.D.MillH2O_Total" localSheetId="5">#REF!</definedName>
    <definedName name="A.D.MillH2O_Total" localSheetId="10">#REF!</definedName>
    <definedName name="A.D.MillH2O_Total" localSheetId="6">#REF!</definedName>
    <definedName name="A.D.MillH2O_Total" localSheetId="13">#REF!</definedName>
    <definedName name="A.D.MillH2O_Total" localSheetId="12">#REF!</definedName>
    <definedName name="A.D.MillH2O_Total">#REF!</definedName>
    <definedName name="A.D.OreToStorage_Al" localSheetId="9">#REF!</definedName>
    <definedName name="A.D.OreToStorage_Al" localSheetId="5">#REF!</definedName>
    <definedName name="A.D.OreToStorage_Al" localSheetId="10">#REF!</definedName>
    <definedName name="A.D.OreToStorage_Al" localSheetId="6">#REF!</definedName>
    <definedName name="A.D.OreToStorage_Al" localSheetId="13">#REF!</definedName>
    <definedName name="A.D.OreToStorage_Al" localSheetId="12">#REF!</definedName>
    <definedName name="A.D.OreToStorage_Al">#REF!</definedName>
    <definedName name="A.D.OreToStorage_Co" localSheetId="9">#REF!</definedName>
    <definedName name="A.D.OreToStorage_Co" localSheetId="5">#REF!</definedName>
    <definedName name="A.D.OreToStorage_Co" localSheetId="10">#REF!</definedName>
    <definedName name="A.D.OreToStorage_Co" localSheetId="6">#REF!</definedName>
    <definedName name="A.D.OreToStorage_Co" localSheetId="13">#REF!</definedName>
    <definedName name="A.D.OreToStorage_Co" localSheetId="12">#REF!</definedName>
    <definedName name="A.D.OreToStorage_Co">#REF!</definedName>
    <definedName name="A.D.OreToStorage_ContainedAl" localSheetId="9">#REF!</definedName>
    <definedName name="A.D.OreToStorage_ContainedAl" localSheetId="5">#REF!</definedName>
    <definedName name="A.D.OreToStorage_ContainedAl" localSheetId="10">#REF!</definedName>
    <definedName name="A.D.OreToStorage_ContainedAl" localSheetId="6">#REF!</definedName>
    <definedName name="A.D.OreToStorage_ContainedAl" localSheetId="13">#REF!</definedName>
    <definedName name="A.D.OreToStorage_ContainedAl" localSheetId="12">#REF!</definedName>
    <definedName name="A.D.OreToStorage_ContainedAl">#REF!</definedName>
    <definedName name="A.D.OreToStorage_ContainedCo" localSheetId="9">#REF!</definedName>
    <definedName name="A.D.OreToStorage_ContainedCo" localSheetId="5">#REF!</definedName>
    <definedName name="A.D.OreToStorage_ContainedCo" localSheetId="10">#REF!</definedName>
    <definedName name="A.D.OreToStorage_ContainedCo" localSheetId="6">#REF!</definedName>
    <definedName name="A.D.OreToStorage_ContainedCo" localSheetId="13">#REF!</definedName>
    <definedName name="A.D.OreToStorage_ContainedCo" localSheetId="12">#REF!</definedName>
    <definedName name="A.D.OreToStorage_ContainedCo">#REF!</definedName>
    <definedName name="A.D.OreToStorage_ContainedFe" localSheetId="9">#REF!</definedName>
    <definedName name="A.D.OreToStorage_ContainedFe" localSheetId="5">#REF!</definedName>
    <definedName name="A.D.OreToStorage_ContainedFe" localSheetId="10">#REF!</definedName>
    <definedName name="A.D.OreToStorage_ContainedFe" localSheetId="6">#REF!</definedName>
    <definedName name="A.D.OreToStorage_ContainedFe" localSheetId="13">#REF!</definedName>
    <definedName name="A.D.OreToStorage_ContainedFe" localSheetId="12">#REF!</definedName>
    <definedName name="A.D.OreToStorage_ContainedFe">#REF!</definedName>
    <definedName name="A.D.OreToStorage_ContainedMg" localSheetId="9">#REF!</definedName>
    <definedName name="A.D.OreToStorage_ContainedMg" localSheetId="5">#REF!</definedName>
    <definedName name="A.D.OreToStorage_ContainedMg" localSheetId="10">#REF!</definedName>
    <definedName name="A.D.OreToStorage_ContainedMg" localSheetId="6">#REF!</definedName>
    <definedName name="A.D.OreToStorage_ContainedMg" localSheetId="13">#REF!</definedName>
    <definedName name="A.D.OreToStorage_ContainedMg" localSheetId="12">#REF!</definedName>
    <definedName name="A.D.OreToStorage_ContainedMg">#REF!</definedName>
    <definedName name="A.D.OreToStorage_ContainedNi" localSheetId="9">#REF!</definedName>
    <definedName name="A.D.OreToStorage_ContainedNi" localSheetId="5">#REF!</definedName>
    <definedName name="A.D.OreToStorage_ContainedNi" localSheetId="10">#REF!</definedName>
    <definedName name="A.D.OreToStorage_ContainedNi" localSheetId="6">#REF!</definedName>
    <definedName name="A.D.OreToStorage_ContainedNi" localSheetId="13">#REF!</definedName>
    <definedName name="A.D.OreToStorage_ContainedNi" localSheetId="12">#REF!</definedName>
    <definedName name="A.D.OreToStorage_ContainedNi">#REF!</definedName>
    <definedName name="A.D.OreToStorage_ContainedSi" localSheetId="9">#REF!</definedName>
    <definedName name="A.D.OreToStorage_ContainedSi" localSheetId="5">#REF!</definedName>
    <definedName name="A.D.OreToStorage_ContainedSi" localSheetId="10">#REF!</definedName>
    <definedName name="A.D.OreToStorage_ContainedSi" localSheetId="6">#REF!</definedName>
    <definedName name="A.D.OreToStorage_ContainedSi" localSheetId="13">#REF!</definedName>
    <definedName name="A.D.OreToStorage_ContainedSi" localSheetId="12">#REF!</definedName>
    <definedName name="A.D.OreToStorage_ContainedSi">#REF!</definedName>
    <definedName name="A.D.OreToStorage_DryTonnes" localSheetId="9">#REF!</definedName>
    <definedName name="A.D.OreToStorage_DryTonnes" localSheetId="5">#REF!</definedName>
    <definedName name="A.D.OreToStorage_DryTonnes" localSheetId="10">#REF!</definedName>
    <definedName name="A.D.OreToStorage_DryTonnes" localSheetId="6">#REF!</definedName>
    <definedName name="A.D.OreToStorage_DryTonnes" localSheetId="13">#REF!</definedName>
    <definedName name="A.D.OreToStorage_DryTonnes" localSheetId="12">#REF!</definedName>
    <definedName name="A.D.OreToStorage_DryTonnes">#REF!</definedName>
    <definedName name="A.D.OreToStorage_DryTph" localSheetId="9">#REF!</definedName>
    <definedName name="A.D.OreToStorage_DryTph" localSheetId="5">#REF!</definedName>
    <definedName name="A.D.OreToStorage_DryTph" localSheetId="10">#REF!</definedName>
    <definedName name="A.D.OreToStorage_DryTph" localSheetId="6">#REF!</definedName>
    <definedName name="A.D.OreToStorage_DryTph" localSheetId="13">#REF!</definedName>
    <definedName name="A.D.OreToStorage_DryTph" localSheetId="12">#REF!</definedName>
    <definedName name="A.D.OreToStorage_DryTph">#REF!</definedName>
    <definedName name="A.D.OreToStorage_Fe" localSheetId="9">#REF!</definedName>
    <definedName name="A.D.OreToStorage_Fe" localSheetId="5">#REF!</definedName>
    <definedName name="A.D.OreToStorage_Fe" localSheetId="10">#REF!</definedName>
    <definedName name="A.D.OreToStorage_Fe" localSheetId="6">#REF!</definedName>
    <definedName name="A.D.OreToStorage_Fe" localSheetId="13">#REF!</definedName>
    <definedName name="A.D.OreToStorage_Fe" localSheetId="12">#REF!</definedName>
    <definedName name="A.D.OreToStorage_Fe">#REF!</definedName>
    <definedName name="A.D.OreToStorage_Mg" localSheetId="9">#REF!</definedName>
    <definedName name="A.D.OreToStorage_Mg" localSheetId="5">#REF!</definedName>
    <definedName name="A.D.OreToStorage_Mg" localSheetId="10">#REF!</definedName>
    <definedName name="A.D.OreToStorage_Mg" localSheetId="6">#REF!</definedName>
    <definedName name="A.D.OreToStorage_Mg" localSheetId="13">#REF!</definedName>
    <definedName name="A.D.OreToStorage_Mg" localSheetId="12">#REF!</definedName>
    <definedName name="A.D.OreToStorage_Mg">#REF!</definedName>
    <definedName name="A.D.OreToStorage_Ni" localSheetId="9">#REF!</definedName>
    <definedName name="A.D.OreToStorage_Ni" localSheetId="5">#REF!</definedName>
    <definedName name="A.D.OreToStorage_Ni" localSheetId="10">#REF!</definedName>
    <definedName name="A.D.OreToStorage_Ni" localSheetId="6">#REF!</definedName>
    <definedName name="A.D.OreToStorage_Ni" localSheetId="13">#REF!</definedName>
    <definedName name="A.D.OreToStorage_Ni" localSheetId="12">#REF!</definedName>
    <definedName name="A.D.OreToStorage_Ni">#REF!</definedName>
    <definedName name="A.D.OreToStorage_PulpDensity" localSheetId="9">#REF!</definedName>
    <definedName name="A.D.OreToStorage_PulpDensity" localSheetId="5">#REF!</definedName>
    <definedName name="A.D.OreToStorage_PulpDensity" localSheetId="10">#REF!</definedName>
    <definedName name="A.D.OreToStorage_PulpDensity" localSheetId="6">#REF!</definedName>
    <definedName name="A.D.OreToStorage_PulpDensity" localSheetId="13">#REF!</definedName>
    <definedName name="A.D.OreToStorage_PulpDensity" localSheetId="12">#REF!</definedName>
    <definedName name="A.D.OreToStorage_PulpDensity">#REF!</definedName>
    <definedName name="A.D.OreToStorage_PulpYieldStress" localSheetId="9">#REF!</definedName>
    <definedName name="A.D.OreToStorage_PulpYieldStress" localSheetId="5">#REF!</definedName>
    <definedName name="A.D.OreToStorage_PulpYieldStress" localSheetId="10">#REF!</definedName>
    <definedName name="A.D.OreToStorage_PulpYieldStress" localSheetId="6">#REF!</definedName>
    <definedName name="A.D.OreToStorage_PulpYieldStress" localSheetId="13">#REF!</definedName>
    <definedName name="A.D.OreToStorage_PulpYieldStress" localSheetId="12">#REF!</definedName>
    <definedName name="A.D.OreToStorage_PulpYieldStress">#REF!</definedName>
    <definedName name="A.D.OreToStorage_Si" localSheetId="9">#REF!</definedName>
    <definedName name="A.D.OreToStorage_Si" localSheetId="5">#REF!</definedName>
    <definedName name="A.D.OreToStorage_Si" localSheetId="10">#REF!</definedName>
    <definedName name="A.D.OreToStorage_Si" localSheetId="6">#REF!</definedName>
    <definedName name="A.D.OreToStorage_Si" localSheetId="13">#REF!</definedName>
    <definedName name="A.D.OreToStorage_Si" localSheetId="12">#REF!</definedName>
    <definedName name="A.D.OreToStorage_Si">#REF!</definedName>
    <definedName name="A.D.OreToStorage_Tank1Level" localSheetId="9">#REF!</definedName>
    <definedName name="A.D.OreToStorage_Tank1Level" localSheetId="5">#REF!</definedName>
    <definedName name="A.D.OreToStorage_Tank1Level" localSheetId="10">#REF!</definedName>
    <definedName name="A.D.OreToStorage_Tank1Level" localSheetId="6">#REF!</definedName>
    <definedName name="A.D.OreToStorage_Tank1Level" localSheetId="13">#REF!</definedName>
    <definedName name="A.D.OreToStorage_Tank1Level" localSheetId="12">#REF!</definedName>
    <definedName name="A.D.OreToStorage_Tank1Level">#REF!</definedName>
    <definedName name="A.D.OreToStorage_Tank2Level" localSheetId="9">#REF!</definedName>
    <definedName name="A.D.OreToStorage_Tank2Level" localSheetId="5">#REF!</definedName>
    <definedName name="A.D.OreToStorage_Tank2Level" localSheetId="10">#REF!</definedName>
    <definedName name="A.D.OreToStorage_Tank2Level" localSheetId="6">#REF!</definedName>
    <definedName name="A.D.OreToStorage_Tank2Level" localSheetId="13">#REF!</definedName>
    <definedName name="A.D.OreToStorage_Tank2Level" localSheetId="12">#REF!</definedName>
    <definedName name="A.D.OreToStorage_Tank2Level">#REF!</definedName>
    <definedName name="A.D.OreToStorage_Tank3Level" localSheetId="9">#REF!</definedName>
    <definedName name="A.D.OreToStorage_Tank3Level" localSheetId="5">#REF!</definedName>
    <definedName name="A.D.OreToStorage_Tank3Level" localSheetId="10">#REF!</definedName>
    <definedName name="A.D.OreToStorage_Tank3Level" localSheetId="6">#REF!</definedName>
    <definedName name="A.D.OreToStorage_Tank3Level" localSheetId="13">#REF!</definedName>
    <definedName name="A.D.OreToStorage_Tank3Level" localSheetId="12">#REF!</definedName>
    <definedName name="A.D.OreToStorage_Tank3Level">#REF!</definedName>
    <definedName name="A.D.OreToStorage_Tank4Level" localSheetId="9">#REF!</definedName>
    <definedName name="A.D.OreToStorage_Tank4Level" localSheetId="5">#REF!</definedName>
    <definedName name="A.D.OreToStorage_Tank4Level" localSheetId="10">#REF!</definedName>
    <definedName name="A.D.OreToStorage_Tank4Level" localSheetId="6">#REF!</definedName>
    <definedName name="A.D.OreToStorage_Tank4Level" localSheetId="13">#REF!</definedName>
    <definedName name="A.D.OreToStorage_Tank4Level" localSheetId="12">#REF!</definedName>
    <definedName name="A.D.OreToStorage_Tank4Level">#REF!</definedName>
    <definedName name="A.D.OreToStorage_Volume" localSheetId="9">#REF!</definedName>
    <definedName name="A.D.OreToStorage_Volume" localSheetId="5">#REF!</definedName>
    <definedName name="A.D.OreToStorage_Volume" localSheetId="10">#REF!</definedName>
    <definedName name="A.D.OreToStorage_Volume" localSheetId="6">#REF!</definedName>
    <definedName name="A.D.OreToStorage_Volume" localSheetId="13">#REF!</definedName>
    <definedName name="A.D.OreToStorage_Volume" localSheetId="12">#REF!</definedName>
    <definedName name="A.D.OreToStorage_Volume">#REF!</definedName>
    <definedName name="A.D.OreToStorage_VolumePerHr" localSheetId="9">#REF!</definedName>
    <definedName name="A.D.OreToStorage_VolumePerHr" localSheetId="5">#REF!</definedName>
    <definedName name="A.D.OreToStorage_VolumePerHr" localSheetId="10">#REF!</definedName>
    <definedName name="A.D.OreToStorage_VolumePerHr" localSheetId="6">#REF!</definedName>
    <definedName name="A.D.OreToStorage_VolumePerHr" localSheetId="13">#REF!</definedName>
    <definedName name="A.D.OreToStorage_VolumePerHr" localSheetId="12">#REF!</definedName>
    <definedName name="A.D.OreToStorage_VolumePerHr">#REF!</definedName>
    <definedName name="A.D.ROM1_PercentFed" localSheetId="9">#REF!</definedName>
    <definedName name="A.D.ROM1_PercentFed" localSheetId="5">#REF!</definedName>
    <definedName name="A.D.ROM1_PercentFed" localSheetId="10">#REF!</definedName>
    <definedName name="A.D.ROM1_PercentFed" localSheetId="6">#REF!</definedName>
    <definedName name="A.D.ROM1_PercentFed" localSheetId="13">#REF!</definedName>
    <definedName name="A.D.ROM1_PercentFed" localSheetId="12">#REF!</definedName>
    <definedName name="A.D.ROM1_PercentFed">#REF!</definedName>
    <definedName name="A.D.ROM1_TonnesFed" localSheetId="9">#REF!</definedName>
    <definedName name="A.D.ROM1_TonnesFed" localSheetId="5">#REF!</definedName>
    <definedName name="A.D.ROM1_TonnesFed" localSheetId="10">#REF!</definedName>
    <definedName name="A.D.ROM1_TonnesFed" localSheetId="6">#REF!</definedName>
    <definedName name="A.D.ROM1_TonnesFed" localSheetId="13">#REF!</definedName>
    <definedName name="A.D.ROM1_TonnesFed" localSheetId="12">#REF!</definedName>
    <definedName name="A.D.ROM1_TonnesFed">#REF!</definedName>
    <definedName name="A.D.ROM2_PercentFed" localSheetId="9">#REF!</definedName>
    <definedName name="A.D.ROM2_PercentFed" localSheetId="5">#REF!</definedName>
    <definedName name="A.D.ROM2_PercentFed" localSheetId="10">#REF!</definedName>
    <definedName name="A.D.ROM2_PercentFed" localSheetId="6">#REF!</definedName>
    <definedName name="A.D.ROM2_PercentFed" localSheetId="13">#REF!</definedName>
    <definedName name="A.D.ROM2_PercentFed" localSheetId="12">#REF!</definedName>
    <definedName name="A.D.ROM2_PercentFed">#REF!</definedName>
    <definedName name="A.D.ROM2_TonnesFed" localSheetId="9">#REF!</definedName>
    <definedName name="A.D.ROM2_TonnesFed" localSheetId="5">#REF!</definedName>
    <definedName name="A.D.ROM2_TonnesFed" localSheetId="10">#REF!</definedName>
    <definedName name="A.D.ROM2_TonnesFed" localSheetId="6">#REF!</definedName>
    <definedName name="A.D.ROM2_TonnesFed" localSheetId="13">#REF!</definedName>
    <definedName name="A.D.ROM2_TonnesFed" localSheetId="12">#REF!</definedName>
    <definedName name="A.D.ROM2_TonnesFed">#REF!</definedName>
    <definedName name="A.D.ROM3_PercentFed" localSheetId="9">#REF!</definedName>
    <definedName name="A.D.ROM3_PercentFed" localSheetId="5">#REF!</definedName>
    <definedName name="A.D.ROM3_PercentFed" localSheetId="10">#REF!</definedName>
    <definedName name="A.D.ROM3_PercentFed" localSheetId="6">#REF!</definedName>
    <definedName name="A.D.ROM3_PercentFed" localSheetId="13">#REF!</definedName>
    <definedName name="A.D.ROM3_PercentFed" localSheetId="12">#REF!</definedName>
    <definedName name="A.D.ROM3_PercentFed">#REF!</definedName>
    <definedName name="A.D.ROM3_TonnesFed" localSheetId="9">#REF!</definedName>
    <definedName name="A.D.ROM3_TonnesFed" localSheetId="5">#REF!</definedName>
    <definedName name="A.D.ROM3_TonnesFed" localSheetId="10">#REF!</definedName>
    <definedName name="A.D.ROM3_TonnesFed" localSheetId="6">#REF!</definedName>
    <definedName name="A.D.ROM3_TonnesFed" localSheetId="13">#REF!</definedName>
    <definedName name="A.D.ROM3_TonnesFed" localSheetId="12">#REF!</definedName>
    <definedName name="A.D.ROM3_TonnesFed">#REF!</definedName>
    <definedName name="A.D.ROM4_PercentFed" localSheetId="9">#REF!</definedName>
    <definedName name="A.D.ROM4_PercentFed" localSheetId="5">#REF!</definedName>
    <definedName name="A.D.ROM4_PercentFed" localSheetId="10">#REF!</definedName>
    <definedName name="A.D.ROM4_PercentFed" localSheetId="6">#REF!</definedName>
    <definedName name="A.D.ROM4_PercentFed" localSheetId="13">#REF!</definedName>
    <definedName name="A.D.ROM4_PercentFed" localSheetId="12">#REF!</definedName>
    <definedName name="A.D.ROM4_PercentFed">#REF!</definedName>
    <definedName name="A.D.ROM4_TonnesFed" localSheetId="9">#REF!</definedName>
    <definedName name="A.D.ROM4_TonnesFed" localSheetId="5">#REF!</definedName>
    <definedName name="A.D.ROM4_TonnesFed" localSheetId="10">#REF!</definedName>
    <definedName name="A.D.ROM4_TonnesFed" localSheetId="6">#REF!</definedName>
    <definedName name="A.D.ROM4_TonnesFed" localSheetId="13">#REF!</definedName>
    <definedName name="A.D.ROM4_TonnesFed" localSheetId="12">#REF!</definedName>
    <definedName name="A.D.ROM4_TonnesFed">#REF!</definedName>
    <definedName name="A.D.ROM5_PercentFed" localSheetId="9">#REF!</definedName>
    <definedName name="A.D.ROM5_PercentFed" localSheetId="5">#REF!</definedName>
    <definedName name="A.D.ROM5_PercentFed" localSheetId="10">#REF!</definedName>
    <definedName name="A.D.ROM5_PercentFed" localSheetId="6">#REF!</definedName>
    <definedName name="A.D.ROM5_PercentFed" localSheetId="13">#REF!</definedName>
    <definedName name="A.D.ROM5_PercentFed" localSheetId="12">#REF!</definedName>
    <definedName name="A.D.ROM5_PercentFed">#REF!</definedName>
    <definedName name="A.D.ROM5_TonnesFed" localSheetId="9">#REF!</definedName>
    <definedName name="A.D.ROM5_TonnesFed" localSheetId="5">#REF!</definedName>
    <definedName name="A.D.ROM5_TonnesFed" localSheetId="10">#REF!</definedName>
    <definedName name="A.D.ROM5_TonnesFed" localSheetId="6">#REF!</definedName>
    <definedName name="A.D.ROM5_TonnesFed" localSheetId="13">#REF!</definedName>
    <definedName name="A.D.ROM5_TonnesFed" localSheetId="12">#REF!</definedName>
    <definedName name="A.D.ROM5_TonnesFed">#REF!</definedName>
    <definedName name="A.D.Total_ContainedAl" localSheetId="9">#REF!</definedName>
    <definedName name="A.D.Total_ContainedAl" localSheetId="5">#REF!</definedName>
    <definedName name="A.D.Total_ContainedAl" localSheetId="10">#REF!</definedName>
    <definedName name="A.D.Total_ContainedAl" localSheetId="6">#REF!</definedName>
    <definedName name="A.D.Total_ContainedAl" localSheetId="13">#REF!</definedName>
    <definedName name="A.D.Total_ContainedAl" localSheetId="12">#REF!</definedName>
    <definedName name="A.D.Total_ContainedAl">#REF!</definedName>
    <definedName name="A.D.Total_ContainedCo" localSheetId="9">#REF!</definedName>
    <definedName name="A.D.Total_ContainedCo" localSheetId="5">#REF!</definedName>
    <definedName name="A.D.Total_ContainedCo" localSheetId="10">#REF!</definedName>
    <definedName name="A.D.Total_ContainedCo" localSheetId="6">#REF!</definedName>
    <definedName name="A.D.Total_ContainedCo" localSheetId="13">#REF!</definedName>
    <definedName name="A.D.Total_ContainedCo" localSheetId="12">#REF!</definedName>
    <definedName name="A.D.Total_ContainedCo">#REF!</definedName>
    <definedName name="A.D.Total_ContainedFe" localSheetId="9">#REF!</definedName>
    <definedName name="A.D.Total_ContainedFe" localSheetId="5">#REF!</definedName>
    <definedName name="A.D.Total_ContainedFe" localSheetId="10">#REF!</definedName>
    <definedName name="A.D.Total_ContainedFe" localSheetId="6">#REF!</definedName>
    <definedName name="A.D.Total_ContainedFe" localSheetId="13">#REF!</definedName>
    <definedName name="A.D.Total_ContainedFe" localSheetId="12">#REF!</definedName>
    <definedName name="A.D.Total_ContainedFe">#REF!</definedName>
    <definedName name="A.D.Total_ContainedMg" localSheetId="9">#REF!</definedName>
    <definedName name="A.D.Total_ContainedMg" localSheetId="5">#REF!</definedName>
    <definedName name="A.D.Total_ContainedMg" localSheetId="10">#REF!</definedName>
    <definedName name="A.D.Total_ContainedMg" localSheetId="6">#REF!</definedName>
    <definedName name="A.D.Total_ContainedMg" localSheetId="13">#REF!</definedName>
    <definedName name="A.D.Total_ContainedMg" localSheetId="12">#REF!</definedName>
    <definedName name="A.D.Total_ContainedMg">#REF!</definedName>
    <definedName name="A.D.Total_ContainedNi" localSheetId="9">#REF!</definedName>
    <definedName name="A.D.Total_ContainedNi" localSheetId="5">#REF!</definedName>
    <definedName name="A.D.Total_ContainedNi" localSheetId="10">#REF!</definedName>
    <definedName name="A.D.Total_ContainedNi" localSheetId="6">#REF!</definedName>
    <definedName name="A.D.Total_ContainedNi" localSheetId="13">#REF!</definedName>
    <definedName name="A.D.Total_ContainedNi" localSheetId="12">#REF!</definedName>
    <definedName name="A.D.Total_ContainedNi">#REF!</definedName>
    <definedName name="A.D.Total_ContainedSi" localSheetId="9">#REF!</definedName>
    <definedName name="A.D.Total_ContainedSi" localSheetId="5">#REF!</definedName>
    <definedName name="A.D.Total_ContainedSi" localSheetId="10">#REF!</definedName>
    <definedName name="A.D.Total_ContainedSi" localSheetId="6">#REF!</definedName>
    <definedName name="A.D.Total_ContainedSi" localSheetId="13">#REF!</definedName>
    <definedName name="A.D.Total_ContainedSi" localSheetId="12">#REF!</definedName>
    <definedName name="A.D.Total_ContainedSi">#REF!</definedName>
    <definedName name="A.M.CV1_Moisture" localSheetId="9">#REF!</definedName>
    <definedName name="A.M.CV1_Moisture" localSheetId="5">#REF!</definedName>
    <definedName name="A.M.CV1_Moisture" localSheetId="10">#REF!</definedName>
    <definedName name="A.M.CV1_Moisture" localSheetId="6">#REF!</definedName>
    <definedName name="A.M.CV1_Moisture" localSheetId="13">#REF!</definedName>
    <definedName name="A.M.CV1_Moisture" localSheetId="12">#REF!</definedName>
    <definedName name="A.M.CV1_Moisture">#REF!</definedName>
    <definedName name="A.M.CV2_Al" localSheetId="9">#REF!</definedName>
    <definedName name="A.M.CV2_Al" localSheetId="5">#REF!</definedName>
    <definedName name="A.M.CV2_Al" localSheetId="10">#REF!</definedName>
    <definedName name="A.M.CV2_Al" localSheetId="6">#REF!</definedName>
    <definedName name="A.M.CV2_Al" localSheetId="13">#REF!</definedName>
    <definedName name="A.M.CV2_Al" localSheetId="12">#REF!</definedName>
    <definedName name="A.M.CV2_Al">#REF!</definedName>
    <definedName name="A.M.CV2_Co" localSheetId="9">#REF!</definedName>
    <definedName name="A.M.CV2_Co" localSheetId="5">#REF!</definedName>
    <definedName name="A.M.CV2_Co" localSheetId="10">#REF!</definedName>
    <definedName name="A.M.CV2_Co" localSheetId="6">#REF!</definedName>
    <definedName name="A.M.CV2_Co" localSheetId="13">#REF!</definedName>
    <definedName name="A.M.CV2_Co" localSheetId="12">#REF!</definedName>
    <definedName name="A.M.CV2_Co">#REF!</definedName>
    <definedName name="A.M.CV2_DryTonnes" localSheetId="9">#REF!</definedName>
    <definedName name="A.M.CV2_DryTonnes" localSheetId="5">#REF!</definedName>
    <definedName name="A.M.CV2_DryTonnes" localSheetId="10">#REF!</definedName>
    <definedName name="A.M.CV2_DryTonnes" localSheetId="6">#REF!</definedName>
    <definedName name="A.M.CV2_DryTonnes" localSheetId="13">#REF!</definedName>
    <definedName name="A.M.CV2_DryTonnes" localSheetId="12">#REF!</definedName>
    <definedName name="A.M.CV2_DryTonnes">#REF!</definedName>
    <definedName name="A.M.CV2_dtph" localSheetId="9">#REF!</definedName>
    <definedName name="A.M.CV2_dtph" localSheetId="5">#REF!</definedName>
    <definedName name="A.M.CV2_dtph" localSheetId="10">#REF!</definedName>
    <definedName name="A.M.CV2_dtph" localSheetId="6">#REF!</definedName>
    <definedName name="A.M.CV2_dtph" localSheetId="13">#REF!</definedName>
    <definedName name="A.M.CV2_dtph" localSheetId="12">#REF!</definedName>
    <definedName name="A.M.CV2_dtph">#REF!</definedName>
    <definedName name="A.M.CV2_Fe" localSheetId="9">#REF!</definedName>
    <definedName name="A.M.CV2_Fe" localSheetId="5">#REF!</definedName>
    <definedName name="A.M.CV2_Fe" localSheetId="10">#REF!</definedName>
    <definedName name="A.M.CV2_Fe" localSheetId="6">#REF!</definedName>
    <definedName name="A.M.CV2_Fe" localSheetId="13">#REF!</definedName>
    <definedName name="A.M.CV2_Fe" localSheetId="12">#REF!</definedName>
    <definedName name="A.M.CV2_Fe">#REF!</definedName>
    <definedName name="A.M.CV2_Mg" localSheetId="9">#REF!</definedName>
    <definedName name="A.M.CV2_Mg" localSheetId="5">#REF!</definedName>
    <definedName name="A.M.CV2_Mg" localSheetId="10">#REF!</definedName>
    <definedName name="A.M.CV2_Mg" localSheetId="6">#REF!</definedName>
    <definedName name="A.M.CV2_Mg" localSheetId="13">#REF!</definedName>
    <definedName name="A.M.CV2_Mg" localSheetId="12">#REF!</definedName>
    <definedName name="A.M.CV2_Mg">#REF!</definedName>
    <definedName name="A.M.CV2_Ni" localSheetId="9">#REF!</definedName>
    <definedName name="A.M.CV2_Ni" localSheetId="5">#REF!</definedName>
    <definedName name="A.M.CV2_Ni" localSheetId="10">#REF!</definedName>
    <definedName name="A.M.CV2_Ni" localSheetId="6">#REF!</definedName>
    <definedName name="A.M.CV2_Ni" localSheetId="13">#REF!</definedName>
    <definedName name="A.M.CV2_Ni" localSheetId="12">#REF!</definedName>
    <definedName name="A.M.CV2_Ni">#REF!</definedName>
    <definedName name="A.M.CV2_Si" localSheetId="9">#REF!</definedName>
    <definedName name="A.M.CV2_Si" localSheetId="5">#REF!</definedName>
    <definedName name="A.M.CV2_Si" localSheetId="10">#REF!</definedName>
    <definedName name="A.M.CV2_Si" localSheetId="6">#REF!</definedName>
    <definedName name="A.M.CV2_Si" localSheetId="13">#REF!</definedName>
    <definedName name="A.M.CV2_Si" localSheetId="12">#REF!</definedName>
    <definedName name="A.M.CV2_Si">#REF!</definedName>
    <definedName name="A.M.Mill_Availability" localSheetId="9">#REF!</definedName>
    <definedName name="A.M.Mill_Availability" localSheetId="5">#REF!</definedName>
    <definedName name="A.M.Mill_Availability" localSheetId="10">#REF!</definedName>
    <definedName name="A.M.Mill_Availability" localSheetId="6">#REF!</definedName>
    <definedName name="A.M.Mill_Availability" localSheetId="13">#REF!</definedName>
    <definedName name="A.M.Mill_Availability" localSheetId="12">#REF!</definedName>
    <definedName name="A.M.Mill_Availability">#REF!</definedName>
    <definedName name="A.M.Mill_Downtime" localSheetId="9">#REF!</definedName>
    <definedName name="A.M.Mill_Downtime" localSheetId="5">#REF!</definedName>
    <definedName name="A.M.Mill_Downtime" localSheetId="10">#REF!</definedName>
    <definedName name="A.M.Mill_Downtime" localSheetId="6">#REF!</definedName>
    <definedName name="A.M.Mill_Downtime" localSheetId="13">#REF!</definedName>
    <definedName name="A.M.Mill_Downtime" localSheetId="12">#REF!</definedName>
    <definedName name="A.M.Mill_Downtime">#REF!</definedName>
    <definedName name="A.M.Mill_DryTonnes" localSheetId="9">#REF!</definedName>
    <definedName name="A.M.Mill_DryTonnes" localSheetId="5">#REF!</definedName>
    <definedName name="A.M.Mill_DryTonnes" localSheetId="10">#REF!</definedName>
    <definedName name="A.M.Mill_DryTonnes" localSheetId="6">#REF!</definedName>
    <definedName name="A.M.Mill_DryTonnes" localSheetId="13">#REF!</definedName>
    <definedName name="A.M.Mill_DryTonnes" localSheetId="12">#REF!</definedName>
    <definedName name="A.M.Mill_DryTonnes">#REF!</definedName>
    <definedName name="A.M.Mill_DryTph" localSheetId="9">#REF!</definedName>
    <definedName name="A.M.Mill_DryTph" localSheetId="5">#REF!</definedName>
    <definedName name="A.M.Mill_DryTph" localSheetId="10">#REF!</definedName>
    <definedName name="A.M.Mill_DryTph" localSheetId="6">#REF!</definedName>
    <definedName name="A.M.Mill_DryTph" localSheetId="13">#REF!</definedName>
    <definedName name="A.M.Mill_DryTph" localSheetId="12">#REF!</definedName>
    <definedName name="A.M.Mill_DryTph">#REF!</definedName>
    <definedName name="A.M.Mill_PowerDraw" localSheetId="9">#REF!</definedName>
    <definedName name="A.M.Mill_PowerDraw" localSheetId="5">#REF!</definedName>
    <definedName name="A.M.Mill_PowerDraw" localSheetId="10">#REF!</definedName>
    <definedName name="A.M.Mill_PowerDraw" localSheetId="6">#REF!</definedName>
    <definedName name="A.M.Mill_PowerDraw" localSheetId="13">#REF!</definedName>
    <definedName name="A.M.Mill_PowerDraw" localSheetId="12">#REF!</definedName>
    <definedName name="A.M.Mill_PowerDraw">#REF!</definedName>
    <definedName name="A.M.Mill_PowerDrawPerTonne" localSheetId="9">#REF!</definedName>
    <definedName name="A.M.Mill_PowerDrawPerTonne" localSheetId="5">#REF!</definedName>
    <definedName name="A.M.Mill_PowerDrawPerTonne" localSheetId="10">#REF!</definedName>
    <definedName name="A.M.Mill_PowerDrawPerTonne" localSheetId="6">#REF!</definedName>
    <definedName name="A.M.Mill_PowerDrawPerTonne" localSheetId="13">#REF!</definedName>
    <definedName name="A.M.Mill_PowerDrawPerTonne" localSheetId="12">#REF!</definedName>
    <definedName name="A.M.Mill_PowerDrawPerTonne">#REF!</definedName>
    <definedName name="A.M.Mill_Uptime" localSheetId="9">#REF!</definedName>
    <definedName name="A.M.Mill_Uptime" localSheetId="5">#REF!</definedName>
    <definedName name="A.M.Mill_Uptime" localSheetId="10">#REF!</definedName>
    <definedName name="A.M.Mill_Uptime" localSheetId="6">#REF!</definedName>
    <definedName name="A.M.Mill_Uptime" localSheetId="13">#REF!</definedName>
    <definedName name="A.M.Mill_Uptime" localSheetId="12">#REF!</definedName>
    <definedName name="A.M.Mill_Uptime">#REF!</definedName>
    <definedName name="A.M.Mill_Utilization" localSheetId="9">#REF!</definedName>
    <definedName name="A.M.Mill_Utilization" localSheetId="5">#REF!</definedName>
    <definedName name="A.M.Mill_Utilization" localSheetId="10">#REF!</definedName>
    <definedName name="A.M.Mill_Utilization" localSheetId="6">#REF!</definedName>
    <definedName name="A.M.Mill_Utilization" localSheetId="13">#REF!</definedName>
    <definedName name="A.M.Mill_Utilization" localSheetId="12">#REF!</definedName>
    <definedName name="A.M.Mill_Utilization">#REF!</definedName>
    <definedName name="A.M.Mill_WetTonnes" localSheetId="9">#REF!</definedName>
    <definedName name="A.M.Mill_WetTonnes" localSheetId="5">#REF!</definedName>
    <definedName name="A.M.Mill_WetTonnes" localSheetId="10">#REF!</definedName>
    <definedName name="A.M.Mill_WetTonnes" localSheetId="6">#REF!</definedName>
    <definedName name="A.M.Mill_WetTonnes" localSheetId="13">#REF!</definedName>
    <definedName name="A.M.Mill_WetTonnes" localSheetId="12">#REF!</definedName>
    <definedName name="A.M.Mill_WetTonnes">#REF!</definedName>
    <definedName name="A.M.Mill_WetTph" localSheetId="9">#REF!</definedName>
    <definedName name="A.M.Mill_WetTph" localSheetId="5">#REF!</definedName>
    <definedName name="A.M.Mill_WetTph" localSheetId="10">#REF!</definedName>
    <definedName name="A.M.Mill_WetTph" localSheetId="6">#REF!</definedName>
    <definedName name="A.M.Mill_WetTph" localSheetId="13">#REF!</definedName>
    <definedName name="A.M.Mill_WetTph" localSheetId="12">#REF!</definedName>
    <definedName name="A.M.Mill_WetTph">#REF!</definedName>
    <definedName name="A.M.MillFeed_Al" localSheetId="9">#REF!</definedName>
    <definedName name="A.M.MillFeed_Al" localSheetId="5">#REF!</definedName>
    <definedName name="A.M.MillFeed_Al" localSheetId="10">#REF!</definedName>
    <definedName name="A.M.MillFeed_Al" localSheetId="6">#REF!</definedName>
    <definedName name="A.M.MillFeed_Al" localSheetId="13">#REF!</definedName>
    <definedName name="A.M.MillFeed_Al" localSheetId="12">#REF!</definedName>
    <definedName name="A.M.MillFeed_Al">#REF!</definedName>
    <definedName name="A.M.MillFeed_Co" localSheetId="9">#REF!</definedName>
    <definedName name="A.M.MillFeed_Co" localSheetId="5">#REF!</definedName>
    <definedName name="A.M.MillFeed_Co" localSheetId="10">#REF!</definedName>
    <definedName name="A.M.MillFeed_Co" localSheetId="6">#REF!</definedName>
    <definedName name="A.M.MillFeed_Co" localSheetId="13">#REF!</definedName>
    <definedName name="A.M.MillFeed_Co" localSheetId="12">#REF!</definedName>
    <definedName name="A.M.MillFeed_Co">#REF!</definedName>
    <definedName name="A.M.MillFeed_Fe" localSheetId="9">#REF!</definedName>
    <definedName name="A.M.MillFeed_Fe" localSheetId="5">#REF!</definedName>
    <definedName name="A.M.MillFeed_Fe" localSheetId="10">#REF!</definedName>
    <definedName name="A.M.MillFeed_Fe" localSheetId="6">#REF!</definedName>
    <definedName name="A.M.MillFeed_Fe" localSheetId="13">#REF!</definedName>
    <definedName name="A.M.MillFeed_Fe" localSheetId="12">#REF!</definedName>
    <definedName name="A.M.MillFeed_Fe">#REF!</definedName>
    <definedName name="A.M.MillFeed_Mg" localSheetId="9">#REF!</definedName>
    <definedName name="A.M.MillFeed_Mg" localSheetId="5">#REF!</definedName>
    <definedName name="A.M.MillFeed_Mg" localSheetId="10">#REF!</definedName>
    <definedName name="A.M.MillFeed_Mg" localSheetId="6">#REF!</definedName>
    <definedName name="A.M.MillFeed_Mg" localSheetId="13">#REF!</definedName>
    <definedName name="A.M.MillFeed_Mg" localSheetId="12">#REF!</definedName>
    <definedName name="A.M.MillFeed_Mg">#REF!</definedName>
    <definedName name="A.M.MillFeed_Ni" localSheetId="9">#REF!</definedName>
    <definedName name="A.M.MillFeed_Ni" localSheetId="5">#REF!</definedName>
    <definedName name="A.M.MillFeed_Ni" localSheetId="10">#REF!</definedName>
    <definedName name="A.M.MillFeed_Ni" localSheetId="6">#REF!</definedName>
    <definedName name="A.M.MillFeed_Ni" localSheetId="13">#REF!</definedName>
    <definedName name="A.M.MillFeed_Ni" localSheetId="12">#REF!</definedName>
    <definedName name="A.M.MillFeed_Ni">#REF!</definedName>
    <definedName name="A.M.MillFeed_Si" localSheetId="9">#REF!</definedName>
    <definedName name="A.M.MillFeed_Si" localSheetId="5">#REF!</definedName>
    <definedName name="A.M.MillFeed_Si" localSheetId="10">#REF!</definedName>
    <definedName name="A.M.MillFeed_Si" localSheetId="6">#REF!</definedName>
    <definedName name="A.M.MillFeed_Si" localSheetId="13">#REF!</definedName>
    <definedName name="A.M.MillFeed_Si" localSheetId="12">#REF!</definedName>
    <definedName name="A.M.MillFeed_Si">#REF!</definedName>
    <definedName name="A.M.MillH2O_Head" localSheetId="9">#REF!</definedName>
    <definedName name="A.M.MillH2O_Head" localSheetId="5">#REF!</definedName>
    <definedName name="A.M.MillH2O_Head" localSheetId="10">#REF!</definedName>
    <definedName name="A.M.MillH2O_Head" localSheetId="6">#REF!</definedName>
    <definedName name="A.M.MillH2O_Head" localSheetId="13">#REF!</definedName>
    <definedName name="A.M.MillH2O_Head" localSheetId="12">#REF!</definedName>
    <definedName name="A.M.MillH2O_Head">#REF!</definedName>
    <definedName name="A.M.MillH2O_Screen" localSheetId="9">#REF!</definedName>
    <definedName name="A.M.MillH2O_Screen" localSheetId="5">#REF!</definedName>
    <definedName name="A.M.MillH2O_Screen" localSheetId="10">#REF!</definedName>
    <definedName name="A.M.MillH2O_Screen" localSheetId="6">#REF!</definedName>
    <definedName name="A.M.MillH2O_Screen" localSheetId="13">#REF!</definedName>
    <definedName name="A.M.MillH2O_Screen" localSheetId="12">#REF!</definedName>
    <definedName name="A.M.MillH2O_Screen">#REF!</definedName>
    <definedName name="A.M.MillH2O_Total" localSheetId="9">#REF!</definedName>
    <definedName name="A.M.MillH2O_Total" localSheetId="5">#REF!</definedName>
    <definedName name="A.M.MillH2O_Total" localSheetId="10">#REF!</definedName>
    <definedName name="A.M.MillH2O_Total" localSheetId="6">#REF!</definedName>
    <definedName name="A.M.MillH2O_Total" localSheetId="13">#REF!</definedName>
    <definedName name="A.M.MillH2O_Total" localSheetId="12">#REF!</definedName>
    <definedName name="A.M.MillH2O_Total">#REF!</definedName>
    <definedName name="A.M.OreToStorage_Al" localSheetId="9">#REF!</definedName>
    <definedName name="A.M.OreToStorage_Al" localSheetId="5">#REF!</definedName>
    <definedName name="A.M.OreToStorage_Al" localSheetId="10">#REF!</definedName>
    <definedName name="A.M.OreToStorage_Al" localSheetId="6">#REF!</definedName>
    <definedName name="A.M.OreToStorage_Al" localSheetId="13">#REF!</definedName>
    <definedName name="A.M.OreToStorage_Al" localSheetId="12">#REF!</definedName>
    <definedName name="A.M.OreToStorage_Al">#REF!</definedName>
    <definedName name="A.M.OreToStorage_Co" localSheetId="9">#REF!</definedName>
    <definedName name="A.M.OreToStorage_Co" localSheetId="5">#REF!</definedName>
    <definedName name="A.M.OreToStorage_Co" localSheetId="10">#REF!</definedName>
    <definedName name="A.M.OreToStorage_Co" localSheetId="6">#REF!</definedName>
    <definedName name="A.M.OreToStorage_Co" localSheetId="13">#REF!</definedName>
    <definedName name="A.M.OreToStorage_Co" localSheetId="12">#REF!</definedName>
    <definedName name="A.M.OreToStorage_Co">#REF!</definedName>
    <definedName name="A.M.OreToStorage_DryTonnes" localSheetId="9">#REF!</definedName>
    <definedName name="A.M.OreToStorage_DryTonnes" localSheetId="5">#REF!</definedName>
    <definedName name="A.M.OreToStorage_DryTonnes" localSheetId="10">#REF!</definedName>
    <definedName name="A.M.OreToStorage_DryTonnes" localSheetId="6">#REF!</definedName>
    <definedName name="A.M.OreToStorage_DryTonnes" localSheetId="13">#REF!</definedName>
    <definedName name="A.M.OreToStorage_DryTonnes" localSheetId="12">#REF!</definedName>
    <definedName name="A.M.OreToStorage_DryTonnes">#REF!</definedName>
    <definedName name="A.M.OreToStorage_DryTph" localSheetId="9">#REF!</definedName>
    <definedName name="A.M.OreToStorage_DryTph" localSheetId="5">#REF!</definedName>
    <definedName name="A.M.OreToStorage_DryTph" localSheetId="10">#REF!</definedName>
    <definedName name="A.M.OreToStorage_DryTph" localSheetId="6">#REF!</definedName>
    <definedName name="A.M.OreToStorage_DryTph" localSheetId="13">#REF!</definedName>
    <definedName name="A.M.OreToStorage_DryTph" localSheetId="12">#REF!</definedName>
    <definedName name="A.M.OreToStorage_DryTph">#REF!</definedName>
    <definedName name="A.M.OreToStorage_Fe" localSheetId="9">#REF!</definedName>
    <definedName name="A.M.OreToStorage_Fe" localSheetId="5">#REF!</definedName>
    <definedName name="A.M.OreToStorage_Fe" localSheetId="10">#REF!</definedName>
    <definedName name="A.M.OreToStorage_Fe" localSheetId="6">#REF!</definedName>
    <definedName name="A.M.OreToStorage_Fe" localSheetId="13">#REF!</definedName>
    <definedName name="A.M.OreToStorage_Fe" localSheetId="12">#REF!</definedName>
    <definedName name="A.M.OreToStorage_Fe">#REF!</definedName>
    <definedName name="A.M.OreToStorage_Mg" localSheetId="9">#REF!</definedName>
    <definedName name="A.M.OreToStorage_Mg" localSheetId="5">#REF!</definedName>
    <definedName name="A.M.OreToStorage_Mg" localSheetId="10">#REF!</definedName>
    <definedName name="A.M.OreToStorage_Mg" localSheetId="6">#REF!</definedName>
    <definedName name="A.M.OreToStorage_Mg" localSheetId="13">#REF!</definedName>
    <definedName name="A.M.OreToStorage_Mg" localSheetId="12">#REF!</definedName>
    <definedName name="A.M.OreToStorage_Mg">#REF!</definedName>
    <definedName name="A.M.OreToStorage_Ni" localSheetId="9">#REF!</definedName>
    <definedName name="A.M.OreToStorage_Ni" localSheetId="5">#REF!</definedName>
    <definedName name="A.M.OreToStorage_Ni" localSheetId="10">#REF!</definedName>
    <definedName name="A.M.OreToStorage_Ni" localSheetId="6">#REF!</definedName>
    <definedName name="A.M.OreToStorage_Ni" localSheetId="13">#REF!</definedName>
    <definedName name="A.M.OreToStorage_Ni" localSheetId="12">#REF!</definedName>
    <definedName name="A.M.OreToStorage_Ni">#REF!</definedName>
    <definedName name="A.M.OreToStorage_PulpDensity" localSheetId="9">#REF!</definedName>
    <definedName name="A.M.OreToStorage_PulpDensity" localSheetId="5">#REF!</definedName>
    <definedName name="A.M.OreToStorage_PulpDensity" localSheetId="10">#REF!</definedName>
    <definedName name="A.M.OreToStorage_PulpDensity" localSheetId="6">#REF!</definedName>
    <definedName name="A.M.OreToStorage_PulpDensity" localSheetId="13">#REF!</definedName>
    <definedName name="A.M.OreToStorage_PulpDensity" localSheetId="12">#REF!</definedName>
    <definedName name="A.M.OreToStorage_PulpDensity">#REF!</definedName>
    <definedName name="A.M.OreToStorage_PulpYieldStress" localSheetId="9">#REF!</definedName>
    <definedName name="A.M.OreToStorage_PulpYieldStress" localSheetId="5">#REF!</definedName>
    <definedName name="A.M.OreToStorage_PulpYieldStress" localSheetId="10">#REF!</definedName>
    <definedName name="A.M.OreToStorage_PulpYieldStress" localSheetId="6">#REF!</definedName>
    <definedName name="A.M.OreToStorage_PulpYieldStress" localSheetId="13">#REF!</definedName>
    <definedName name="A.M.OreToStorage_PulpYieldStress" localSheetId="12">#REF!</definedName>
    <definedName name="A.M.OreToStorage_PulpYieldStress">#REF!</definedName>
    <definedName name="A.M.OreToStorage_Si" localSheetId="9">#REF!</definedName>
    <definedName name="A.M.OreToStorage_Si" localSheetId="5">#REF!</definedName>
    <definedName name="A.M.OreToStorage_Si" localSheetId="10">#REF!</definedName>
    <definedName name="A.M.OreToStorage_Si" localSheetId="6">#REF!</definedName>
    <definedName name="A.M.OreToStorage_Si" localSheetId="13">#REF!</definedName>
    <definedName name="A.M.OreToStorage_Si" localSheetId="12">#REF!</definedName>
    <definedName name="A.M.OreToStorage_Si">#REF!</definedName>
    <definedName name="A.M.OreToStorage_Volume" localSheetId="9">#REF!</definedName>
    <definedName name="A.M.OreToStorage_Volume" localSheetId="5">#REF!</definedName>
    <definedName name="A.M.OreToStorage_Volume" localSheetId="10">#REF!</definedName>
    <definedName name="A.M.OreToStorage_Volume" localSheetId="6">#REF!</definedName>
    <definedName name="A.M.OreToStorage_Volume" localSheetId="13">#REF!</definedName>
    <definedName name="A.M.OreToStorage_Volume" localSheetId="12">#REF!</definedName>
    <definedName name="A.M.OreToStorage_Volume">#REF!</definedName>
    <definedName name="A.M.OreToStorage_VolumePerHr" localSheetId="9">#REF!</definedName>
    <definedName name="A.M.OreToStorage_VolumePerHr" localSheetId="5">#REF!</definedName>
    <definedName name="A.M.OreToStorage_VolumePerHr" localSheetId="10">#REF!</definedName>
    <definedName name="A.M.OreToStorage_VolumePerHr" localSheetId="6">#REF!</definedName>
    <definedName name="A.M.OreToStorage_VolumePerHr" localSheetId="13">#REF!</definedName>
    <definedName name="A.M.OreToStorage_VolumePerHr" localSheetId="12">#REF!</definedName>
    <definedName name="A.M.OreToStorage_VolumePerHr">#REF!</definedName>
    <definedName name="A.PVC">'[13]factores A.N.'!$M$7:$M$33</definedName>
    <definedName name="A.Y.CV1_Moisture" localSheetId="9">#REF!</definedName>
    <definedName name="A.Y.CV1_Moisture" localSheetId="5">#REF!</definedName>
    <definedName name="A.Y.CV1_Moisture" localSheetId="10">#REF!</definedName>
    <definedName name="A.Y.CV1_Moisture" localSheetId="6">#REF!</definedName>
    <definedName name="A.Y.CV1_Moisture" localSheetId="13">#REF!</definedName>
    <definedName name="A.Y.CV1_Moisture" localSheetId="12">#REF!</definedName>
    <definedName name="A.Y.CV1_Moisture">#REF!</definedName>
    <definedName name="A.Y.CV2_Al" localSheetId="9">#REF!</definedName>
    <definedName name="A.Y.CV2_Al" localSheetId="5">#REF!</definedName>
    <definedName name="A.Y.CV2_Al" localSheetId="10">#REF!</definedName>
    <definedName name="A.Y.CV2_Al" localSheetId="6">#REF!</definedName>
    <definedName name="A.Y.CV2_Al" localSheetId="13">#REF!</definedName>
    <definedName name="A.Y.CV2_Al" localSheetId="12">#REF!</definedName>
    <definedName name="A.Y.CV2_Al">#REF!</definedName>
    <definedName name="A.Y.CV2_Co" localSheetId="9">#REF!</definedName>
    <definedName name="A.Y.CV2_Co" localSheetId="5">#REF!</definedName>
    <definedName name="A.Y.CV2_Co" localSheetId="10">#REF!</definedName>
    <definedName name="A.Y.CV2_Co" localSheetId="6">#REF!</definedName>
    <definedName name="A.Y.CV2_Co" localSheetId="13">#REF!</definedName>
    <definedName name="A.Y.CV2_Co" localSheetId="12">#REF!</definedName>
    <definedName name="A.Y.CV2_Co">#REF!</definedName>
    <definedName name="A.Y.CV2_DryTonnes" localSheetId="9">#REF!</definedName>
    <definedName name="A.Y.CV2_DryTonnes" localSheetId="5">#REF!</definedName>
    <definedName name="A.Y.CV2_DryTonnes" localSheetId="10">#REF!</definedName>
    <definedName name="A.Y.CV2_DryTonnes" localSheetId="6">#REF!</definedName>
    <definedName name="A.Y.CV2_DryTonnes" localSheetId="13">#REF!</definedName>
    <definedName name="A.Y.CV2_DryTonnes" localSheetId="12">#REF!</definedName>
    <definedName name="A.Y.CV2_DryTonnes">#REF!</definedName>
    <definedName name="A.Y.CV2_dtph" localSheetId="9">#REF!</definedName>
    <definedName name="A.Y.CV2_dtph" localSheetId="5">#REF!</definedName>
    <definedName name="A.Y.CV2_dtph" localSheetId="10">#REF!</definedName>
    <definedName name="A.Y.CV2_dtph" localSheetId="6">#REF!</definedName>
    <definedName name="A.Y.CV2_dtph" localSheetId="13">#REF!</definedName>
    <definedName name="A.Y.CV2_dtph" localSheetId="12">#REF!</definedName>
    <definedName name="A.Y.CV2_dtph">#REF!</definedName>
    <definedName name="A.Y.CV2_Fe" localSheetId="9">#REF!</definedName>
    <definedName name="A.Y.CV2_Fe" localSheetId="5">#REF!</definedName>
    <definedName name="A.Y.CV2_Fe" localSheetId="10">#REF!</definedName>
    <definedName name="A.Y.CV2_Fe" localSheetId="6">#REF!</definedName>
    <definedName name="A.Y.CV2_Fe" localSheetId="13">#REF!</definedName>
    <definedName name="A.Y.CV2_Fe" localSheetId="12">#REF!</definedName>
    <definedName name="A.Y.CV2_Fe">#REF!</definedName>
    <definedName name="A.Y.CV2_Mg" localSheetId="9">#REF!</definedName>
    <definedName name="A.Y.CV2_Mg" localSheetId="5">#REF!</definedName>
    <definedName name="A.Y.CV2_Mg" localSheetId="10">#REF!</definedName>
    <definedName name="A.Y.CV2_Mg" localSheetId="6">#REF!</definedName>
    <definedName name="A.Y.CV2_Mg" localSheetId="13">#REF!</definedName>
    <definedName name="A.Y.CV2_Mg" localSheetId="12">#REF!</definedName>
    <definedName name="A.Y.CV2_Mg">#REF!</definedName>
    <definedName name="A.Y.CV2_Ni" localSheetId="9">#REF!</definedName>
    <definedName name="A.Y.CV2_Ni" localSheetId="5">#REF!</definedName>
    <definedName name="A.Y.CV2_Ni" localSheetId="10">#REF!</definedName>
    <definedName name="A.Y.CV2_Ni" localSheetId="6">#REF!</definedName>
    <definedName name="A.Y.CV2_Ni" localSheetId="13">#REF!</definedName>
    <definedName name="A.Y.CV2_Ni" localSheetId="12">#REF!</definedName>
    <definedName name="A.Y.CV2_Ni">#REF!</definedName>
    <definedName name="A.Y.CV2_Si" localSheetId="9">#REF!</definedName>
    <definedName name="A.Y.CV2_Si" localSheetId="5">#REF!</definedName>
    <definedName name="A.Y.CV2_Si" localSheetId="10">#REF!</definedName>
    <definedName name="A.Y.CV2_Si" localSheetId="6">#REF!</definedName>
    <definedName name="A.Y.CV2_Si" localSheetId="13">#REF!</definedName>
    <definedName name="A.Y.CV2_Si" localSheetId="12">#REF!</definedName>
    <definedName name="A.Y.CV2_Si">#REF!</definedName>
    <definedName name="A.Y.Mill_Availability" localSheetId="9">#REF!</definedName>
    <definedName name="A.Y.Mill_Availability" localSheetId="5">#REF!</definedName>
    <definedName name="A.Y.Mill_Availability" localSheetId="10">#REF!</definedName>
    <definedName name="A.Y.Mill_Availability" localSheetId="6">#REF!</definedName>
    <definedName name="A.Y.Mill_Availability" localSheetId="13">#REF!</definedName>
    <definedName name="A.Y.Mill_Availability" localSheetId="12">#REF!</definedName>
    <definedName name="A.Y.Mill_Availability">#REF!</definedName>
    <definedName name="A.Y.Mill_Downtime" localSheetId="9">#REF!</definedName>
    <definedName name="A.Y.Mill_Downtime" localSheetId="5">#REF!</definedName>
    <definedName name="A.Y.Mill_Downtime" localSheetId="10">#REF!</definedName>
    <definedName name="A.Y.Mill_Downtime" localSheetId="6">#REF!</definedName>
    <definedName name="A.Y.Mill_Downtime" localSheetId="13">#REF!</definedName>
    <definedName name="A.Y.Mill_Downtime" localSheetId="12">#REF!</definedName>
    <definedName name="A.Y.Mill_Downtime">#REF!</definedName>
    <definedName name="A.Y.Mill_DryTonnes" localSheetId="9">#REF!</definedName>
    <definedName name="A.Y.Mill_DryTonnes" localSheetId="5">#REF!</definedName>
    <definedName name="A.Y.Mill_DryTonnes" localSheetId="10">#REF!</definedName>
    <definedName name="A.Y.Mill_DryTonnes" localSheetId="6">#REF!</definedName>
    <definedName name="A.Y.Mill_DryTonnes" localSheetId="13">#REF!</definedName>
    <definedName name="A.Y.Mill_DryTonnes" localSheetId="12">#REF!</definedName>
    <definedName name="A.Y.Mill_DryTonnes">#REF!</definedName>
    <definedName name="A.Y.Mill_DryTph" localSheetId="9">#REF!</definedName>
    <definedName name="A.Y.Mill_DryTph" localSheetId="5">#REF!</definedName>
    <definedName name="A.Y.Mill_DryTph" localSheetId="10">#REF!</definedName>
    <definedName name="A.Y.Mill_DryTph" localSheetId="6">#REF!</definedName>
    <definedName name="A.Y.Mill_DryTph" localSheetId="13">#REF!</definedName>
    <definedName name="A.Y.Mill_DryTph" localSheetId="12">#REF!</definedName>
    <definedName name="A.Y.Mill_DryTph">#REF!</definedName>
    <definedName name="A.Y.Mill_PowerDraw" localSheetId="9">#REF!</definedName>
    <definedName name="A.Y.Mill_PowerDraw" localSheetId="5">#REF!</definedName>
    <definedName name="A.Y.Mill_PowerDraw" localSheetId="10">#REF!</definedName>
    <definedName name="A.Y.Mill_PowerDraw" localSheetId="6">#REF!</definedName>
    <definedName name="A.Y.Mill_PowerDraw" localSheetId="13">#REF!</definedName>
    <definedName name="A.Y.Mill_PowerDraw" localSheetId="12">#REF!</definedName>
    <definedName name="A.Y.Mill_PowerDraw">#REF!</definedName>
    <definedName name="A.Y.Mill_PowerDrawPerTonne" localSheetId="9">#REF!</definedName>
    <definedName name="A.Y.Mill_PowerDrawPerTonne" localSheetId="5">#REF!</definedName>
    <definedName name="A.Y.Mill_PowerDrawPerTonne" localSheetId="10">#REF!</definedName>
    <definedName name="A.Y.Mill_PowerDrawPerTonne" localSheetId="6">#REF!</definedName>
    <definedName name="A.Y.Mill_PowerDrawPerTonne" localSheetId="13">#REF!</definedName>
    <definedName name="A.Y.Mill_PowerDrawPerTonne" localSheetId="12">#REF!</definedName>
    <definedName name="A.Y.Mill_PowerDrawPerTonne">#REF!</definedName>
    <definedName name="A.Y.Mill_Uptime" localSheetId="9">#REF!</definedName>
    <definedName name="A.Y.Mill_Uptime" localSheetId="5">#REF!</definedName>
    <definedName name="A.Y.Mill_Uptime" localSheetId="10">#REF!</definedName>
    <definedName name="A.Y.Mill_Uptime" localSheetId="6">#REF!</definedName>
    <definedName name="A.Y.Mill_Uptime" localSheetId="13">#REF!</definedName>
    <definedName name="A.Y.Mill_Uptime" localSheetId="12">#REF!</definedName>
    <definedName name="A.Y.Mill_Uptime">#REF!</definedName>
    <definedName name="A.Y.Mill_Utilization" localSheetId="9">#REF!</definedName>
    <definedName name="A.Y.Mill_Utilization" localSheetId="5">#REF!</definedName>
    <definedName name="A.Y.Mill_Utilization" localSheetId="10">#REF!</definedName>
    <definedName name="A.Y.Mill_Utilization" localSheetId="6">#REF!</definedName>
    <definedName name="A.Y.Mill_Utilization" localSheetId="13">#REF!</definedName>
    <definedName name="A.Y.Mill_Utilization" localSheetId="12">#REF!</definedName>
    <definedName name="A.Y.Mill_Utilization">#REF!</definedName>
    <definedName name="A.Y.Mill_WetTonnes" localSheetId="9">#REF!</definedName>
    <definedName name="A.Y.Mill_WetTonnes" localSheetId="5">#REF!</definedName>
    <definedName name="A.Y.Mill_WetTonnes" localSheetId="10">#REF!</definedName>
    <definedName name="A.Y.Mill_WetTonnes" localSheetId="6">#REF!</definedName>
    <definedName name="A.Y.Mill_WetTonnes" localSheetId="13">#REF!</definedName>
    <definedName name="A.Y.Mill_WetTonnes" localSheetId="12">#REF!</definedName>
    <definedName name="A.Y.Mill_WetTonnes">#REF!</definedName>
    <definedName name="A.Y.Mill_WetTph" localSheetId="9">#REF!</definedName>
    <definedName name="A.Y.Mill_WetTph" localSheetId="5">#REF!</definedName>
    <definedName name="A.Y.Mill_WetTph" localSheetId="10">#REF!</definedName>
    <definedName name="A.Y.Mill_WetTph" localSheetId="6">#REF!</definedName>
    <definedName name="A.Y.Mill_WetTph" localSheetId="13">#REF!</definedName>
    <definedName name="A.Y.Mill_WetTph" localSheetId="12">#REF!</definedName>
    <definedName name="A.Y.Mill_WetTph">#REF!</definedName>
    <definedName name="A.Y.MillFeed_Al" localSheetId="9">#REF!</definedName>
    <definedName name="A.Y.MillFeed_Al" localSheetId="5">#REF!</definedName>
    <definedName name="A.Y.MillFeed_Al" localSheetId="10">#REF!</definedName>
    <definedName name="A.Y.MillFeed_Al" localSheetId="6">#REF!</definedName>
    <definedName name="A.Y.MillFeed_Al" localSheetId="13">#REF!</definedName>
    <definedName name="A.Y.MillFeed_Al" localSheetId="12">#REF!</definedName>
    <definedName name="A.Y.MillFeed_Al">#REF!</definedName>
    <definedName name="A.Y.MillFeed_Co" localSheetId="9">#REF!</definedName>
    <definedName name="A.Y.MillFeed_Co" localSheetId="5">#REF!</definedName>
    <definedName name="A.Y.MillFeed_Co" localSheetId="10">#REF!</definedName>
    <definedName name="A.Y.MillFeed_Co" localSheetId="6">#REF!</definedName>
    <definedName name="A.Y.MillFeed_Co" localSheetId="13">#REF!</definedName>
    <definedName name="A.Y.MillFeed_Co" localSheetId="12">#REF!</definedName>
    <definedName name="A.Y.MillFeed_Co">#REF!</definedName>
    <definedName name="A.Y.MillFeed_Fe" localSheetId="9">#REF!</definedName>
    <definedName name="A.Y.MillFeed_Fe" localSheetId="5">#REF!</definedName>
    <definedName name="A.Y.MillFeed_Fe" localSheetId="10">#REF!</definedName>
    <definedName name="A.Y.MillFeed_Fe" localSheetId="6">#REF!</definedName>
    <definedName name="A.Y.MillFeed_Fe" localSheetId="13">#REF!</definedName>
    <definedName name="A.Y.MillFeed_Fe" localSheetId="12">#REF!</definedName>
    <definedName name="A.Y.MillFeed_Fe">#REF!</definedName>
    <definedName name="A.Y.MillFeed_Mg" localSheetId="9">#REF!</definedName>
    <definedName name="A.Y.MillFeed_Mg" localSheetId="5">#REF!</definedName>
    <definedName name="A.Y.MillFeed_Mg" localSheetId="10">#REF!</definedName>
    <definedName name="A.Y.MillFeed_Mg" localSheetId="6">#REF!</definedName>
    <definedName name="A.Y.MillFeed_Mg" localSheetId="13">#REF!</definedName>
    <definedName name="A.Y.MillFeed_Mg" localSheetId="12">#REF!</definedName>
    <definedName name="A.Y.MillFeed_Mg">#REF!</definedName>
    <definedName name="A.Y.MillFeed_Ni" localSheetId="9">#REF!</definedName>
    <definedName name="A.Y.MillFeed_Ni" localSheetId="5">#REF!</definedName>
    <definedName name="A.Y.MillFeed_Ni" localSheetId="10">#REF!</definedName>
    <definedName name="A.Y.MillFeed_Ni" localSheetId="6">#REF!</definedName>
    <definedName name="A.Y.MillFeed_Ni" localSheetId="13">#REF!</definedName>
    <definedName name="A.Y.MillFeed_Ni" localSheetId="12">#REF!</definedName>
    <definedName name="A.Y.MillFeed_Ni">#REF!</definedName>
    <definedName name="A.Y.MillFeed_Si" localSheetId="9">#REF!</definedName>
    <definedName name="A.Y.MillFeed_Si" localSheetId="5">#REF!</definedName>
    <definedName name="A.Y.MillFeed_Si" localSheetId="10">#REF!</definedName>
    <definedName name="A.Y.MillFeed_Si" localSheetId="6">#REF!</definedName>
    <definedName name="A.Y.MillFeed_Si" localSheetId="13">#REF!</definedName>
    <definedName name="A.Y.MillFeed_Si" localSheetId="12">#REF!</definedName>
    <definedName name="A.Y.MillFeed_Si">#REF!</definedName>
    <definedName name="A.Y.MillH2O_Head" localSheetId="9">#REF!</definedName>
    <definedName name="A.Y.MillH2O_Head" localSheetId="5">#REF!</definedName>
    <definedName name="A.Y.MillH2O_Head" localSheetId="10">#REF!</definedName>
    <definedName name="A.Y.MillH2O_Head" localSheetId="6">#REF!</definedName>
    <definedName name="A.Y.MillH2O_Head" localSheetId="13">#REF!</definedName>
    <definedName name="A.Y.MillH2O_Head" localSheetId="12">#REF!</definedName>
    <definedName name="A.Y.MillH2O_Head">#REF!</definedName>
    <definedName name="A.Y.MillH2O_Screen" localSheetId="9">#REF!</definedName>
    <definedName name="A.Y.MillH2O_Screen" localSheetId="5">#REF!</definedName>
    <definedName name="A.Y.MillH2O_Screen" localSheetId="10">#REF!</definedName>
    <definedName name="A.Y.MillH2O_Screen" localSheetId="6">#REF!</definedName>
    <definedName name="A.Y.MillH2O_Screen" localSheetId="13">#REF!</definedName>
    <definedName name="A.Y.MillH2O_Screen" localSheetId="12">#REF!</definedName>
    <definedName name="A.Y.MillH2O_Screen">#REF!</definedName>
    <definedName name="A.Y.MillH2O_Total" localSheetId="9">#REF!</definedName>
    <definedName name="A.Y.MillH2O_Total" localSheetId="5">#REF!</definedName>
    <definedName name="A.Y.MillH2O_Total" localSheetId="10">#REF!</definedName>
    <definedName name="A.Y.MillH2O_Total" localSheetId="6">#REF!</definedName>
    <definedName name="A.Y.MillH2O_Total" localSheetId="13">#REF!</definedName>
    <definedName name="A.Y.MillH2O_Total" localSheetId="12">#REF!</definedName>
    <definedName name="A.Y.MillH2O_Total">#REF!</definedName>
    <definedName name="A.Y.OreToStorage_Al" localSheetId="9">#REF!</definedName>
    <definedName name="A.Y.OreToStorage_Al" localSheetId="5">#REF!</definedName>
    <definedName name="A.Y.OreToStorage_Al" localSheetId="10">#REF!</definedName>
    <definedName name="A.Y.OreToStorage_Al" localSheetId="6">#REF!</definedName>
    <definedName name="A.Y.OreToStorage_Al" localSheetId="13">#REF!</definedName>
    <definedName name="A.Y.OreToStorage_Al" localSheetId="12">#REF!</definedName>
    <definedName name="A.Y.OreToStorage_Al">#REF!</definedName>
    <definedName name="A.Y.OreToStorage_Co" localSheetId="9">#REF!</definedName>
    <definedName name="A.Y.OreToStorage_Co" localSheetId="5">#REF!</definedName>
    <definedName name="A.Y.OreToStorage_Co" localSheetId="10">#REF!</definedName>
    <definedName name="A.Y.OreToStorage_Co" localSheetId="6">#REF!</definedName>
    <definedName name="A.Y.OreToStorage_Co" localSheetId="13">#REF!</definedName>
    <definedName name="A.Y.OreToStorage_Co" localSheetId="12">#REF!</definedName>
    <definedName name="A.Y.OreToStorage_Co">#REF!</definedName>
    <definedName name="A.Y.OreToStorage_DryTonnes" localSheetId="9">#REF!</definedName>
    <definedName name="A.Y.OreToStorage_DryTonnes" localSheetId="5">#REF!</definedName>
    <definedName name="A.Y.OreToStorage_DryTonnes" localSheetId="10">#REF!</definedName>
    <definedName name="A.Y.OreToStorage_DryTonnes" localSheetId="6">#REF!</definedName>
    <definedName name="A.Y.OreToStorage_DryTonnes" localSheetId="13">#REF!</definedName>
    <definedName name="A.Y.OreToStorage_DryTonnes" localSheetId="12">#REF!</definedName>
    <definedName name="A.Y.OreToStorage_DryTonnes">#REF!</definedName>
    <definedName name="A.Y.OreToStorage_DryTph" localSheetId="9">#REF!</definedName>
    <definedName name="A.Y.OreToStorage_DryTph" localSheetId="5">#REF!</definedName>
    <definedName name="A.Y.OreToStorage_DryTph" localSheetId="10">#REF!</definedName>
    <definedName name="A.Y.OreToStorage_DryTph" localSheetId="6">#REF!</definedName>
    <definedName name="A.Y.OreToStorage_DryTph" localSheetId="13">#REF!</definedName>
    <definedName name="A.Y.OreToStorage_DryTph" localSheetId="12">#REF!</definedName>
    <definedName name="A.Y.OreToStorage_DryTph">#REF!</definedName>
    <definedName name="A.Y.OreToStorage_Fe" localSheetId="9">#REF!</definedName>
    <definedName name="A.Y.OreToStorage_Fe" localSheetId="5">#REF!</definedName>
    <definedName name="A.Y.OreToStorage_Fe" localSheetId="10">#REF!</definedName>
    <definedName name="A.Y.OreToStorage_Fe" localSheetId="6">#REF!</definedName>
    <definedName name="A.Y.OreToStorage_Fe" localSheetId="13">#REF!</definedName>
    <definedName name="A.Y.OreToStorage_Fe" localSheetId="12">#REF!</definedName>
    <definedName name="A.Y.OreToStorage_Fe">#REF!</definedName>
    <definedName name="A.Y.OreToStorage_Mg" localSheetId="9">#REF!</definedName>
    <definedName name="A.Y.OreToStorage_Mg" localSheetId="5">#REF!</definedName>
    <definedName name="A.Y.OreToStorage_Mg" localSheetId="10">#REF!</definedName>
    <definedName name="A.Y.OreToStorage_Mg" localSheetId="6">#REF!</definedName>
    <definedName name="A.Y.OreToStorage_Mg" localSheetId="13">#REF!</definedName>
    <definedName name="A.Y.OreToStorage_Mg" localSheetId="12">#REF!</definedName>
    <definedName name="A.Y.OreToStorage_Mg">#REF!</definedName>
    <definedName name="A.Y.OreToStorage_Ni" localSheetId="9">#REF!</definedName>
    <definedName name="A.Y.OreToStorage_Ni" localSheetId="5">#REF!</definedName>
    <definedName name="A.Y.OreToStorage_Ni" localSheetId="10">#REF!</definedName>
    <definedName name="A.Y.OreToStorage_Ni" localSheetId="6">#REF!</definedName>
    <definedName name="A.Y.OreToStorage_Ni" localSheetId="13">#REF!</definedName>
    <definedName name="A.Y.OreToStorage_Ni" localSheetId="12">#REF!</definedName>
    <definedName name="A.Y.OreToStorage_Ni">#REF!</definedName>
    <definedName name="A.Y.OreToStorage_PulpDensity" localSheetId="9">#REF!</definedName>
    <definedName name="A.Y.OreToStorage_PulpDensity" localSheetId="5">#REF!</definedName>
    <definedName name="A.Y.OreToStorage_PulpDensity" localSheetId="10">#REF!</definedName>
    <definedName name="A.Y.OreToStorage_PulpDensity" localSheetId="6">#REF!</definedName>
    <definedName name="A.Y.OreToStorage_PulpDensity" localSheetId="13">#REF!</definedName>
    <definedName name="A.Y.OreToStorage_PulpDensity" localSheetId="12">#REF!</definedName>
    <definedName name="A.Y.OreToStorage_PulpDensity">#REF!</definedName>
    <definedName name="A.Y.OreToStorage_PulpYieldStress" localSheetId="9">#REF!</definedName>
    <definedName name="A.Y.OreToStorage_PulpYieldStress" localSheetId="5">#REF!</definedName>
    <definedName name="A.Y.OreToStorage_PulpYieldStress" localSheetId="10">#REF!</definedName>
    <definedName name="A.Y.OreToStorage_PulpYieldStress" localSheetId="6">#REF!</definedName>
    <definedName name="A.Y.OreToStorage_PulpYieldStress" localSheetId="13">#REF!</definedName>
    <definedName name="A.Y.OreToStorage_PulpYieldStress" localSheetId="12">#REF!</definedName>
    <definedName name="A.Y.OreToStorage_PulpYieldStress">#REF!</definedName>
    <definedName name="A.Y.OreToStorage_Si" localSheetId="9">#REF!</definedName>
    <definedName name="A.Y.OreToStorage_Si" localSheetId="5">#REF!</definedName>
    <definedName name="A.Y.OreToStorage_Si" localSheetId="10">#REF!</definedName>
    <definedName name="A.Y.OreToStorage_Si" localSheetId="6">#REF!</definedName>
    <definedName name="A.Y.OreToStorage_Si" localSheetId="13">#REF!</definedName>
    <definedName name="A.Y.OreToStorage_Si" localSheetId="12">#REF!</definedName>
    <definedName name="A.Y.OreToStorage_Si">#REF!</definedName>
    <definedName name="A.Y.OreToStorage_Volume" localSheetId="9">#REF!</definedName>
    <definedName name="A.Y.OreToStorage_Volume" localSheetId="5">#REF!</definedName>
    <definedName name="A.Y.OreToStorage_Volume" localSheetId="10">#REF!</definedName>
    <definedName name="A.Y.OreToStorage_Volume" localSheetId="6">#REF!</definedName>
    <definedName name="A.Y.OreToStorage_Volume" localSheetId="13">#REF!</definedName>
    <definedName name="A.Y.OreToStorage_Volume" localSheetId="12">#REF!</definedName>
    <definedName name="A.Y.OreToStorage_Volume">#REF!</definedName>
    <definedName name="A.Y.OreToStorage_VolumePerHr" localSheetId="9">#REF!</definedName>
    <definedName name="A.Y.OreToStorage_VolumePerHr" localSheetId="5">#REF!</definedName>
    <definedName name="A.Y.OreToStorage_VolumePerHr" localSheetId="10">#REF!</definedName>
    <definedName name="A.Y.OreToStorage_VolumePerHr" localSheetId="6">#REF!</definedName>
    <definedName name="A.Y.OreToStorage_VolumePerHr" localSheetId="13">#REF!</definedName>
    <definedName name="A.Y.OreToStorage_VolumePerHr" localSheetId="12">#REF!</definedName>
    <definedName name="A.Y.OreToStorage_VolumePerHr">#REF!</definedName>
    <definedName name="a_1" localSheetId="9">#REF!</definedName>
    <definedName name="a_1" localSheetId="5">#REF!</definedName>
    <definedName name="a_1" localSheetId="10">#REF!</definedName>
    <definedName name="a_1" localSheetId="6">#REF!</definedName>
    <definedName name="a_1" localSheetId="13">#REF!</definedName>
    <definedName name="a_1" localSheetId="12">#REF!</definedName>
    <definedName name="a_1">#REF!</definedName>
    <definedName name="a_2" localSheetId="9">#REF!</definedName>
    <definedName name="a_2" localSheetId="5">#REF!</definedName>
    <definedName name="a_2" localSheetId="10">#REF!</definedName>
    <definedName name="a_2" localSheetId="6">#REF!</definedName>
    <definedName name="a_2" localSheetId="13">#REF!</definedName>
    <definedName name="a_2" localSheetId="12">#REF!</definedName>
    <definedName name="a_2">#REF!</definedName>
    <definedName name="a_3" localSheetId="9">#REF!</definedName>
    <definedName name="a_3" localSheetId="5">#REF!</definedName>
    <definedName name="a_3" localSheetId="10">#REF!</definedName>
    <definedName name="a_3" localSheetId="6">#REF!</definedName>
    <definedName name="a_3" localSheetId="13">#REF!</definedName>
    <definedName name="a_3" localSheetId="12">#REF!</definedName>
    <definedName name="a_3">#REF!</definedName>
    <definedName name="a_4" localSheetId="9">#REF!</definedName>
    <definedName name="a_4" localSheetId="5">#REF!</definedName>
    <definedName name="a_4" localSheetId="10">#REF!</definedName>
    <definedName name="a_4" localSheetId="6">#REF!</definedName>
    <definedName name="a_4" localSheetId="13">#REF!</definedName>
    <definedName name="a_4" localSheetId="12">#REF!</definedName>
    <definedName name="a_4">#REF!</definedName>
    <definedName name="A_impresión_IM" localSheetId="9">#REF!</definedName>
    <definedName name="A_impresión_IM" localSheetId="5">#REF!</definedName>
    <definedName name="A_impresión_IM" localSheetId="10">#REF!</definedName>
    <definedName name="A_impresión_IM" localSheetId="6">#REF!</definedName>
    <definedName name="A_impresión_IM" localSheetId="13">#REF!</definedName>
    <definedName name="A_impresión_IM" localSheetId="12">#REF!</definedName>
    <definedName name="A_impresión_IM">#REF!</definedName>
    <definedName name="A_impresión_IM_2" localSheetId="12">#REF!</definedName>
    <definedName name="A_impresión_IM_2">#REF!</definedName>
    <definedName name="A0" localSheetId="9">#REF!</definedName>
    <definedName name="A0" localSheetId="5">#REF!</definedName>
    <definedName name="A0" localSheetId="10">#REF!</definedName>
    <definedName name="A0" localSheetId="6">#REF!</definedName>
    <definedName name="A0" localSheetId="13">#REF!</definedName>
    <definedName name="A0" localSheetId="12">#REF!</definedName>
    <definedName name="A0">#REF!</definedName>
    <definedName name="a1..056">#REF!</definedName>
    <definedName name="A1S">#REF!</definedName>
    <definedName name="A1XO56">#REF!</definedName>
    <definedName name="a2a" localSheetId="9" hidden="1">{"TAB1",#N/A,TRUE,"GENERAL";"TAB2",#N/A,TRUE,"GENERAL";"TAB3",#N/A,TRUE,"GENERAL";"TAB4",#N/A,TRUE,"GENERAL";"TAB5",#N/A,TRUE,"GENERAL"}</definedName>
    <definedName name="a2a" localSheetId="5" hidden="1">{"TAB1",#N/A,TRUE,"GENERAL";"TAB2",#N/A,TRUE,"GENERAL";"TAB3",#N/A,TRUE,"GENERAL";"TAB4",#N/A,TRUE,"GENERAL";"TAB5",#N/A,TRUE,"GENERAL"}</definedName>
    <definedName name="a2a" localSheetId="10" hidden="1">{"TAB1",#N/A,TRUE,"GENERAL";"TAB2",#N/A,TRUE,"GENERAL";"TAB3",#N/A,TRUE,"GENERAL";"TAB4",#N/A,TRUE,"GENERAL";"TAB5",#N/A,TRUE,"GENERAL"}</definedName>
    <definedName name="a2a" localSheetId="6" hidden="1">{"TAB1",#N/A,TRUE,"GENERAL";"TAB2",#N/A,TRUE,"GENERAL";"TAB3",#N/A,TRUE,"GENERAL";"TAB4",#N/A,TRUE,"GENERAL";"TAB5",#N/A,TRUE,"GENERAL"}</definedName>
    <definedName name="a2a" localSheetId="13" hidden="1">{"TAB1",#N/A,TRUE,"GENERAL";"TAB2",#N/A,TRUE,"GENERAL";"TAB3",#N/A,TRUE,"GENERAL";"TAB4",#N/A,TRUE,"GENERAL";"TAB5",#N/A,TRUE,"GENERAL"}</definedName>
    <definedName name="a2a" localSheetId="12"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 localSheetId="9">#REF!</definedName>
    <definedName name="Aa" localSheetId="6">#REF!</definedName>
    <definedName name="AA" localSheetId="13">#REF!</definedName>
    <definedName name="AA" localSheetId="12" hidden="1">{#N/A,#N/A,TRUE,"INGENIERIA";#N/A,#N/A,TRUE,"COMPRAS";#N/A,#N/A,TRUE,"DIRECCION";#N/A,#N/A,TRUE,"RESUMEN"}</definedName>
    <definedName name="Aa">#REF!</definedName>
    <definedName name="AAA" localSheetId="9">#REF!</definedName>
    <definedName name="AAA" localSheetId="5">#REF!</definedName>
    <definedName name="AAA" localSheetId="10">#REF!</definedName>
    <definedName name="AAA" localSheetId="6">#REF!</definedName>
    <definedName name="AAA" localSheetId="12">'[14]PU (2)'!#REF!</definedName>
    <definedName name="AAA">#REF!</definedName>
    <definedName name="AAA_DOCTOPS" hidden="1">"AAA_SET"</definedName>
    <definedName name="AAA_duser" hidden="1">"OFF"</definedName>
    <definedName name="aaaa" localSheetId="9">#REF!</definedName>
    <definedName name="aaaa" localSheetId="5">#REF!</definedName>
    <definedName name="aaaa" localSheetId="10">#REF!</definedName>
    <definedName name="aaaa" localSheetId="6">#REF!</definedName>
    <definedName name="aaaa" localSheetId="13">#REF!</definedName>
    <definedName name="aaaa" localSheetId="12">#REF!</definedName>
    <definedName name="AAAA">#REF!</definedName>
    <definedName name="aaaaaaaa" localSheetId="9" hidden="1">{#N/A,#N/A,FALSE,"c_finanz";#N/A,#N/A,FALSE,"c_eco";#N/A,#N/A,FALSE,"investimenti";#N/A,#N/A,FALSE,"tir"}</definedName>
    <definedName name="aaaaaaaa" localSheetId="5" hidden="1">{#N/A,#N/A,FALSE,"c_finanz";#N/A,#N/A,FALSE,"c_eco";#N/A,#N/A,FALSE,"investimenti";#N/A,#N/A,FALSE,"tir"}</definedName>
    <definedName name="aaaaaaaa" localSheetId="10" hidden="1">{#N/A,#N/A,FALSE,"c_finanz";#N/A,#N/A,FALSE,"c_eco";#N/A,#N/A,FALSE,"investimenti";#N/A,#N/A,FALSE,"tir"}</definedName>
    <definedName name="aaaaaaaa" localSheetId="6" hidden="1">{#N/A,#N/A,FALSE,"c_finanz";#N/A,#N/A,FALSE,"c_eco";#N/A,#N/A,FALSE,"investimenti";#N/A,#N/A,FALSE,"tir"}</definedName>
    <definedName name="aaaaaaaa" localSheetId="13" hidden="1">{#N/A,#N/A,FALSE,"c_finanz";#N/A,#N/A,FALSE,"c_eco";#N/A,#N/A,FALSE,"investimenti";#N/A,#N/A,FALSE,"tir"}</definedName>
    <definedName name="aaaaaaaa" localSheetId="12" hidden="1">{#N/A,#N/A,FALSE,"c_finanz";#N/A,#N/A,FALSE,"c_eco";#N/A,#N/A,FALSE,"investimenti";#N/A,#N/A,FALSE,"tir"}</definedName>
    <definedName name="aaaaaaaa" hidden="1">{#N/A,#N/A,FALSE,"c_finanz";#N/A,#N/A,FALSE,"c_eco";#N/A,#N/A,FALSE,"investimenti";#N/A,#N/A,FALSE,"tir"}</definedName>
    <definedName name="AAAAAAAAAA" localSheetId="12">#REF!</definedName>
    <definedName name="AAAAAAAAAA">#REF!</definedName>
    <definedName name="AAAAAAAAAAAAAAAAAAAA" localSheetId="12">#REF!</definedName>
    <definedName name="AAAAAAAAAAAAAAAAAAAA">#REF!</definedName>
    <definedName name="aaaaas" localSheetId="9"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9">#REF!</definedName>
    <definedName name="AAC" localSheetId="10">#REF!</definedName>
    <definedName name="AAC" localSheetId="6">#REF!</definedName>
    <definedName name="AAC" localSheetId="12">#REF!</definedName>
    <definedName name="AAC">#REF!</definedName>
    <definedName name="AADOQUINVEH" localSheetId="9">#REF!</definedName>
    <definedName name="AADOQUINVEH" localSheetId="5">#REF!</definedName>
    <definedName name="AADOQUINVEH" localSheetId="10">#REF!</definedName>
    <definedName name="AADOQUINVEH" localSheetId="6">#REF!</definedName>
    <definedName name="AADOQUINVEH" localSheetId="13">#REF!</definedName>
    <definedName name="AADOQUINVEH" localSheetId="12">#REF!</definedName>
    <definedName name="AADOQUINVEH">#REF!</definedName>
    <definedName name="AANDENES" localSheetId="9">#REF!</definedName>
    <definedName name="AANDENES" localSheetId="5">#REF!</definedName>
    <definedName name="AANDENES" localSheetId="10">#REF!</definedName>
    <definedName name="AANDENES" localSheetId="6">#REF!</definedName>
    <definedName name="AANDENES" localSheetId="13">#REF!</definedName>
    <definedName name="AANDENES" localSheetId="12">#REF!</definedName>
    <definedName name="AANDENES">#REF!</definedName>
    <definedName name="AAS" localSheetId="9">#REF!</definedName>
    <definedName name="AAS" localSheetId="5">#REF!</definedName>
    <definedName name="AAS" localSheetId="10">#REF!</definedName>
    <definedName name="AAS" localSheetId="6">#REF!</definedName>
    <definedName name="AAS" localSheetId="13">#REF!</definedName>
    <definedName name="aas" localSheetId="12" hidden="1">{"TAB1",#N/A,TRUE,"GENERAL";"TAB2",#N/A,TRUE,"GENERAL";"TAB3",#N/A,TRUE,"GENERAL";"TAB4",#N/A,TRUE,"GENERAL";"TAB5",#N/A,TRUE,"GENERAL"}</definedName>
    <definedName name="aas" hidden="1">{"TAB1",#N/A,TRUE,"GENERAL";"TAB2",#N/A,TRUE,"GENERAL";"TAB3",#N/A,TRUE,"GENERAL";"TAB4",#N/A,TRUE,"GENERAL";"TAB5",#N/A,TRUE,"GENERAL"}</definedName>
    <definedName name="aasas" localSheetId="9">#REF!</definedName>
    <definedName name="aasas" localSheetId="5">#REF!</definedName>
    <definedName name="aasas" localSheetId="10">#REF!</definedName>
    <definedName name="aasas" localSheetId="6">#REF!</definedName>
    <definedName name="aasas" localSheetId="13">#REF!</definedName>
    <definedName name="aasas" localSheetId="12">#REF!</definedName>
    <definedName name="aasas">#REF!</definedName>
    <definedName name="AB" localSheetId="9">#REF!</definedName>
    <definedName name="AB" localSheetId="5">#REF!</definedName>
    <definedName name="AB" localSheetId="10">#REF!</definedName>
    <definedName name="AB" localSheetId="6">#REF!</definedName>
    <definedName name="AB" localSheetId="13">#REF!</definedName>
    <definedName name="AB" localSheetId="12">#REF!</definedName>
    <definedName name="AB">#REF!</definedName>
    <definedName name="ABC" localSheetId="9">#REF!</definedName>
    <definedName name="ABC" localSheetId="5">#REF!</definedName>
    <definedName name="ABC" localSheetId="10">#REF!</definedName>
    <definedName name="ABC" localSheetId="6">#REF!</definedName>
    <definedName name="ABC" localSheetId="13">#REF!</definedName>
    <definedName name="ABC" localSheetId="12">#REF!</definedName>
    <definedName name="abc">#REF!</definedName>
    <definedName name="ABG" localSheetId="9">#REF!</definedName>
    <definedName name="ABG" localSheetId="10">#REF!</definedName>
    <definedName name="ABG" localSheetId="6">#REF!</definedName>
    <definedName name="ABG" localSheetId="12">#REF!</definedName>
    <definedName name="ABG">#REF!</definedName>
    <definedName name="ABR" localSheetId="12">#REF!</definedName>
    <definedName name="ABR">#REF!</definedName>
    <definedName name="absc" localSheetId="9">#REF!</definedName>
    <definedName name="absc" localSheetId="10">#REF!</definedName>
    <definedName name="absc" localSheetId="6">#REF!</definedName>
    <definedName name="absc" localSheetId="12">#REF!</definedName>
    <definedName name="absc">#REF!</definedName>
    <definedName name="Ac" localSheetId="9">#REF!</definedName>
    <definedName name="Ac" localSheetId="6">#REF!</definedName>
    <definedName name="ac" localSheetId="12">#REF!</definedName>
    <definedName name="AC">#REF!</definedName>
    <definedName name="ACALZADA" localSheetId="9">#REF!</definedName>
    <definedName name="ACALZADA" localSheetId="5">#REF!</definedName>
    <definedName name="ACALZADA" localSheetId="10">#REF!</definedName>
    <definedName name="ACALZADA" localSheetId="6">#REF!</definedName>
    <definedName name="ACALZADA" localSheetId="13">#REF!</definedName>
    <definedName name="ACALZADA" localSheetId="12">#REF!</definedName>
    <definedName name="ACALZADA">#REF!</definedName>
    <definedName name="Accantonamenti" localSheetId="9">#REF!</definedName>
    <definedName name="Accantonamenti" localSheetId="5">#REF!</definedName>
    <definedName name="Accantonamenti" localSheetId="10">#REF!</definedName>
    <definedName name="Accantonamenti" localSheetId="6">#REF!</definedName>
    <definedName name="Accantonamenti" localSheetId="13">#REF!</definedName>
    <definedName name="Accantonamenti" localSheetId="12">#REF!</definedName>
    <definedName name="Accantonamenti">#REF!</definedName>
    <definedName name="ACCE2" localSheetId="9">#REF!</definedName>
    <definedName name="ACCE2" localSheetId="5">#REF!</definedName>
    <definedName name="ACCE2" localSheetId="10">#REF!</definedName>
    <definedName name="ACCE2" localSheetId="6">#REF!</definedName>
    <definedName name="ACCE2" localSheetId="13">#REF!</definedName>
    <definedName name="ACCE2" localSheetId="12">#REF!</definedName>
    <definedName name="ACCE2">#REF!</definedName>
    <definedName name="ACCE4" localSheetId="9">#REF!</definedName>
    <definedName name="ACCE4" localSheetId="5">#REF!</definedName>
    <definedName name="ACCE4" localSheetId="10">#REF!</definedName>
    <definedName name="ACCE4" localSheetId="6">#REF!</definedName>
    <definedName name="ACCE4" localSheetId="13">#REF!</definedName>
    <definedName name="ACCE4" localSheetId="12">#REF!</definedName>
    <definedName name="ACCE4">#REF!</definedName>
    <definedName name="ACCE6" localSheetId="9">#REF!</definedName>
    <definedName name="ACCE6" localSheetId="5">#REF!</definedName>
    <definedName name="ACCE6" localSheetId="10">#REF!</definedName>
    <definedName name="ACCE6" localSheetId="6">#REF!</definedName>
    <definedName name="ACCE6" localSheetId="13">#REF!</definedName>
    <definedName name="ACCE6" localSheetId="12">#REF!</definedName>
    <definedName name="ACCE6">#REF!</definedName>
    <definedName name="AccessDatabase" hidden="1">"C:\C-314\VOLUMENES\volfin4.mdb"</definedName>
    <definedName name="acci" localSheetId="9">#REF!</definedName>
    <definedName name="acci" localSheetId="5">#REF!</definedName>
    <definedName name="acci" localSheetId="10">#REF!</definedName>
    <definedName name="acci" localSheetId="6">#REF!</definedName>
    <definedName name="acci" localSheetId="13">#REF!</definedName>
    <definedName name="acci" localSheetId="12">#REF!</definedName>
    <definedName name="acci">#REF!</definedName>
    <definedName name="ACCRETE" localSheetId="9">#REF!</definedName>
    <definedName name="ACCRETE" localSheetId="5">#REF!</definedName>
    <definedName name="ACCRETE" localSheetId="10">#REF!</definedName>
    <definedName name="ACCRETE" localSheetId="6">#REF!</definedName>
    <definedName name="ACCRETE" localSheetId="13">#REF!</definedName>
    <definedName name="ACCRETE" localSheetId="12">#REF!</definedName>
    <definedName name="ACCRETE">#REF!</definedName>
    <definedName name="ACER">#REF!</definedName>
    <definedName name="acero" localSheetId="9">#REF!</definedName>
    <definedName name="acero" localSheetId="5">#REF!</definedName>
    <definedName name="acero" localSheetId="10">#REF!</definedName>
    <definedName name="acero" localSheetId="6">#REF!</definedName>
    <definedName name="acero" localSheetId="13">#REF!</definedName>
    <definedName name="acero" localSheetId="12">#REF!</definedName>
    <definedName name="acero">#REF!</definedName>
    <definedName name="ACERO_DE_REFUERZO_60000" localSheetId="10">#REF!</definedName>
    <definedName name="ACERO_DE_REFUERZO_60000" localSheetId="12">'[15]Acero de 60.000psi'!$I$53</definedName>
    <definedName name="ACERO_DE_REFUERZO_60000">#REF!</definedName>
    <definedName name="ACERO40" localSheetId="10">#REF!</definedName>
    <definedName name="ACERO40" localSheetId="12">[16]PRECIOS!$B$52</definedName>
    <definedName name="ACERO40">#REF!</definedName>
    <definedName name="ACERO60" localSheetId="9">#REF!</definedName>
    <definedName name="ACERO60" localSheetId="5">#REF!</definedName>
    <definedName name="ACERO60" localSheetId="10">#REF!</definedName>
    <definedName name="ACERO60" localSheetId="6">#REF!</definedName>
    <definedName name="ACERO60" localSheetId="13">#REF!</definedName>
    <definedName name="ACERO60" localSheetId="12">#REF!</definedName>
    <definedName name="ACERO60">#REF!</definedName>
    <definedName name="ACOM">#N/A</definedName>
    <definedName name="acondicionamientopozo" localSheetId="9">#REF!</definedName>
    <definedName name="acondicionamientopozo" localSheetId="5">#REF!</definedName>
    <definedName name="acondicionamientopozo" localSheetId="10">#REF!</definedName>
    <definedName name="acondicionamientopozo" localSheetId="6">#REF!</definedName>
    <definedName name="acondicionamientopozo" localSheetId="13">#REF!</definedName>
    <definedName name="acondicionamientopozo" localSheetId="12">#REF!</definedName>
    <definedName name="acondicionamientopozo">#REF!</definedName>
    <definedName name="ACRS" localSheetId="9">#REF!</definedName>
    <definedName name="ACRS" localSheetId="5">#REF!</definedName>
    <definedName name="ACRS" localSheetId="10">#REF!</definedName>
    <definedName name="ACRS" localSheetId="6">#REF!</definedName>
    <definedName name="ACRS" localSheetId="13">#REF!</definedName>
    <definedName name="ACRS" localSheetId="12">#REF!</definedName>
    <definedName name="ACRS">#REF!</definedName>
    <definedName name="ACTA"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ctaparcial" localSheetId="10">#REF!</definedName>
    <definedName name="Actaparcial" localSheetId="12">'[6]CALCULO POI'!#REF!</definedName>
    <definedName name="Actaparcial">#REF!</definedName>
    <definedName name="ACTAS" localSheetId="9" hidden="1">{#N/A,#N/A,TRUE,"INGENIERIA";#N/A,#N/A,TRUE,"COMPRAS";#N/A,#N/A,TRUE,"DIRECCION";#N/A,#N/A,TRUE,"RESUMEN"}</definedName>
    <definedName name="ACTAS" localSheetId="5" hidden="1">{#N/A,#N/A,TRUE,"INGENIERIA";#N/A,#N/A,TRUE,"COMPRAS";#N/A,#N/A,TRUE,"DIRECCION";#N/A,#N/A,TRUE,"RESUMEN"}</definedName>
    <definedName name="ACTAS" localSheetId="10" hidden="1">{#N/A,#N/A,TRUE,"INGENIERIA";#N/A,#N/A,TRUE,"COMPRAS";#N/A,#N/A,TRUE,"DIRECCION";#N/A,#N/A,TRUE,"RESUMEN"}</definedName>
    <definedName name="ACTAS" localSheetId="6" hidden="1">{#N/A,#N/A,TRUE,"INGENIERIA";#N/A,#N/A,TRUE,"COMPRAS";#N/A,#N/A,TRUE,"DIRECCION";#N/A,#N/A,TRUE,"RESUMEN"}</definedName>
    <definedName name="ACTAS" localSheetId="13" hidden="1">{#N/A,#N/A,TRUE,"INGENIERIA";#N/A,#N/A,TRUE,"COMPRAS";#N/A,#N/A,TRUE,"DIRECCION";#N/A,#N/A,TRUE,"RESUMEN"}</definedName>
    <definedName name="ACTAS" localSheetId="12" hidden="1">{#N/A,#N/A,TRUE,"INGENIERIA";#N/A,#N/A,TRUE,"COMPRAS";#N/A,#N/A,TRUE,"DIRECCION";#N/A,#N/A,TRUE,"RESUMEN"}</definedName>
    <definedName name="ACTAS" hidden="1">{#N/A,#N/A,TRUE,"INGENIERIA";#N/A,#N/A,TRUE,"COMPRAS";#N/A,#N/A,TRUE,"DIRECCION";#N/A,#N/A,TRUE,"RESUMEN"}</definedName>
    <definedName name="actual" localSheetId="10">#REF!</definedName>
    <definedName name="actual" localSheetId="12">'[17]ESTADO RED'!#REF!</definedName>
    <definedName name="actual">#REF!</definedName>
    <definedName name="Ad" localSheetId="9">#REF!</definedName>
    <definedName name="Ad" localSheetId="5">#REF!</definedName>
    <definedName name="Ad" localSheetId="10">#REF!</definedName>
    <definedName name="Ad" localSheetId="6">#REF!</definedName>
    <definedName name="Ad" localSheetId="13">#REF!</definedName>
    <definedName name="Ad" localSheetId="12">#REF!</definedName>
    <definedName name="Ad">#REF!</definedName>
    <definedName name="Ad_Un" localSheetId="9">#REF!</definedName>
    <definedName name="Ad_Un" localSheetId="5">#REF!</definedName>
    <definedName name="Ad_Un" localSheetId="10">#REF!</definedName>
    <definedName name="Ad_Un" localSheetId="6">#REF!</definedName>
    <definedName name="Ad_Un" localSheetId="13">#REF!</definedName>
    <definedName name="Ad_Un" localSheetId="12">#REF!</definedName>
    <definedName name="Ad_Un">#REF!</definedName>
    <definedName name="adasd" localSheetId="9">#REF!</definedName>
    <definedName name="adasd" localSheetId="5">#REF!</definedName>
    <definedName name="adasd" localSheetId="10">#REF!</definedName>
    <definedName name="adasd" localSheetId="6">#REF!</definedName>
    <definedName name="adasd" localSheetId="13">#REF!</definedName>
    <definedName name="adasd" localSheetId="12">#REF!</definedName>
    <definedName name="adasd">#REF!</definedName>
    <definedName name="ADD" localSheetId="9" hidden="1">{#N/A,#N/A,TRUE,"INGENIERIA";#N/A,#N/A,TRUE,"COMPRAS";#N/A,#N/A,TRUE,"DIRECCION";#N/A,#N/A,TRUE,"RESUMEN"}</definedName>
    <definedName name="ADD" localSheetId="5" hidden="1">{#N/A,#N/A,TRUE,"INGENIERIA";#N/A,#N/A,TRUE,"COMPRAS";#N/A,#N/A,TRUE,"DIRECCION";#N/A,#N/A,TRUE,"RESUMEN"}</definedName>
    <definedName name="ADD" localSheetId="10" hidden="1">{#N/A,#N/A,TRUE,"INGENIERIA";#N/A,#N/A,TRUE,"COMPRAS";#N/A,#N/A,TRUE,"DIRECCION";#N/A,#N/A,TRUE,"RESUMEN"}</definedName>
    <definedName name="ADD" localSheetId="6" hidden="1">{#N/A,#N/A,TRUE,"INGENIERIA";#N/A,#N/A,TRUE,"COMPRAS";#N/A,#N/A,TRUE,"DIRECCION";#N/A,#N/A,TRUE,"RESUMEN"}</definedName>
    <definedName name="ADD" localSheetId="13" hidden="1">{#N/A,#N/A,TRUE,"INGENIERIA";#N/A,#N/A,TRUE,"COMPRAS";#N/A,#N/A,TRUE,"DIRECCION";#N/A,#N/A,TRUE,"RESUMEN"}</definedName>
    <definedName name="ADD" localSheetId="12" hidden="1">{#N/A,#N/A,TRUE,"INGENIERIA";#N/A,#N/A,TRUE,"COMPRAS";#N/A,#N/A,TRUE,"DIRECCION";#N/A,#N/A,TRUE,"RESUMEN"}</definedName>
    <definedName name="ADD" hidden="1">{#N/A,#N/A,TRUE,"INGENIERIA";#N/A,#N/A,TRUE,"COMPRAS";#N/A,#N/A,TRUE,"DIRECCION";#N/A,#N/A,TRUE,"RESUMEN"}</definedName>
    <definedName name="AdditionalCosts_Lumpsum" localSheetId="9">#REF!</definedName>
    <definedName name="AdditionalCosts_Lumpsum" localSheetId="5">#REF!</definedName>
    <definedName name="AdditionalCosts_Lumpsum" localSheetId="10">#REF!</definedName>
    <definedName name="AdditionalCosts_Lumpsum" localSheetId="6">#REF!</definedName>
    <definedName name="AdditionalCosts_Lumpsum" localSheetId="13">#REF!</definedName>
    <definedName name="AdditionalCosts_Lumpsum" localSheetId="12">#REF!</definedName>
    <definedName name="AdditionalCosts_Lumpsum">#REF!</definedName>
    <definedName name="AdditionalCosts_Percent" localSheetId="9">#REF!</definedName>
    <definedName name="AdditionalCosts_Percent" localSheetId="5">#REF!</definedName>
    <definedName name="AdditionalCosts_Percent" localSheetId="10">#REF!</definedName>
    <definedName name="AdditionalCosts_Percent" localSheetId="6">#REF!</definedName>
    <definedName name="AdditionalCosts_Percent" localSheetId="13">#REF!</definedName>
    <definedName name="AdditionalCosts_Percent" localSheetId="12">#REF!</definedName>
    <definedName name="AdditionalCosts_Percent">#REF!</definedName>
    <definedName name="adeguamento_inflattivo" localSheetId="9">#REF!</definedName>
    <definedName name="adeguamento_inflattivo" localSheetId="5">#REF!</definedName>
    <definedName name="adeguamento_inflattivo" localSheetId="10">#REF!</definedName>
    <definedName name="adeguamento_inflattivo" localSheetId="6">#REF!</definedName>
    <definedName name="adeguamento_inflattivo" localSheetId="13">#REF!</definedName>
    <definedName name="adeguamento_inflattivo" localSheetId="12">#REF!</definedName>
    <definedName name="adeguamento_inflattivo">#REF!</definedName>
    <definedName name="adfasdfsa" localSheetId="10">#REF!</definedName>
    <definedName name="adfasdfsa" localSheetId="12">[18]Insumos!#REF!</definedName>
    <definedName name="adfasdfsa">#REF!</definedName>
    <definedName name="adfasfadfa" localSheetId="10">#REF!</definedName>
    <definedName name="adfasfadfa" localSheetId="12">[18]Insumos!#REF!</definedName>
    <definedName name="adfasfadfa">#REF!</definedName>
    <definedName name="ADFGSDB" localSheetId="9" hidden="1">{"via1",#N/A,TRUE,"general";"via2",#N/A,TRUE,"general";"via3",#N/A,TRUE,"general"}</definedName>
    <definedName name="ADFGSDB" localSheetId="5" hidden="1">{"via1",#N/A,TRUE,"general";"via2",#N/A,TRUE,"general";"via3",#N/A,TRUE,"general"}</definedName>
    <definedName name="ADFGSDB" localSheetId="10" hidden="1">{"via1",#N/A,TRUE,"general";"via2",#N/A,TRUE,"general";"via3",#N/A,TRUE,"general"}</definedName>
    <definedName name="ADFGSDB" localSheetId="6" hidden="1">{"via1",#N/A,TRUE,"general";"via2",#N/A,TRUE,"general";"via3",#N/A,TRUE,"general"}</definedName>
    <definedName name="ADFGSDB" localSheetId="13" hidden="1">{"via1",#N/A,TRUE,"general";"via2",#N/A,TRUE,"general";"via3",#N/A,TRUE,"general"}</definedName>
    <definedName name="ADFGSDB" localSheetId="12" hidden="1">{"via1",#N/A,TRUE,"general";"via2",#N/A,TRUE,"general";"via3",#N/A,TRUE,"general"}</definedName>
    <definedName name="ADFGSDB" hidden="1">{"via1",#N/A,TRUE,"general";"via2",#N/A,TRUE,"general";"via3",#N/A,TRUE,"general"}</definedName>
    <definedName name="ADI" localSheetId="9">#REF!</definedName>
    <definedName name="ADI" localSheetId="5">#REF!</definedName>
    <definedName name="ADI" localSheetId="10">#REF!</definedName>
    <definedName name="ADI" localSheetId="6">#REF!</definedName>
    <definedName name="ADI" localSheetId="13">#REF!</definedName>
    <definedName name="ADI" localSheetId="12">#REF!</definedName>
    <definedName name="ADI">#REF!</definedName>
    <definedName name="ADICIONAL" localSheetId="9" hidden="1">{#N/A,#N/A,TRUE,"INGENIERIA";#N/A,#N/A,TRUE,"COMPRAS";#N/A,#N/A,TRUE,"DIRECCION";#N/A,#N/A,TRUE,"RESUMEN"}</definedName>
    <definedName name="ADICIONAL" localSheetId="5" hidden="1">{#N/A,#N/A,TRUE,"INGENIERIA";#N/A,#N/A,TRUE,"COMPRAS";#N/A,#N/A,TRUE,"DIRECCION";#N/A,#N/A,TRUE,"RESUMEN"}</definedName>
    <definedName name="ADICIONAL" localSheetId="10" hidden="1">{#N/A,#N/A,TRUE,"INGENIERIA";#N/A,#N/A,TRUE,"COMPRAS";#N/A,#N/A,TRUE,"DIRECCION";#N/A,#N/A,TRUE,"RESUMEN"}</definedName>
    <definedName name="ADICIONAL" localSheetId="6" hidden="1">{#N/A,#N/A,TRUE,"INGENIERIA";#N/A,#N/A,TRUE,"COMPRAS";#N/A,#N/A,TRUE,"DIRECCION";#N/A,#N/A,TRUE,"RESUMEN"}</definedName>
    <definedName name="ADICIONAL" localSheetId="13" hidden="1">{#N/A,#N/A,TRUE,"INGENIERIA";#N/A,#N/A,TRUE,"COMPRAS";#N/A,#N/A,TRUE,"DIRECCION";#N/A,#N/A,TRUE,"RESUMEN"}</definedName>
    <definedName name="ADICIONAL" localSheetId="12" hidden="1">{#N/A,#N/A,TRUE,"INGENIERIA";#N/A,#N/A,TRUE,"COMPRAS";#N/A,#N/A,TRUE,"DIRECCION";#N/A,#N/A,TRUE,"RESUMEN"}</definedName>
    <definedName name="ADICIONAL" hidden="1">{#N/A,#N/A,TRUE,"INGENIERIA";#N/A,#N/A,TRUE,"COMPRAS";#N/A,#N/A,TRUE,"DIRECCION";#N/A,#N/A,TRUE,"RESUMEN"}</definedName>
    <definedName name="ADMINISTRADOR" localSheetId="10">#REF!</definedName>
    <definedName name="ADMINISTRADOR" localSheetId="12">[19]CUMPLIMIENTO!$C$5</definedName>
    <definedName name="ADMINISTRADOR">#REF!</definedName>
    <definedName name="ADMINISTRADOR_VIAL__ARMANDO_SANCHEZ_SANCHEZ" localSheetId="10">#REF!</definedName>
    <definedName name="ADMINISTRADOR_VIAL__ARMANDO_SANCHEZ_SANCHEZ" localSheetId="12">[20]INDICMICROEMP!$A$20</definedName>
    <definedName name="ADMINISTRADOR_VIAL__ARMANDO_SANCHEZ_SANCHEZ">#REF!</definedName>
    <definedName name="Admon" localSheetId="9">#REF!</definedName>
    <definedName name="Admon" localSheetId="5">#REF!</definedName>
    <definedName name="Admon" localSheetId="10">#REF!</definedName>
    <definedName name="Admon" localSheetId="6">#REF!</definedName>
    <definedName name="Admon" localSheetId="13">#REF!</definedName>
    <definedName name="Admon" localSheetId="12">#REF!</definedName>
    <definedName name="admon">#REF!</definedName>
    <definedName name="admon1" localSheetId="10">#REF!</definedName>
    <definedName name="admon1" localSheetId="12">[21]DATOS!$B$16</definedName>
    <definedName name="admon1">#REF!</definedName>
    <definedName name="adoq" localSheetId="9">#REF!</definedName>
    <definedName name="adoq" localSheetId="10">#REF!</definedName>
    <definedName name="adoq" localSheetId="6">#REF!</definedName>
    <definedName name="adoq" localSheetId="12">#REF!</definedName>
    <definedName name="adoq">#REF!</definedName>
    <definedName name="ADSAD" localSheetId="9" hidden="1">{"TAB1",#N/A,TRUE,"GENERAL";"TAB2",#N/A,TRUE,"GENERAL";"TAB3",#N/A,TRUE,"GENERAL";"TAB4",#N/A,TRUE,"GENERAL";"TAB5",#N/A,TRUE,"GENERAL"}</definedName>
    <definedName name="ADSAD" localSheetId="5"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2"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10">#REF!</definedName>
    <definedName name="adsfadsfasdfafdasfdasfd" localSheetId="12">[3]INSUMOS!#REF!</definedName>
    <definedName name="adsfadsfasdfafdasfdasfd">#REF!</definedName>
    <definedName name="adsfadsfasfasdfasfdasdfadsfdsafdsa" localSheetId="10">#REF!</definedName>
    <definedName name="adsfadsfasfasdfasfdasdfadsfdsafdsa" localSheetId="12">[18]Insumos!#REF!</definedName>
    <definedName name="adsfadsfasfasdfasfdasdfadsfdsafdsa">#REF!</definedName>
    <definedName name="Ae" localSheetId="9">#REF!</definedName>
    <definedName name="Ae" localSheetId="5">#REF!</definedName>
    <definedName name="Ae" localSheetId="10">#REF!</definedName>
    <definedName name="Ae" localSheetId="6">#REF!</definedName>
    <definedName name="Ae" localSheetId="13">#REF!</definedName>
    <definedName name="Ae" localSheetId="12">#REF!</definedName>
    <definedName name="Ae">#REF!</definedName>
    <definedName name="aefa" localSheetId="9" hidden="1">{"via1",#N/A,TRUE,"general";"via2",#N/A,TRUE,"general";"via3",#N/A,TRUE,"general"}</definedName>
    <definedName name="aefa" localSheetId="5" hidden="1">{"via1",#N/A,TRUE,"general";"via2",#N/A,TRUE,"general";"via3",#N/A,TRUE,"general"}</definedName>
    <definedName name="aefa" localSheetId="10" hidden="1">{"via1",#N/A,TRUE,"general";"via2",#N/A,TRUE,"general";"via3",#N/A,TRUE,"general"}</definedName>
    <definedName name="aefa" localSheetId="6" hidden="1">{"via1",#N/A,TRUE,"general";"via2",#N/A,TRUE,"general";"via3",#N/A,TRUE,"general"}</definedName>
    <definedName name="aefa" localSheetId="13" hidden="1">{"via1",#N/A,TRUE,"general";"via2",#N/A,TRUE,"general";"via3",#N/A,TRUE,"general"}</definedName>
    <definedName name="aefa" localSheetId="12" hidden="1">{"via1",#N/A,TRUE,"general";"via2",#N/A,TRUE,"general";"via3",#N/A,TRUE,"general"}</definedName>
    <definedName name="aefa" hidden="1">{"via1",#N/A,TRUE,"general";"via2",#N/A,TRUE,"general";"via3",#N/A,TRUE,"general"}</definedName>
    <definedName name="Af" localSheetId="9">#REF!</definedName>
    <definedName name="Af" localSheetId="5">#REF!</definedName>
    <definedName name="Af" localSheetId="10">#REF!</definedName>
    <definedName name="Af" localSheetId="6">#REF!</definedName>
    <definedName name="Af" localSheetId="13">#REF!</definedName>
    <definedName name="Af" localSheetId="12">#REF!</definedName>
    <definedName name="Af">#REF!</definedName>
    <definedName name="afdaffaf" localSheetId="10">#REF!</definedName>
    <definedName name="afdaffaf" localSheetId="12">[18]Insumos!#REF!</definedName>
    <definedName name="afdaffaf">#REF!</definedName>
    <definedName name="afdsw" localSheetId="9" hidden="1">{"TAB1",#N/A,TRUE,"GENERAL";"TAB2",#N/A,TRUE,"GENERAL";"TAB3",#N/A,TRUE,"GENERAL";"TAB4",#N/A,TRUE,"GENERAL";"TAB5",#N/A,TRUE,"GENERAL"}</definedName>
    <definedName name="afdsw" localSheetId="5"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2" hidden="1">{"TAB1",#N/A,TRUE,"GENERAL";"TAB2",#N/A,TRUE,"GENERAL";"TAB3",#N/A,TRUE,"GENERAL";"TAB4",#N/A,TRUE,"GENERAL";"TAB5",#N/A,TRUE,"GENERAL"}</definedName>
    <definedName name="afdsw" hidden="1">{"TAB1",#N/A,TRUE,"GENERAL";"TAB2",#N/A,TRUE,"GENERAL";"TAB3",#N/A,TRUE,"GENERAL";"TAB4",#N/A,TRUE,"GENERAL";"TAB5",#N/A,TRUE,"GENERAL"}</definedName>
    <definedName name="afecompletions" localSheetId="9">#REF!</definedName>
    <definedName name="afecompletions" localSheetId="5">#REF!</definedName>
    <definedName name="afecompletions" localSheetId="10">#REF!</definedName>
    <definedName name="afecompletions" localSheetId="6">#REF!</definedName>
    <definedName name="afecompletions" localSheetId="13">#REF!</definedName>
    <definedName name="afecompletions" localSheetId="12">#REF!</definedName>
    <definedName name="afecompletions">#REF!</definedName>
    <definedName name="AFEE" localSheetId="9">#REF!</definedName>
    <definedName name="AFEE" localSheetId="5">#REF!</definedName>
    <definedName name="AFEE" localSheetId="10">#REF!</definedName>
    <definedName name="AFEE" localSheetId="6">#REF!</definedName>
    <definedName name="AFEE" localSheetId="13">#REF!</definedName>
    <definedName name="AFEE" localSheetId="12">#REF!</definedName>
    <definedName name="AFEE">#REF!</definedName>
    <definedName name="afirm" localSheetId="10">#REF!</definedName>
    <definedName name="afirm" localSheetId="12">[10]datos!$AA$5:$AA$300</definedName>
    <definedName name="afirm">#REF!</definedName>
    <definedName name="Ag" localSheetId="9">#REF!</definedName>
    <definedName name="Ag" localSheetId="5">#REF!</definedName>
    <definedName name="Ag" localSheetId="10">#REF!</definedName>
    <definedName name="Ag" localSheetId="6">#REF!</definedName>
    <definedName name="Ag" localSheetId="13">#REF!</definedName>
    <definedName name="Ag" localSheetId="12">#REF!</definedName>
    <definedName name="Ag">#REF!</definedName>
    <definedName name="agdsgg" localSheetId="9" hidden="1">{"via1",#N/A,TRUE,"general";"via2",#N/A,TRUE,"general";"via3",#N/A,TRUE,"general"}</definedName>
    <definedName name="agdsgg" localSheetId="5" hidden="1">{"via1",#N/A,TRUE,"general";"via2",#N/A,TRUE,"general";"via3",#N/A,TRUE,"general"}</definedName>
    <definedName name="agdsgg" localSheetId="10" hidden="1">{"via1",#N/A,TRUE,"general";"via2",#N/A,TRUE,"general";"via3",#N/A,TRUE,"general"}</definedName>
    <definedName name="agdsgg" localSheetId="6" hidden="1">{"via1",#N/A,TRUE,"general";"via2",#N/A,TRUE,"general";"via3",#N/A,TRUE,"general"}</definedName>
    <definedName name="agdsgg" localSheetId="13" hidden="1">{"via1",#N/A,TRUE,"general";"via2",#N/A,TRUE,"general";"via3",#N/A,TRUE,"general"}</definedName>
    <definedName name="agdsgg" localSheetId="12" hidden="1">{"via1",#N/A,TRUE,"general";"via2",#N/A,TRUE,"general";"via3",#N/A,TRUE,"general"}</definedName>
    <definedName name="agdsgg" hidden="1">{"via1",#N/A,TRUE,"general";"via2",#N/A,TRUE,"general";"via3",#N/A,TRUE,"general"}</definedName>
    <definedName name="AGO" localSheetId="12">#REF!</definedName>
    <definedName name="AGO">#REF!</definedName>
    <definedName name="AGUA" localSheetId="9">#REF!</definedName>
    <definedName name="AGUA" localSheetId="5">#REF!</definedName>
    <definedName name="AGUA" localSheetId="10">#REF!</definedName>
    <definedName name="AGUA" localSheetId="6">#REF!</definedName>
    <definedName name="AGUA" localSheetId="13">#REF!</definedName>
    <definedName name="AGUA" localSheetId="12">#REF!</definedName>
    <definedName name="AGUA">#REF!</definedName>
    <definedName name="Ah" localSheetId="9">#REF!</definedName>
    <definedName name="Ah" localSheetId="5">#REF!</definedName>
    <definedName name="Ah" localSheetId="10">#REF!</definedName>
    <definedName name="Ah" localSheetId="6">#REF!</definedName>
    <definedName name="Ah" localSheetId="13">#REF!</definedName>
    <definedName name="Ah" localSheetId="12">#REF!</definedName>
    <definedName name="Ah">#REF!</definedName>
    <definedName name="ahe" localSheetId="9">#REF!</definedName>
    <definedName name="ahe" localSheetId="5">#REF!</definedName>
    <definedName name="ahe" localSheetId="10">#REF!</definedName>
    <definedName name="ahe" localSheetId="6">#REF!</definedName>
    <definedName name="ahe" localSheetId="13">#REF!</definedName>
    <definedName name="ahe" localSheetId="12">#REF!</definedName>
    <definedName name="ahe">#REF!</definedName>
    <definedName name="AHER" localSheetId="10">#REF!</definedName>
    <definedName name="AHER" localSheetId="12">[22]HER!$A$1:$C$65536</definedName>
    <definedName name="AHER">#REF!</definedName>
    <definedName name="Ai" localSheetId="9">#REF!</definedName>
    <definedName name="Ai" localSheetId="5">#REF!</definedName>
    <definedName name="Ai" localSheetId="10">#REF!</definedName>
    <definedName name="Ai" localSheetId="6">#REF!</definedName>
    <definedName name="Ai" localSheetId="13">#REF!</definedName>
    <definedName name="Ai" localSheetId="12">#REF!</definedName>
    <definedName name="Ai">#REF!</definedName>
    <definedName name="AIU" localSheetId="9">#REF!</definedName>
    <definedName name="AIU" localSheetId="5">#REF!</definedName>
    <definedName name="AIU" localSheetId="10">#REF!</definedName>
    <definedName name="AIU" localSheetId="6">#REF!</definedName>
    <definedName name="AIU" localSheetId="13">#REF!</definedName>
    <definedName name="AIU" localSheetId="12">#REF!</definedName>
    <definedName name="aiu">#REF!</definedName>
    <definedName name="AIU_ADMON" localSheetId="10">#REF!</definedName>
    <definedName name="AIU_ADMON" localSheetId="12">[23]DATOS!$D$8</definedName>
    <definedName name="AIU_ADMON">#REF!</definedName>
    <definedName name="AIU_IMP" localSheetId="10">#REF!</definedName>
    <definedName name="AIU_IMP" localSheetId="12">[23]DATOS!$D$9</definedName>
    <definedName name="AIU_IMP">#REF!</definedName>
    <definedName name="AIU_UTIL" localSheetId="10">#REF!</definedName>
    <definedName name="AIU_UTIL" localSheetId="12">[23]DATOS!$D$10</definedName>
    <definedName name="AIU_UTIL">#REF!</definedName>
    <definedName name="aj" localSheetId="9">#REF!</definedName>
    <definedName name="aj" localSheetId="5">#REF!</definedName>
    <definedName name="aj" localSheetId="10">#REF!</definedName>
    <definedName name="aj" localSheetId="6">#REF!</definedName>
    <definedName name="aj" localSheetId="13">#REF!</definedName>
    <definedName name="aj" localSheetId="12">#REF!</definedName>
    <definedName name="aj">#REF!</definedName>
    <definedName name="AjustDelAIU" localSheetId="9">#REF!</definedName>
    <definedName name="AjustDelAIU" localSheetId="5">#REF!</definedName>
    <definedName name="AjustDelAIU" localSheetId="10">#REF!</definedName>
    <definedName name="AjustDelAIU" localSheetId="6">#REF!</definedName>
    <definedName name="AjustDelAIU" localSheetId="13">#REF!</definedName>
    <definedName name="AjustDelAIU" localSheetId="12">#REF!</definedName>
    <definedName name="AjustDelAIU">#REF!</definedName>
    <definedName name="ajustdelaiu1" localSheetId="9">#REF!</definedName>
    <definedName name="ajustdelaiu1" localSheetId="5">#REF!</definedName>
    <definedName name="ajustdelaiu1" localSheetId="10">#REF!</definedName>
    <definedName name="ajustdelaiu1" localSheetId="6">#REF!</definedName>
    <definedName name="ajustdelaiu1" localSheetId="13">#REF!</definedName>
    <definedName name="ajustdelaiu1" localSheetId="12">#REF!</definedName>
    <definedName name="ajustdelaiu1">#REF!</definedName>
    <definedName name="Ajuste" localSheetId="10">#REF!</definedName>
    <definedName name="Ajuste" localSheetId="12">[24]Datos!$B$11</definedName>
    <definedName name="Ajuste">#REF!</definedName>
    <definedName name="Ak" localSheetId="9">#REF!</definedName>
    <definedName name="Ak" localSheetId="5">#REF!</definedName>
    <definedName name="Ak" localSheetId="10">#REF!</definedName>
    <definedName name="Ak" localSheetId="6">#REF!</definedName>
    <definedName name="Ak" localSheetId="13">#REF!</definedName>
    <definedName name="Ak" localSheetId="12">#REF!</definedName>
    <definedName name="Ak">#REF!</definedName>
    <definedName name="ALAMB" localSheetId="10">#REF!</definedName>
    <definedName name="ALAMB" localSheetId="12">[25]INSUMOS!$D$169</definedName>
    <definedName name="ALAMB">#REF!</definedName>
    <definedName name="ALAMBRE" localSheetId="9">#REF!</definedName>
    <definedName name="ALAMBRE" localSheetId="5">#REF!</definedName>
    <definedName name="ALAMBRE" localSheetId="10">#REF!</definedName>
    <definedName name="ALAMBRE" localSheetId="6">#REF!</definedName>
    <definedName name="ALAMBRE" localSheetId="13">#REF!</definedName>
    <definedName name="ALAMBRE" localSheetId="12">#REF!</definedName>
    <definedName name="ALAMBRE">#REF!</definedName>
    <definedName name="ALAMBRE_" localSheetId="9">#REF!</definedName>
    <definedName name="ALAMBRE_" localSheetId="5">#REF!</definedName>
    <definedName name="ALAMBRE_" localSheetId="10">#REF!</definedName>
    <definedName name="ALAMBRE_" localSheetId="6">#REF!</definedName>
    <definedName name="ALAMBRE_" localSheetId="13">#REF!</definedName>
    <definedName name="ALAMBRE_" localSheetId="12">#REF!</definedName>
    <definedName name="ALAMBRE_">#REF!</definedName>
    <definedName name="alc" localSheetId="10">#REF!</definedName>
    <definedName name="alc" localSheetId="6">#REF!</definedName>
    <definedName name="alc" localSheetId="12">#REF!</definedName>
    <definedName name="alc">#REF!</definedName>
    <definedName name="All_00_PS" localSheetId="9">#REF!</definedName>
    <definedName name="All_00_PS" localSheetId="5">#REF!</definedName>
    <definedName name="All_00_PS" localSheetId="10">#REF!</definedName>
    <definedName name="All_00_PS" localSheetId="6">#REF!</definedName>
    <definedName name="All_00_PS" localSheetId="13">#REF!</definedName>
    <definedName name="All_00_PS" localSheetId="12">#REF!</definedName>
    <definedName name="All_00_PS">#REF!</definedName>
    <definedName name="All_00_Rev" localSheetId="9">#REF!</definedName>
    <definedName name="All_00_Rev" localSheetId="5">#REF!</definedName>
    <definedName name="All_00_Rev" localSheetId="10">#REF!</definedName>
    <definedName name="All_00_Rev" localSheetId="6">#REF!</definedName>
    <definedName name="All_00_Rev" localSheetId="13">#REF!</definedName>
    <definedName name="All_00_Rev" localSheetId="12">#REF!</definedName>
    <definedName name="All_00_Rev">#REF!</definedName>
    <definedName name="All_97_PS" localSheetId="9">#REF!</definedName>
    <definedName name="All_97_PS" localSheetId="5">#REF!</definedName>
    <definedName name="All_97_PS" localSheetId="10">#REF!</definedName>
    <definedName name="All_97_PS" localSheetId="6">#REF!</definedName>
    <definedName name="All_97_PS" localSheetId="13">#REF!</definedName>
    <definedName name="All_97_PS" localSheetId="12">#REF!</definedName>
    <definedName name="All_97_PS">#REF!</definedName>
    <definedName name="All_97_Rev" localSheetId="9">#REF!</definedName>
    <definedName name="All_97_Rev" localSheetId="5">#REF!</definedName>
    <definedName name="All_97_Rev" localSheetId="10">#REF!</definedName>
    <definedName name="All_97_Rev" localSheetId="6">#REF!</definedName>
    <definedName name="All_97_Rev" localSheetId="13">#REF!</definedName>
    <definedName name="All_97_Rev" localSheetId="12">#REF!</definedName>
    <definedName name="All_97_Rev">#REF!</definedName>
    <definedName name="All_98_PS" localSheetId="9">#REF!</definedName>
    <definedName name="All_98_PS" localSheetId="5">#REF!</definedName>
    <definedName name="All_98_PS" localSheetId="10">#REF!</definedName>
    <definedName name="All_98_PS" localSheetId="6">#REF!</definedName>
    <definedName name="All_98_PS" localSheetId="13">#REF!</definedName>
    <definedName name="All_98_PS" localSheetId="12">#REF!</definedName>
    <definedName name="All_98_PS">#REF!</definedName>
    <definedName name="All_98_Rev" localSheetId="9">#REF!</definedName>
    <definedName name="All_98_Rev" localSheetId="5">#REF!</definedName>
    <definedName name="All_98_Rev" localSheetId="10">#REF!</definedName>
    <definedName name="All_98_Rev" localSheetId="6">#REF!</definedName>
    <definedName name="All_98_Rev" localSheetId="13">#REF!</definedName>
    <definedName name="All_98_Rev" localSheetId="12">#REF!</definedName>
    <definedName name="All_98_Rev">#REF!</definedName>
    <definedName name="All_99_PS" localSheetId="9">#REF!</definedName>
    <definedName name="All_99_PS" localSheetId="5">#REF!</definedName>
    <definedName name="All_99_PS" localSheetId="10">#REF!</definedName>
    <definedName name="All_99_PS" localSheetId="6">#REF!</definedName>
    <definedName name="All_99_PS" localSheetId="13">#REF!</definedName>
    <definedName name="All_99_PS" localSheetId="12">#REF!</definedName>
    <definedName name="All_99_PS">#REF!</definedName>
    <definedName name="All_99_Rev" localSheetId="9">#REF!</definedName>
    <definedName name="All_99_Rev" localSheetId="5">#REF!</definedName>
    <definedName name="All_99_Rev" localSheetId="10">#REF!</definedName>
    <definedName name="All_99_Rev" localSheetId="6">#REF!</definedName>
    <definedName name="All_99_Rev" localSheetId="13">#REF!</definedName>
    <definedName name="All_99_Rev" localSheetId="12">#REF!</definedName>
    <definedName name="All_99_Rev">#REF!</definedName>
    <definedName name="All_EPS_00" localSheetId="9">#REF!</definedName>
    <definedName name="All_EPS_00" localSheetId="5">#REF!</definedName>
    <definedName name="All_EPS_00" localSheetId="10">#REF!</definedName>
    <definedName name="All_EPS_00" localSheetId="6">#REF!</definedName>
    <definedName name="All_EPS_00" localSheetId="13">#REF!</definedName>
    <definedName name="All_EPS_00" localSheetId="12">#REF!</definedName>
    <definedName name="All_EPS_00">#REF!</definedName>
    <definedName name="All_EPS_98" localSheetId="9">#REF!</definedName>
    <definedName name="All_EPS_98" localSheetId="5">#REF!</definedName>
    <definedName name="All_EPS_98" localSheetId="10">#REF!</definedName>
    <definedName name="All_EPS_98" localSheetId="6">#REF!</definedName>
    <definedName name="All_EPS_98" localSheetId="13">#REF!</definedName>
    <definedName name="All_EPS_98" localSheetId="12">#REF!</definedName>
    <definedName name="All_EPS_98">#REF!</definedName>
    <definedName name="All_EPS_99" localSheetId="9">#REF!</definedName>
    <definedName name="All_EPS_99" localSheetId="5">#REF!</definedName>
    <definedName name="All_EPS_99" localSheetId="10">#REF!</definedName>
    <definedName name="All_EPS_99" localSheetId="6">#REF!</definedName>
    <definedName name="All_EPS_99" localSheetId="13">#REF!</definedName>
    <definedName name="All_EPS_99" localSheetId="12">#REF!</definedName>
    <definedName name="All_EPS_99">#REF!</definedName>
    <definedName name="All_Mkt_Cap" localSheetId="9">#REF!</definedName>
    <definedName name="All_Mkt_Cap" localSheetId="5">#REF!</definedName>
    <definedName name="All_Mkt_Cap" localSheetId="10">#REF!</definedName>
    <definedName name="All_Mkt_Cap" localSheetId="6">#REF!</definedName>
    <definedName name="All_Mkt_Cap" localSheetId="13">#REF!</definedName>
    <definedName name="All_Mkt_Cap" localSheetId="12">#REF!</definedName>
    <definedName name="All_Mkt_Cap">#REF!</definedName>
    <definedName name="All_Off_High" localSheetId="9">#REF!</definedName>
    <definedName name="All_Off_High" localSheetId="5">#REF!</definedName>
    <definedName name="All_Off_High" localSheetId="10">#REF!</definedName>
    <definedName name="All_Off_High" localSheetId="6">#REF!</definedName>
    <definedName name="All_Off_High" localSheetId="13">#REF!</definedName>
    <definedName name="All_Off_High" localSheetId="12">#REF!</definedName>
    <definedName name="All_Off_High">#REF!</definedName>
    <definedName name="All_Stocks" localSheetId="9">#REF!</definedName>
    <definedName name="All_Stocks" localSheetId="5">#REF!</definedName>
    <definedName name="All_Stocks" localSheetId="10">#REF!</definedName>
    <definedName name="All_Stocks" localSheetId="6">#REF!</definedName>
    <definedName name="All_Stocks" localSheetId="13">#REF!</definedName>
    <definedName name="All_Stocks" localSheetId="12">#REF!</definedName>
    <definedName name="All_Stocks">#REF!</definedName>
    <definedName name="alternartiva" localSheetId="9">#REF!</definedName>
    <definedName name="alternartiva" localSheetId="5">#REF!</definedName>
    <definedName name="alternartiva" localSheetId="10">#REF!</definedName>
    <definedName name="alternartiva" localSheetId="6">#REF!</definedName>
    <definedName name="alternartiva" localSheetId="13">#REF!</definedName>
    <definedName name="alternartiva" localSheetId="12">#REF!</definedName>
    <definedName name="alternartiva">#REF!</definedName>
    <definedName name="ALTO" localSheetId="9">#REF!</definedName>
    <definedName name="ALTO" localSheetId="5">#REF!</definedName>
    <definedName name="ALTO" localSheetId="10">#REF!</definedName>
    <definedName name="ALTO" localSheetId="6">#REF!</definedName>
    <definedName name="ALTO" localSheetId="13">#REF!</definedName>
    <definedName name="ALTO" localSheetId="12">#REF!</definedName>
    <definedName name="ALTO">#REF!</definedName>
    <definedName name="altosutro" localSheetId="9">#REF!</definedName>
    <definedName name="altosutro" localSheetId="5">#REF!</definedName>
    <definedName name="altosutro" localSheetId="10">#REF!</definedName>
    <definedName name="altosutro" localSheetId="6">#REF!</definedName>
    <definedName name="altosutro" localSheetId="13">#REF!</definedName>
    <definedName name="altosutro" localSheetId="12">#REF!</definedName>
    <definedName name="altosutro">#REF!</definedName>
    <definedName name="altri_costi_amm" localSheetId="9">#REF!</definedName>
    <definedName name="altri_costi_amm" localSheetId="5">#REF!</definedName>
    <definedName name="altri_costi_amm" localSheetId="10">#REF!</definedName>
    <definedName name="altri_costi_amm" localSheetId="6">#REF!</definedName>
    <definedName name="altri_costi_amm" localSheetId="13">#REF!</definedName>
    <definedName name="altri_costi_amm" localSheetId="12">#REF!</definedName>
    <definedName name="altri_costi_amm">#REF!</definedName>
    <definedName name="ALTURA" localSheetId="9">#REF!</definedName>
    <definedName name="ALTURA" localSheetId="5">#REF!</definedName>
    <definedName name="ALTURA" localSheetId="10">#REF!</definedName>
    <definedName name="ALTURA" localSheetId="6">#REF!</definedName>
    <definedName name="ALTURA" localSheetId="13">#REF!</definedName>
    <definedName name="ALTURA" localSheetId="12">#REF!</definedName>
    <definedName name="ALTURA">#REF!</definedName>
    <definedName name="alturaarena" localSheetId="9">#REF!</definedName>
    <definedName name="alturaarena" localSheetId="5">#REF!</definedName>
    <definedName name="alturaarena" localSheetId="10">#REF!</definedName>
    <definedName name="alturaarena" localSheetId="6">#REF!</definedName>
    <definedName name="alturaarena" localSheetId="13">#REF!</definedName>
    <definedName name="alturaarena" localSheetId="12">#REF!</definedName>
    <definedName name="alturaarena">#REF!</definedName>
    <definedName name="ALTURAPLACAS" localSheetId="9">#REF!</definedName>
    <definedName name="ALTURAPLACAS" localSheetId="5">#REF!</definedName>
    <definedName name="ALTURAPLACAS" localSheetId="10">#REF!</definedName>
    <definedName name="ALTURAPLACAS" localSheetId="6">#REF!</definedName>
    <definedName name="ALTURAPLACAS" localSheetId="13">#REF!</definedName>
    <definedName name="ALTURAPLACAS" localSheetId="12">#REF!</definedName>
    <definedName name="ALTURAPLACAS">#REF!</definedName>
    <definedName name="ALUMTE" localSheetId="9">#REF!</definedName>
    <definedName name="ALUMTE" localSheetId="5">#REF!</definedName>
    <definedName name="ALUMTE" localSheetId="10">#REF!</definedName>
    <definedName name="ALUMTE" localSheetId="6">#REF!</definedName>
    <definedName name="ALUMTE" localSheetId="13">#REF!</definedName>
    <definedName name="ALUMTE" localSheetId="12">#REF!</definedName>
    <definedName name="ALUMTE">#REF!</definedName>
    <definedName name="Am" localSheetId="9">#REF!</definedName>
    <definedName name="Am" localSheetId="5">#REF!</definedName>
    <definedName name="Am" localSheetId="10">#REF!</definedName>
    <definedName name="Am" localSheetId="6">#REF!</definedName>
    <definedName name="Am" localSheetId="13">#REF!</definedName>
    <definedName name="Am" localSheetId="12">#REF!</definedName>
    <definedName name="Am">#REF!</definedName>
    <definedName name="AMAT" localSheetId="10">#REF!</definedName>
    <definedName name="AMAT" localSheetId="12">[22]MAT!$A$1:$C$65536</definedName>
    <definedName name="AMAT">#REF!</definedName>
    <definedName name="AMBIENTAL" localSheetId="9">#REF!</definedName>
    <definedName name="AMBIENTAL" localSheetId="5">#REF!</definedName>
    <definedName name="AMBIENTAL" localSheetId="10">#REF!</definedName>
    <definedName name="AMBIENTAL" localSheetId="6">#REF!</definedName>
    <definedName name="AMBIENTAL" localSheetId="13">#REF!</definedName>
    <definedName name="AMBIENTAL" localSheetId="12">#REF!</definedName>
    <definedName name="AMBIENTAL">#REF!</definedName>
    <definedName name="Amm.Finanziario" localSheetId="9">#REF!</definedName>
    <definedName name="Amm.Finanziario" localSheetId="5">#REF!</definedName>
    <definedName name="Amm.Finanziario" localSheetId="10">#REF!</definedName>
    <definedName name="Amm.Finanziario" localSheetId="6">#REF!</definedName>
    <definedName name="Amm.Finanziario" localSheetId="13">#REF!</definedName>
    <definedName name="Amm.Finanziario" localSheetId="12">#REF!</definedName>
    <definedName name="Amm.Finanziario">#REF!</definedName>
    <definedName name="amort" localSheetId="9">#REF!</definedName>
    <definedName name="amort" localSheetId="5">#REF!</definedName>
    <definedName name="amort" localSheetId="10">#REF!</definedName>
    <definedName name="amort" localSheetId="6">#REF!</definedName>
    <definedName name="amort" localSheetId="13">#REF!</definedName>
    <definedName name="amort" localSheetId="12">#REF!</definedName>
    <definedName name="amort">#REF!</definedName>
    <definedName name="An" localSheetId="9">#REF!</definedName>
    <definedName name="An" localSheetId="5">#REF!</definedName>
    <definedName name="An" localSheetId="10">#REF!</definedName>
    <definedName name="An" localSheetId="6">#REF!</definedName>
    <definedName name="An" localSheetId="13">#REF!</definedName>
    <definedName name="An" localSheetId="12">#REF!</definedName>
    <definedName name="An">#REF!</definedName>
    <definedName name="ANA" localSheetId="9">#REF!</definedName>
    <definedName name="ANA" localSheetId="5">#REF!</definedName>
    <definedName name="ANA" localSheetId="10">#REF!</definedName>
    <definedName name="ANA" localSheetId="6">#REF!</definedName>
    <definedName name="ANA" localSheetId="13">#REF!</definedName>
    <definedName name="ANA" localSheetId="12">#REF!</definedName>
    <definedName name="ANA">#REF!</definedName>
    <definedName name="ANALISIS" localSheetId="9">#REF!</definedName>
    <definedName name="ANALISIS" localSheetId="5">#REF!</definedName>
    <definedName name="ANALISIS" localSheetId="10">#REF!</definedName>
    <definedName name="ANALISIS" localSheetId="6">#REF!</definedName>
    <definedName name="ANALISIS" localSheetId="13">#REF!</definedName>
    <definedName name="ANALISIS" localSheetId="12">#REF!</definedName>
    <definedName name="ANALISIS">#REF!</definedName>
    <definedName name="Analyst" localSheetId="9" hidden="1">#REF!</definedName>
    <definedName name="Analyst" localSheetId="5" hidden="1">#REF!</definedName>
    <definedName name="Analyst" localSheetId="10" hidden="1">#REF!</definedName>
    <definedName name="Analyst" localSheetId="6" hidden="1">#REF!</definedName>
    <definedName name="Analyst" localSheetId="13" hidden="1">#REF!</definedName>
    <definedName name="Analyst" localSheetId="12" hidden="1">#REF!</definedName>
    <definedName name="Analyst" hidden="1">#REF!</definedName>
    <definedName name="ancho" localSheetId="9">#REF!</definedName>
    <definedName name="ancho" localSheetId="6">#REF!</definedName>
    <definedName name="ANCHO" localSheetId="12">#REF!</definedName>
    <definedName name="ancho">#REF!</definedName>
    <definedName name="anchodesarenador" localSheetId="9">#REF!</definedName>
    <definedName name="anchodesarenador" localSheetId="5">#REF!</definedName>
    <definedName name="anchodesarenador" localSheetId="10">#REF!</definedName>
    <definedName name="anchodesarenador" localSheetId="6">#REF!</definedName>
    <definedName name="anchodesarenador" localSheetId="13">#REF!</definedName>
    <definedName name="anchodesarenador" localSheetId="12">#REF!</definedName>
    <definedName name="anchodesarenador">#REF!</definedName>
    <definedName name="ANCHOPLACAS" localSheetId="9">#REF!</definedName>
    <definedName name="ANCHOPLACAS" localSheetId="5">#REF!</definedName>
    <definedName name="ANCHOPLACAS" localSheetId="10">#REF!</definedName>
    <definedName name="ANCHOPLACAS" localSheetId="6">#REF!</definedName>
    <definedName name="ANCHOPLACAS" localSheetId="13">#REF!</definedName>
    <definedName name="ANCHOPLACAS" localSheetId="12">#REF!</definedName>
    <definedName name="ANCHOPLACAS">#REF!</definedName>
    <definedName name="anchosutro" localSheetId="9">#REF!</definedName>
    <definedName name="anchosutro" localSheetId="5">#REF!</definedName>
    <definedName name="anchosutro" localSheetId="10">#REF!</definedName>
    <definedName name="anchosutro" localSheetId="6">#REF!</definedName>
    <definedName name="anchosutro" localSheetId="13">#REF!</definedName>
    <definedName name="anchosutro" localSheetId="12">#REF!</definedName>
    <definedName name="anchosutro">#REF!</definedName>
    <definedName name="andenes" localSheetId="9">#REF!</definedName>
    <definedName name="andenes" localSheetId="6">#REF!</definedName>
    <definedName name="ANDENES" localSheetId="12">#REF!</definedName>
    <definedName name="andenes">#REF!</definedName>
    <definedName name="ANDENESV" localSheetId="12">#REF!</definedName>
    <definedName name="ANDENESV">#REF!</definedName>
    <definedName name="ANEXO" localSheetId="9" hidden="1">{#N/A,#N/A,TRUE,"INGENIERIA";#N/A,#N/A,TRUE,"COMPRAS";#N/A,#N/A,TRUE,"DIRECCION";#N/A,#N/A,TRUE,"RESUMEN"}</definedName>
    <definedName name="ANEXO" localSheetId="5" hidden="1">{#N/A,#N/A,TRUE,"INGENIERIA";#N/A,#N/A,TRUE,"COMPRAS";#N/A,#N/A,TRUE,"DIRECCION";#N/A,#N/A,TRUE,"RESUMEN"}</definedName>
    <definedName name="ANEXO" localSheetId="10" hidden="1">{#N/A,#N/A,TRUE,"INGENIERIA";#N/A,#N/A,TRUE,"COMPRAS";#N/A,#N/A,TRUE,"DIRECCION";#N/A,#N/A,TRUE,"RESUMEN"}</definedName>
    <definedName name="ANEXO" localSheetId="6" hidden="1">{#N/A,#N/A,TRUE,"INGENIERIA";#N/A,#N/A,TRUE,"COMPRAS";#N/A,#N/A,TRUE,"DIRECCION";#N/A,#N/A,TRUE,"RESUMEN"}</definedName>
    <definedName name="ANEXO" localSheetId="13" hidden="1">{#N/A,#N/A,TRUE,"INGENIERIA";#N/A,#N/A,TRUE,"COMPRAS";#N/A,#N/A,TRUE,"DIRECCION";#N/A,#N/A,TRUE,"RESUMEN"}</definedName>
    <definedName name="ANEXO" localSheetId="12" hidden="1">{#N/A,#N/A,TRUE,"INGENIERIA";#N/A,#N/A,TRUE,"COMPRAS";#N/A,#N/A,TRUE,"DIRECCION";#N/A,#N/A,TRUE,"RESUMEN"}</definedName>
    <definedName name="ANEXO" hidden="1">{#N/A,#N/A,TRUE,"INGENIERIA";#N/A,#N/A,TRUE,"COMPRAS";#N/A,#N/A,TRUE,"DIRECCION";#N/A,#N/A,TRUE,"RESUMEN"}</definedName>
    <definedName name="angie1" localSheetId="9">#REF!</definedName>
    <definedName name="angie1" localSheetId="5">#REF!</definedName>
    <definedName name="angie1" localSheetId="10">#REF!</definedName>
    <definedName name="angie1" localSheetId="6">#REF!</definedName>
    <definedName name="angie1" localSheetId="13">#REF!</definedName>
    <definedName name="angie1" localSheetId="12">#REF!</definedName>
    <definedName name="angie1">#REF!</definedName>
    <definedName name="angie9" localSheetId="9">#REF!</definedName>
    <definedName name="angie9" localSheetId="5">#REF!</definedName>
    <definedName name="angie9" localSheetId="10">#REF!</definedName>
    <definedName name="angie9" localSheetId="6">#REF!</definedName>
    <definedName name="angie9" localSheetId="13">#REF!</definedName>
    <definedName name="angie9" localSheetId="12">#REF!</definedName>
    <definedName name="angie9">#REF!</definedName>
    <definedName name="Angulo_de_platina__1_x1_x1_8" localSheetId="10">#REF!</definedName>
    <definedName name="Angulo_de_platina__1_x1_x1_8" localSheetId="12">'[26]L. MAT.'!#REF!</definedName>
    <definedName name="Angulo_de_platina__1_x1_x1_8">#REF!</definedName>
    <definedName name="ANOMarch02" localSheetId="9">#REF!</definedName>
    <definedName name="ANOMarch02" localSheetId="5">#REF!</definedName>
    <definedName name="ANOMarch02" localSheetId="10">#REF!</definedName>
    <definedName name="ANOMarch02" localSheetId="6">#REF!</definedName>
    <definedName name="ANOMarch02" localSheetId="13">#REF!</definedName>
    <definedName name="ANOMarch02" localSheetId="12">#REF!</definedName>
    <definedName name="ANOMarch02">#REF!</definedName>
    <definedName name="ANOPLMarch02" localSheetId="9">#REF!</definedName>
    <definedName name="ANOPLMarch02" localSheetId="5">#REF!</definedName>
    <definedName name="ANOPLMarch02" localSheetId="10">#REF!</definedName>
    <definedName name="ANOPLMarch02" localSheetId="6">#REF!</definedName>
    <definedName name="ANOPLMarch02" localSheetId="13">#REF!</definedName>
    <definedName name="ANOPLMarch02" localSheetId="12">#REF!</definedName>
    <definedName name="ANOPLMarch02">#REF!</definedName>
    <definedName name="ANORev2" localSheetId="9">#REF!</definedName>
    <definedName name="ANORev2" localSheetId="5">#REF!</definedName>
    <definedName name="ANORev2" localSheetId="10">#REF!</definedName>
    <definedName name="ANORev2" localSheetId="6">#REF!</definedName>
    <definedName name="ANORev2" localSheetId="13">#REF!</definedName>
    <definedName name="ANORev2" localSheetId="12">#REF!</definedName>
    <definedName name="ANORev2">#REF!</definedName>
    <definedName name="ANOTB_JUN01" localSheetId="9">#REF!</definedName>
    <definedName name="ANOTB_JUN01" localSheetId="5">#REF!</definedName>
    <definedName name="ANOTB_JUN01" localSheetId="10">#REF!</definedName>
    <definedName name="ANOTB_JUN01" localSheetId="6">#REF!</definedName>
    <definedName name="ANOTB_JUN01" localSheetId="13">#REF!</definedName>
    <definedName name="ANOTB_JUN01" localSheetId="12">#REF!</definedName>
    <definedName name="ANOTB_JUN01">#REF!</definedName>
    <definedName name="anscount" localSheetId="9" hidden="1">10</definedName>
    <definedName name="anscount" localSheetId="5" hidden="1">10</definedName>
    <definedName name="anscount" localSheetId="10" hidden="1">10</definedName>
    <definedName name="anscount" localSheetId="6" hidden="1">10</definedName>
    <definedName name="anscount" localSheetId="12" hidden="1">10</definedName>
    <definedName name="anscount" hidden="1">1</definedName>
    <definedName name="ANTIC" localSheetId="9">#REF!</definedName>
    <definedName name="Antic" localSheetId="10">#REF!</definedName>
    <definedName name="ANTIC" localSheetId="6">#REF!</definedName>
    <definedName name="Antic" localSheetId="12">#REF!</definedName>
    <definedName name="ANTIC">#REF!</definedName>
    <definedName name="ANTICIPO" localSheetId="9">#REF!</definedName>
    <definedName name="ANTICIPO" localSheetId="10">#REF!</definedName>
    <definedName name="ANTICIPO" localSheetId="6">#REF!</definedName>
    <definedName name="ANTICIPO" localSheetId="12">#REF!</definedName>
    <definedName name="ANTICIPO">#REF!</definedName>
    <definedName name="ANTISB" localSheetId="10">#REF!</definedName>
    <definedName name="ANTISB" localSheetId="12">[25]INSUMOS!$D$181</definedName>
    <definedName name="ANTISB">#REF!</definedName>
    <definedName name="ANTONIA">#N/A</definedName>
    <definedName name="Añ" localSheetId="9">#REF!</definedName>
    <definedName name="Añ" localSheetId="5">#REF!</definedName>
    <definedName name="Añ" localSheetId="10">#REF!</definedName>
    <definedName name="Añ" localSheetId="6">#REF!</definedName>
    <definedName name="Añ" localSheetId="13">#REF!</definedName>
    <definedName name="Añ" localSheetId="12">#REF!</definedName>
    <definedName name="Añ">#REF!</definedName>
    <definedName name="año" localSheetId="10">#REF!</definedName>
    <definedName name="año" localSheetId="12">'[17]ESTADO RED'!#REF!</definedName>
    <definedName name="año">#REF!</definedName>
    <definedName name="año1" localSheetId="10">#REF!</definedName>
    <definedName name="año1" localSheetId="12">'[27]ESTADO RED'!#REF!</definedName>
    <definedName name="año1">#REF!</definedName>
    <definedName name="AÑOWUIE" localSheetId="10">#REF!</definedName>
    <definedName name="AÑOWUIE" localSheetId="12">'[28]Res-Accide-10'!$R$2:$R$7</definedName>
    <definedName name="AÑOWUIE">#REF!</definedName>
    <definedName name="Ao" localSheetId="9">#REF!</definedName>
    <definedName name="Ao" localSheetId="5">#REF!</definedName>
    <definedName name="Ao" localSheetId="10">#REF!</definedName>
    <definedName name="Ao" localSheetId="6">#REF!</definedName>
    <definedName name="Ao" localSheetId="13">#REF!</definedName>
    <definedName name="Ao" localSheetId="12">#REF!</definedName>
    <definedName name="Ao">#REF!</definedName>
    <definedName name="AP" localSheetId="9">#REF!</definedName>
    <definedName name="AP" localSheetId="5">#REF!</definedName>
    <definedName name="AP" localSheetId="10">#REF!</definedName>
    <definedName name="AP" localSheetId="6">#REF!</definedName>
    <definedName name="ap" localSheetId="13">#REF!</definedName>
    <definedName name="AP" localSheetId="12">#REF!</definedName>
    <definedName name="Ap">#REF!</definedName>
    <definedName name="APER" localSheetId="10">#REF!</definedName>
    <definedName name="APER" localSheetId="12">[22]PER!$A$1:$C$65536</definedName>
    <definedName name="APER">#REF!</definedName>
    <definedName name="APIJA" localSheetId="9">#REF!</definedName>
    <definedName name="APIJA" localSheetId="5">#REF!</definedName>
    <definedName name="APIJA" localSheetId="10">#REF!</definedName>
    <definedName name="APIJA" localSheetId="6">#REF!</definedName>
    <definedName name="APIJA" localSheetId="13">#REF!</definedName>
    <definedName name="APIJA" localSheetId="12">#REF!</definedName>
    <definedName name="APIJA">#REF!</definedName>
    <definedName name="aprdata" localSheetId="9">#REF!</definedName>
    <definedName name="aprdata" localSheetId="5">#REF!</definedName>
    <definedName name="aprdata" localSheetId="10">#REF!</definedName>
    <definedName name="aprdata" localSheetId="6">#REF!</definedName>
    <definedName name="aprdata" localSheetId="13">#REF!</definedName>
    <definedName name="aprdata" localSheetId="12">#REF!</definedName>
    <definedName name="aprdata">#REF!</definedName>
    <definedName name="APU" localSheetId="9">#REF!</definedName>
    <definedName name="APU" localSheetId="5">#REF!</definedName>
    <definedName name="APU" localSheetId="10">#REF!</definedName>
    <definedName name="APU" localSheetId="6">#REF!</definedName>
    <definedName name="APU" localSheetId="12">#REF!</definedName>
    <definedName name="Apu">[29]Apu!$D$8:$AC$2207</definedName>
    <definedName name="APU221.1" localSheetId="9">#REF!</definedName>
    <definedName name="APU221.1" localSheetId="5">#REF!</definedName>
    <definedName name="APU221.1" localSheetId="10">#REF!</definedName>
    <definedName name="APU221.1" localSheetId="6">#REF!</definedName>
    <definedName name="APU221.1" localSheetId="13">#REF!</definedName>
    <definedName name="APU221.1" localSheetId="12">#REF!</definedName>
    <definedName name="APU221.1">#REF!</definedName>
    <definedName name="APU221.2" localSheetId="9">#REF!</definedName>
    <definedName name="APU221.2" localSheetId="5">#REF!</definedName>
    <definedName name="APU221.2" localSheetId="10">#REF!</definedName>
    <definedName name="APU221.2" localSheetId="6">#REF!</definedName>
    <definedName name="APU221.2" localSheetId="13">#REF!</definedName>
    <definedName name="APU221.2" localSheetId="12">#REF!</definedName>
    <definedName name="APU221.2">#REF!</definedName>
    <definedName name="Aq" localSheetId="9">#REF!</definedName>
    <definedName name="Aq" localSheetId="5">#REF!</definedName>
    <definedName name="Aq" localSheetId="10">#REF!</definedName>
    <definedName name="Aq" localSheetId="6">#REF!</definedName>
    <definedName name="Aq" localSheetId="13">#REF!</definedName>
    <definedName name="Aq" localSheetId="12">#REF!</definedName>
    <definedName name="Aq">#REF!</definedName>
    <definedName name="aqaq" localSheetId="9" hidden="1">{"TAB1",#N/A,TRUE,"GENERAL";"TAB2",#N/A,TRUE,"GENERAL";"TAB3",#N/A,TRUE,"GENERAL";"TAB4",#N/A,TRUE,"GENERAL";"TAB5",#N/A,TRUE,"GENERAL"}</definedName>
    <definedName name="aqaq" localSheetId="5" hidden="1">{"TAB1",#N/A,TRUE,"GENERAL";"TAB2",#N/A,TRUE,"GENERAL";"TAB3",#N/A,TRUE,"GENERAL";"TAB4",#N/A,TRUE,"GENERAL";"TAB5",#N/A,TRUE,"GENERAL"}</definedName>
    <definedName name="aqaq" localSheetId="10" hidden="1">{"TAB1",#N/A,TRUE,"GENERAL";"TAB2",#N/A,TRUE,"GENERAL";"TAB3",#N/A,TRUE,"GENERAL";"TAB4",#N/A,TRUE,"GENERAL";"TAB5",#N/A,TRUE,"GENERAL"}</definedName>
    <definedName name="aqaq" localSheetId="6" hidden="1">{"TAB1",#N/A,TRUE,"GENERAL";"TAB2",#N/A,TRUE,"GENERAL";"TAB3",#N/A,TRUE,"GENERAL";"TAB4",#N/A,TRUE,"GENERAL";"TAB5",#N/A,TRUE,"GENERAL"}</definedName>
    <definedName name="aqaq" localSheetId="13" hidden="1">{"TAB1",#N/A,TRUE,"GENERAL";"TAB2",#N/A,TRUE,"GENERAL";"TAB3",#N/A,TRUE,"GENERAL";"TAB4",#N/A,TRUE,"GENERAL";"TAB5",#N/A,TRUE,"GENERAL"}</definedName>
    <definedName name="aqaq" localSheetId="12" hidden="1">{"TAB1",#N/A,TRUE,"GENERAL";"TAB2",#N/A,TRUE,"GENERAL";"TAB3",#N/A,TRUE,"GENERAL";"TAB4",#N/A,TRUE,"GENERAL";"TAB5",#N/A,TRUE,"GENERAL"}</definedName>
    <definedName name="aqaq" hidden="1">{"TAB1",#N/A,TRUE,"GENERAL";"TAB2",#N/A,TRUE,"GENERAL";"TAB3",#N/A,TRUE,"GENERAL";"TAB4",#N/A,TRUE,"GENERAL";"TAB5",#N/A,TRUE,"GENERAL"}</definedName>
    <definedName name="Ar" localSheetId="9">#REF!</definedName>
    <definedName name="Ar" localSheetId="5">#REF!</definedName>
    <definedName name="Ar" localSheetId="10">#REF!</definedName>
    <definedName name="Ar" localSheetId="6">#REF!</definedName>
    <definedName name="Ar" localSheetId="13">#REF!</definedName>
    <definedName name="Ar" localSheetId="12">#REF!</definedName>
    <definedName name="AR">#REF!</definedName>
    <definedName name="area" localSheetId="9">#REF!,#REF!,#REF!,#REF!,#REF!,#REF!,#REF!,#REF!,#REF!,#REF!,#REF!,#REF!,#REF!,#REF!</definedName>
    <definedName name="area" localSheetId="5">#REF!,#REF!,#REF!,#REF!,#REF!,#REF!,#REF!,#REF!,#REF!,#REF!,#REF!,#REF!,#REF!,#REF!</definedName>
    <definedName name="area" localSheetId="10">#REF!,#REF!,#REF!,#REF!,#REF!,#REF!,#REF!,#REF!,#REF!,#REF!,#REF!,#REF!,#REF!,#REF!</definedName>
    <definedName name="area" localSheetId="6">#REF!,#REF!,#REF!,#REF!,#REF!,#REF!,#REF!,#REF!,#REF!,#REF!,#REF!,#REF!,#REF!,#REF!</definedName>
    <definedName name="area" localSheetId="13">#REF!,#REF!,#REF!,#REF!,#REF!,#REF!,#REF!,#REF!,#REF!,#REF!,#REF!,#REF!,#REF!,#REF!</definedName>
    <definedName name="area" localSheetId="12">#REF!,#REF!,#REF!,#REF!,#REF!,#REF!,#REF!,#REF!,#REF!,#REF!,#REF!,#REF!,#REF!,#REF!</definedName>
    <definedName name="AREA">#REF!</definedName>
    <definedName name="Area_canal" localSheetId="10">#REF!</definedName>
    <definedName name="Area_canal" localSheetId="12">[12]Dimensiones!$B$36</definedName>
    <definedName name="Area_canal">#REF!</definedName>
    <definedName name="_xlnm.Consolidate_Area">#N/A</definedName>
    <definedName name="_xlnm.Extract" localSheetId="9">#REF!</definedName>
    <definedName name="_xlnm.Extract" localSheetId="5">#REF!</definedName>
    <definedName name="_xlnm.Extract" localSheetId="10">#REF!</definedName>
    <definedName name="_xlnm.Extract" localSheetId="6">#REF!</definedName>
    <definedName name="_xlnm.Extract" localSheetId="13">#REF!</definedName>
    <definedName name="_xlnm.Extract" localSheetId="12">#REF!</definedName>
    <definedName name="_xlnm.Extract">#REF!</definedName>
    <definedName name="_xlnm.Print_Area" localSheetId="9">'.FM'!$A$1:$C$104</definedName>
    <definedName name="_xlnm.Print_Area" localSheetId="7">'APU CAP. I'!$B$2:$G$1321</definedName>
    <definedName name="_xlnm.Print_Area" localSheetId="16">'APU CAP. II'!$B$2:$G$664</definedName>
    <definedName name="_xlnm.Print_Area" localSheetId="5">AUI!$A$1:$H$43</definedName>
    <definedName name="_xlnm.Print_Area" localSheetId="10">'AUI '!$A$1:$H$60</definedName>
    <definedName name="_xlnm.Print_Area" localSheetId="17">'CANTIDADES I'!$A$1:$U$317</definedName>
    <definedName name="_xlnm.Print_Area" localSheetId="18">'CANTIDADES II'!$A$1:$W$421</definedName>
    <definedName name="_xlnm.Print_Area" localSheetId="19">CRONOGRAMA!$A$1:$W$104</definedName>
    <definedName name="_xlnm.Print_Area" localSheetId="6">'FACTOR PRESTASIONAL'!$A$1:$C$69</definedName>
    <definedName name="_xlnm.Print_Area" localSheetId="8">INSUMOS!$B$3:$D$44</definedName>
    <definedName name="_xlnm.Print_Area" localSheetId="3">INTERVENTORIA!$A$1:$G$37</definedName>
    <definedName name="_xlnm.Print_Area" localSheetId="15">'MANO DE OBRA'!$B$3:$F$36</definedName>
    <definedName name="_xlnm.Print_Area" localSheetId="0">MAQUINARIA!$B$3:$D$6</definedName>
    <definedName name="_xlnm.Print_Area" localSheetId="13">'PGIO '!$A$1:$H$57</definedName>
    <definedName name="_xlnm.Print_Area" localSheetId="12">PMT!$A$1:$G$28</definedName>
    <definedName name="_xlnm.Print_Area" localSheetId="4">PRESUPUESTO!$A$1:$F$56</definedName>
    <definedName name="_xlnm.Print_Area" localSheetId="1">'PRESUPUESTO (2)'!$A$1:$F$87</definedName>
    <definedName name="_xlnm.Print_Area" localSheetId="11">'REVISION DE ESTUDIOS Y DISEÑOS '!$A$1:$G$26</definedName>
    <definedName name="_xlnm.Print_Area">#REF!</definedName>
    <definedName name="Area_Transaction_Assumptions" localSheetId="9">#REF!</definedName>
    <definedName name="Area_Transaction_Assumptions" localSheetId="5">#REF!</definedName>
    <definedName name="Area_Transaction_Assumptions" localSheetId="10">#REF!</definedName>
    <definedName name="Area_Transaction_Assumptions" localSheetId="6">#REF!</definedName>
    <definedName name="Area_Transaction_Assumptions" localSheetId="13">#REF!</definedName>
    <definedName name="Area_Transaction_Assumptions" localSheetId="12">#REF!</definedName>
    <definedName name="Area_Transaction_Assumptions">#REF!</definedName>
    <definedName name="Area_Valuation" localSheetId="9">#REF!</definedName>
    <definedName name="Area_Valuation" localSheetId="5">#REF!</definedName>
    <definedName name="Area_Valuation" localSheetId="10">#REF!</definedName>
    <definedName name="Area_Valuation" localSheetId="6">#REF!</definedName>
    <definedName name="Area_Valuation" localSheetId="13">#REF!</definedName>
    <definedName name="Area_Valuation" localSheetId="12">#REF!</definedName>
    <definedName name="Area_Valuation">#REF!</definedName>
    <definedName name="ARENA" localSheetId="9">#REF!</definedName>
    <definedName name="ARENA" localSheetId="5">#REF!</definedName>
    <definedName name="ARENA" localSheetId="10">#REF!</definedName>
    <definedName name="ARENA" localSheetId="6">#REF!</definedName>
    <definedName name="ARENA" localSheetId="13">#REF!</definedName>
    <definedName name="ARENA" localSheetId="12">#REF!</definedName>
    <definedName name="ARENA">#REF!</definedName>
    <definedName name="Arial" localSheetId="12">#REF!</definedName>
    <definedName name="Arial">#REF!</definedName>
    <definedName name="Arrendamiento" localSheetId="9">#REF!</definedName>
    <definedName name="Arrendamiento" localSheetId="5">#REF!</definedName>
    <definedName name="Arrendamiento" localSheetId="10">#REF!</definedName>
    <definedName name="Arrendamiento" localSheetId="6">#REF!</definedName>
    <definedName name="Arrendamiento" localSheetId="13">#REF!</definedName>
    <definedName name="Arrendamiento" localSheetId="12">#REF!</definedName>
    <definedName name="Arrendamiento">#REF!</definedName>
    <definedName name="ArrendamientoCostos" localSheetId="9">#REF!</definedName>
    <definedName name="ArrendamientoCostos" localSheetId="5">#REF!</definedName>
    <definedName name="ArrendamientoCostos" localSheetId="10">#REF!</definedName>
    <definedName name="ArrendamientoCostos" localSheetId="6">#REF!</definedName>
    <definedName name="ArrendamientoCostos" localSheetId="13">#REF!</definedName>
    <definedName name="ArrendamientoCostos" localSheetId="12">#REF!</definedName>
    <definedName name="ArrendamientoCostos">#REF!</definedName>
    <definedName name="As" localSheetId="9">#REF!</definedName>
    <definedName name="As" localSheetId="5">#REF!</definedName>
    <definedName name="As" localSheetId="10">#REF!</definedName>
    <definedName name="As" localSheetId="6">#REF!</definedName>
    <definedName name="As" localSheetId="13">#REF!</definedName>
    <definedName name="As" localSheetId="12">#REF!</definedName>
    <definedName name="As">#REF!</definedName>
    <definedName name="asas" localSheetId="9">#REF!</definedName>
    <definedName name="asas" localSheetId="5">#REF!</definedName>
    <definedName name="asas" localSheetId="10">#REF!</definedName>
    <definedName name="asas" localSheetId="6">#REF!</definedName>
    <definedName name="asas" localSheetId="13">#REF!</definedName>
    <definedName name="asas" localSheetId="12">#REF!</definedName>
    <definedName name="asas">#REF!</definedName>
    <definedName name="asaSASASAS" localSheetId="9">#REF!</definedName>
    <definedName name="asaSASASAS" localSheetId="5">#REF!</definedName>
    <definedName name="asaSASASAS" localSheetId="10">#REF!</definedName>
    <definedName name="asaSASASAS" localSheetId="6">#REF!</definedName>
    <definedName name="asaSASASAS" localSheetId="13">#REF!</definedName>
    <definedName name="asaSASASAS" localSheetId="12">#REF!</definedName>
    <definedName name="asaSASASAS">#REF!</definedName>
    <definedName name="ASB" localSheetId="9">#REF!</definedName>
    <definedName name="ASB" localSheetId="10">#REF!</definedName>
    <definedName name="ASB" localSheetId="6">#REF!</definedName>
    <definedName name="ASB" localSheetId="12">#REF!</definedName>
    <definedName name="ASB">#REF!</definedName>
    <definedName name="ASD" localSheetId="9" hidden="1">{"via1",#N/A,TRUE,"general";"via2",#N/A,TRUE,"general";"via3",#N/A,TRUE,"general"}</definedName>
    <definedName name="ASD" localSheetId="10">#REF!</definedName>
    <definedName name="ASD" localSheetId="6" hidden="1">{"via1",#N/A,TRUE,"general";"via2",#N/A,TRUE,"general";"via3",#N/A,TRUE,"general"}</definedName>
    <definedName name="ASD" localSheetId="13">#REF!</definedName>
    <definedName name="ASD" localSheetId="12" hidden="1">{"via1",#N/A,TRUE,"general";"via2",#N/A,TRUE,"general";"via3",#N/A,TRUE,"general"}</definedName>
    <definedName name="ASD">#REF!</definedName>
    <definedName name="ASDA" localSheetId="9" hidden="1">{"via1",#N/A,TRUE,"general";"via2",#N/A,TRUE,"general";"via3",#N/A,TRUE,"general"}</definedName>
    <definedName name="ASDA" localSheetId="5" hidden="1">{"via1",#N/A,TRUE,"general";"via2",#N/A,TRUE,"general";"via3",#N/A,TRUE,"general"}</definedName>
    <definedName name="ASDA" localSheetId="10" hidden="1">{"via1",#N/A,TRUE,"general";"via2",#N/A,TRUE,"general";"via3",#N/A,TRUE,"general"}</definedName>
    <definedName name="ASDA" localSheetId="6" hidden="1">{"via1",#N/A,TRUE,"general";"via2",#N/A,TRUE,"general";"via3",#N/A,TRUE,"general"}</definedName>
    <definedName name="ASDA" localSheetId="13" hidden="1">{"via1",#N/A,TRUE,"general";"via2",#N/A,TRUE,"general";"via3",#N/A,TRUE,"general"}</definedName>
    <definedName name="ASDA" localSheetId="12"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2" hidden="1">{"TAB1",#N/A,TRUE,"GENERAL";"TAB2",#N/A,TRUE,"GENERAL";"TAB3",#N/A,TRUE,"GENERAL";"TAB4",#N/A,TRUE,"GENERAL";"TAB5",#N/A,TRUE,"GENERAL"}</definedName>
    <definedName name="asdasd" hidden="1">{"TAB1",#N/A,TRUE,"GENERAL";"TAB2",#N/A,TRUE,"GENERAL";"TAB3",#N/A,TRUE,"GENERAL";"TAB4",#N/A,TRUE,"GENERAL";"TAB5",#N/A,TRUE,"GENERAL"}</definedName>
    <definedName name="asdd" localSheetId="9">#REF!</definedName>
    <definedName name="asdd" localSheetId="5">#REF!</definedName>
    <definedName name="asdd" localSheetId="10">#REF!</definedName>
    <definedName name="asdd" localSheetId="6">#REF!</definedName>
    <definedName name="asdd" localSheetId="13">#REF!</definedName>
    <definedName name="asdd" localSheetId="12">#REF!</definedName>
    <definedName name="asdd">#REF!</definedName>
    <definedName name="asdf" localSheetId="9" hidden="1">{"via1",#N/A,TRUE,"general";"via2",#N/A,TRUE,"general";"via3",#N/A,TRUE,"general"}</definedName>
    <definedName name="asdf" localSheetId="5" hidden="1">{"via1",#N/A,TRUE,"general";"via2",#N/A,TRUE,"general";"via3",#N/A,TRUE,"general"}</definedName>
    <definedName name="asdf" localSheetId="10" hidden="1">{"via1",#N/A,TRUE,"general";"via2",#N/A,TRUE,"general";"via3",#N/A,TRUE,"general"}</definedName>
    <definedName name="asdf" localSheetId="6" hidden="1">{"via1",#N/A,TRUE,"general";"via2",#N/A,TRUE,"general";"via3",#N/A,TRUE,"general"}</definedName>
    <definedName name="asdf" localSheetId="13" hidden="1">{"via1",#N/A,TRUE,"general";"via2",#N/A,TRUE,"general";"via3",#N/A,TRUE,"general"}</definedName>
    <definedName name="asdf" localSheetId="12"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5" hidden="1">{"via1",#N/A,TRUE,"general";"via2",#N/A,TRUE,"general";"via3",#N/A,TRUE,"general"}</definedName>
    <definedName name="asdfa" localSheetId="10" hidden="1">{"via1",#N/A,TRUE,"general";"via2",#N/A,TRUE,"general";"via3",#N/A,TRUE,"general"}</definedName>
    <definedName name="asdfa" localSheetId="6" hidden="1">{"via1",#N/A,TRUE,"general";"via2",#N/A,TRUE,"general";"via3",#N/A,TRUE,"general"}</definedName>
    <definedName name="asdfa" localSheetId="13" hidden="1">{"via1",#N/A,TRUE,"general";"via2",#N/A,TRUE,"general";"via3",#N/A,TRUE,"general"}</definedName>
    <definedName name="asdfa" localSheetId="12" hidden="1">{"via1",#N/A,TRUE,"general";"via2",#N/A,TRUE,"general";"via3",#N/A,TRUE,"general"}</definedName>
    <definedName name="asdfa" hidden="1">{"via1",#N/A,TRUE,"general";"via2",#N/A,TRUE,"general";"via3",#N/A,TRUE,"general"}</definedName>
    <definedName name="asdfadsfadsfafda" localSheetId="10">#REF!</definedName>
    <definedName name="asdfadsfadsfafda" localSheetId="12">[18]Insumos!#REF!</definedName>
    <definedName name="asdfadsfadsfafda">#REF!</definedName>
    <definedName name="asdfasdf" localSheetId="10">#REF!</definedName>
    <definedName name="asdfasdf" localSheetId="12">[3]INSUMOS!#REF!</definedName>
    <definedName name="asdfasdf">#REF!</definedName>
    <definedName name="asdfñk">#N/A</definedName>
    <definedName name="asfasd" localSheetId="9" hidden="1">{"via1",#N/A,TRUE,"general";"via2",#N/A,TRUE,"general";"via3",#N/A,TRUE,"general"}</definedName>
    <definedName name="asfasd" localSheetId="5" hidden="1">{"via1",#N/A,TRUE,"general";"via2",#N/A,TRUE,"general";"via3",#N/A,TRUE,"general"}</definedName>
    <definedName name="asfasd" localSheetId="10" hidden="1">{"via1",#N/A,TRUE,"general";"via2",#N/A,TRUE,"general";"via3",#N/A,TRUE,"general"}</definedName>
    <definedName name="asfasd" localSheetId="6" hidden="1">{"via1",#N/A,TRUE,"general";"via2",#N/A,TRUE,"general";"via3",#N/A,TRUE,"general"}</definedName>
    <definedName name="asfasd" localSheetId="13" hidden="1">{"via1",#N/A,TRUE,"general";"via2",#N/A,TRUE,"general";"via3",#N/A,TRUE,"general"}</definedName>
    <definedName name="asfasd" localSheetId="12"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5" hidden="1">{"via1",#N/A,TRUE,"general";"via2",#N/A,TRUE,"general";"via3",#N/A,TRUE,"general"}</definedName>
    <definedName name="asfasdl" localSheetId="10" hidden="1">{"via1",#N/A,TRUE,"general";"via2",#N/A,TRUE,"general";"via3",#N/A,TRUE,"general"}</definedName>
    <definedName name="asfasdl" localSheetId="6" hidden="1">{"via1",#N/A,TRUE,"general";"via2",#N/A,TRUE,"general";"via3",#N/A,TRUE,"general"}</definedName>
    <definedName name="asfasdl" localSheetId="13" hidden="1">{"via1",#N/A,TRUE,"general";"via2",#N/A,TRUE,"general";"via3",#N/A,TRUE,"general"}</definedName>
    <definedName name="asfasdl" localSheetId="12" hidden="1">{"via1",#N/A,TRUE,"general";"via2",#N/A,TRUE,"general";"via3",#N/A,TRUE,"general"}</definedName>
    <definedName name="asfasdl" hidden="1">{"via1",#N/A,TRUE,"general";"via2",#N/A,TRUE,"general";"via3",#N/A,TRUE,"general"}</definedName>
    <definedName name="asff" localSheetId="9" hidden="1">{"TAB1",#N/A,TRUE,"GENERAL";"TAB2",#N/A,TRUE,"GENERAL";"TAB3",#N/A,TRUE,"GENERAL";"TAB4",#N/A,TRUE,"GENERAL";"TAB5",#N/A,TRUE,"GENERAL"}</definedName>
    <definedName name="asff" localSheetId="5" hidden="1">{"TAB1",#N/A,TRUE,"GENERAL";"TAB2",#N/A,TRUE,"GENERAL";"TAB3",#N/A,TRUE,"GENERAL";"TAB4",#N/A,TRUE,"GENERAL";"TAB5",#N/A,TRUE,"GENERAL"}</definedName>
    <definedName name="asff" localSheetId="10" hidden="1">{"TAB1",#N/A,TRUE,"GENERAL";"TAB2",#N/A,TRUE,"GENERAL";"TAB3",#N/A,TRUE,"GENERAL";"TAB4",#N/A,TRUE,"GENERAL";"TAB5",#N/A,TRUE,"GENERAL"}</definedName>
    <definedName name="asff" localSheetId="6" hidden="1">{"TAB1",#N/A,TRUE,"GENERAL";"TAB2",#N/A,TRUE,"GENERAL";"TAB3",#N/A,TRUE,"GENERAL";"TAB4",#N/A,TRUE,"GENERAL";"TAB5",#N/A,TRUE,"GENERAL"}</definedName>
    <definedName name="asff" localSheetId="13" hidden="1">{"TAB1",#N/A,TRUE,"GENERAL";"TAB2",#N/A,TRUE,"GENERAL";"TAB3",#N/A,TRUE,"GENERAL";"TAB4",#N/A,TRUE,"GENERAL";"TAB5",#N/A,TRUE,"GENERAL"}</definedName>
    <definedName name="asff" localSheetId="12"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5" hidden="1">{"via1",#N/A,TRUE,"general";"via2",#N/A,TRUE,"general";"via3",#N/A,TRUE,"general"}</definedName>
    <definedName name="asfghjoi" localSheetId="10" hidden="1">{"via1",#N/A,TRUE,"general";"via2",#N/A,TRUE,"general";"via3",#N/A,TRUE,"general"}</definedName>
    <definedName name="asfghjoi" localSheetId="6" hidden="1">{"via1",#N/A,TRUE,"general";"via2",#N/A,TRUE,"general";"via3",#N/A,TRUE,"general"}</definedName>
    <definedName name="asfghjoi" localSheetId="13" hidden="1">{"via1",#N/A,TRUE,"general";"via2",#N/A,TRUE,"general";"via3",#N/A,TRUE,"general"}</definedName>
    <definedName name="asfghjoi" localSheetId="12" hidden="1">{"via1",#N/A,TRUE,"general";"via2",#N/A,TRUE,"general";"via3",#N/A,TRUE,"general"}</definedName>
    <definedName name="asfghjoi" hidden="1">{"via1",#N/A,TRUE,"general";"via2",#N/A,TRUE,"general";"via3",#N/A,TRUE,"general"}</definedName>
    <definedName name="AsistenciaCarretera" localSheetId="9">#REF!</definedName>
    <definedName name="AsistenciaCarretera" localSheetId="5">#REF!</definedName>
    <definedName name="AsistenciaCarretera" localSheetId="10">#REF!</definedName>
    <definedName name="AsistenciaCarretera" localSheetId="6">#REF!</definedName>
    <definedName name="AsistenciaCarretera" localSheetId="13">#REF!</definedName>
    <definedName name="AsistenciaCarretera" localSheetId="12">#REF!</definedName>
    <definedName name="AsistenciaCarretera">#REF!</definedName>
    <definedName name="AsistenciaCostos" localSheetId="9">#REF!</definedName>
    <definedName name="AsistenciaCostos" localSheetId="5">#REF!</definedName>
    <definedName name="AsistenciaCostos" localSheetId="10">#REF!</definedName>
    <definedName name="AsistenciaCostos" localSheetId="6">#REF!</definedName>
    <definedName name="AsistenciaCostos" localSheetId="13">#REF!</definedName>
    <definedName name="AsistenciaCostos" localSheetId="12">#REF!</definedName>
    <definedName name="AsistenciaCostos">#REF!</definedName>
    <definedName name="asojkdr" localSheetId="9"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2" hidden="1">{"TAB1",#N/A,TRUE,"GENERAL";"TAB2",#N/A,TRUE,"GENERAL";"TAB3",#N/A,TRUE,"GENERAL";"TAB4",#N/A,TRUE,"GENERAL";"TAB5",#N/A,TRUE,"GENERAL"}</definedName>
    <definedName name="asojkdr" hidden="1">{"TAB1",#N/A,TRUE,"GENERAL";"TAB2",#N/A,TRUE,"GENERAL";"TAB3",#N/A,TRUE,"GENERAL";"TAB4",#N/A,TRUE,"GENERAL";"TAB5",#N/A,TRUE,"GENERAL"}</definedName>
    <definedName name="ASS" localSheetId="9">#REF!</definedName>
    <definedName name="ASS" localSheetId="5">#REF!</definedName>
    <definedName name="ASS" localSheetId="10">#REF!</definedName>
    <definedName name="ASS" localSheetId="6">#REF!</definedName>
    <definedName name="ASS" localSheetId="13">#REF!</definedName>
    <definedName name="ASS" localSheetId="12">#REF!</definedName>
    <definedName name="ASS">#REF!</definedName>
    <definedName name="assdf" localSheetId="9">#REF!</definedName>
    <definedName name="assdf" localSheetId="5">#REF!</definedName>
    <definedName name="assdf" localSheetId="10">#REF!</definedName>
    <definedName name="assdf" localSheetId="6">#REF!</definedName>
    <definedName name="assdf" localSheetId="13">#REF!</definedName>
    <definedName name="assdf" localSheetId="12">#REF!</definedName>
    <definedName name="assdf">#REF!</definedName>
    <definedName name="assetclass" localSheetId="9">#REF!</definedName>
    <definedName name="assetclass" localSheetId="5">#REF!</definedName>
    <definedName name="assetclass" localSheetId="10">#REF!</definedName>
    <definedName name="assetclass" localSheetId="6">#REF!</definedName>
    <definedName name="assetclass" localSheetId="13">#REF!</definedName>
    <definedName name="assetclass" localSheetId="12">#REF!</definedName>
    <definedName name="assetclass">#REF!</definedName>
    <definedName name="assetclass2" localSheetId="9">#REF!</definedName>
    <definedName name="assetclass2" localSheetId="5">#REF!</definedName>
    <definedName name="assetclass2" localSheetId="10">#REF!</definedName>
    <definedName name="assetclass2" localSheetId="6">#REF!</definedName>
    <definedName name="assetclass2" localSheetId="13">#REF!</definedName>
    <definedName name="assetclass2" localSheetId="12">#REF!</definedName>
    <definedName name="assetclass2">#REF!</definedName>
    <definedName name="assetclass3" localSheetId="9">#REF!</definedName>
    <definedName name="assetclass3" localSheetId="5">#REF!</definedName>
    <definedName name="assetclass3" localSheetId="10">#REF!</definedName>
    <definedName name="assetclass3" localSheetId="6">#REF!</definedName>
    <definedName name="assetclass3" localSheetId="13">#REF!</definedName>
    <definedName name="assetclass3" localSheetId="12">#REF!</definedName>
    <definedName name="assetclass3">#REF!</definedName>
    <definedName name="At" localSheetId="9">#REF!</definedName>
    <definedName name="At" localSheetId="6">#REF!</definedName>
    <definedName name="at" localSheetId="12">#REF!</definedName>
    <definedName name="At">#REF!</definedName>
    <definedName name="ATenerEnCuenta" localSheetId="12">#REF!</definedName>
    <definedName name="ATenerEnCuenta">#REF!</definedName>
    <definedName name="ATRS" localSheetId="10">#REF!</definedName>
    <definedName name="ATRS" localSheetId="12">[22]TRANS!$A$1:$D$65536</definedName>
    <definedName name="ATRS">#REF!</definedName>
    <definedName name="Au" localSheetId="9">#REF!</definedName>
    <definedName name="Au" localSheetId="5">#REF!</definedName>
    <definedName name="Au" localSheetId="10">#REF!</definedName>
    <definedName name="Au" localSheetId="6">#REF!</definedName>
    <definedName name="Au" localSheetId="13">#REF!</definedName>
    <definedName name="Au" localSheetId="12">#REF!</definedName>
    <definedName name="Au">#REF!</definedName>
    <definedName name="aur" localSheetId="9">#REF!</definedName>
    <definedName name="aur" localSheetId="5">#REF!</definedName>
    <definedName name="aur" localSheetId="10">#REF!</definedName>
    <definedName name="aur" localSheetId="6">#REF!</definedName>
    <definedName name="aur" localSheetId="13">#REF!</definedName>
    <definedName name="aur" localSheetId="12">#REF!</definedName>
    <definedName name="aur">#REF!</definedName>
    <definedName name="auto1" localSheetId="9">#REF!</definedName>
    <definedName name="auto1" localSheetId="5">#REF!</definedName>
    <definedName name="auto1" localSheetId="10">#REF!</definedName>
    <definedName name="auto1" localSheetId="6">#REF!</definedName>
    <definedName name="auto1" localSheetId="13">#REF!</definedName>
    <definedName name="auto1" localSheetId="12">#REF!</definedName>
    <definedName name="auto1">#REF!</definedName>
    <definedName name="auto2" localSheetId="9">#REF!</definedName>
    <definedName name="auto2" localSheetId="5">#REF!</definedName>
    <definedName name="auto2" localSheetId="10">#REF!</definedName>
    <definedName name="auto2" localSheetId="6">#REF!</definedName>
    <definedName name="auto2" localSheetId="13">#REF!</definedName>
    <definedName name="auto2" localSheetId="12">#REF!</definedName>
    <definedName name="auto2">#REF!</definedName>
    <definedName name="AUTOPISTA" localSheetId="10">#REF!</definedName>
    <definedName name="AUTOPISTA" localSheetId="12">'[30]CIRCUITOS CODENSA'!#REF!</definedName>
    <definedName name="AUTOPISTA">#REF!</definedName>
    <definedName name="av" localSheetId="9">#REF!</definedName>
    <definedName name="av" localSheetId="5">#REF!</definedName>
    <definedName name="av" localSheetId="10">#REF!</definedName>
    <definedName name="av" localSheetId="6">#REF!</definedName>
    <definedName name="av" localSheetId="13">#REF!</definedName>
    <definedName name="av" localSheetId="12">#REF!</definedName>
    <definedName name="av">#REF!</definedName>
    <definedName name="avcashf" localSheetId="9">#REF!</definedName>
    <definedName name="avcashf" localSheetId="5">#REF!</definedName>
    <definedName name="avcashf" localSheetId="10">#REF!</definedName>
    <definedName name="avcashf" localSheetId="6">#REF!</definedName>
    <definedName name="avcashf" localSheetId="13">#REF!</definedName>
    <definedName name="avcashf" localSheetId="12">#REF!</definedName>
    <definedName name="avcashf">#REF!</definedName>
    <definedName name="avcashv" localSheetId="9">#REF!</definedName>
    <definedName name="avcashv" localSheetId="5">#REF!</definedName>
    <definedName name="avcashv" localSheetId="10">#REF!</definedName>
    <definedName name="avcashv" localSheetId="6">#REF!</definedName>
    <definedName name="avcashv" localSheetId="13">#REF!</definedName>
    <definedName name="avcashv" localSheetId="12">#REF!</definedName>
    <definedName name="avcashv">#REF!</definedName>
    <definedName name="AVIGA" localSheetId="9">#REF!</definedName>
    <definedName name="AVIGA" localSheetId="5">#REF!</definedName>
    <definedName name="AVIGA" localSheetId="10">#REF!</definedName>
    <definedName name="AVIGA" localSheetId="6">#REF!</definedName>
    <definedName name="AVIGA" localSheetId="13">#REF!</definedName>
    <definedName name="AVIGA" localSheetId="12">#REF!</definedName>
    <definedName name="AVIGA">#REF!</definedName>
    <definedName name="avvatrecf" localSheetId="9">#REF!</definedName>
    <definedName name="avvatrecf" localSheetId="5">#REF!</definedName>
    <definedName name="avvatrecf" localSheetId="10">#REF!</definedName>
    <definedName name="avvatrecf" localSheetId="6">#REF!</definedName>
    <definedName name="avvatrecf" localSheetId="13">#REF!</definedName>
    <definedName name="avvatrecf" localSheetId="12">#REF!</definedName>
    <definedName name="avvatrecf">#REF!</definedName>
    <definedName name="avvatrecv" localSheetId="9">#REF!</definedName>
    <definedName name="avvatrecv" localSheetId="5">#REF!</definedName>
    <definedName name="avvatrecv" localSheetId="10">#REF!</definedName>
    <definedName name="avvatrecv" localSheetId="6">#REF!</definedName>
    <definedName name="avvatrecv" localSheetId="13">#REF!</definedName>
    <definedName name="avvatrecv" localSheetId="12">#REF!</definedName>
    <definedName name="avvatrecv">#REF!</definedName>
    <definedName name="avvatrevf" localSheetId="9">#REF!</definedName>
    <definedName name="avvatrevf" localSheetId="5">#REF!</definedName>
    <definedName name="avvatrevf" localSheetId="10">#REF!</definedName>
    <definedName name="avvatrevf" localSheetId="6">#REF!</definedName>
    <definedName name="avvatrevf" localSheetId="13">#REF!</definedName>
    <definedName name="avvatrevf" localSheetId="12">#REF!</definedName>
    <definedName name="avvatrevf">#REF!</definedName>
    <definedName name="Ax" localSheetId="9">#REF!</definedName>
    <definedName name="Ax" localSheetId="5">#REF!</definedName>
    <definedName name="Ax" localSheetId="10">#REF!</definedName>
    <definedName name="Ax" localSheetId="6">#REF!</definedName>
    <definedName name="Ax" localSheetId="13">#REF!</definedName>
    <definedName name="Ax" localSheetId="12">#REF!</definedName>
    <definedName name="Ax">#REF!</definedName>
    <definedName name="Ay" localSheetId="9">#REF!</definedName>
    <definedName name="Ay" localSheetId="5">#REF!</definedName>
    <definedName name="Ay" localSheetId="10">#REF!</definedName>
    <definedName name="Ay" localSheetId="6">#REF!</definedName>
    <definedName name="Ay" localSheetId="13">#REF!</definedName>
    <definedName name="Ay" localSheetId="12">#REF!</definedName>
    <definedName name="Ay">#REF!</definedName>
    <definedName name="AYU" localSheetId="12">#REF!</definedName>
    <definedName name="AYU">#REF!</definedName>
    <definedName name="ayuda"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YUDANTE" localSheetId="10">#REF!</definedName>
    <definedName name="AYUDANTE" localSheetId="12">[31]PRECIOS!$B$18</definedName>
    <definedName name="AYUDANTE">#REF!</definedName>
    <definedName name="azaz" localSheetId="9" hidden="1">{"TAB1",#N/A,TRUE,"GENERAL";"TAB2",#N/A,TRUE,"GENERAL";"TAB3",#N/A,TRUE,"GENERAL";"TAB4",#N/A,TRUE,"GENERAL";"TAB5",#N/A,TRUE,"GENERAL"}</definedName>
    <definedName name="azaz" localSheetId="5" hidden="1">{"TAB1",#N/A,TRUE,"GENERAL";"TAB2",#N/A,TRUE,"GENERAL";"TAB3",#N/A,TRUE,"GENERAL";"TAB4",#N/A,TRUE,"GENERAL";"TAB5",#N/A,TRUE,"GENERAL"}</definedName>
    <definedName name="azaz" localSheetId="10" hidden="1">{"TAB1",#N/A,TRUE,"GENERAL";"TAB2",#N/A,TRUE,"GENERAL";"TAB3",#N/A,TRUE,"GENERAL";"TAB4",#N/A,TRUE,"GENERAL";"TAB5",#N/A,TRUE,"GENERAL"}</definedName>
    <definedName name="azaz" localSheetId="6" hidden="1">{"TAB1",#N/A,TRUE,"GENERAL";"TAB2",#N/A,TRUE,"GENERAL";"TAB3",#N/A,TRUE,"GENERAL";"TAB4",#N/A,TRUE,"GENERAL";"TAB5",#N/A,TRUE,"GENERAL"}</definedName>
    <definedName name="azaz" localSheetId="13" hidden="1">{"TAB1",#N/A,TRUE,"GENERAL";"TAB2",#N/A,TRUE,"GENERAL";"TAB3",#N/A,TRUE,"GENERAL";"TAB4",#N/A,TRUE,"GENERAL";"TAB5",#N/A,TRUE,"GENERAL"}</definedName>
    <definedName name="azaz" localSheetId="12" hidden="1">{"TAB1",#N/A,TRUE,"GENERAL";"TAB2",#N/A,TRUE,"GENERAL";"TAB3",#N/A,TRUE,"GENERAL";"TAB4",#N/A,TRUE,"GENERAL";"TAB5",#N/A,TRUE,"GENERAL"}</definedName>
    <definedName name="azaz" hidden="1">{"TAB1",#N/A,TRUE,"GENERAL";"TAB2",#N/A,TRUE,"GENERAL";"TAB3",#N/A,TRUE,"GENERAL";"TAB4",#N/A,TRUE,"GENERAL";"TAB5",#N/A,TRUE,"GENERAL"}</definedName>
    <definedName name="Azimut" localSheetId="9">#REF!</definedName>
    <definedName name="Azimut" localSheetId="5">#REF!</definedName>
    <definedName name="Azimut" localSheetId="10">#REF!</definedName>
    <definedName name="Azimut" localSheetId="6">#REF!</definedName>
    <definedName name="Azimut" localSheetId="13">#REF!</definedName>
    <definedName name="Azimut" localSheetId="12">#REF!</definedName>
    <definedName name="Azimut">#REF!</definedName>
    <definedName name="b" localSheetId="9">#REF!</definedName>
    <definedName name="b" localSheetId="5">#REF!</definedName>
    <definedName name="b" localSheetId="10">#REF!</definedName>
    <definedName name="b" localSheetId="6">#REF!</definedName>
    <definedName name="b" localSheetId="13">#REF!</definedName>
    <definedName name="b" localSheetId="12">#REF!</definedName>
    <definedName name="b">#REF!</definedName>
    <definedName name="B.DATOS" localSheetId="10">#REF!</definedName>
    <definedName name="B.DATOS" localSheetId="12">[6]BS.DATOS!$B$5:$N$30</definedName>
    <definedName name="B.DATOS">#REF!</definedName>
    <definedName name="B.T1">#REF!</definedName>
    <definedName name="B_impresión_IM" localSheetId="9">#REF!</definedName>
    <definedName name="B_impresión_IM" localSheetId="5">#REF!</definedName>
    <definedName name="B_impresión_IM" localSheetId="10">#REF!</definedName>
    <definedName name="B_impresión_IM" localSheetId="6">#REF!</definedName>
    <definedName name="B_impresión_IM" localSheetId="13">#REF!</definedName>
    <definedName name="B_impresión_IM" localSheetId="12">#REF!</definedName>
    <definedName name="B_impresión_IM">#REF!</definedName>
    <definedName name="B_T1">#REF!</definedName>
    <definedName name="B10512." localSheetId="9">#REF!</definedName>
    <definedName name="B10512." localSheetId="5">#REF!</definedName>
    <definedName name="B10512." localSheetId="10">#REF!</definedName>
    <definedName name="B10512." localSheetId="6">#REF!</definedName>
    <definedName name="B10512." localSheetId="13">#REF!</definedName>
    <definedName name="B10512." localSheetId="12">#REF!</definedName>
    <definedName name="B10512.">#REF!</definedName>
    <definedName name="Ba" localSheetId="9">#REF!</definedName>
    <definedName name="Ba" localSheetId="5">#REF!</definedName>
    <definedName name="Ba" localSheetId="10">#REF!</definedName>
    <definedName name="Ba" localSheetId="6">#REF!</definedName>
    <definedName name="Ba" localSheetId="13">#REF!</definedName>
    <definedName name="Ba" localSheetId="12">#REF!</definedName>
    <definedName name="Ba">#REF!</definedName>
    <definedName name="backup" localSheetId="9">#REF!</definedName>
    <definedName name="backup" localSheetId="5">#REF!</definedName>
    <definedName name="backup" localSheetId="10">#REF!</definedName>
    <definedName name="backup" localSheetId="6">#REF!</definedName>
    <definedName name="backup" localSheetId="13">#REF!</definedName>
    <definedName name="backup" localSheetId="12">#REF!</definedName>
    <definedName name="backup">#REF!</definedName>
    <definedName name="BAJA" localSheetId="9">#REF!</definedName>
    <definedName name="BAJA" localSheetId="5">#REF!</definedName>
    <definedName name="BAJA" localSheetId="10">#REF!</definedName>
    <definedName name="BAJA" localSheetId="6">#REF!</definedName>
    <definedName name="BAJA" localSheetId="13">#REF!</definedName>
    <definedName name="BAJA" localSheetId="12">#REF!</definedName>
    <definedName name="BAJA">#REF!</definedName>
    <definedName name="BALASTO" localSheetId="9">#REF!</definedName>
    <definedName name="BALASTO" localSheetId="5">#REF!</definedName>
    <definedName name="BALASTO" localSheetId="10">#REF!</definedName>
    <definedName name="BALASTO" localSheetId="6">#REF!</definedName>
    <definedName name="BALASTO" localSheetId="13">#REF!</definedName>
    <definedName name="BALASTO" localSheetId="12">#REF!</definedName>
    <definedName name="BALASTO">#REF!</definedName>
    <definedName name="BALDOSIN" localSheetId="9">#REF!</definedName>
    <definedName name="BALDOSIN" localSheetId="5">#REF!</definedName>
    <definedName name="BALDOSIN" localSheetId="10">#REF!</definedName>
    <definedName name="BALDOSIN" localSheetId="6">#REF!</definedName>
    <definedName name="BALDOSIN" localSheetId="13">#REF!</definedName>
    <definedName name="BALDOSIN" localSheetId="12">#REF!</definedName>
    <definedName name="BALDOSIN">#REF!</definedName>
    <definedName name="BANCO" localSheetId="12">#REF!</definedName>
    <definedName name="BANCO">#REF!</definedName>
    <definedName name="Banda2" localSheetId="9">#REF!</definedName>
    <definedName name="Banda2" localSheetId="5">#REF!</definedName>
    <definedName name="Banda2" localSheetId="10">#REF!</definedName>
    <definedName name="Banda2" localSheetId="6">#REF!</definedName>
    <definedName name="Banda2" localSheetId="13">#REF!</definedName>
    <definedName name="Banda2" localSheetId="12">#REF!</definedName>
    <definedName name="Banda2">#REF!</definedName>
    <definedName name="Banda2a" localSheetId="9">#REF!</definedName>
    <definedName name="Banda2a" localSheetId="5">#REF!</definedName>
    <definedName name="Banda2a" localSheetId="10">#REF!</definedName>
    <definedName name="Banda2a" localSheetId="6">#REF!</definedName>
    <definedName name="Banda2a" localSheetId="13">#REF!</definedName>
    <definedName name="Banda2a" localSheetId="12">#REF!</definedName>
    <definedName name="Banda2a">#REF!</definedName>
    <definedName name="barranquilla" localSheetId="9">#REF!</definedName>
    <definedName name="barranquilla" localSheetId="5">#REF!</definedName>
    <definedName name="barranquilla" localSheetId="10">#REF!</definedName>
    <definedName name="barranquilla" localSheetId="6">#REF!</definedName>
    <definedName name="barranquilla" localSheetId="13">#REF!</definedName>
    <definedName name="barranquilla" localSheetId="12">#REF!</definedName>
    <definedName name="barranquilla">#REF!</definedName>
    <definedName name="Base" localSheetId="9">#REF!</definedName>
    <definedName name="Base" localSheetId="5">#REF!</definedName>
    <definedName name="Base" localSheetId="10">#REF!</definedName>
    <definedName name="Base" localSheetId="6">#REF!</definedName>
    <definedName name="Base" localSheetId="13">#REF!</definedName>
    <definedName name="Base" localSheetId="12">#REF!</definedName>
    <definedName name="BASE">#REF!</definedName>
    <definedName name="Base_datos_IM" localSheetId="10">#REF!</definedName>
    <definedName name="Base_datos_IM" localSheetId="12">[18]Insumos!#REF!</definedName>
    <definedName name="Base_datos_IM">#REF!</definedName>
    <definedName name="Base_Mat" localSheetId="9">#REF!</definedName>
    <definedName name="Base_Mat" localSheetId="5">#REF!</definedName>
    <definedName name="Base_Mat" localSheetId="10">#REF!</definedName>
    <definedName name="Base_Mat" localSheetId="6">#REF!</definedName>
    <definedName name="Base_Mat" localSheetId="13">#REF!</definedName>
    <definedName name="Base_Mat" localSheetId="12">#REF!</definedName>
    <definedName name="Base_Mat">#REF!</definedName>
    <definedName name="Base_MO" localSheetId="9">#REF!</definedName>
    <definedName name="Base_MO" localSheetId="5">#REF!</definedName>
    <definedName name="Base_MO" localSheetId="10">#REF!</definedName>
    <definedName name="Base_MO" localSheetId="6">#REF!</definedName>
    <definedName name="Base_MO" localSheetId="13">#REF!</definedName>
    <definedName name="Base_MO" localSheetId="12">#REF!</definedName>
    <definedName name="Base_MO">#REF!</definedName>
    <definedName name="base_VaR" localSheetId="9">#REF!</definedName>
    <definedName name="base_VaR" localSheetId="5">#REF!</definedName>
    <definedName name="base_VaR" localSheetId="10">#REF!</definedName>
    <definedName name="base_VaR" localSheetId="6">#REF!</definedName>
    <definedName name="base_VaR" localSheetId="13">#REF!</definedName>
    <definedName name="base_VaR" localSheetId="12">#REF!</definedName>
    <definedName name="base_VaR">#REF!</definedName>
    <definedName name="BASE2" localSheetId="12">#REF!</definedName>
    <definedName name="BASE2">#REF!</definedName>
    <definedName name="BASEDATOS" localSheetId="9">#REF!</definedName>
    <definedName name="BASEDATOS" localSheetId="5">#REF!</definedName>
    <definedName name="BASEDATOS" localSheetId="10">#REF!</definedName>
    <definedName name="BASEDATOS" localSheetId="6">#REF!</definedName>
    <definedName name="BASEDATOS" localSheetId="13">#REF!</definedName>
    <definedName name="BASEDATOS" localSheetId="12">#REF!</definedName>
    <definedName name="BASEDATOS">#REF!</definedName>
    <definedName name="_xlnm.Database" localSheetId="9">#REF!</definedName>
    <definedName name="_xlnm.Database" localSheetId="5">#REF!</definedName>
    <definedName name="_xlnm.Database" localSheetId="10">#REF!</definedName>
    <definedName name="_xlnm.Database" localSheetId="6">#REF!</definedName>
    <definedName name="_xlnm.Database" localSheetId="13">#REF!</definedName>
    <definedName name="_xlnm.Database" localSheetId="12">#REF!</definedName>
    <definedName name="_xlnm.Database">#REF!</definedName>
    <definedName name="BASEGRAV" localSheetId="12">#REF!</definedName>
    <definedName name="BASEGRAV">#REF!</definedName>
    <definedName name="BasePeriod" localSheetId="9">#REF!</definedName>
    <definedName name="BasePeriod" localSheetId="5">#REF!</definedName>
    <definedName name="BasePeriod" localSheetId="10">#REF!</definedName>
    <definedName name="BasePeriod" localSheetId="6">#REF!</definedName>
    <definedName name="BasePeriod" localSheetId="13">#REF!</definedName>
    <definedName name="BasePeriod" localSheetId="12">#REF!</definedName>
    <definedName name="BasePeriod">#REF!</definedName>
    <definedName name="BaseYear" localSheetId="9">#REF!</definedName>
    <definedName name="BaseYear" localSheetId="5">#REF!</definedName>
    <definedName name="BaseYear" localSheetId="10">#REF!</definedName>
    <definedName name="BaseYear" localSheetId="6">#REF!</definedName>
    <definedName name="BaseYear" localSheetId="13">#REF!</definedName>
    <definedName name="BaseYear" localSheetId="12">#REF!</definedName>
    <definedName name="BaseYear">#REF!</definedName>
    <definedName name="Bb" localSheetId="9">#REF!</definedName>
    <definedName name="Bb" localSheetId="5">#REF!</definedName>
    <definedName name="Bb" localSheetId="10">#REF!</definedName>
    <definedName name="Bb" localSheetId="6">#REF!</definedName>
    <definedName name="Bb" localSheetId="13">#REF!</definedName>
    <definedName name="Bb" localSheetId="12">#REF!</definedName>
    <definedName name="Bb">#REF!</definedName>
    <definedName name="bbb" localSheetId="9">#REF!</definedName>
    <definedName name="bbb" localSheetId="5">#REF!</definedName>
    <definedName name="bbb" localSheetId="10">#REF!</definedName>
    <definedName name="bbb" localSheetId="6">#REF!</definedName>
    <definedName name="bbb" localSheetId="13">#REF!</definedName>
    <definedName name="bbb" localSheetId="12">#REF!</definedName>
    <definedName name="bbb">#REF!</definedName>
    <definedName name="bbbbbb" localSheetId="9" hidden="1">{"via1",#N/A,TRUE,"general";"via2",#N/A,TRUE,"general";"via3",#N/A,TRUE,"general"}</definedName>
    <definedName name="bbbbbb" localSheetId="5" hidden="1">{"via1",#N/A,TRUE,"general";"via2",#N/A,TRUE,"general";"via3",#N/A,TRUE,"general"}</definedName>
    <definedName name="bbbbbb" localSheetId="10" hidden="1">{"via1",#N/A,TRUE,"general";"via2",#N/A,TRUE,"general";"via3",#N/A,TRUE,"general"}</definedName>
    <definedName name="bbbbbb" localSheetId="6" hidden="1">{"via1",#N/A,TRUE,"general";"via2",#N/A,TRUE,"general";"via3",#N/A,TRUE,"general"}</definedName>
    <definedName name="bbbbbb" localSheetId="13" hidden="1">{"via1",#N/A,TRUE,"general";"via2",#N/A,TRUE,"general";"via3",#N/A,TRUE,"general"}</definedName>
    <definedName name="bbbbbb" localSheetId="12"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2"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5" hidden="1">{"TAB1",#N/A,TRUE,"GENERAL";"TAB2",#N/A,TRUE,"GENERAL";"TAB3",#N/A,TRUE,"GENERAL";"TAB4",#N/A,TRUE,"GENERAL";"TAB5",#N/A,TRUE,"GENERAL"}</definedName>
    <definedName name="bbd" localSheetId="10" hidden="1">{"TAB1",#N/A,TRUE,"GENERAL";"TAB2",#N/A,TRUE,"GENERAL";"TAB3",#N/A,TRUE,"GENERAL";"TAB4",#N/A,TRUE,"GENERAL";"TAB5",#N/A,TRUE,"GENERAL"}</definedName>
    <definedName name="bbd" localSheetId="6" hidden="1">{"TAB1",#N/A,TRUE,"GENERAL";"TAB2",#N/A,TRUE,"GENERAL";"TAB3",#N/A,TRUE,"GENERAL";"TAB4",#N/A,TRUE,"GENERAL";"TAB5",#N/A,TRUE,"GENERAL"}</definedName>
    <definedName name="bbd" localSheetId="13" hidden="1">{"TAB1",#N/A,TRUE,"GENERAL";"TAB2",#N/A,TRUE,"GENERAL";"TAB3",#N/A,TRUE,"GENERAL";"TAB4",#N/A,TRUE,"GENERAL";"TAB5",#N/A,TRUE,"GENERAL"}</definedName>
    <definedName name="bbd" localSheetId="12" hidden="1">{"TAB1",#N/A,TRUE,"GENERAL";"TAB2",#N/A,TRUE,"GENERAL";"TAB3",#N/A,TRUE,"GENERAL";"TAB4",#N/A,TRUE,"GENERAL";"TAB5",#N/A,TRUE,"GENERAL"}</definedName>
    <definedName name="bbd" hidden="1">{"TAB1",#N/A,TRUE,"GENERAL";"TAB2",#N/A,TRUE,"GENERAL";"TAB3",#N/A,TRUE,"GENERAL";"TAB4",#N/A,TRUE,"GENERAL";"TAB5",#N/A,TRUE,"GENERAL"}</definedName>
    <definedName name="Bc" localSheetId="9">#REF!</definedName>
    <definedName name="Bc" localSheetId="5">#REF!</definedName>
    <definedName name="Bc" localSheetId="10">#REF!</definedName>
    <definedName name="Bc" localSheetId="6">#REF!</definedName>
    <definedName name="Bc" localSheetId="13">#REF!</definedName>
    <definedName name="Bc" localSheetId="12">#REF!</definedName>
    <definedName name="Bc">#REF!</definedName>
    <definedName name="BCXBDFG" localSheetId="9"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2" hidden="1">{"TAB1",#N/A,TRUE,"GENERAL";"TAB2",#N/A,TRUE,"GENERAL";"TAB3",#N/A,TRUE,"GENERAL";"TAB4",#N/A,TRUE,"GENERAL";"TAB5",#N/A,TRUE,"GENERAL"}</definedName>
    <definedName name="BCXBDFG" hidden="1">{"TAB1",#N/A,TRUE,"GENERAL";"TAB2",#N/A,TRUE,"GENERAL";"TAB3",#N/A,TRUE,"GENERAL";"TAB4",#N/A,TRUE,"GENERAL";"TAB5",#N/A,TRUE,"GENERAL"}</definedName>
    <definedName name="bd" localSheetId="9">#REF!</definedName>
    <definedName name="bd" localSheetId="5">#REF!</definedName>
    <definedName name="bd" localSheetId="10">#REF!</definedName>
    <definedName name="bd" localSheetId="6">#REF!</definedName>
    <definedName name="bd" localSheetId="13">#REF!</definedName>
    <definedName name="bd" localSheetId="12">#REF!</definedName>
    <definedName name="Bd">#REF!</definedName>
    <definedName name="Bd__2">#REF!</definedName>
    <definedName name="Bd_2">[32]FACTORES!#REF!</definedName>
    <definedName name="bdd" localSheetId="12">#REF!</definedName>
    <definedName name="bdd">#REF!</definedName>
    <definedName name="bdep" localSheetId="9">#REF!</definedName>
    <definedName name="bdep" localSheetId="5">#REF!</definedName>
    <definedName name="bdep" localSheetId="10">#REF!</definedName>
    <definedName name="bdep" localSheetId="6">#REF!</definedName>
    <definedName name="bdep" localSheetId="13">#REF!</definedName>
    <definedName name="bdep" localSheetId="12">#REF!</definedName>
    <definedName name="bdep">#REF!</definedName>
    <definedName name="BDFB" localSheetId="9" hidden="1">{"via1",#N/A,TRUE,"general";"via2",#N/A,TRUE,"general";"via3",#N/A,TRUE,"general"}</definedName>
    <definedName name="BDFB" localSheetId="5" hidden="1">{"via1",#N/A,TRUE,"general";"via2",#N/A,TRUE,"general";"via3",#N/A,TRUE,"general"}</definedName>
    <definedName name="BDFB" localSheetId="10" hidden="1">{"via1",#N/A,TRUE,"general";"via2",#N/A,TRUE,"general";"via3",#N/A,TRUE,"general"}</definedName>
    <definedName name="BDFB" localSheetId="6" hidden="1">{"via1",#N/A,TRUE,"general";"via2",#N/A,TRUE,"general";"via3",#N/A,TRUE,"general"}</definedName>
    <definedName name="BDFB" localSheetId="13" hidden="1">{"via1",#N/A,TRUE,"general";"via2",#N/A,TRUE,"general";"via3",#N/A,TRUE,"general"}</definedName>
    <definedName name="BDFB" localSheetId="12"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2" hidden="1">{"TAB1",#N/A,TRUE,"GENERAL";"TAB2",#N/A,TRUE,"GENERAL";"TAB3",#N/A,TRUE,"GENERAL";"TAB4",#N/A,TRUE,"GENERAL";"TAB5",#N/A,TRUE,"GENERAL"}</definedName>
    <definedName name="BDFGDG" hidden="1">{"TAB1",#N/A,TRUE,"GENERAL";"TAB2",#N/A,TRUE,"GENERAL";"TAB3",#N/A,TRUE,"GENERAL";"TAB4",#N/A,TRUE,"GENERAL";"TAB5",#N/A,TRUE,"GENERAL"}</definedName>
    <definedName name="be" localSheetId="9" hidden="1">{"TAB1",#N/A,TRUE,"GENERAL";"TAB2",#N/A,TRUE,"GENERAL";"TAB3",#N/A,TRUE,"GENERAL";"TAB4",#N/A,TRUE,"GENERAL";"TAB5",#N/A,TRUE,"GENERAL"}</definedName>
    <definedName name="be" localSheetId="5" hidden="1">{"TAB1",#N/A,TRUE,"GENERAL";"TAB2",#N/A,TRUE,"GENERAL";"TAB3",#N/A,TRUE,"GENERAL";"TAB4",#N/A,TRUE,"GENERAL";"TAB5",#N/A,TRUE,"GENERAL"}</definedName>
    <definedName name="be" localSheetId="10" hidden="1">{"TAB1",#N/A,TRUE,"GENERAL";"TAB2",#N/A,TRUE,"GENERAL";"TAB3",#N/A,TRUE,"GENERAL";"TAB4",#N/A,TRUE,"GENERAL";"TAB5",#N/A,TRUE,"GENERAL"}</definedName>
    <definedName name="be" localSheetId="6" hidden="1">{"TAB1",#N/A,TRUE,"GENERAL";"TAB2",#N/A,TRUE,"GENERAL";"TAB3",#N/A,TRUE,"GENERAL";"TAB4",#N/A,TRUE,"GENERAL";"TAB5",#N/A,TRUE,"GENERAL"}</definedName>
    <definedName name="be" localSheetId="13" hidden="1">{"TAB1",#N/A,TRUE,"GENERAL";"TAB2",#N/A,TRUE,"GENERAL";"TAB3",#N/A,TRUE,"GENERAL";"TAB4",#N/A,TRUE,"GENERAL";"TAB5",#N/A,TRUE,"GENERAL"}</definedName>
    <definedName name="be" localSheetId="12" hidden="1">{"TAB1",#N/A,TRUE,"GENERAL";"TAB2",#N/A,TRUE,"GENERAL";"TAB3",#N/A,TRUE,"GENERAL";"TAB4",#N/A,TRUE,"GENERAL";"TAB5",#N/A,TRUE,"GENERAL"}</definedName>
    <definedName name="Be">#REF!</definedName>
    <definedName name="BEB" localSheetId="9">#REF!</definedName>
    <definedName name="BEB" localSheetId="5">#REF!</definedName>
    <definedName name="BEB" localSheetId="10">#REF!</definedName>
    <definedName name="BEB" localSheetId="6">#REF!</definedName>
    <definedName name="BEB" localSheetId="13">#REF!</definedName>
    <definedName name="BEB" localSheetId="12">#REF!</definedName>
    <definedName name="BEB">#REF!</definedName>
    <definedName name="Beg_Bal" localSheetId="9">#REF!</definedName>
    <definedName name="Beg_Bal" localSheetId="5">#REF!</definedName>
    <definedName name="Beg_Bal" localSheetId="10">#REF!</definedName>
    <definedName name="Beg_Bal" localSheetId="6">#REF!</definedName>
    <definedName name="Beg_Bal" localSheetId="13">#REF!</definedName>
    <definedName name="Beg_Bal" localSheetId="12">#REF!</definedName>
    <definedName name="Beg_Bal">#REF!</definedName>
    <definedName name="bench" localSheetId="9">#REF!</definedName>
    <definedName name="bench" localSheetId="5">#REF!</definedName>
    <definedName name="bench" localSheetId="10">#REF!</definedName>
    <definedName name="bench" localSheetId="6">#REF!</definedName>
    <definedName name="bench" localSheetId="13">#REF!</definedName>
    <definedName name="bench" localSheetId="12">#REF!</definedName>
    <definedName name="bench">#REF!</definedName>
    <definedName name="Beni_non_reversibili" localSheetId="9">#REF!</definedName>
    <definedName name="Beni_non_reversibili" localSheetId="5">#REF!</definedName>
    <definedName name="Beni_non_reversibili" localSheetId="10">#REF!</definedName>
    <definedName name="Beni_non_reversibili" localSheetId="6">#REF!</definedName>
    <definedName name="Beni_non_reversibili" localSheetId="13">#REF!</definedName>
    <definedName name="Beni_non_reversibili" localSheetId="12">#REF!</definedName>
    <definedName name="Beni_non_reversibili">#REF!</definedName>
    <definedName name="Bf" localSheetId="9">#REF!</definedName>
    <definedName name="Bf" localSheetId="5">#REF!</definedName>
    <definedName name="Bf" localSheetId="10">#REF!</definedName>
    <definedName name="Bf" localSheetId="6">#REF!</definedName>
    <definedName name="Bf" localSheetId="13">#REF!</definedName>
    <definedName name="Bf" localSheetId="12">#REF!</definedName>
    <definedName name="Bf">#REF!</definedName>
    <definedName name="bfgxddvd" localSheetId="9">#REF!</definedName>
    <definedName name="bfgxddvd" localSheetId="5">#REF!</definedName>
    <definedName name="bfgxddvd" localSheetId="10">#REF!</definedName>
    <definedName name="bfgxddvd" localSheetId="6">#REF!</definedName>
    <definedName name="bfgxddvd" localSheetId="13">#REF!</definedName>
    <definedName name="bfgxddvd" localSheetId="12">#REF!</definedName>
    <definedName name="bfgxddvd">#REF!</definedName>
    <definedName name="bfnfv" localSheetId="9" hidden="1">{"TAB1",#N/A,TRUE,"GENERAL";"TAB2",#N/A,TRUE,"GENERAL";"TAB3",#N/A,TRUE,"GENERAL";"TAB4",#N/A,TRUE,"GENERAL";"TAB5",#N/A,TRUE,"GENERAL"}</definedName>
    <definedName name="bfnfv" localSheetId="5"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2" hidden="1">{"TAB1",#N/A,TRUE,"GENERAL";"TAB2",#N/A,TRUE,"GENERAL";"TAB3",#N/A,TRUE,"GENERAL";"TAB4",#N/A,TRUE,"GENERAL";"TAB5",#N/A,TRUE,"GENERAL"}</definedName>
    <definedName name="bfnfv" hidden="1">{"TAB1",#N/A,TRUE,"GENERAL";"TAB2",#N/A,TRUE,"GENERAL";"TAB3",#N/A,TRUE,"GENERAL";"TAB4",#N/A,TRUE,"GENERAL";"TAB5",#N/A,TRUE,"GENERAL"}</definedName>
    <definedName name="Bg" localSheetId="9">#REF!</definedName>
    <definedName name="Bg" localSheetId="5">#REF!</definedName>
    <definedName name="Bg" localSheetId="10">#REF!</definedName>
    <definedName name="Bg" localSheetId="6">#REF!</definedName>
    <definedName name="Bg" localSheetId="13">#REF!</definedName>
    <definedName name="Bg" localSheetId="12">#REF!</definedName>
    <definedName name="Bg">#REF!</definedName>
    <definedName name="bgb" localSheetId="9" hidden="1">{"TAB1",#N/A,TRUE,"GENERAL";"TAB2",#N/A,TRUE,"GENERAL";"TAB3",#N/A,TRUE,"GENERAL";"TAB4",#N/A,TRUE,"GENERAL";"TAB5",#N/A,TRUE,"GENERAL"}</definedName>
    <definedName name="bgb" localSheetId="5" hidden="1">{"TAB1",#N/A,TRUE,"GENERAL";"TAB2",#N/A,TRUE,"GENERAL";"TAB3",#N/A,TRUE,"GENERAL";"TAB4",#N/A,TRUE,"GENERAL";"TAB5",#N/A,TRUE,"GENERAL"}</definedName>
    <definedName name="bgb" localSheetId="10" hidden="1">{"TAB1",#N/A,TRUE,"GENERAL";"TAB2",#N/A,TRUE,"GENERAL";"TAB3",#N/A,TRUE,"GENERAL";"TAB4",#N/A,TRUE,"GENERAL";"TAB5",#N/A,TRUE,"GENERAL"}</definedName>
    <definedName name="bgb" localSheetId="6" hidden="1">{"TAB1",#N/A,TRUE,"GENERAL";"TAB2",#N/A,TRUE,"GENERAL";"TAB3",#N/A,TRUE,"GENERAL";"TAB4",#N/A,TRUE,"GENERAL";"TAB5",#N/A,TRUE,"GENERAL"}</definedName>
    <definedName name="bgb" localSheetId="13" hidden="1">{"TAB1",#N/A,TRUE,"GENERAL";"TAB2",#N/A,TRUE,"GENERAL";"TAB3",#N/A,TRUE,"GENERAL";"TAB4",#N/A,TRUE,"GENERAL";"TAB5",#N/A,TRUE,"GENERAL"}</definedName>
    <definedName name="bgb" localSheetId="12"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5" hidden="1">{"via1",#N/A,TRUE,"general";"via2",#N/A,TRUE,"general";"via3",#N/A,TRUE,"general"}</definedName>
    <definedName name="BGDGFRT" localSheetId="10" hidden="1">{"via1",#N/A,TRUE,"general";"via2",#N/A,TRUE,"general";"via3",#N/A,TRUE,"general"}</definedName>
    <definedName name="BGDGFRT" localSheetId="6" hidden="1">{"via1",#N/A,TRUE,"general";"via2",#N/A,TRUE,"general";"via3",#N/A,TRUE,"general"}</definedName>
    <definedName name="BGDGFRT" localSheetId="13" hidden="1">{"via1",#N/A,TRUE,"general";"via2",#N/A,TRUE,"general";"via3",#N/A,TRUE,"general"}</definedName>
    <definedName name="BGDGFRT" localSheetId="12"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5" hidden="1">{"via1",#N/A,TRUE,"general";"via2",#N/A,TRUE,"general";"via3",#N/A,TRUE,"general"}</definedName>
    <definedName name="BGFBFH" localSheetId="10" hidden="1">{"via1",#N/A,TRUE,"general";"via2",#N/A,TRUE,"general";"via3",#N/A,TRUE,"general"}</definedName>
    <definedName name="BGFBFH" localSheetId="6" hidden="1">{"via1",#N/A,TRUE,"general";"via2",#N/A,TRUE,"general";"via3",#N/A,TRUE,"general"}</definedName>
    <definedName name="BGFBFH" localSheetId="13" hidden="1">{"via1",#N/A,TRUE,"general";"via2",#N/A,TRUE,"general";"via3",#N/A,TRUE,"general"}</definedName>
    <definedName name="BGFBFH" localSheetId="12" hidden="1">{"via1",#N/A,TRUE,"general";"via2",#N/A,TRUE,"general";"via3",#N/A,TRUE,"general"}</definedName>
    <definedName name="BGFBFH" hidden="1">{"via1",#N/A,TRUE,"general";"via2",#N/A,TRUE,"general";"via3",#N/A,TRUE,"general"}</definedName>
    <definedName name="bgh" localSheetId="9">#REF!</definedName>
    <definedName name="bgh" localSheetId="5">#REF!</definedName>
    <definedName name="bgh" localSheetId="10">#REF!</definedName>
    <definedName name="bgh" localSheetId="6">#REF!</definedName>
    <definedName name="bgh" localSheetId="13">#REF!</definedName>
    <definedName name="bgh" localSheetId="12">#REF!</definedName>
    <definedName name="bgh">#REF!</definedName>
    <definedName name="bgvfcdx" localSheetId="9" hidden="1">{"via1",#N/A,TRUE,"general";"via2",#N/A,TRUE,"general";"via3",#N/A,TRUE,"general"}</definedName>
    <definedName name="bgvfcdx" localSheetId="5" hidden="1">{"via1",#N/A,TRUE,"general";"via2",#N/A,TRUE,"general";"via3",#N/A,TRUE,"general"}</definedName>
    <definedName name="bgvfcdx" localSheetId="10" hidden="1">{"via1",#N/A,TRUE,"general";"via2",#N/A,TRUE,"general";"via3",#N/A,TRUE,"general"}</definedName>
    <definedName name="bgvfcdx" localSheetId="6" hidden="1">{"via1",#N/A,TRUE,"general";"via2",#N/A,TRUE,"general";"via3",#N/A,TRUE,"general"}</definedName>
    <definedName name="bgvfcdx" localSheetId="13" hidden="1">{"via1",#N/A,TRUE,"general";"via2",#N/A,TRUE,"general";"via3",#N/A,TRUE,"general"}</definedName>
    <definedName name="bgvfcdx" localSheetId="12" hidden="1">{"via1",#N/A,TRUE,"general";"via2",#N/A,TRUE,"general";"via3",#N/A,TRUE,"general"}</definedName>
    <definedName name="bgvfcdx" hidden="1">{"via1",#N/A,TRUE,"general";"via2",#N/A,TRUE,"general";"via3",#N/A,TRUE,"general"}</definedName>
    <definedName name="Bh" localSheetId="9">#REF!</definedName>
    <definedName name="Bh" localSheetId="5">#REF!</definedName>
    <definedName name="Bh" localSheetId="10">#REF!</definedName>
    <definedName name="Bh" localSheetId="6">#REF!</definedName>
    <definedName name="Bh" localSheetId="13">#REF!</definedName>
    <definedName name="Bh" localSheetId="12">#REF!</definedName>
    <definedName name="Bh">#REF!</definedName>
    <definedName name="BHT" localSheetId="9">#REF!</definedName>
    <definedName name="BHT" localSheetId="5">#REF!</definedName>
    <definedName name="BHT" localSheetId="10">#REF!</definedName>
    <definedName name="BHT" localSheetId="6">#REF!</definedName>
    <definedName name="BHT" localSheetId="13">#REF!</definedName>
    <definedName name="BHT" localSheetId="12">#REF!</definedName>
    <definedName name="BHT">#REF!</definedName>
    <definedName name="Bi" localSheetId="9">#REF!</definedName>
    <definedName name="Bi" localSheetId="5">#REF!</definedName>
    <definedName name="Bi" localSheetId="10">#REF!</definedName>
    <definedName name="Bi" localSheetId="6">#REF!</definedName>
    <definedName name="Bi" localSheetId="13">#REF!</definedName>
    <definedName name="Bi" localSheetId="12">#REF!</definedName>
    <definedName name="Bi">#REF!</definedName>
    <definedName name="biblio" localSheetId="10">#REF!</definedName>
    <definedName name="biblio" localSheetId="12">'[33]O &amp; M P. Parque Recreodeportiv '!#REF!</definedName>
    <definedName name="biblio">#REF!</definedName>
    <definedName name="bid_expiration" localSheetId="9">#REF!</definedName>
    <definedName name="bid_expiration" localSheetId="5">#REF!</definedName>
    <definedName name="bid_expiration" localSheetId="10">#REF!</definedName>
    <definedName name="bid_expiration" localSheetId="6">#REF!</definedName>
    <definedName name="bid_expiration" localSheetId="13">#REF!</definedName>
    <definedName name="bid_expiration" localSheetId="12">#REF!</definedName>
    <definedName name="bid_expiration">#REF!</definedName>
    <definedName name="Bid_Price" localSheetId="9">#REF!</definedName>
    <definedName name="Bid_Price" localSheetId="5">#REF!</definedName>
    <definedName name="Bid_Price" localSheetId="10">#REF!</definedName>
    <definedName name="Bid_Price" localSheetId="6">#REF!</definedName>
    <definedName name="Bid_Price" localSheetId="13">#REF!</definedName>
    <definedName name="Bid_Price" localSheetId="12">#REF!</definedName>
    <definedName name="Bid_Price">#REF!</definedName>
    <definedName name="Bid_Received" localSheetId="9">#REF!</definedName>
    <definedName name="Bid_Received" localSheetId="5">#REF!</definedName>
    <definedName name="Bid_Received" localSheetId="10">#REF!</definedName>
    <definedName name="Bid_Received" localSheetId="6">#REF!</definedName>
    <definedName name="Bid_Received" localSheetId="13">#REF!</definedName>
    <definedName name="Bid_Received" localSheetId="12">#REF!</definedName>
    <definedName name="Bid_Received">#REF!</definedName>
    <definedName name="BID_SENT" localSheetId="9">#REF!</definedName>
    <definedName name="BID_SENT" localSheetId="5">#REF!</definedName>
    <definedName name="BID_SENT" localSheetId="10">#REF!</definedName>
    <definedName name="BID_SENT" localSheetId="6">#REF!</definedName>
    <definedName name="BID_SENT" localSheetId="13">#REF!</definedName>
    <definedName name="BID_SENT" localSheetId="12">#REF!</definedName>
    <definedName name="BID_SENT">#REF!</definedName>
    <definedName name="Bid1DOD" localSheetId="9">#REF!</definedName>
    <definedName name="Bid1DOD" localSheetId="5">#REF!</definedName>
    <definedName name="Bid1DOD" localSheetId="10">#REF!</definedName>
    <definedName name="Bid1DOD" localSheetId="6">#REF!</definedName>
    <definedName name="Bid1DOD" localSheetId="13">#REF!</definedName>
    <definedName name="Bid1DOD" localSheetId="12">#REF!</definedName>
    <definedName name="Bid1DOD">#REF!</definedName>
    <definedName name="Bid1Ext" localSheetId="9">#REF!</definedName>
    <definedName name="Bid1Ext" localSheetId="5">#REF!</definedName>
    <definedName name="Bid1Ext" localSheetId="10">#REF!</definedName>
    <definedName name="Bid1Ext" localSheetId="6">#REF!</definedName>
    <definedName name="Bid1Ext" localSheetId="13">#REF!</definedName>
    <definedName name="Bid1Ext" localSheetId="12">#REF!</definedName>
    <definedName name="Bid1Ext">#REF!</definedName>
    <definedName name="Bid1Qty" localSheetId="9">#REF!</definedName>
    <definedName name="Bid1Qty" localSheetId="5">#REF!</definedName>
    <definedName name="Bid1Qty" localSheetId="10">#REF!</definedName>
    <definedName name="Bid1Qty" localSheetId="6">#REF!</definedName>
    <definedName name="Bid1Qty" localSheetId="13">#REF!</definedName>
    <definedName name="Bid1Qty" localSheetId="12">#REF!</definedName>
    <definedName name="Bid1Qty">#REF!</definedName>
    <definedName name="Bid1TAC" localSheetId="9">#REF!</definedName>
    <definedName name="Bid1TAC" localSheetId="5">#REF!</definedName>
    <definedName name="Bid1TAC" localSheetId="10">#REF!</definedName>
    <definedName name="Bid1TAC" localSheetId="6">#REF!</definedName>
    <definedName name="Bid1TAC" localSheetId="13">#REF!</definedName>
    <definedName name="Bid1TAC" localSheetId="12">#REF!</definedName>
    <definedName name="Bid1TAC">#REF!</definedName>
    <definedName name="Bid1Unevalcost" localSheetId="9">#REF!</definedName>
    <definedName name="Bid1Unevalcost" localSheetId="5">#REF!</definedName>
    <definedName name="Bid1Unevalcost" localSheetId="10">#REF!</definedName>
    <definedName name="Bid1Unevalcost" localSheetId="6">#REF!</definedName>
    <definedName name="Bid1Unevalcost" localSheetId="13">#REF!</definedName>
    <definedName name="Bid1Unevalcost" localSheetId="12">#REF!</definedName>
    <definedName name="Bid1Unevalcost">#REF!</definedName>
    <definedName name="Bid1UNIT" localSheetId="9">#REF!</definedName>
    <definedName name="Bid1UNIT" localSheetId="5">#REF!</definedName>
    <definedName name="Bid1UNIT" localSheetId="10">#REF!</definedName>
    <definedName name="Bid1UNIT" localSheetId="6">#REF!</definedName>
    <definedName name="Bid1UNIT" localSheetId="13">#REF!</definedName>
    <definedName name="Bid1UNIT" localSheetId="12">#REF!</definedName>
    <definedName name="Bid1UNIT">#REF!</definedName>
    <definedName name="Bid2DOD" localSheetId="9">#REF!</definedName>
    <definedName name="Bid2DOD" localSheetId="5">#REF!</definedName>
    <definedName name="Bid2DOD" localSheetId="10">#REF!</definedName>
    <definedName name="Bid2DOD" localSheetId="6">#REF!</definedName>
    <definedName name="Bid2DOD" localSheetId="13">#REF!</definedName>
    <definedName name="Bid2DOD" localSheetId="12">#REF!</definedName>
    <definedName name="Bid2DOD">#REF!</definedName>
    <definedName name="Bid2Ext" localSheetId="9">#REF!</definedName>
    <definedName name="Bid2Ext" localSheetId="5">#REF!</definedName>
    <definedName name="Bid2Ext" localSheetId="10">#REF!</definedName>
    <definedName name="Bid2Ext" localSheetId="6">#REF!</definedName>
    <definedName name="Bid2Ext" localSheetId="13">#REF!</definedName>
    <definedName name="Bid2Ext" localSheetId="12">#REF!</definedName>
    <definedName name="Bid2Ext">#REF!</definedName>
    <definedName name="Bid2Qty" localSheetId="9">#REF!</definedName>
    <definedName name="Bid2Qty" localSheetId="5">#REF!</definedName>
    <definedName name="Bid2Qty" localSheetId="10">#REF!</definedName>
    <definedName name="Bid2Qty" localSheetId="6">#REF!</definedName>
    <definedName name="Bid2Qty" localSheetId="13">#REF!</definedName>
    <definedName name="Bid2Qty" localSheetId="12">#REF!</definedName>
    <definedName name="Bid2Qty">#REF!</definedName>
    <definedName name="Bid2TAC" localSheetId="9">#REF!</definedName>
    <definedName name="Bid2TAC" localSheetId="5">#REF!</definedName>
    <definedName name="Bid2TAC" localSheetId="10">#REF!</definedName>
    <definedName name="Bid2TAC" localSheetId="6">#REF!</definedName>
    <definedName name="Bid2TAC" localSheetId="13">#REF!</definedName>
    <definedName name="Bid2TAC" localSheetId="12">#REF!</definedName>
    <definedName name="Bid2TAC">#REF!</definedName>
    <definedName name="Bid2Unevalcost" localSheetId="9">#REF!</definedName>
    <definedName name="Bid2Unevalcost" localSheetId="5">#REF!</definedName>
    <definedName name="Bid2Unevalcost" localSheetId="10">#REF!</definedName>
    <definedName name="Bid2Unevalcost" localSheetId="6">#REF!</definedName>
    <definedName name="Bid2Unevalcost" localSheetId="13">#REF!</definedName>
    <definedName name="Bid2Unevalcost" localSheetId="12">#REF!</definedName>
    <definedName name="Bid2Unevalcost">#REF!</definedName>
    <definedName name="Bid2UNIT" localSheetId="9">#REF!</definedName>
    <definedName name="Bid2UNIT" localSheetId="5">#REF!</definedName>
    <definedName name="Bid2UNIT" localSheetId="10">#REF!</definedName>
    <definedName name="Bid2UNIT" localSheetId="6">#REF!</definedName>
    <definedName name="Bid2UNIT" localSheetId="13">#REF!</definedName>
    <definedName name="Bid2UNIT" localSheetId="12">#REF!</definedName>
    <definedName name="Bid2UNIT">#REF!</definedName>
    <definedName name="Bid3DOD" localSheetId="9">#REF!</definedName>
    <definedName name="Bid3DOD" localSheetId="5">#REF!</definedName>
    <definedName name="Bid3DOD" localSheetId="10">#REF!</definedName>
    <definedName name="Bid3DOD" localSheetId="6">#REF!</definedName>
    <definedName name="Bid3DOD" localSheetId="13">#REF!</definedName>
    <definedName name="Bid3DOD" localSheetId="12">#REF!</definedName>
    <definedName name="Bid3DOD">#REF!</definedName>
    <definedName name="Bid3Ext" localSheetId="9">#REF!</definedName>
    <definedName name="Bid3Ext" localSheetId="5">#REF!</definedName>
    <definedName name="Bid3Ext" localSheetId="10">#REF!</definedName>
    <definedName name="Bid3Ext" localSheetId="6">#REF!</definedName>
    <definedName name="Bid3Ext" localSheetId="13">#REF!</definedName>
    <definedName name="Bid3Ext" localSheetId="12">#REF!</definedName>
    <definedName name="Bid3Ext">#REF!</definedName>
    <definedName name="Bid3Qty" localSheetId="9">#REF!</definedName>
    <definedName name="Bid3Qty" localSheetId="5">#REF!</definedName>
    <definedName name="Bid3Qty" localSheetId="10">#REF!</definedName>
    <definedName name="Bid3Qty" localSheetId="6">#REF!</definedName>
    <definedName name="Bid3Qty" localSheetId="13">#REF!</definedName>
    <definedName name="Bid3Qty" localSheetId="12">#REF!</definedName>
    <definedName name="Bid3Qty">#REF!</definedName>
    <definedName name="Bid3TAC" localSheetId="9">#REF!</definedName>
    <definedName name="Bid3TAC" localSheetId="5">#REF!</definedName>
    <definedName name="Bid3TAC" localSheetId="10">#REF!</definedName>
    <definedName name="Bid3TAC" localSheetId="6">#REF!</definedName>
    <definedName name="Bid3TAC" localSheetId="13">#REF!</definedName>
    <definedName name="Bid3TAC" localSheetId="12">#REF!</definedName>
    <definedName name="Bid3TAC">#REF!</definedName>
    <definedName name="Bid3unevalcost" localSheetId="9">#REF!</definedName>
    <definedName name="Bid3unevalcost" localSheetId="5">#REF!</definedName>
    <definedName name="Bid3unevalcost" localSheetId="10">#REF!</definedName>
    <definedName name="Bid3unevalcost" localSheetId="6">#REF!</definedName>
    <definedName name="Bid3unevalcost" localSheetId="13">#REF!</definedName>
    <definedName name="Bid3unevalcost" localSheetId="12">#REF!</definedName>
    <definedName name="Bid3unevalcost">#REF!</definedName>
    <definedName name="Bid3Unit" localSheetId="9">#REF!</definedName>
    <definedName name="Bid3Unit" localSheetId="5">#REF!</definedName>
    <definedName name="Bid3Unit" localSheetId="10">#REF!</definedName>
    <definedName name="Bid3Unit" localSheetId="6">#REF!</definedName>
    <definedName name="Bid3Unit" localSheetId="13">#REF!</definedName>
    <definedName name="Bid3Unit" localSheetId="12">#REF!</definedName>
    <definedName name="Bid3Unit">#REF!</definedName>
    <definedName name="Bid4DOD" localSheetId="9">#REF!</definedName>
    <definedName name="Bid4DOD" localSheetId="5">#REF!</definedName>
    <definedName name="Bid4DOD" localSheetId="10">#REF!</definedName>
    <definedName name="Bid4DOD" localSheetId="6">#REF!</definedName>
    <definedName name="Bid4DOD" localSheetId="13">#REF!</definedName>
    <definedName name="Bid4DOD" localSheetId="12">#REF!</definedName>
    <definedName name="Bid4DOD">#REF!</definedName>
    <definedName name="Bid4Ext" localSheetId="9">#REF!</definedName>
    <definedName name="Bid4Ext" localSheetId="5">#REF!</definedName>
    <definedName name="Bid4Ext" localSheetId="10">#REF!</definedName>
    <definedName name="Bid4Ext" localSheetId="6">#REF!</definedName>
    <definedName name="Bid4Ext" localSheetId="13">#REF!</definedName>
    <definedName name="Bid4Ext" localSheetId="12">#REF!</definedName>
    <definedName name="Bid4Ext">#REF!</definedName>
    <definedName name="Bid4Qty" localSheetId="9">#REF!</definedName>
    <definedName name="Bid4Qty" localSheetId="5">#REF!</definedName>
    <definedName name="Bid4Qty" localSheetId="10">#REF!</definedName>
    <definedName name="Bid4Qty" localSheetId="6">#REF!</definedName>
    <definedName name="Bid4Qty" localSheetId="13">#REF!</definedName>
    <definedName name="Bid4Qty" localSheetId="12">#REF!</definedName>
    <definedName name="Bid4Qty">#REF!</definedName>
    <definedName name="Bid4TAC" localSheetId="9">#REF!</definedName>
    <definedName name="Bid4TAC" localSheetId="5">#REF!</definedName>
    <definedName name="Bid4TAC" localSheetId="10">#REF!</definedName>
    <definedName name="Bid4TAC" localSheetId="6">#REF!</definedName>
    <definedName name="Bid4TAC" localSheetId="13">#REF!</definedName>
    <definedName name="Bid4TAC" localSheetId="12">#REF!</definedName>
    <definedName name="Bid4TAC">#REF!</definedName>
    <definedName name="Bid4unevalcost" localSheetId="9">#REF!</definedName>
    <definedName name="Bid4unevalcost" localSheetId="5">#REF!</definedName>
    <definedName name="Bid4unevalcost" localSheetId="10">#REF!</definedName>
    <definedName name="Bid4unevalcost" localSheetId="6">#REF!</definedName>
    <definedName name="Bid4unevalcost" localSheetId="13">#REF!</definedName>
    <definedName name="Bid4unevalcost" localSheetId="12">#REF!</definedName>
    <definedName name="Bid4unevalcost">#REF!</definedName>
    <definedName name="Bid4Unit" localSheetId="9">#REF!</definedName>
    <definedName name="Bid4Unit" localSheetId="5">#REF!</definedName>
    <definedName name="Bid4Unit" localSheetId="10">#REF!</definedName>
    <definedName name="Bid4Unit" localSheetId="6">#REF!</definedName>
    <definedName name="Bid4Unit" localSheetId="13">#REF!</definedName>
    <definedName name="Bid4Unit" localSheetId="12">#REF!</definedName>
    <definedName name="Bid4Unit">#REF!</definedName>
    <definedName name="Bidlist">"List Box 6"</definedName>
    <definedName name="BidRange" localSheetId="9">#REF!</definedName>
    <definedName name="BidRange" localSheetId="5">#REF!</definedName>
    <definedName name="BidRange" localSheetId="10">#REF!</definedName>
    <definedName name="BidRange" localSheetId="6">#REF!</definedName>
    <definedName name="BidRange" localSheetId="13">#REF!</definedName>
    <definedName name="BidRange" localSheetId="12">#REF!</definedName>
    <definedName name="BidRange">#REF!</definedName>
    <definedName name="bimestre" localSheetId="10">#REF!</definedName>
    <definedName name="bimestre" localSheetId="12">'[34]ESTADO RED'!$E$8</definedName>
    <definedName name="bimestre">#REF!</definedName>
    <definedName name="BJHVVHGH">#N/A</definedName>
    <definedName name="Bk" localSheetId="9">#REF!</definedName>
    <definedName name="Bk" localSheetId="5">#REF!</definedName>
    <definedName name="Bk" localSheetId="10">#REF!</definedName>
    <definedName name="Bk" localSheetId="6">#REF!</definedName>
    <definedName name="Bk" localSheetId="13">#REF!</definedName>
    <definedName name="Bk" localSheetId="12">#REF!</definedName>
    <definedName name="Bk">#REF!</definedName>
    <definedName name="bl" localSheetId="9">#REF!</definedName>
    <definedName name="bl" localSheetId="5">#REF!</definedName>
    <definedName name="bl" localSheetId="10">#REF!</definedName>
    <definedName name="bl" localSheetId="6">#REF!</definedName>
    <definedName name="bl" localSheetId="13">#REF!</definedName>
    <definedName name="bl" localSheetId="12">#REF!</definedName>
    <definedName name="bl">#REF!</definedName>
    <definedName name="BLDGCOST" localSheetId="9">#REF!</definedName>
    <definedName name="BLDGCOST" localSheetId="5">#REF!</definedName>
    <definedName name="BLDGCOST" localSheetId="10">#REF!</definedName>
    <definedName name="BLDGCOST" localSheetId="6">#REF!</definedName>
    <definedName name="BLDGCOST" localSheetId="13">#REF!</definedName>
    <definedName name="BLDGCOST" localSheetId="12">#REF!</definedName>
    <definedName name="BLDGCOST">#REF!</definedName>
    <definedName name="BLOQUE" localSheetId="9">#REF!</definedName>
    <definedName name="BLOQUE" localSheetId="5">#REF!</definedName>
    <definedName name="BLOQUE" localSheetId="10">#REF!</definedName>
    <definedName name="BLOQUE" localSheetId="6">#REF!</definedName>
    <definedName name="BLOQUE" localSheetId="13">#REF!</definedName>
    <definedName name="BLOQUE" localSheetId="12">#REF!</definedName>
    <definedName name="BLOQUE">#REF!</definedName>
    <definedName name="BLPH1" localSheetId="9" hidden="1">#REF!</definedName>
    <definedName name="BLPH1" localSheetId="5" hidden="1">#REF!</definedName>
    <definedName name="BLPH1" localSheetId="10" hidden="1">#REF!</definedName>
    <definedName name="BLPH1" localSheetId="6" hidden="1">#REF!</definedName>
    <definedName name="BLPH1" localSheetId="13" hidden="1">#REF!</definedName>
    <definedName name="BLPH1" localSheetId="12" hidden="1">#REF!</definedName>
    <definedName name="BLPH1" hidden="1">#REF!</definedName>
    <definedName name="BLPH2" localSheetId="9" hidden="1">#REF!</definedName>
    <definedName name="BLPH2" localSheetId="5" hidden="1">#REF!</definedName>
    <definedName name="BLPH2" localSheetId="10" hidden="1">#REF!</definedName>
    <definedName name="BLPH2" localSheetId="6" hidden="1">#REF!</definedName>
    <definedName name="BLPH2" localSheetId="13" hidden="1">#REF!</definedName>
    <definedName name="BLPH2" localSheetId="12" hidden="1">#REF!</definedName>
    <definedName name="BLPH2" hidden="1">#REF!</definedName>
    <definedName name="BLPH3" localSheetId="9" hidden="1">#REF!</definedName>
    <definedName name="BLPH3" localSheetId="5" hidden="1">#REF!</definedName>
    <definedName name="BLPH3" localSheetId="10" hidden="1">#REF!</definedName>
    <definedName name="BLPH3" localSheetId="6" hidden="1">#REF!</definedName>
    <definedName name="BLPH3" localSheetId="13" hidden="1">#REF!</definedName>
    <definedName name="BLPH3" localSheetId="12" hidden="1">#REF!</definedName>
    <definedName name="BLPH3" hidden="1">#REF!</definedName>
    <definedName name="BLPH4" localSheetId="9" hidden="1">#REF!</definedName>
    <definedName name="BLPH4" localSheetId="5" hidden="1">#REF!</definedName>
    <definedName name="BLPH4" localSheetId="10" hidden="1">#REF!</definedName>
    <definedName name="BLPH4" localSheetId="6" hidden="1">#REF!</definedName>
    <definedName name="BLPH4" localSheetId="13" hidden="1">#REF!</definedName>
    <definedName name="BLPH4" localSheetId="12" hidden="1">#REF!</definedName>
    <definedName name="BLPH4" hidden="1">#REF!</definedName>
    <definedName name="Bm" localSheetId="9">#REF!</definedName>
    <definedName name="Bm" localSheetId="5">#REF!</definedName>
    <definedName name="Bm" localSheetId="10">#REF!</definedName>
    <definedName name="Bm" localSheetId="6">#REF!</definedName>
    <definedName name="Bm" localSheetId="13">#REF!</definedName>
    <definedName name="Bm" localSheetId="12">#REF!</definedName>
    <definedName name="Bm">#REF!</definedName>
    <definedName name="BMCoalPrice" localSheetId="9">#REF!</definedName>
    <definedName name="BMCoalPrice" localSheetId="5">#REF!</definedName>
    <definedName name="BMCoalPrice" localSheetId="10">#REF!</definedName>
    <definedName name="BMCoalPrice" localSheetId="6">#REF!</definedName>
    <definedName name="BMCoalPrice" localSheetId="13">#REF!</definedName>
    <definedName name="BMCoalPrice" localSheetId="12">#REF!</definedName>
    <definedName name="BMCoalPrice">#REF!</definedName>
    <definedName name="Bn" localSheetId="9">#REF!</definedName>
    <definedName name="Bn" localSheetId="5">#REF!</definedName>
    <definedName name="Bn" localSheetId="10">#REF!</definedName>
    <definedName name="Bn" localSheetId="6">#REF!</definedName>
    <definedName name="Bn" localSheetId="13">#REF!</definedName>
    <definedName name="Bn" localSheetId="12">#REF!</definedName>
    <definedName name="Bn">#REF!</definedName>
    <definedName name="bnm" localSheetId="9">#REF!</definedName>
    <definedName name="bnm" localSheetId="5">#REF!</definedName>
    <definedName name="bnm" localSheetId="10">#REF!</definedName>
    <definedName name="bnm" localSheetId="6">#REF!</definedName>
    <definedName name="bnm" localSheetId="13">#REF!</definedName>
    <definedName name="bnm" localSheetId="12">#REF!</definedName>
    <definedName name="bnm">#REF!</definedName>
    <definedName name="BO" localSheetId="10">#REF!</definedName>
    <definedName name="BO" localSheetId="12">'[30]CIRCUITOS CODENSA'!#REF!</definedName>
    <definedName name="BO">#REF!</definedName>
    <definedName name="BOMBAS">#N/A</definedName>
    <definedName name="BOMBASTABLA2.2" localSheetId="9">#REF!</definedName>
    <definedName name="BOMBASTABLA2.2" localSheetId="5">#REF!</definedName>
    <definedName name="BOMBASTABLA2.2" localSheetId="10">#REF!</definedName>
    <definedName name="BOMBASTABLA2.2" localSheetId="6">#REF!</definedName>
    <definedName name="BOMBASTABLA2.2" localSheetId="13">#REF!</definedName>
    <definedName name="BOMBASTABLA2.2" localSheetId="12">#REF!</definedName>
    <definedName name="BOMBASTABLA2.2">#REF!</definedName>
    <definedName name="BOMBEOALCANTARILLADOTABLA1.9" localSheetId="10">#REF!</definedName>
    <definedName name="BOMBEOALCANTARILLADOTABLA1.9" localSheetId="12">'[6]INFORMACIÓN REFERENCIA'!$B$415:$N$426</definedName>
    <definedName name="BOMBEOALCANTARILLADOTABLA1.9">#REF!</definedName>
    <definedName name="bor" localSheetId="9">#REF!</definedName>
    <definedName name="bor" localSheetId="5">#REF!</definedName>
    <definedName name="bor" localSheetId="10">#REF!</definedName>
    <definedName name="bor" localSheetId="6">#REF!</definedName>
    <definedName name="bor" localSheetId="13">#REF!</definedName>
    <definedName name="bor" localSheetId="12">#REF!</definedName>
    <definedName name="bor">#REF!</definedName>
    <definedName name="Bord02" localSheetId="9">#REF!</definedName>
    <definedName name="Bord02" localSheetId="5">#REF!</definedName>
    <definedName name="Bord02" localSheetId="10">#REF!</definedName>
    <definedName name="Bord02" localSheetId="6">#REF!</definedName>
    <definedName name="Bord02" localSheetId="13">#REF!</definedName>
    <definedName name="Bord02" localSheetId="12">#REF!</definedName>
    <definedName name="Bord02">#REF!</definedName>
    <definedName name="Bord03" localSheetId="9">#REF!</definedName>
    <definedName name="Bord03" localSheetId="5">#REF!</definedName>
    <definedName name="Bord03" localSheetId="10">#REF!</definedName>
    <definedName name="Bord03" localSheetId="6">#REF!</definedName>
    <definedName name="Bord03" localSheetId="13">#REF!</definedName>
    <definedName name="Bord03" localSheetId="12">#REF!</definedName>
    <definedName name="Bord03">#REF!</definedName>
    <definedName name="Bord04" localSheetId="9">#REF!</definedName>
    <definedName name="Bord04" localSheetId="5">#REF!</definedName>
    <definedName name="Bord04" localSheetId="10">#REF!</definedName>
    <definedName name="Bord04" localSheetId="6">#REF!</definedName>
    <definedName name="Bord04" localSheetId="13">#REF!</definedName>
    <definedName name="Bord04" localSheetId="12">#REF!</definedName>
    <definedName name="Bord04">#REF!</definedName>
    <definedName name="Bord05" localSheetId="9">#REF!</definedName>
    <definedName name="Bord05" localSheetId="5">#REF!</definedName>
    <definedName name="Bord05" localSheetId="10">#REF!</definedName>
    <definedName name="Bord05" localSheetId="6">#REF!</definedName>
    <definedName name="Bord05" localSheetId="13">#REF!</definedName>
    <definedName name="Bord05" localSheetId="12">#REF!</definedName>
    <definedName name="Bord05">#REF!</definedName>
    <definedName name="Bord06" localSheetId="9">#REF!</definedName>
    <definedName name="Bord06" localSheetId="5">#REF!</definedName>
    <definedName name="Bord06" localSheetId="10">#REF!</definedName>
    <definedName name="Bord06" localSheetId="6">#REF!</definedName>
    <definedName name="Bord06" localSheetId="13">#REF!</definedName>
    <definedName name="Bord06" localSheetId="12">#REF!</definedName>
    <definedName name="Bord06">#REF!</definedName>
    <definedName name="Bord20" localSheetId="10">#REF!</definedName>
    <definedName name="Bord20" localSheetId="12">[35]Requipo012!$B$2:$J$6</definedName>
    <definedName name="Bord20">#REF!</definedName>
    <definedName name="BORDE1" localSheetId="9">#REF!</definedName>
    <definedName name="BORDE1" localSheetId="5">#N/A</definedName>
    <definedName name="BORDE1" localSheetId="10">#N/A</definedName>
    <definedName name="BORDE1" localSheetId="6">#REF!</definedName>
    <definedName name="BORDE1" localSheetId="12">#N/A</definedName>
    <definedName name="BORDE1">#REF!</definedName>
    <definedName name="BORDE2" localSheetId="9">#REF!</definedName>
    <definedName name="BORDE2" localSheetId="5">#REF!</definedName>
    <definedName name="BORDE2" localSheetId="10">#REF!</definedName>
    <definedName name="BORDE2" localSheetId="6">#REF!</definedName>
    <definedName name="BORDE2" localSheetId="13">#REF!</definedName>
    <definedName name="BORDE2" localSheetId="12">#REF!</definedName>
    <definedName name="BORDE2">#REF!</definedName>
    <definedName name="BORDE3" localSheetId="9">#REF!</definedName>
    <definedName name="BORDE3" localSheetId="5">#REF!</definedName>
    <definedName name="BORDE3" localSheetId="10">#REF!</definedName>
    <definedName name="BORDE3" localSheetId="6">#REF!</definedName>
    <definedName name="BORDE3" localSheetId="13">#REF!</definedName>
    <definedName name="BORDE3" localSheetId="12">#REF!</definedName>
    <definedName name="BORDE3">#REF!</definedName>
    <definedName name="bordillo" localSheetId="9">#REF!</definedName>
    <definedName name="bordillo" localSheetId="5">#REF!</definedName>
    <definedName name="bordillo" localSheetId="10">#REF!</definedName>
    <definedName name="bordillo" localSheetId="6">#REF!</definedName>
    <definedName name="bordillo" localSheetId="13">#REF!</definedName>
    <definedName name="bordillo" localSheetId="12">#REF!</definedName>
    <definedName name="bordillo">#REF!</definedName>
    <definedName name="BorraR" localSheetId="9">#REF!</definedName>
    <definedName name="BorraR" localSheetId="5">#REF!</definedName>
    <definedName name="BorraR" localSheetId="10">#REF!</definedName>
    <definedName name="BorraR" localSheetId="6">#REF!</definedName>
    <definedName name="BorraR" localSheetId="13">#REF!</definedName>
    <definedName name="BorraR" localSheetId="12">#REF!</definedName>
    <definedName name="BorraR">#REF!</definedName>
    <definedName name="BPSRate_Month" localSheetId="9">#REF!</definedName>
    <definedName name="BPSRate_Month" localSheetId="5">#REF!</definedName>
    <definedName name="BPSRate_Month" localSheetId="10">#REF!</definedName>
    <definedName name="BPSRate_Month" localSheetId="6">#REF!</definedName>
    <definedName name="BPSRate_Month" localSheetId="13">#REF!</definedName>
    <definedName name="BPSRate_Month" localSheetId="12">#REF!</definedName>
    <definedName name="BPSRate_Month">#REF!</definedName>
    <definedName name="br" localSheetId="9" hidden="1">{"TAB1",#N/A,TRUE,"GENERAL";"TAB2",#N/A,TRUE,"GENERAL";"TAB3",#N/A,TRUE,"GENERAL";"TAB4",#N/A,TRUE,"GENERAL";"TAB5",#N/A,TRUE,"GENERAL"}</definedName>
    <definedName name="br" localSheetId="5" hidden="1">{"TAB1",#N/A,TRUE,"GENERAL";"TAB2",#N/A,TRUE,"GENERAL";"TAB3",#N/A,TRUE,"GENERAL";"TAB4",#N/A,TRUE,"GENERAL";"TAB5",#N/A,TRUE,"GENERAL"}</definedName>
    <definedName name="br" localSheetId="10" hidden="1">{"TAB1",#N/A,TRUE,"GENERAL";"TAB2",#N/A,TRUE,"GENERAL";"TAB3",#N/A,TRUE,"GENERAL";"TAB4",#N/A,TRUE,"GENERAL";"TAB5",#N/A,TRUE,"GENERAL"}</definedName>
    <definedName name="br" localSheetId="6" hidden="1">{"TAB1",#N/A,TRUE,"GENERAL";"TAB2",#N/A,TRUE,"GENERAL";"TAB3",#N/A,TRUE,"GENERAL";"TAB4",#N/A,TRUE,"GENERAL";"TAB5",#N/A,TRUE,"GENERAL"}</definedName>
    <definedName name="br" localSheetId="13" hidden="1">{"TAB1",#N/A,TRUE,"GENERAL";"TAB2",#N/A,TRUE,"GENERAL";"TAB3",#N/A,TRUE,"GENERAL";"TAB4",#N/A,TRUE,"GENERAL";"TAB5",#N/A,TRUE,"GENERAL"}</definedName>
    <definedName name="br" localSheetId="12" hidden="1">{"TAB1",#N/A,TRUE,"GENERAL";"TAB2",#N/A,TRUE,"GENERAL";"TAB3",#N/A,TRUE,"GENERAL";"TAB4",#N/A,TRUE,"GENERAL";"TAB5",#N/A,TRUE,"GENERAL"}</definedName>
    <definedName name="br" hidden="1">{"TAB1",#N/A,TRUE,"GENERAL";"TAB2",#N/A,TRUE,"GENERAL";"TAB3",#N/A,TRUE,"GENERAL";"TAB4",#N/A,TRUE,"GENERAL";"TAB5",#N/A,TRUE,"GENERAL"}</definedName>
    <definedName name="Breaker_Indus.Merlin_G.3x150A" localSheetId="10">#REF!</definedName>
    <definedName name="Breaker_Indus.Merlin_G.3x150A" localSheetId="12">'[26]L. MAT.'!#REF!</definedName>
    <definedName name="Breaker_Indus.Merlin_G.3x150A">#REF!</definedName>
    <definedName name="Brilladora" localSheetId="10">#REF!</definedName>
    <definedName name="Brilladora" localSheetId="12">'[26]L. MAT.'!#REF!</definedName>
    <definedName name="Brilladora">#REF!</definedName>
    <definedName name="BS" localSheetId="9">#REF!</definedName>
    <definedName name="BS" localSheetId="5">#REF!</definedName>
    <definedName name="BS" localSheetId="10">#REF!</definedName>
    <definedName name="BS" localSheetId="6">#REF!</definedName>
    <definedName name="BS" localSheetId="13">#REF!</definedName>
    <definedName name="BS" localSheetId="12">#REF!</definedName>
    <definedName name="BS">#REF!</definedName>
    <definedName name="BS_Data_Col" localSheetId="9" hidden="1">#REF!</definedName>
    <definedName name="BS_Data_Col" localSheetId="5" hidden="1">#REF!</definedName>
    <definedName name="BS_Data_Col" localSheetId="10" hidden="1">#REF!</definedName>
    <definedName name="BS_Data_Col" localSheetId="6" hidden="1">#REF!</definedName>
    <definedName name="BS_Data_Col" localSheetId="13" hidden="1">#REF!</definedName>
    <definedName name="BS_Data_Col" localSheetId="12" hidden="1">#REF!</definedName>
    <definedName name="BS_Data_Col" hidden="1">#REF!</definedName>
    <definedName name="bsb" localSheetId="9" hidden="1">{"via1",#N/A,TRUE,"general";"via2",#N/A,TRUE,"general";"via3",#N/A,TRUE,"general"}</definedName>
    <definedName name="bsb" localSheetId="5" hidden="1">{"via1",#N/A,TRUE,"general";"via2",#N/A,TRUE,"general";"via3",#N/A,TRUE,"general"}</definedName>
    <definedName name="bsb" localSheetId="10" hidden="1">{"via1",#N/A,TRUE,"general";"via2",#N/A,TRUE,"general";"via3",#N/A,TRUE,"general"}</definedName>
    <definedName name="bsb" localSheetId="6" hidden="1">{"via1",#N/A,TRUE,"general";"via2",#N/A,TRUE,"general";"via3",#N/A,TRUE,"general"}</definedName>
    <definedName name="bsb" localSheetId="13" hidden="1">{"via1",#N/A,TRUE,"general";"via2",#N/A,TRUE,"general";"via3",#N/A,TRUE,"general"}</definedName>
    <definedName name="bsb" localSheetId="12" hidden="1">{"via1",#N/A,TRUE,"general";"via2",#N/A,TRUE,"general";"via3",#N/A,TRUE,"general"}</definedName>
    <definedName name="bsb" hidden="1">{"via1",#N/A,TRUE,"general";"via2",#N/A,TRUE,"general";"via3",#N/A,TRUE,"general"}</definedName>
    <definedName name="bscheck" localSheetId="9">#REF!</definedName>
    <definedName name="bscheck" localSheetId="5">#REF!</definedName>
    <definedName name="bscheck" localSheetId="10">#REF!</definedName>
    <definedName name="bscheck" localSheetId="6">#REF!</definedName>
    <definedName name="bscheck" localSheetId="13">#REF!</definedName>
    <definedName name="bscheck" localSheetId="12">#REF!</definedName>
    <definedName name="bscheck">#REF!</definedName>
    <definedName name="BSpb" localSheetId="9" hidden="1">#REF!</definedName>
    <definedName name="BSpb" localSheetId="5" hidden="1">#REF!</definedName>
    <definedName name="BSpb" localSheetId="10" hidden="1">#REF!</definedName>
    <definedName name="BSpb" localSheetId="6" hidden="1">#REF!</definedName>
    <definedName name="BSpb" localSheetId="13" hidden="1">#REF!</definedName>
    <definedName name="BSpb" localSheetId="12" hidden="1">#REF!</definedName>
    <definedName name="BSpb" hidden="1">#REF!</definedName>
    <definedName name="bspoi" localSheetId="9" hidden="1">{"TAB1",#N/A,TRUE,"GENERAL";"TAB2",#N/A,TRUE,"GENERAL";"TAB3",#N/A,TRUE,"GENERAL";"TAB4",#N/A,TRUE,"GENERAL";"TAB5",#N/A,TRUE,"GENERAL"}</definedName>
    <definedName name="bspoi" localSheetId="5"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2" hidden="1">{"TAB1",#N/A,TRUE,"GENERAL";"TAB2",#N/A,TRUE,"GENERAL";"TAB3",#N/A,TRUE,"GENERAL";"TAB4",#N/A,TRUE,"GENERAL";"TAB5",#N/A,TRUE,"GENERAL"}</definedName>
    <definedName name="bspoi" hidden="1">{"TAB1",#N/A,TRUE,"GENERAL";"TAB2",#N/A,TRUE,"GENERAL";"TAB3",#N/A,TRUE,"GENERAL";"TAB4",#N/A,TRUE,"GENERAL";"TAB5",#N/A,TRUE,"GENERAL"}</definedName>
    <definedName name="bt" localSheetId="9" hidden="1">{"via1",#N/A,TRUE,"general";"via2",#N/A,TRUE,"general";"via3",#N/A,TRUE,"general"}</definedName>
    <definedName name="bt" localSheetId="5" hidden="1">{"via1",#N/A,TRUE,"general";"via2",#N/A,TRUE,"general";"via3",#N/A,TRUE,"general"}</definedName>
    <definedName name="bt" localSheetId="10" hidden="1">{"via1",#N/A,TRUE,"general";"via2",#N/A,TRUE,"general";"via3",#N/A,TRUE,"general"}</definedName>
    <definedName name="bt" localSheetId="6" hidden="1">{"via1",#N/A,TRUE,"general";"via2",#N/A,TRUE,"general";"via3",#N/A,TRUE,"general"}</definedName>
    <definedName name="bt" localSheetId="13" hidden="1">{"via1",#N/A,TRUE,"general";"via2",#N/A,TRUE,"general";"via3",#N/A,TRUE,"general"}</definedName>
    <definedName name="bt" localSheetId="12"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2" hidden="1">{"TAB1",#N/A,TRUE,"GENERAL";"TAB2",#N/A,TRUE,"GENERAL";"TAB3",#N/A,TRUE,"GENERAL";"TAB4",#N/A,TRUE,"GENERAL";"TAB5",#N/A,TRUE,"GENERAL"}</definedName>
    <definedName name="BTYJHTR" hidden="1">{"TAB1",#N/A,TRUE,"GENERAL";"TAB2",#N/A,TRUE,"GENERAL";"TAB3",#N/A,TRUE,"GENERAL";"TAB4",#N/A,TRUE,"GENERAL";"TAB5",#N/A,TRUE,"GENERAL"}</definedName>
    <definedName name="BUDGET" localSheetId="9">#REF!</definedName>
    <definedName name="BUDGET" localSheetId="5">#REF!</definedName>
    <definedName name="BUDGET" localSheetId="10">#REF!</definedName>
    <definedName name="BUDGET" localSheetId="6">#REF!</definedName>
    <definedName name="BUDGET" localSheetId="13">#REF!</definedName>
    <definedName name="BUDGET" localSheetId="12">#REF!</definedName>
    <definedName name="BUDGET">#REF!</definedName>
    <definedName name="BUDGET_VALUE" localSheetId="9">#REF!</definedName>
    <definedName name="BUDGET_VALUE" localSheetId="5">#REF!</definedName>
    <definedName name="BUDGET_VALUE" localSheetId="10">#REF!</definedName>
    <definedName name="BUDGET_VALUE" localSheetId="6">#REF!</definedName>
    <definedName name="BUDGET_VALUE" localSheetId="13">#REF!</definedName>
    <definedName name="BUDGET_VALUE" localSheetId="12">#REF!</definedName>
    <definedName name="BUDGET_VALUE">#REF!</definedName>
    <definedName name="budgeted" localSheetId="9">#REF!</definedName>
    <definedName name="budgeted" localSheetId="5">#REF!</definedName>
    <definedName name="budgeted" localSheetId="10">#REF!</definedName>
    <definedName name="budgeted" localSheetId="6">#REF!</definedName>
    <definedName name="budgeted" localSheetId="13">#REF!</definedName>
    <definedName name="budgeted" localSheetId="12">#REF!</definedName>
    <definedName name="budgeted">#REF!</definedName>
    <definedName name="BUENO" localSheetId="9">#REF!&lt;2.5</definedName>
    <definedName name="BUENO" localSheetId="5">#REF!&lt;2.5</definedName>
    <definedName name="BUENO" localSheetId="10">#REF!&lt;2.5</definedName>
    <definedName name="BUENO" localSheetId="6">#REF!&lt;2.5</definedName>
    <definedName name="BUENO" localSheetId="13">#REF!&lt;2.5</definedName>
    <definedName name="BUENO" localSheetId="12">#REF!&lt;2.5</definedName>
    <definedName name="bueno">#REF!</definedName>
    <definedName name="BUENO4006" localSheetId="9">#REF!</definedName>
    <definedName name="BUENO4006" localSheetId="5">#REF!</definedName>
    <definedName name="BUENO4006" localSheetId="10">#REF!</definedName>
    <definedName name="BUENO4006" localSheetId="6">#REF!</definedName>
    <definedName name="BUENO4006" localSheetId="13">#REF!</definedName>
    <definedName name="BUENO4006" localSheetId="12">#REF!</definedName>
    <definedName name="BUENO4006">#REF!</definedName>
    <definedName name="BUENO4006A" localSheetId="9">#REF!</definedName>
    <definedName name="BUENO4006A" localSheetId="5">#REF!</definedName>
    <definedName name="BUENO4006A" localSheetId="10">#REF!</definedName>
    <definedName name="BUENO4006A" localSheetId="6">#REF!</definedName>
    <definedName name="BUENO4006A" localSheetId="13">#REF!</definedName>
    <definedName name="BUENO4006A" localSheetId="12">#REF!</definedName>
    <definedName name="BUENO4006A">#REF!</definedName>
    <definedName name="BUENO40CN01" localSheetId="9">#REF!</definedName>
    <definedName name="BUENO40CN01" localSheetId="5">#REF!</definedName>
    <definedName name="BUENO40CN01" localSheetId="10">#REF!</definedName>
    <definedName name="BUENO40CN01" localSheetId="6">#REF!</definedName>
    <definedName name="BUENO40CN01" localSheetId="13">#REF!</definedName>
    <definedName name="BUENO40CN01" localSheetId="12">#REF!</definedName>
    <definedName name="BUENO40CN01">#REF!</definedName>
    <definedName name="BUENO40CNA" localSheetId="9">#REF!</definedName>
    <definedName name="BUENO40CNA" localSheetId="5">#REF!</definedName>
    <definedName name="BUENO40CNA" localSheetId="10">#REF!</definedName>
    <definedName name="BUENO40CNA" localSheetId="6">#REF!</definedName>
    <definedName name="BUENO40CNA" localSheetId="13">#REF!</definedName>
    <definedName name="BUENO40CNA" localSheetId="12">#REF!</definedName>
    <definedName name="BUENO40CNA">#REF!</definedName>
    <definedName name="BUENO40CNB" localSheetId="9">#REF!</definedName>
    <definedName name="BUENO40CNB" localSheetId="5">#REF!</definedName>
    <definedName name="BUENO40CNB" localSheetId="10">#REF!</definedName>
    <definedName name="BUENO40CNB" localSheetId="6">#REF!</definedName>
    <definedName name="BUENO40CNB" localSheetId="13">#REF!</definedName>
    <definedName name="BUENO40CNB" localSheetId="12">#REF!</definedName>
    <definedName name="BUENO40CNB">#REF!</definedName>
    <definedName name="BUENO55CN01" localSheetId="9">#REF!</definedName>
    <definedName name="BUENO55CN01" localSheetId="5">#REF!</definedName>
    <definedName name="BUENO55CN01" localSheetId="10">#REF!</definedName>
    <definedName name="BUENO55CN01" localSheetId="6">#REF!</definedName>
    <definedName name="BUENO55CN01" localSheetId="13">#REF!</definedName>
    <definedName name="BUENO55CN01" localSheetId="12">#REF!</definedName>
    <definedName name="BUENO55CN01">#REF!</definedName>
    <definedName name="BUENO55CN03" localSheetId="9">#REF!</definedName>
    <definedName name="BUENO55CN03" localSheetId="5">#REF!</definedName>
    <definedName name="BUENO55CN03" localSheetId="10">#REF!</definedName>
    <definedName name="BUENO55CN03" localSheetId="6">#REF!</definedName>
    <definedName name="BUENO55CN03" localSheetId="13">#REF!</definedName>
    <definedName name="BUENO55CN03" localSheetId="12">#REF!</definedName>
    <definedName name="BUENO55CN03">#REF!</definedName>
    <definedName name="BUENO5607" localSheetId="9">#REF!</definedName>
    <definedName name="BUENO5607" localSheetId="5">#REF!</definedName>
    <definedName name="BUENO5607" localSheetId="10">#REF!</definedName>
    <definedName name="BUENO5607" localSheetId="6">#REF!</definedName>
    <definedName name="BUENO5607" localSheetId="13">#REF!</definedName>
    <definedName name="BUENO5607" localSheetId="12">#REF!</definedName>
    <definedName name="BUENO5607">#REF!</definedName>
    <definedName name="BUENOAFIR5607" localSheetId="9">#REF!</definedName>
    <definedName name="BUENOAFIR5607" localSheetId="5">#REF!</definedName>
    <definedName name="BUENOAFIR5607" localSheetId="10">#REF!</definedName>
    <definedName name="BUENOAFIR5607" localSheetId="6">#REF!</definedName>
    <definedName name="BUENOAFIR5607" localSheetId="13">#REF!</definedName>
    <definedName name="BUENOAFIR5607" localSheetId="12">#REF!</definedName>
    <definedName name="BUENOAFIR5607">#REF!</definedName>
    <definedName name="BuiltIn_Print_Area" localSheetId="10">#REF!</definedName>
    <definedName name="BuiltIn_Print_Area" localSheetId="12">'[36]PTAR ANDES'!$A$4:$H$272</definedName>
    <definedName name="BuiltIn_Print_Area">#REF!</definedName>
    <definedName name="BuiltIn_Print_Area___0" localSheetId="9">#REF!</definedName>
    <definedName name="BuiltIn_Print_Area___0" localSheetId="5">#REF!</definedName>
    <definedName name="BuiltIn_Print_Area___0" localSheetId="10">#REF!</definedName>
    <definedName name="BuiltIn_Print_Area___0" localSheetId="6">#REF!</definedName>
    <definedName name="BuiltIn_Print_Area___0" localSheetId="13">#REF!</definedName>
    <definedName name="BuiltIn_Print_Area___0" localSheetId="12">#REF!</definedName>
    <definedName name="BuiltIn_Print_Area___0">#REF!</definedName>
    <definedName name="BuiltIn_Print_Titles">#N/A</definedName>
    <definedName name="bvbc" localSheetId="9" hidden="1">{"TAB1",#N/A,TRUE,"GENERAL";"TAB2",#N/A,TRUE,"GENERAL";"TAB3",#N/A,TRUE,"GENERAL";"TAB4",#N/A,TRUE,"GENERAL";"TAB5",#N/A,TRUE,"GENERAL"}</definedName>
    <definedName name="bvbc" localSheetId="5" hidden="1">{"TAB1",#N/A,TRUE,"GENERAL";"TAB2",#N/A,TRUE,"GENERAL";"TAB3",#N/A,TRUE,"GENERAL";"TAB4",#N/A,TRUE,"GENERAL";"TAB5",#N/A,TRUE,"GENERAL"}</definedName>
    <definedName name="bvbc" localSheetId="10" hidden="1">{"TAB1",#N/A,TRUE,"GENERAL";"TAB2",#N/A,TRUE,"GENERAL";"TAB3",#N/A,TRUE,"GENERAL";"TAB4",#N/A,TRUE,"GENERAL";"TAB5",#N/A,TRUE,"GENERAL"}</definedName>
    <definedName name="bvbc" localSheetId="6" hidden="1">{"TAB1",#N/A,TRUE,"GENERAL";"TAB2",#N/A,TRUE,"GENERAL";"TAB3",#N/A,TRUE,"GENERAL";"TAB4",#N/A,TRUE,"GENERAL";"TAB5",#N/A,TRUE,"GENERAL"}</definedName>
    <definedName name="bvbc" localSheetId="13" hidden="1">{"TAB1",#N/A,TRUE,"GENERAL";"TAB2",#N/A,TRUE,"GENERAL";"TAB3",#N/A,TRUE,"GENERAL";"TAB4",#N/A,TRUE,"GENERAL";"TAB5",#N/A,TRUE,"GENERAL"}</definedName>
    <definedName name="bvbc" localSheetId="12"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5" hidden="1">{"via1",#N/A,TRUE,"general";"via2",#N/A,TRUE,"general";"via3",#N/A,TRUE,"general"}</definedName>
    <definedName name="bvcb" localSheetId="10" hidden="1">{"via1",#N/A,TRUE,"general";"via2",#N/A,TRUE,"general";"via3",#N/A,TRUE,"general"}</definedName>
    <definedName name="bvcb" localSheetId="6" hidden="1">{"via1",#N/A,TRUE,"general";"via2",#N/A,TRUE,"general";"via3",#N/A,TRUE,"general"}</definedName>
    <definedName name="bvcb" localSheetId="13" hidden="1">{"via1",#N/A,TRUE,"general";"via2",#N/A,TRUE,"general";"via3",#N/A,TRUE,"general"}</definedName>
    <definedName name="bvcb" localSheetId="12"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5" hidden="1">{"via1",#N/A,TRUE,"general";"via2",#N/A,TRUE,"general";"via3",#N/A,TRUE,"general"}</definedName>
    <definedName name="bvn" localSheetId="10" hidden="1">{"via1",#N/A,TRUE,"general";"via2",#N/A,TRUE,"general";"via3",#N/A,TRUE,"general"}</definedName>
    <definedName name="bvn" localSheetId="6" hidden="1">{"via1",#N/A,TRUE,"general";"via2",#N/A,TRUE,"general";"via3",#N/A,TRUE,"general"}</definedName>
    <definedName name="bvn" localSheetId="13" hidden="1">{"via1",#N/A,TRUE,"general";"via2",#N/A,TRUE,"general";"via3",#N/A,TRUE,"general"}</definedName>
    <definedName name="bvn" localSheetId="12" hidden="1">{"via1",#N/A,TRUE,"general";"via2",#N/A,TRUE,"general";"via3",#N/A,TRUE,"general"}</definedName>
    <definedName name="bvn" hidden="1">{"via1",#N/A,TRUE,"general";"via2",#N/A,TRUE,"general";"via3",#N/A,TRUE,"general"}</definedName>
    <definedName name="bw" localSheetId="9">#REF!</definedName>
    <definedName name="bw" localSheetId="5">#REF!</definedName>
    <definedName name="bw" localSheetId="10">#REF!</definedName>
    <definedName name="bw" localSheetId="6">#REF!</definedName>
    <definedName name="bw" localSheetId="13">#REF!</definedName>
    <definedName name="bw" localSheetId="12">#REF!</definedName>
    <definedName name="bw">#REF!</definedName>
    <definedName name="by" localSheetId="9" hidden="1">{"via1",#N/A,TRUE,"general";"via2",#N/A,TRUE,"general";"via3",#N/A,TRUE,"general"}</definedName>
    <definedName name="by" localSheetId="5" hidden="1">{"via1",#N/A,TRUE,"general";"via2",#N/A,TRUE,"general";"via3",#N/A,TRUE,"general"}</definedName>
    <definedName name="by" localSheetId="10" hidden="1">{"via1",#N/A,TRUE,"general";"via2",#N/A,TRUE,"general";"via3",#N/A,TRUE,"general"}</definedName>
    <definedName name="by" localSheetId="6" hidden="1">{"via1",#N/A,TRUE,"general";"via2",#N/A,TRUE,"general";"via3",#N/A,TRUE,"general"}</definedName>
    <definedName name="by" localSheetId="13" hidden="1">{"via1",#N/A,TRUE,"general";"via2",#N/A,TRUE,"general";"via3",#N/A,TRUE,"general"}</definedName>
    <definedName name="by" localSheetId="12" hidden="1">{"via1",#N/A,TRUE,"general";"via2",#N/A,TRUE,"general";"via3",#N/A,TRUE,"general"}</definedName>
    <definedName name="by" hidden="1">{"via1",#N/A,TRUE,"general";"via2",#N/A,TRUE,"general";"via3",#N/A,TRUE,"general"}</definedName>
    <definedName name="BytMesInicioInctoMmto" localSheetId="9">#REF!</definedName>
    <definedName name="BytMesInicioInctoMmto" localSheetId="5">#REF!</definedName>
    <definedName name="BytMesInicioInctoMmto" localSheetId="10">#REF!</definedName>
    <definedName name="BytMesInicioInctoMmto" localSheetId="6">#REF!</definedName>
    <definedName name="BytMesInicioInctoMmto" localSheetId="13">#REF!</definedName>
    <definedName name="BytMesInicioInctoMmto" localSheetId="12">#REF!</definedName>
    <definedName name="BytMesInicioInctoMmto">#REF!</definedName>
    <definedName name="bz" localSheetId="12">#REF!</definedName>
    <definedName name="bz">#REF!</definedName>
    <definedName name="C.1" localSheetId="9">#REF!</definedName>
    <definedName name="C.1" localSheetId="5">#REF!</definedName>
    <definedName name="C.1" localSheetId="10">#REF!</definedName>
    <definedName name="C.1" localSheetId="6">#REF!</definedName>
    <definedName name="C.1" localSheetId="13">#REF!</definedName>
    <definedName name="C.1" localSheetId="12">#REF!</definedName>
    <definedName name="C.1">#REF!</definedName>
    <definedName name="C.10" localSheetId="9">#REF!</definedName>
    <definedName name="C.10" localSheetId="5">#REF!</definedName>
    <definedName name="C.10" localSheetId="10">#REF!</definedName>
    <definedName name="C.10" localSheetId="6">#REF!</definedName>
    <definedName name="C.10" localSheetId="13">#REF!</definedName>
    <definedName name="C.10" localSheetId="12">#REF!</definedName>
    <definedName name="C.10">#REF!</definedName>
    <definedName name="C.11" localSheetId="9">#REF!</definedName>
    <definedName name="C.11" localSheetId="5">#REF!</definedName>
    <definedName name="C.11" localSheetId="10">#REF!</definedName>
    <definedName name="C.11" localSheetId="6">#REF!</definedName>
    <definedName name="C.11" localSheetId="13">#REF!</definedName>
    <definedName name="C.11" localSheetId="12">#REF!</definedName>
    <definedName name="C.11">#REF!</definedName>
    <definedName name="C.2" localSheetId="9">#REF!</definedName>
    <definedName name="C.2" localSheetId="5">#REF!</definedName>
    <definedName name="C.2" localSheetId="10">#REF!</definedName>
    <definedName name="C.2" localSheetId="6">#REF!</definedName>
    <definedName name="C.2" localSheetId="13">#REF!</definedName>
    <definedName name="C.2" localSheetId="12">#REF!</definedName>
    <definedName name="C.2">#REF!</definedName>
    <definedName name="C.3" localSheetId="9">#REF!</definedName>
    <definedName name="C.3" localSheetId="5">#REF!</definedName>
    <definedName name="C.3" localSheetId="10">#REF!</definedName>
    <definedName name="C.3" localSheetId="6">#REF!</definedName>
    <definedName name="C.3" localSheetId="13">#REF!</definedName>
    <definedName name="C.3" localSheetId="12">#REF!</definedName>
    <definedName name="C.3">#REF!</definedName>
    <definedName name="C.4" localSheetId="9">#REF!</definedName>
    <definedName name="C.4" localSheetId="5">#REF!</definedName>
    <definedName name="C.4" localSheetId="10">#REF!</definedName>
    <definedName name="C.4" localSheetId="6">#REF!</definedName>
    <definedName name="C.4" localSheetId="13">#REF!</definedName>
    <definedName name="C.4" localSheetId="12">#REF!</definedName>
    <definedName name="C.4">#REF!</definedName>
    <definedName name="C.5" localSheetId="9">#REF!</definedName>
    <definedName name="C.5" localSheetId="5">#REF!</definedName>
    <definedName name="C.5" localSheetId="10">#REF!</definedName>
    <definedName name="C.5" localSheetId="6">#REF!</definedName>
    <definedName name="C.5" localSheetId="13">#REF!</definedName>
    <definedName name="C.5" localSheetId="12">#REF!</definedName>
    <definedName name="C.5">#REF!</definedName>
    <definedName name="C.6" localSheetId="9">#REF!</definedName>
    <definedName name="C.6" localSheetId="5">#REF!</definedName>
    <definedName name="C.6" localSheetId="10">#REF!</definedName>
    <definedName name="C.6" localSheetId="6">#REF!</definedName>
    <definedName name="C.6" localSheetId="13">#REF!</definedName>
    <definedName name="C.6" localSheetId="12">#REF!</definedName>
    <definedName name="C.6">#REF!</definedName>
    <definedName name="C.7" localSheetId="9">#REF!</definedName>
    <definedName name="C.7" localSheetId="5">#REF!</definedName>
    <definedName name="C.7" localSheetId="10">#REF!</definedName>
    <definedName name="C.7" localSheetId="6">#REF!</definedName>
    <definedName name="C.7" localSheetId="13">#REF!</definedName>
    <definedName name="C.7" localSheetId="12">#REF!</definedName>
    <definedName name="C.7">#REF!</definedName>
    <definedName name="C.8" localSheetId="9">#REF!</definedName>
    <definedName name="C.8" localSheetId="5">#REF!</definedName>
    <definedName name="C.8" localSheetId="10">#REF!</definedName>
    <definedName name="C.8" localSheetId="6">#REF!</definedName>
    <definedName name="C.8" localSheetId="13">#REF!</definedName>
    <definedName name="C.8" localSheetId="12">#REF!</definedName>
    <definedName name="C.8">#REF!</definedName>
    <definedName name="C.9" localSheetId="9">#REF!</definedName>
    <definedName name="C.9" localSheetId="5">#REF!</definedName>
    <definedName name="C.9" localSheetId="10">#REF!</definedName>
    <definedName name="C.9" localSheetId="6">#REF!</definedName>
    <definedName name="C.9" localSheetId="13">#REF!</definedName>
    <definedName name="C.9" localSheetId="12">#REF!</definedName>
    <definedName name="C.9">#REF!</definedName>
    <definedName name="C.C.N." localSheetId="9">#REF!</definedName>
    <definedName name="C.C.N." localSheetId="5">#REF!</definedName>
    <definedName name="C.C.N." localSheetId="10">#REF!</definedName>
    <definedName name="C.C.N." localSheetId="6">#REF!</definedName>
    <definedName name="C.C.N." localSheetId="13">#REF!</definedName>
    <definedName name="C.C.N." localSheetId="12">#REF!</definedName>
    <definedName name="C.C.N.">#REF!</definedName>
    <definedName name="C.CLAV">#REF!</definedName>
    <definedName name="C.FON">#REF!</definedName>
    <definedName name="C.LOM">#REF!</definedName>
    <definedName name="C.RAS">#REF!</definedName>
    <definedName name="C.TERR">#REF!</definedName>
    <definedName name="C_" localSheetId="9">#REF!</definedName>
    <definedName name="C_" localSheetId="5">#REF!</definedName>
    <definedName name="C_" localSheetId="10">#REF!</definedName>
    <definedName name="C_" localSheetId="6">#REF!</definedName>
    <definedName name="C_" localSheetId="13">#REF!</definedName>
    <definedName name="C_" localSheetId="12">#REF!</definedName>
    <definedName name="C_">#REF!</definedName>
    <definedName name="C_Apus" comment="Codigo Apus" localSheetId="10">#REF!</definedName>
    <definedName name="C_Apus" comment="Codigo Apus" localSheetId="12">'[37]1_Preliminares'!$A$26</definedName>
    <definedName name="C_Apus" comment="Codigo Apus">#REF!</definedName>
    <definedName name="C_LOM">#REF!</definedName>
    <definedName name="Ca" localSheetId="9">#REF!</definedName>
    <definedName name="Ca" localSheetId="5">#REF!</definedName>
    <definedName name="Ca" localSheetId="10">#REF!</definedName>
    <definedName name="Ca" localSheetId="6">#REF!</definedName>
    <definedName name="Ca" localSheetId="13">#REF!</definedName>
    <definedName name="Ca" localSheetId="12">#REF!</definedName>
    <definedName name="Ca">#REF!</definedName>
    <definedName name="CAB">#N/A</definedName>
    <definedName name="CABALLETE" localSheetId="9">#REF!</definedName>
    <definedName name="CABALLETE" localSheetId="5">#REF!</definedName>
    <definedName name="CABALLETE" localSheetId="10">#REF!</definedName>
    <definedName name="CABALLETE" localSheetId="6">#REF!</definedName>
    <definedName name="CABALLETE" localSheetId="13">#REF!</definedName>
    <definedName name="CABALLETE" localSheetId="12">#REF!</definedName>
    <definedName name="CABALLETE">#REF!</definedName>
    <definedName name="CADENERO" localSheetId="10">#REF!</definedName>
    <definedName name="CADENERO" localSheetId="12">[16]PRECIOS!$B$14</definedName>
    <definedName name="CADENERO">#REF!</definedName>
    <definedName name="Caj" localSheetId="9">#REF!</definedName>
    <definedName name="Caj" localSheetId="5">#REF!</definedName>
    <definedName name="Caj" localSheetId="10">#REF!</definedName>
    <definedName name="Caj" localSheetId="6">#REF!</definedName>
    <definedName name="Caj" localSheetId="13">#REF!</definedName>
    <definedName name="Caj" localSheetId="12">#REF!</definedName>
    <definedName name="Caj">#REF!</definedName>
    <definedName name="caja" localSheetId="9">#REF!</definedName>
    <definedName name="caja" localSheetId="5">#REF!</definedName>
    <definedName name="caja" localSheetId="10">#REF!</definedName>
    <definedName name="caja" localSheetId="6">#REF!</definedName>
    <definedName name="caja" localSheetId="13">#REF!</definedName>
    <definedName name="caja" localSheetId="12">#REF!</definedName>
    <definedName name="caja">#REF!</definedName>
    <definedName name="CALC_FOGLIO">#N/A</definedName>
    <definedName name="CALCULO" localSheetId="10">#REF!</definedName>
    <definedName name="CALCULO" localSheetId="12">'[6]CALCULO POI'!#REF!</definedName>
    <definedName name="CALCULO">#REF!</definedName>
    <definedName name="calculopozo1" localSheetId="10">#REF!</definedName>
    <definedName name="calculopozo1" localSheetId="12">'[6]CALCULO POI'!#REF!</definedName>
    <definedName name="calculopozo1">#REF!</definedName>
    <definedName name="CALCULOPOZOS" localSheetId="10">#REF!</definedName>
    <definedName name="CALCULOPOZOS" localSheetId="12">'[6]CALCULO POI'!#REF!</definedName>
    <definedName name="CALCULOPOZOS">#REF!</definedName>
    <definedName name="calculopozos1" localSheetId="10">#REF!</definedName>
    <definedName name="calculopozos1" localSheetId="12">'[6]CALCULO POI'!$B$120:$C$154</definedName>
    <definedName name="calculopozos1">#REF!</definedName>
    <definedName name="CALCULOS" localSheetId="10">#REF!</definedName>
    <definedName name="CALCULOS" localSheetId="12">'[6]CALCULO POI'!$B$118:$CV$154</definedName>
    <definedName name="CALCULOS">#REF!</definedName>
    <definedName name="CALCULOSALCANTARILLADO" localSheetId="10">#REF!</definedName>
    <definedName name="CALCULOSALCANTARILLADO" localSheetId="12">'[6]CALCULO POI'!$B$324:$BP$360</definedName>
    <definedName name="CALCULOSALCANTARILLADO">#REF!</definedName>
    <definedName name="Caliche" localSheetId="9">#REF!</definedName>
    <definedName name="Caliche" localSheetId="5">#REF!</definedName>
    <definedName name="Caliche" localSheetId="10">#REF!</definedName>
    <definedName name="Caliche" localSheetId="6">#REF!</definedName>
    <definedName name="Caliche" localSheetId="13">#REF!</definedName>
    <definedName name="Caliche" localSheetId="12">#REF!</definedName>
    <definedName name="Caliche">#REF!</definedName>
    <definedName name="Calidad" localSheetId="12">#REF!</definedName>
    <definedName name="Calidad">#REF!</definedName>
    <definedName name="CalP" localSheetId="10">#REF!</definedName>
    <definedName name="CalP" localSheetId="12">'[6]CALCULO POI'!#REF!</definedName>
    <definedName name="CalP">#REF!</definedName>
    <definedName name="CAM_CAIDA">#REF!</definedName>
    <definedName name="cama" localSheetId="10">#REF!</definedName>
    <definedName name="cama" localSheetId="12">[10]datos!$U$5:$U$300</definedName>
    <definedName name="cama">#REF!</definedName>
    <definedName name="Campamento" localSheetId="12">#REF!</definedName>
    <definedName name="Campamento">#REF!</definedName>
    <definedName name="CANGURO" localSheetId="12">#REF!</definedName>
    <definedName name="CANGURO">#REF!</definedName>
    <definedName name="CanonesMedida" localSheetId="9">#REF!</definedName>
    <definedName name="CanonesMedida" localSheetId="5">#REF!</definedName>
    <definedName name="CanonesMedida" localSheetId="10">#REF!</definedName>
    <definedName name="CanonesMedida" localSheetId="6">#REF!</definedName>
    <definedName name="CanonesMedida" localSheetId="13">#REF!</definedName>
    <definedName name="CanonesMedida" localSheetId="12">#REF!</definedName>
    <definedName name="CanonesMedida">#REF!</definedName>
    <definedName name="CanonFcro" localSheetId="9">#REF!</definedName>
    <definedName name="CanonFcro" localSheetId="5">#REF!</definedName>
    <definedName name="CanonFcro" localSheetId="10">#REF!</definedName>
    <definedName name="CanonFcro" localSheetId="6">#REF!</definedName>
    <definedName name="CanonFcro" localSheetId="13">#REF!</definedName>
    <definedName name="CanonFcro" localSheetId="12">#REF!</definedName>
    <definedName name="CanonFcro">#REF!</definedName>
    <definedName name="CanonImpuestos" localSheetId="9">#REF!</definedName>
    <definedName name="CanonImpuestos" localSheetId="5">#REF!</definedName>
    <definedName name="CanonImpuestos" localSheetId="10">#REF!</definedName>
    <definedName name="CanonImpuestos" localSheetId="6">#REF!</definedName>
    <definedName name="CanonImpuestos" localSheetId="13">#REF!</definedName>
    <definedName name="CanonImpuestos" localSheetId="12">#REF!</definedName>
    <definedName name="CanonImpuestos">#REF!</definedName>
    <definedName name="CanonMedidaEspecial" localSheetId="9">#REF!</definedName>
    <definedName name="CanonMedidaEspecial" localSheetId="5">#REF!</definedName>
    <definedName name="CanonMedidaEspecial" localSheetId="10">#REF!</definedName>
    <definedName name="CanonMedidaEspecial" localSheetId="6">#REF!</definedName>
    <definedName name="CanonMedidaEspecial" localSheetId="13">#REF!</definedName>
    <definedName name="CanonMedidaEspecial" localSheetId="12">#REF!</definedName>
    <definedName name="CanonMedidaEspecial">#REF!</definedName>
    <definedName name="CanonMmto" localSheetId="9">#REF!</definedName>
    <definedName name="CanonMmto" localSheetId="5">#REF!</definedName>
    <definedName name="CanonMmto" localSheetId="10">#REF!</definedName>
    <definedName name="CanonMmto" localSheetId="6">#REF!</definedName>
    <definedName name="CanonMmto" localSheetId="13">#REF!</definedName>
    <definedName name="CanonMmto" localSheetId="12">#REF!</definedName>
    <definedName name="CanonMmto">#REF!</definedName>
    <definedName name="CanonSeguro" localSheetId="9">#REF!</definedName>
    <definedName name="CanonSeguro" localSheetId="5">#REF!</definedName>
    <definedName name="CanonSeguro" localSheetId="10">#REF!</definedName>
    <definedName name="CanonSeguro" localSheetId="6">#REF!</definedName>
    <definedName name="CanonSeguro" localSheetId="13">#REF!</definedName>
    <definedName name="CanonSeguro" localSheetId="12">#REF!</definedName>
    <definedName name="CanonSeguro">#REF!</definedName>
    <definedName name="CanonSoat" localSheetId="9">#REF!</definedName>
    <definedName name="CanonSoat" localSheetId="5">#REF!</definedName>
    <definedName name="CanonSoat" localSheetId="10">#REF!</definedName>
    <definedName name="CanonSoat" localSheetId="6">#REF!</definedName>
    <definedName name="CanonSoat" localSheetId="13">#REF!</definedName>
    <definedName name="CanonSoat" localSheetId="12">#REF!</definedName>
    <definedName name="CanonSoat">#REF!</definedName>
    <definedName name="CanonTotal" localSheetId="9">#REF!</definedName>
    <definedName name="CanonTotal" localSheetId="5">#REF!</definedName>
    <definedName name="CanonTotal" localSheetId="10">#REF!</definedName>
    <definedName name="CanonTotal" localSheetId="6">#REF!</definedName>
    <definedName name="CanonTotal" localSheetId="13">#REF!</definedName>
    <definedName name="CanonTotal" localSheetId="12">#REF!</definedName>
    <definedName name="CanonTotal">#REF!</definedName>
    <definedName name="CanonTramites" localSheetId="9">#REF!</definedName>
    <definedName name="CanonTramites" localSheetId="5">#REF!</definedName>
    <definedName name="CanonTramites" localSheetId="10">#REF!</definedName>
    <definedName name="CanonTramites" localSheetId="6">#REF!</definedName>
    <definedName name="CanonTramites" localSheetId="13">#REF!</definedName>
    <definedName name="CanonTramites" localSheetId="12">#REF!</definedName>
    <definedName name="CanonTramites">#REF!</definedName>
    <definedName name="CANT" localSheetId="9">#REF!</definedName>
    <definedName name="CANT" localSheetId="5">#REF!</definedName>
    <definedName name="CANT" localSheetId="10">#REF!</definedName>
    <definedName name="CANT" localSheetId="6">#REF!</definedName>
    <definedName name="CANT" localSheetId="13">#REF!</definedName>
    <definedName name="CANT" localSheetId="12">#REF!</definedName>
    <definedName name="CANT">#REF!</definedName>
    <definedName name="CANT1.1" localSheetId="9">#REF!</definedName>
    <definedName name="CANT1.1" localSheetId="5">#REF!</definedName>
    <definedName name="CANT1.1" localSheetId="10">#REF!</definedName>
    <definedName name="CANT1.1" localSheetId="6">#REF!</definedName>
    <definedName name="CANT1.1" localSheetId="13">#REF!</definedName>
    <definedName name="CANT1.1" localSheetId="12">#REF!</definedName>
    <definedName name="CANT1.1">#REF!</definedName>
    <definedName name="CANT1.2" localSheetId="9">#REF!</definedName>
    <definedName name="CANT1.2" localSheetId="5">#REF!</definedName>
    <definedName name="CANT1.2" localSheetId="10">#REF!</definedName>
    <definedName name="CANT1.2" localSheetId="6">#REF!</definedName>
    <definedName name="CANT1.2" localSheetId="13">#REF!</definedName>
    <definedName name="CANT1.2" localSheetId="12">#REF!</definedName>
    <definedName name="CANT1.2">#REF!</definedName>
    <definedName name="CANT1.3" localSheetId="9">#REF!</definedName>
    <definedName name="CANT1.3" localSheetId="5">#REF!</definedName>
    <definedName name="CANT1.3" localSheetId="10">#REF!</definedName>
    <definedName name="CANT1.3" localSheetId="6">#REF!</definedName>
    <definedName name="CANT1.3" localSheetId="13">#REF!</definedName>
    <definedName name="CANT1.3" localSheetId="12">#REF!</definedName>
    <definedName name="CANT1.3">#REF!</definedName>
    <definedName name="CANT1.5" localSheetId="9">#REF!</definedName>
    <definedName name="CANT1.5" localSheetId="5">#REF!</definedName>
    <definedName name="CANT1.5" localSheetId="10">#REF!</definedName>
    <definedName name="CANT1.5" localSheetId="6">#REF!</definedName>
    <definedName name="CANT1.5" localSheetId="13">#REF!</definedName>
    <definedName name="CANT1.5" localSheetId="12">#REF!</definedName>
    <definedName name="CANT1.5">#REF!</definedName>
    <definedName name="CANT1.6" localSheetId="9">#REF!</definedName>
    <definedName name="CANT1.6" localSheetId="5">#REF!</definedName>
    <definedName name="CANT1.6" localSheetId="10">#REF!</definedName>
    <definedName name="CANT1.6" localSheetId="6">#REF!</definedName>
    <definedName name="CANT1.6" localSheetId="13">#REF!</definedName>
    <definedName name="CANT1.6" localSheetId="12">#REF!</definedName>
    <definedName name="CANT1.6">#REF!</definedName>
    <definedName name="CANT1.7" localSheetId="9">#REF!</definedName>
    <definedName name="CANT1.7" localSheetId="5">#REF!</definedName>
    <definedName name="CANT1.7" localSheetId="10">#REF!</definedName>
    <definedName name="CANT1.7" localSheetId="6">#REF!</definedName>
    <definedName name="CANT1.7" localSheetId="13">#REF!</definedName>
    <definedName name="CANT1.7" localSheetId="12">#REF!</definedName>
    <definedName name="CANT1.7">#REF!</definedName>
    <definedName name="CANT1.9" localSheetId="9">#REF!</definedName>
    <definedName name="CANT1.9" localSheetId="5">#REF!</definedName>
    <definedName name="CANT1.9" localSheetId="10">#REF!</definedName>
    <definedName name="CANT1.9" localSheetId="6">#REF!</definedName>
    <definedName name="CANT1.9" localSheetId="13">#REF!</definedName>
    <definedName name="CANT1.9" localSheetId="12">#REF!</definedName>
    <definedName name="CANT1.9">#REF!</definedName>
    <definedName name="CANT2.11" localSheetId="9">#REF!</definedName>
    <definedName name="CANT2.11" localSheetId="5">#REF!</definedName>
    <definedName name="CANT2.11" localSheetId="10">#REF!</definedName>
    <definedName name="CANT2.11" localSheetId="6">#REF!</definedName>
    <definedName name="CANT2.11" localSheetId="13">#REF!</definedName>
    <definedName name="CANT2.11" localSheetId="12">#REF!</definedName>
    <definedName name="CANT2.11">#REF!</definedName>
    <definedName name="CANT2.12" localSheetId="9">#REF!</definedName>
    <definedName name="CANT2.12" localSheetId="5">#REF!</definedName>
    <definedName name="CANT2.12" localSheetId="10">#REF!</definedName>
    <definedName name="CANT2.12" localSheetId="6">#REF!</definedName>
    <definedName name="CANT2.12" localSheetId="13">#REF!</definedName>
    <definedName name="CANT2.12" localSheetId="12">#REF!</definedName>
    <definedName name="CANT2.12">#REF!</definedName>
    <definedName name="CANT2.2" localSheetId="9">#REF!</definedName>
    <definedName name="CANT2.2" localSheetId="5">#REF!</definedName>
    <definedName name="CANT2.2" localSheetId="10">#REF!</definedName>
    <definedName name="CANT2.2" localSheetId="6">#REF!</definedName>
    <definedName name="CANT2.2" localSheetId="13">#REF!</definedName>
    <definedName name="CANT2.2" localSheetId="12">#REF!</definedName>
    <definedName name="CANT2.2">#REF!</definedName>
    <definedName name="CANT2.3" localSheetId="9">#REF!</definedName>
    <definedName name="CANT2.3" localSheetId="5">#REF!</definedName>
    <definedName name="CANT2.3" localSheetId="10">#REF!</definedName>
    <definedName name="CANT2.3" localSheetId="6">#REF!</definedName>
    <definedName name="CANT2.3" localSheetId="13">#REF!</definedName>
    <definedName name="CANT2.3" localSheetId="12">#REF!</definedName>
    <definedName name="CANT2.3">#REF!</definedName>
    <definedName name="CANT2.4" localSheetId="9">#REF!</definedName>
    <definedName name="CANT2.4" localSheetId="5">#REF!</definedName>
    <definedName name="CANT2.4" localSheetId="10">#REF!</definedName>
    <definedName name="CANT2.4" localSheetId="6">#REF!</definedName>
    <definedName name="CANT2.4" localSheetId="13">#REF!</definedName>
    <definedName name="CANT2.4" localSheetId="12">#REF!</definedName>
    <definedName name="CANT2.4">#REF!</definedName>
    <definedName name="CANT8.1" localSheetId="9">#REF!</definedName>
    <definedName name="CANT8.1" localSheetId="5">#REF!</definedName>
    <definedName name="CANT8.1" localSheetId="10">#REF!</definedName>
    <definedName name="CANT8.1" localSheetId="6">#REF!</definedName>
    <definedName name="CANT8.1" localSheetId="13">#REF!</definedName>
    <definedName name="CANT8.1" localSheetId="12">#REF!</definedName>
    <definedName name="CANT8.1">#REF!</definedName>
    <definedName name="CANT8.2" localSheetId="9">#REF!</definedName>
    <definedName name="CANT8.2" localSheetId="5">#REF!</definedName>
    <definedName name="CANT8.2" localSheetId="10">#REF!</definedName>
    <definedName name="CANT8.2" localSheetId="6">#REF!</definedName>
    <definedName name="CANT8.2" localSheetId="13">#REF!</definedName>
    <definedName name="CANT8.2" localSheetId="12">#REF!</definedName>
    <definedName name="CANT8.2">#REF!</definedName>
    <definedName name="CANT8.3" localSheetId="9">#REF!</definedName>
    <definedName name="CANT8.3" localSheetId="5">#REF!</definedName>
    <definedName name="CANT8.3" localSheetId="10">#REF!</definedName>
    <definedName name="CANT8.3" localSheetId="6">#REF!</definedName>
    <definedName name="CANT8.3" localSheetId="13">#REF!</definedName>
    <definedName name="CANT8.3" localSheetId="12">#REF!</definedName>
    <definedName name="CANT8.3">#REF!</definedName>
    <definedName name="CANT8.4" localSheetId="9">#REF!</definedName>
    <definedName name="CANT8.4" localSheetId="5">#REF!</definedName>
    <definedName name="CANT8.4" localSheetId="10">#REF!</definedName>
    <definedName name="CANT8.4" localSheetId="6">#REF!</definedName>
    <definedName name="CANT8.4" localSheetId="13">#REF!</definedName>
    <definedName name="CANT8.4" localSheetId="12">#REF!</definedName>
    <definedName name="CANT8.4">#REF!</definedName>
    <definedName name="CANT8.5" localSheetId="9">#REF!</definedName>
    <definedName name="CANT8.5" localSheetId="5">#REF!</definedName>
    <definedName name="CANT8.5" localSheetId="10">#REF!</definedName>
    <definedName name="CANT8.5" localSheetId="6">#REF!</definedName>
    <definedName name="CANT8.5" localSheetId="13">#REF!</definedName>
    <definedName name="CANT8.5" localSheetId="12">#REF!</definedName>
    <definedName name="CANT8.5">#REF!</definedName>
    <definedName name="CANT8.6" localSheetId="9">#REF!</definedName>
    <definedName name="CANT8.6" localSheetId="5">#REF!</definedName>
    <definedName name="CANT8.6" localSheetId="10">#REF!</definedName>
    <definedName name="CANT8.6" localSheetId="6">#REF!</definedName>
    <definedName name="CANT8.6" localSheetId="13">#REF!</definedName>
    <definedName name="CANT8.6" localSheetId="12">#REF!</definedName>
    <definedName name="CANT8.6">#REF!</definedName>
    <definedName name="CANT8.7" localSheetId="9">#REF!</definedName>
    <definedName name="CANT8.7" localSheetId="5">#REF!</definedName>
    <definedName name="CANT8.7" localSheetId="10">#REF!</definedName>
    <definedName name="CANT8.7" localSheetId="6">#REF!</definedName>
    <definedName name="CANT8.7" localSheetId="13">#REF!</definedName>
    <definedName name="CANT8.7" localSheetId="12">#REF!</definedName>
    <definedName name="CANT8.7">#REF!</definedName>
    <definedName name="CANTDS" localSheetId="10">#REF!,#REF!,#REF!,#REF!</definedName>
    <definedName name="CANTDS" localSheetId="12">[38]Modelo!$J$7:$J$10,[38]Modelo!$J$13:$J$27,[38]Modelo!$J$30:$J$33,[38]Modelo!$J$36:$J$40</definedName>
    <definedName name="CANTDS">#REF!,#REF!,#REF!,#REF!</definedName>
    <definedName name="Cantidades" localSheetId="9">#REF!</definedName>
    <definedName name="Cantidades" localSheetId="5">#REF!</definedName>
    <definedName name="Cantidades" localSheetId="10">#REF!</definedName>
    <definedName name="Cantidades" localSheetId="6">#REF!</definedName>
    <definedName name="Cantidades" localSheetId="13">#REF!</definedName>
    <definedName name="Cantidades" localSheetId="12">#REF!</definedName>
    <definedName name="Cantidades">#REF!</definedName>
    <definedName name="CANTIDADESDEOBRA" localSheetId="10">#REF!</definedName>
    <definedName name="CANTIDADESDEOBRA" localSheetId="12">'[6]CALCULO POI'!$B$161:$R$196</definedName>
    <definedName name="CANTIDADESDEOBRA">#REF!</definedName>
    <definedName name="CAOLIN" localSheetId="9">#REF!</definedName>
    <definedName name="CAOLIN" localSheetId="5">#REF!</definedName>
    <definedName name="CAOLIN" localSheetId="10">#REF!</definedName>
    <definedName name="CAOLIN" localSheetId="6">#REF!</definedName>
    <definedName name="CAOLIN" localSheetId="13">#REF!</definedName>
    <definedName name="CAOLIN" localSheetId="12">#REF!</definedName>
    <definedName name="CAOLIN">#REF!</definedName>
    <definedName name="CAP" localSheetId="9">#REF!</definedName>
    <definedName name="CAP" localSheetId="5">#REF!</definedName>
    <definedName name="CAP" localSheetId="10">#REF!</definedName>
    <definedName name="CAP" localSheetId="6">#REF!</definedName>
    <definedName name="CAP" localSheetId="13">#REF!</definedName>
    <definedName name="CAP" localSheetId="12">#REF!</definedName>
    <definedName name="cap">#REF!</definedName>
    <definedName name="CapActividad" localSheetId="9">#REF!</definedName>
    <definedName name="CapActividad" localSheetId="5">#REF!</definedName>
    <definedName name="CapActividad" localSheetId="10">#REF!</definedName>
    <definedName name="CapActividad" localSheetId="6">#REF!</definedName>
    <definedName name="CapActividad" localSheetId="13">#REF!</definedName>
    <definedName name="CapActividad" localSheetId="12">#REF!</definedName>
    <definedName name="CapActividad">#REF!</definedName>
    <definedName name="CAPATAZ_I">"TABLA1"</definedName>
    <definedName name="CapComponent" localSheetId="9">#REF!</definedName>
    <definedName name="CapComponent" localSheetId="5">#REF!</definedName>
    <definedName name="CapComponent" localSheetId="10">#REF!</definedName>
    <definedName name="CapComponent" localSheetId="6">#REF!</definedName>
    <definedName name="CapComponent" localSheetId="13">#REF!</definedName>
    <definedName name="CapComponent" localSheetId="12">#REF!</definedName>
    <definedName name="CapComponent">#REF!</definedName>
    <definedName name="Capex" localSheetId="9">#REF!</definedName>
    <definedName name="Capex" localSheetId="5">#REF!</definedName>
    <definedName name="Capex" localSheetId="10">#REF!</definedName>
    <definedName name="Capex" localSheetId="6">#REF!</definedName>
    <definedName name="Capex" localSheetId="13">#REF!</definedName>
    <definedName name="Capex" localSheetId="12">#REF!</definedName>
    <definedName name="Capex">#REF!</definedName>
    <definedName name="CapitalCongelado" localSheetId="9">#REF!</definedName>
    <definedName name="CapitalCongelado" localSheetId="5">#REF!</definedName>
    <definedName name="CapitalCongelado" localSheetId="10">#REF!</definedName>
    <definedName name="CapitalCongelado" localSheetId="6">#REF!</definedName>
    <definedName name="CapitalCongelado" localSheetId="13">#REF!</definedName>
    <definedName name="CapitalCongelado" localSheetId="12">#REF!</definedName>
    <definedName name="CapitalCongelado">#REF!</definedName>
    <definedName name="Capitalpb" localSheetId="9" hidden="1">#REF!</definedName>
    <definedName name="Capitalpb" localSheetId="5" hidden="1">#REF!</definedName>
    <definedName name="Capitalpb" localSheetId="10" hidden="1">#REF!</definedName>
    <definedName name="Capitalpb" localSheetId="6" hidden="1">#REF!</definedName>
    <definedName name="Capitalpb" localSheetId="13" hidden="1">#REF!</definedName>
    <definedName name="Capitalpb" localSheetId="12" hidden="1">#REF!</definedName>
    <definedName name="Capitalpb" hidden="1">#REF!</definedName>
    <definedName name="CapitalStructure" localSheetId="9" hidden="1">#REF!</definedName>
    <definedName name="CapitalStructure" localSheetId="5" hidden="1">#REF!</definedName>
    <definedName name="CapitalStructure" localSheetId="10" hidden="1">#REF!</definedName>
    <definedName name="CapitalStructure" localSheetId="6" hidden="1">#REF!</definedName>
    <definedName name="CapitalStructure" localSheetId="13" hidden="1">#REF!</definedName>
    <definedName name="CapitalStructure" localSheetId="12" hidden="1">#REF!</definedName>
    <definedName name="CapitalStructure" hidden="1">#REF!</definedName>
    <definedName name="Capitulo" localSheetId="10">#REF!</definedName>
    <definedName name="Capitulo" localSheetId="12">[39]Capitulos!$B$1:$B$65536</definedName>
    <definedName name="Capitulo">#REF!</definedName>
    <definedName name="CAPITULO1" localSheetId="12">#REF!</definedName>
    <definedName name="CAPITULO1">#REF!</definedName>
    <definedName name="CAPITULO10" localSheetId="12">#REF!</definedName>
    <definedName name="CAPITULO10">#REF!</definedName>
    <definedName name="CAPITULO11" localSheetId="12">#REF!</definedName>
    <definedName name="CAPITULO11">#REF!</definedName>
    <definedName name="CAPITULO12" localSheetId="12">#REF!</definedName>
    <definedName name="CAPITULO12">#REF!</definedName>
    <definedName name="CAPITULO13" localSheetId="12">#REF!</definedName>
    <definedName name="CAPITULO13">#REF!</definedName>
    <definedName name="CAPITULO14" localSheetId="12">#REF!</definedName>
    <definedName name="CAPITULO14">#REF!</definedName>
    <definedName name="CAPITULO15" localSheetId="12">#REF!</definedName>
    <definedName name="CAPITULO15">#REF!</definedName>
    <definedName name="CAPITULO16" localSheetId="12">#REF!</definedName>
    <definedName name="CAPITULO16">#REF!</definedName>
    <definedName name="CAPITULO17" localSheetId="12">#REF!</definedName>
    <definedName name="CAPITULO17">#REF!</definedName>
    <definedName name="CAPITULO18" localSheetId="12">#REF!</definedName>
    <definedName name="CAPITULO18">#REF!</definedName>
    <definedName name="CAPITULO19" localSheetId="12">#REF!</definedName>
    <definedName name="CAPITULO19">#REF!</definedName>
    <definedName name="CAPITULO2" localSheetId="12">#REF!</definedName>
    <definedName name="CAPITULO2">#REF!</definedName>
    <definedName name="CAPITULO20" localSheetId="12">#REF!</definedName>
    <definedName name="CAPITULO20">#REF!</definedName>
    <definedName name="CAPITULO21" localSheetId="12">#REF!</definedName>
    <definedName name="CAPITULO21">#REF!</definedName>
    <definedName name="CAPITULO3" localSheetId="12">#REF!</definedName>
    <definedName name="CAPITULO3">#REF!</definedName>
    <definedName name="CAPITULO4" localSheetId="12">#REF!</definedName>
    <definedName name="CAPITULO4">#REF!</definedName>
    <definedName name="CAPITULO5" localSheetId="12">#REF!</definedName>
    <definedName name="CAPITULO5">#REF!</definedName>
    <definedName name="CAPITULO6" localSheetId="12">#REF!</definedName>
    <definedName name="CAPITULO6">#REF!</definedName>
    <definedName name="CAPITULO7" localSheetId="12">#REF!</definedName>
    <definedName name="CAPITULO7">#REF!</definedName>
    <definedName name="CAPITULO8" localSheetId="12">#REF!</definedName>
    <definedName name="CAPITULO8">#REF!</definedName>
    <definedName name="CAPITULO9" localSheetId="12">#REF!</definedName>
    <definedName name="CAPITULO9">#REF!</definedName>
    <definedName name="capnumber" localSheetId="9">#REF!</definedName>
    <definedName name="capnumber" localSheetId="5">#REF!</definedName>
    <definedName name="capnumber" localSheetId="10">#REF!</definedName>
    <definedName name="capnumber" localSheetId="6">#REF!</definedName>
    <definedName name="capnumber" localSheetId="13">#REF!</definedName>
    <definedName name="capnumber" localSheetId="12">#REF!</definedName>
    <definedName name="capnumber">#REF!</definedName>
    <definedName name="CAPRATE" localSheetId="9">#REF!</definedName>
    <definedName name="CAPRATE" localSheetId="5">#REF!</definedName>
    <definedName name="CAPRATE" localSheetId="10">#REF!</definedName>
    <definedName name="CAPRATE" localSheetId="6">#REF!</definedName>
    <definedName name="CAPRATE" localSheetId="13">#REF!</definedName>
    <definedName name="CAPRATE" localSheetId="12">#REF!</definedName>
    <definedName name="CAPRATE">#REF!</definedName>
    <definedName name="CapResumen" localSheetId="9">#REF!</definedName>
    <definedName name="CapResumen" localSheetId="5">#REF!</definedName>
    <definedName name="CapResumen" localSheetId="10">#REF!</definedName>
    <definedName name="CapResumen" localSheetId="6">#REF!</definedName>
    <definedName name="CapResumen" localSheetId="13">#REF!</definedName>
    <definedName name="CapResumen" localSheetId="12">#REF!</definedName>
    <definedName name="CapResumen">#REF!</definedName>
    <definedName name="CapTarget" localSheetId="9">#REF!</definedName>
    <definedName name="CapTarget" localSheetId="5">#REF!</definedName>
    <definedName name="CapTarget" localSheetId="10">#REF!</definedName>
    <definedName name="CapTarget" localSheetId="6">#REF!</definedName>
    <definedName name="CapTarget" localSheetId="13">#REF!</definedName>
    <definedName name="CapTarget" localSheetId="12">#REF!</definedName>
    <definedName name="CapTarget">#REF!</definedName>
    <definedName name="CapTotalCol" localSheetId="9">#REF!</definedName>
    <definedName name="CapTotalCol" localSheetId="5">#REF!</definedName>
    <definedName name="CapTotalCol" localSheetId="10">#REF!</definedName>
    <definedName name="CapTotalCol" localSheetId="6">#REF!</definedName>
    <definedName name="CapTotalCol" localSheetId="13">#REF!</definedName>
    <definedName name="CapTotalCol" localSheetId="12">#REF!</definedName>
    <definedName name="CapTotalCol">#REF!</definedName>
    <definedName name="capx" localSheetId="9">#REF!</definedName>
    <definedName name="capx" localSheetId="5">#REF!</definedName>
    <definedName name="capx" localSheetId="10">#REF!</definedName>
    <definedName name="capx" localSheetId="6">#REF!</definedName>
    <definedName name="capx" localSheetId="13">#REF!</definedName>
    <definedName name="capx" localSheetId="12">#REF!</definedName>
    <definedName name="capx">#REF!</definedName>
    <definedName name="CARGA">#N/A</definedName>
    <definedName name="CARGO" localSheetId="9">#REF!</definedName>
    <definedName name="CARGO" localSheetId="5">#REF!</definedName>
    <definedName name="CARGO" localSheetId="10">#REF!</definedName>
    <definedName name="CARGO" localSheetId="6">#REF!</definedName>
    <definedName name="CARGO" localSheetId="13">#REF!</definedName>
    <definedName name="CARGO" localSheetId="12">#REF!</definedName>
    <definedName name="CARGO">#REF!</definedName>
    <definedName name="cargos" localSheetId="9">#REF!</definedName>
    <definedName name="cargos" localSheetId="5">#REF!</definedName>
    <definedName name="cargos" localSheetId="10">#REF!</definedName>
    <definedName name="cargos" localSheetId="6">#REF!</definedName>
    <definedName name="cargos" localSheetId="13">#REF!</definedName>
    <definedName name="cargos" localSheetId="12">#REF!</definedName>
    <definedName name="cargos">#REF!</definedName>
    <definedName name="CARLOS">#N/A</definedName>
    <definedName name="CAROL" localSheetId="10">#REF!</definedName>
    <definedName name="CAROL" localSheetId="12">'[40]precios-básicos2002'!$C$12:$C$56</definedName>
    <definedName name="CAROL">#REF!</definedName>
    <definedName name="carol1" localSheetId="10">#REF!</definedName>
    <definedName name="carol1" localSheetId="12">'[21]precios-básicos2002'!$C$12:$C$56</definedName>
    <definedName name="carol1">#REF!</definedName>
    <definedName name="CARRETERAS" localSheetId="10">#REF!</definedName>
    <definedName name="CARRETERAS" localSheetId="12">[40]DATOS!$A$9</definedName>
    <definedName name="CARRETERAS">#REF!</definedName>
    <definedName name="cartagena" localSheetId="9">#REF!</definedName>
    <definedName name="cartagena" localSheetId="5">#REF!</definedName>
    <definedName name="cartagena" localSheetId="10">#REF!</definedName>
    <definedName name="cartagena" localSheetId="6">#REF!</definedName>
    <definedName name="cartagena" localSheetId="13">#REF!</definedName>
    <definedName name="cartagena" localSheetId="12">#REF!</definedName>
    <definedName name="cartagena">#REF!</definedName>
    <definedName name="case" localSheetId="9">#REF!</definedName>
    <definedName name="case" localSheetId="5">#REF!</definedName>
    <definedName name="case" localSheetId="10">#REF!</definedName>
    <definedName name="case" localSheetId="6">#REF!</definedName>
    <definedName name="case" localSheetId="13">#REF!</definedName>
    <definedName name="case" localSheetId="12">#REF!</definedName>
    <definedName name="case">#REF!</definedName>
    <definedName name="CASE2" localSheetId="9">#REF!</definedName>
    <definedName name="CASE2" localSheetId="5">#REF!</definedName>
    <definedName name="CASE2" localSheetId="10">#REF!</definedName>
    <definedName name="CASE2" localSheetId="6">#REF!</definedName>
    <definedName name="CASE2" localSheetId="13">#REF!</definedName>
    <definedName name="CASE2" localSheetId="12">#REF!</definedName>
    <definedName name="CASE2">#REF!</definedName>
    <definedName name="casenumber" localSheetId="9">#REF!</definedName>
    <definedName name="casenumber" localSheetId="5">#REF!</definedName>
    <definedName name="casenumber" localSheetId="10">#REF!</definedName>
    <definedName name="casenumber" localSheetId="6">#REF!</definedName>
    <definedName name="casenumber" localSheetId="13">#REF!</definedName>
    <definedName name="casenumber" localSheetId="12">#REF!</definedName>
    <definedName name="casenumber">#REF!</definedName>
    <definedName name="Cashband1copy" localSheetId="9">#REF!</definedName>
    <definedName name="Cashband1copy" localSheetId="5">#REF!</definedName>
    <definedName name="Cashband1copy" localSheetId="10">#REF!</definedName>
    <definedName name="Cashband1copy" localSheetId="6">#REF!</definedName>
    <definedName name="Cashband1copy" localSheetId="13">#REF!</definedName>
    <definedName name="Cashband1copy" localSheetId="12">#REF!</definedName>
    <definedName name="Cashband1copy">#REF!</definedName>
    <definedName name="Cashband1paste" localSheetId="9">#REF!</definedName>
    <definedName name="Cashband1paste" localSheetId="5">#REF!</definedName>
    <definedName name="Cashband1paste" localSheetId="10">#REF!</definedName>
    <definedName name="Cashband1paste" localSheetId="6">#REF!</definedName>
    <definedName name="Cashband1paste" localSheetId="13">#REF!</definedName>
    <definedName name="Cashband1paste" localSheetId="12">#REF!</definedName>
    <definedName name="Cashband1paste">#REF!</definedName>
    <definedName name="Cashband2copy" localSheetId="9">#REF!</definedName>
    <definedName name="Cashband2copy" localSheetId="5">#REF!</definedName>
    <definedName name="Cashband2copy" localSheetId="10">#REF!</definedName>
    <definedName name="Cashband2copy" localSheetId="6">#REF!</definedName>
    <definedName name="Cashband2copy" localSheetId="13">#REF!</definedName>
    <definedName name="Cashband2copy" localSheetId="12">#REF!</definedName>
    <definedName name="Cashband2copy">#REF!</definedName>
    <definedName name="Cashband2paste" localSheetId="9">#REF!</definedName>
    <definedName name="Cashband2paste" localSheetId="5">#REF!</definedName>
    <definedName name="Cashband2paste" localSheetId="10">#REF!</definedName>
    <definedName name="Cashband2paste" localSheetId="6">#REF!</definedName>
    <definedName name="Cashband2paste" localSheetId="13">#REF!</definedName>
    <definedName name="Cashband2paste" localSheetId="12">#REF!</definedName>
    <definedName name="Cashband2paste">#REF!</definedName>
    <definedName name="Cashpb" localSheetId="9" hidden="1">#REF!</definedName>
    <definedName name="Cashpb" localSheetId="5" hidden="1">#REF!</definedName>
    <definedName name="Cashpb" localSheetId="10" hidden="1">#REF!</definedName>
    <definedName name="Cashpb" localSheetId="6" hidden="1">#REF!</definedName>
    <definedName name="Cashpb" localSheetId="13" hidden="1">#REF!</definedName>
    <definedName name="Cashpb" localSheetId="12" hidden="1">#REF!</definedName>
    <definedName name="Cashpb" hidden="1">#REF!</definedName>
    <definedName name="CASQ">[41]FACTORES!#REF!</definedName>
    <definedName name="Cat2Salvage" localSheetId="9">#REF!</definedName>
    <definedName name="Cat2Salvage" localSheetId="5">#REF!</definedName>
    <definedName name="Cat2Salvage" localSheetId="10">#REF!</definedName>
    <definedName name="Cat2Salvage" localSheetId="6">#REF!</definedName>
    <definedName name="Cat2Salvage" localSheetId="13">#REF!</definedName>
    <definedName name="Cat2Salvage" localSheetId="12">#REF!</definedName>
    <definedName name="Cat2Salvage">#REF!</definedName>
    <definedName name="causa" localSheetId="9">#REF!</definedName>
    <definedName name="causa" localSheetId="5">#REF!</definedName>
    <definedName name="causa" localSheetId="10">#REF!</definedName>
    <definedName name="causa" localSheetId="6">#REF!</definedName>
    <definedName name="causa" localSheetId="13">#REF!</definedName>
    <definedName name="causa" localSheetId="12">#REF!</definedName>
    <definedName name="causa">#REF!</definedName>
    <definedName name="CB" localSheetId="9">#REF!</definedName>
    <definedName name="CB" localSheetId="5">#REF!</definedName>
    <definedName name="CB" localSheetId="10">#REF!</definedName>
    <definedName name="CB" localSheetId="6">#REF!</definedName>
    <definedName name="CB" localSheetId="13">#REF!</definedName>
    <definedName name="CB" localSheetId="12">#REF!</definedName>
    <definedName name="CB">#REF!</definedName>
    <definedName name="CBS" localSheetId="9">#REF!</definedName>
    <definedName name="CBS" localSheetId="5">#REF!</definedName>
    <definedName name="CBS" localSheetId="10">#REF!</definedName>
    <definedName name="CBS" localSheetId="6">#REF!</definedName>
    <definedName name="CBS" localSheetId="13">#REF!</definedName>
    <definedName name="CBS" localSheetId="12">#REF!</definedName>
    <definedName name="CBS">#REF!</definedName>
    <definedName name="Cc" localSheetId="9">#REF!</definedName>
    <definedName name="Cc" localSheetId="5">#REF!</definedName>
    <definedName name="Cc" localSheetId="10">#REF!</definedName>
    <definedName name="Cc" localSheetId="6">#REF!</definedName>
    <definedName name="Cc" localSheetId="13">#REF!</definedName>
    <definedName name="Cc" localSheetId="12">#REF!</definedName>
    <definedName name="Cc">#REF!</definedName>
    <definedName name="ccase" localSheetId="9">#REF!</definedName>
    <definedName name="ccase" localSheetId="5">#REF!</definedName>
    <definedName name="ccase" localSheetId="10">#REF!</definedName>
    <definedName name="ccase" localSheetId="6">#REF!</definedName>
    <definedName name="ccase" localSheetId="13">#REF!</definedName>
    <definedName name="ccase" localSheetId="12">#REF!</definedName>
    <definedName name="ccase">#REF!</definedName>
    <definedName name="ccccc" localSheetId="9" hidden="1">{"TAB1",#N/A,TRUE,"GENERAL";"TAB2",#N/A,TRUE,"GENERAL";"TAB3",#N/A,TRUE,"GENERAL";"TAB4",#N/A,TRUE,"GENERAL";"TAB5",#N/A,TRUE,"GENERAL"}</definedName>
    <definedName name="ccccc" localSheetId="5"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2" hidden="1">{"TAB1",#N/A,TRUE,"GENERAL";"TAB2",#N/A,TRUE,"GENERAL";"TAB3",#N/A,TRUE,"GENERAL";"TAB4",#N/A,TRUE,"GENERAL";"TAB5",#N/A,TRUE,"GENERAL"}</definedName>
    <definedName name="ccccc" hidden="1">{"TAB1",#N/A,TRUE,"GENERAL";"TAB2",#N/A,TRUE,"GENERAL";"TAB3",#N/A,TRUE,"GENERAL";"TAB4",#N/A,TRUE,"GENERAL";"TAB5",#N/A,TRUE,"GENERAL"}</definedName>
    <definedName name="CCCCCC" localSheetId="10">#REF!</definedName>
    <definedName name="CCCCCC" localSheetId="13">#REF!</definedName>
    <definedName name="CCCCCC" localSheetId="12">#REF!</definedName>
    <definedName name="CCCCCC">#REF!</definedName>
    <definedName name="CContLab" localSheetId="9">#REF!</definedName>
    <definedName name="CContLab" localSheetId="5">#REF!</definedName>
    <definedName name="CContLab" localSheetId="10">#REF!</definedName>
    <definedName name="CContLab" localSheetId="6">#REF!</definedName>
    <definedName name="CContLab" localSheetId="13">#REF!</definedName>
    <definedName name="CContLab" localSheetId="12">#REF!</definedName>
    <definedName name="CContLab">#REF!</definedName>
    <definedName name="CContParts" localSheetId="9">#REF!</definedName>
    <definedName name="CContParts" localSheetId="5">#REF!</definedName>
    <definedName name="CContParts" localSheetId="10">#REF!</definedName>
    <definedName name="CContParts" localSheetId="6">#REF!</definedName>
    <definedName name="CContParts" localSheetId="13">#REF!</definedName>
    <definedName name="CContParts" localSheetId="12">#REF!</definedName>
    <definedName name="CContParts">#REF!</definedName>
    <definedName name="ccto210" localSheetId="9">#REF!</definedName>
    <definedName name="ccto210" localSheetId="5">#REF!</definedName>
    <definedName name="ccto210" localSheetId="10">#REF!</definedName>
    <definedName name="ccto210" localSheetId="6">#REF!</definedName>
    <definedName name="ccto210" localSheetId="13">#REF!</definedName>
    <definedName name="ccto210" localSheetId="12">#REF!</definedName>
    <definedName name="ccto210">#REF!</definedName>
    <definedName name="Cd" localSheetId="9">#REF!</definedName>
    <definedName name="Cd" localSheetId="6">#REF!</definedName>
    <definedName name="cd" localSheetId="12">#REF!</definedName>
    <definedName name="Cd">#REF!</definedName>
    <definedName name="CdadCalidad" localSheetId="12">#REF!</definedName>
    <definedName name="CdadCalidad">#REF!</definedName>
    <definedName name="CdadCalidades" localSheetId="12">#REF!</definedName>
    <definedName name="CdadCalidades">#REF!</definedName>
    <definedName name="CdadNoFactura" localSheetId="12">#REF!</definedName>
    <definedName name="CdadNoFactura">#REF!</definedName>
    <definedName name="CdadNoFacturables" localSheetId="12">#REF!</definedName>
    <definedName name="CdadNoFacturables">#REF!</definedName>
    <definedName name="CdadProfesional" localSheetId="12">#REF!</definedName>
    <definedName name="CdadProfesional">#REF!</definedName>
    <definedName name="CdadProfesionales" localSheetId="12">#REF!</definedName>
    <definedName name="CdadProfesionales">#REF!</definedName>
    <definedName name="CdadTecnico" localSheetId="12">#REF!</definedName>
    <definedName name="CdadTecnico">#REF!</definedName>
    <definedName name="CdadTecnicos" localSheetId="12">#REF!</definedName>
    <definedName name="CdadTecnicos">#REF!</definedName>
    <definedName name="cdcdc" localSheetId="9" hidden="1">{"via1",#N/A,TRUE,"general";"via2",#N/A,TRUE,"general";"via3",#N/A,TRUE,"general"}</definedName>
    <definedName name="cdcdc" localSheetId="5" hidden="1">{"via1",#N/A,TRUE,"general";"via2",#N/A,TRUE,"general";"via3",#N/A,TRUE,"general"}</definedName>
    <definedName name="cdcdc" localSheetId="10" hidden="1">{"via1",#N/A,TRUE,"general";"via2",#N/A,TRUE,"general";"via3",#N/A,TRUE,"general"}</definedName>
    <definedName name="cdcdc" localSheetId="6" hidden="1">{"via1",#N/A,TRUE,"general";"via2",#N/A,TRUE,"general";"via3",#N/A,TRUE,"general"}</definedName>
    <definedName name="cdcdc" localSheetId="13" hidden="1">{"via1",#N/A,TRUE,"general";"via2",#N/A,TRUE,"general";"via3",#N/A,TRUE,"general"}</definedName>
    <definedName name="cdcdc" localSheetId="12" hidden="1">{"via1",#N/A,TRUE,"general";"via2",#N/A,TRUE,"general";"via3",#N/A,TRUE,"general"}</definedName>
    <definedName name="cdcdc" hidden="1">{"via1",#N/A,TRUE,"general";"via2",#N/A,TRUE,"general";"via3",#N/A,TRUE,"general"}</definedName>
    <definedName name="CDCT" localSheetId="10">#REF!</definedName>
    <definedName name="CDCT" localSheetId="12">[42]PRESUPUESTO!$A$2</definedName>
    <definedName name="CDCT">#REF!</definedName>
    <definedName name="CDctrl" localSheetId="9">#REF!</definedName>
    <definedName name="CDctrl" localSheetId="10">#REF!</definedName>
    <definedName name="CDctrl" localSheetId="6">#REF!</definedName>
    <definedName name="CDctrl" localSheetId="12">#REF!</definedName>
    <definedName name="CDctrl">#REF!</definedName>
    <definedName name="cdir" localSheetId="9">#REF!</definedName>
    <definedName name="cdir" localSheetId="5">#REF!</definedName>
    <definedName name="cdir" localSheetId="10">#REF!</definedName>
    <definedName name="cdir" localSheetId="6">#REF!</definedName>
    <definedName name="cdir" localSheetId="13">#REF!</definedName>
    <definedName name="cdir" localSheetId="12">#REF!</definedName>
    <definedName name="cdir">#REF!</definedName>
    <definedName name="CDS_V_INDICES_CIRCUITO_CAUSA" localSheetId="12">#REF!</definedName>
    <definedName name="CDS_V_INDICES_CIRCUITO_CAUSA">#REF!</definedName>
    <definedName name="Ce" localSheetId="9">#REF!</definedName>
    <definedName name="Ce" localSheetId="5">#REF!</definedName>
    <definedName name="Ce" localSheetId="10">#REF!</definedName>
    <definedName name="Ce" localSheetId="6">#REF!</definedName>
    <definedName name="Ce" localSheetId="13">#REF!</definedName>
    <definedName name="Ce" localSheetId="12">#REF!</definedName>
    <definedName name="Ce">#REF!</definedName>
    <definedName name="CEBLANCO" localSheetId="9">#REF!</definedName>
    <definedName name="CEBLANCO" localSheetId="5">#REF!</definedName>
    <definedName name="CEBLANCO" localSheetId="10">#REF!</definedName>
    <definedName name="CEBLANCO" localSheetId="6">#REF!</definedName>
    <definedName name="CEBLANCO" localSheetId="13">#REF!</definedName>
    <definedName name="CEBLANCO" localSheetId="12">#REF!</definedName>
    <definedName name="CEBLANCO">#REF!</definedName>
    <definedName name="ceerf" localSheetId="9" hidden="1">{"TAB1",#N/A,TRUE,"GENERAL";"TAB2",#N/A,TRUE,"GENERAL";"TAB3",#N/A,TRUE,"GENERAL";"TAB4",#N/A,TRUE,"GENERAL";"TAB5",#N/A,TRUE,"GENERAL"}</definedName>
    <definedName name="ceerf" localSheetId="5"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2" hidden="1">{"TAB1",#N/A,TRUE,"GENERAL";"TAB2",#N/A,TRUE,"GENERAL";"TAB3",#N/A,TRUE,"GENERAL";"TAB4",#N/A,TRUE,"GENERAL";"TAB5",#N/A,TRUE,"GENERAL"}</definedName>
    <definedName name="ceerf" hidden="1">{"TAB1",#N/A,TRUE,"GENERAL";"TAB2",#N/A,TRUE,"GENERAL";"TAB3",#N/A,TRUE,"GENERAL";"TAB4",#N/A,TRUE,"GENERAL";"TAB5",#N/A,TRUE,"GENERAL"}</definedName>
    <definedName name="CEM" localSheetId="10">#REF!</definedName>
    <definedName name="CEM" localSheetId="12">[25]INSUMOS!$D$275</definedName>
    <definedName name="CEM">#REF!</definedName>
    <definedName name="CEMENTO" localSheetId="9">#REF!</definedName>
    <definedName name="CEMENTO" localSheetId="5">#REF!</definedName>
    <definedName name="CEMENTO" localSheetId="10">#REF!</definedName>
    <definedName name="CEMENTO" localSheetId="6">#REF!</definedName>
    <definedName name="CEMENTO" localSheetId="13">#REF!</definedName>
    <definedName name="CEMENTO" localSheetId="12">#REF!</definedName>
    <definedName name="CEMENTO">#REF!</definedName>
    <definedName name="CEMENTOBLANCO" localSheetId="10">#REF!</definedName>
    <definedName name="CEMENTOBLANCO" localSheetId="12">'[43]PRECIOS MATERIALES '!$E$122</definedName>
    <definedName name="CEMENTOBLANCO">#REF!</definedName>
    <definedName name="Cera_para_pisos" localSheetId="9">#REF!</definedName>
    <definedName name="Cera_para_pisos" localSheetId="5">#REF!</definedName>
    <definedName name="Cera_para_pisos" localSheetId="10">#REF!</definedName>
    <definedName name="Cera_para_pisos" localSheetId="6">#REF!</definedName>
    <definedName name="Cera_para_pisos" localSheetId="12">'[26]L. MAT.'!#REF!</definedName>
    <definedName name="Cera_para_pisos">#REF!</definedName>
    <definedName name="cesped" localSheetId="10">#REF!</definedName>
    <definedName name="cesped" localSheetId="12">[44]Mater!#REF!</definedName>
    <definedName name="cesped">#REF!</definedName>
    <definedName name="Cf" localSheetId="9">#REF!</definedName>
    <definedName name="Cf" localSheetId="5">#REF!</definedName>
    <definedName name="Cf" localSheetId="10">#REF!</definedName>
    <definedName name="Cf" localSheetId="6">#REF!</definedName>
    <definedName name="Cf" localSheetId="13">#REF!</definedName>
    <definedName name="Cf" localSheetId="12">#REF!</definedName>
    <definedName name="Cf">#REF!</definedName>
    <definedName name="Cg" localSheetId="9">#REF!</definedName>
    <definedName name="Cg" localSheetId="5">#REF!</definedName>
    <definedName name="Cg" localSheetId="10">#REF!</definedName>
    <definedName name="Cg" localSheetId="6">#REF!</definedName>
    <definedName name="Cg" localSheetId="13">#REF!</definedName>
    <definedName name="Cg" localSheetId="12">#REF!</definedName>
    <definedName name="Cg">#REF!</definedName>
    <definedName name="CGET" localSheetId="9">#REF!</definedName>
    <definedName name="CGET" localSheetId="5">#REF!</definedName>
    <definedName name="CGET" localSheetId="10">#REF!</definedName>
    <definedName name="CGET" localSheetId="6">#REF!</definedName>
    <definedName name="CGET" localSheetId="13">#REF!</definedName>
    <definedName name="CGET" localSheetId="12">#REF!</definedName>
    <definedName name="CGET">#REF!</definedName>
    <definedName name="Ch" localSheetId="9">#REF!</definedName>
    <definedName name="Ch" localSheetId="5">#REF!</definedName>
    <definedName name="Ch" localSheetId="10">#REF!</definedName>
    <definedName name="Ch" localSheetId="6">#REF!</definedName>
    <definedName name="Ch" localSheetId="13">#REF!</definedName>
    <definedName name="Ch" localSheetId="12">#REF!</definedName>
    <definedName name="Ch">#REF!</definedName>
    <definedName name="Change_in_Cash" localSheetId="9" hidden="1">#REF!</definedName>
    <definedName name="Change_in_Cash" localSheetId="5" hidden="1">#REF!</definedName>
    <definedName name="Change_in_Cash" localSheetId="10" hidden="1">#REF!</definedName>
    <definedName name="Change_in_Cash" localSheetId="6" hidden="1">#REF!</definedName>
    <definedName name="Change_in_Cash" localSheetId="13" hidden="1">#REF!</definedName>
    <definedName name="Change_in_Cash" localSheetId="12" hidden="1">#REF!</definedName>
    <definedName name="Change_in_Cash" hidden="1">#REF!</definedName>
    <definedName name="check" localSheetId="9">#REF!</definedName>
    <definedName name="check" localSheetId="5">#REF!</definedName>
    <definedName name="check" localSheetId="10">#REF!</definedName>
    <definedName name="check" localSheetId="6">#REF!</definedName>
    <definedName name="check" localSheetId="13">#REF!</definedName>
    <definedName name="check" localSheetId="12">#REF!</definedName>
    <definedName name="CHECK">IF(AND(#REF!=#REF!,#REF!=#REF!,#REF!=#REF!),"ok","ojo")</definedName>
    <definedName name="Check_to_Cash" localSheetId="9" hidden="1">#REF!</definedName>
    <definedName name="Check_to_Cash" localSheetId="5" hidden="1">#REF!</definedName>
    <definedName name="Check_to_Cash" localSheetId="10" hidden="1">#REF!</definedName>
    <definedName name="Check_to_Cash" localSheetId="6" hidden="1">#REF!</definedName>
    <definedName name="Check_to_Cash" localSheetId="13" hidden="1">#REF!</definedName>
    <definedName name="Check_to_Cash" localSheetId="12" hidden="1">#REF!</definedName>
    <definedName name="Check_to_Cash" hidden="1">#REF!</definedName>
    <definedName name="CHINA" localSheetId="9">#REF!</definedName>
    <definedName name="CHINA" localSheetId="5">#REF!</definedName>
    <definedName name="CHINA" localSheetId="10">#REF!</definedName>
    <definedName name="CHINA" localSheetId="6">#REF!</definedName>
    <definedName name="CHINA" localSheetId="13">#REF!</definedName>
    <definedName name="CHINA" localSheetId="12">#REF!</definedName>
    <definedName name="CHINA">#REF!</definedName>
    <definedName name="Ci" localSheetId="9">#REF!</definedName>
    <definedName name="Ci" localSheetId="5">#REF!</definedName>
    <definedName name="Ci" localSheetId="10">#REF!</definedName>
    <definedName name="Ci" localSheetId="6">#REF!</definedName>
    <definedName name="Ci" localSheetId="13">#REF!</definedName>
    <definedName name="Ci" localSheetId="12">#REF!</definedName>
    <definedName name="Ci">#REF!</definedName>
    <definedName name="CILIND">[45]TUBERIA!$AE$10:$AE$14</definedName>
    <definedName name="cindir" localSheetId="9">#REF!</definedName>
    <definedName name="cindir" localSheetId="5">#REF!</definedName>
    <definedName name="cindir" localSheetId="10">#REF!</definedName>
    <definedName name="cindir" localSheetId="6">#REF!</definedName>
    <definedName name="cindir" localSheetId="13">#REF!</definedName>
    <definedName name="cindir" localSheetId="12">#REF!</definedName>
    <definedName name="cindir">#REF!</definedName>
    <definedName name="CIR" localSheetId="9">IF([0]!LG=9,IF(ISERROR([0]!PVT),"",[0]!PVT),"")</definedName>
    <definedName name="CIR" localSheetId="5">IF([0]!LG=9,IF(ISERROR([0]!PVT),"",[0]!PVT),"")</definedName>
    <definedName name="CIR" localSheetId="10">IF([0]!LG=9,IF(ISERROR([0]!PVT),"",[0]!PVT),"")</definedName>
    <definedName name="CIR" localSheetId="6">IF([0]!LG=9,IF(ISERROR([0]!PVT),"",[0]!PVT),"")</definedName>
    <definedName name="CIR" localSheetId="12">IF(LG=9,IF(ISERROR(PVT),"",PVT),"")</definedName>
    <definedName name="CIR" localSheetId="1">IF([0]!LG=9,IF(ISERROR([0]!PVT),"",[0]!PVT),"")</definedName>
    <definedName name="CIR" localSheetId="11">IF([0]!LG=9,IF(ISERROR([0]!PVT),"",[0]!PVT),"")</definedName>
    <definedName name="CIR">IF([0]!LG=9,IF(ISERROR([0]!PVT),"",[0]!PVT),"")</definedName>
    <definedName name="CIRCUITOS" localSheetId="10">#REF!</definedName>
    <definedName name="CIRCUITOS" localSheetId="12">[46]Circuitos!$C$2:$C$891</definedName>
    <definedName name="CIRCUITOS">#REF!</definedName>
    <definedName name="CIRCUNVALAR" localSheetId="12">#REF!</definedName>
    <definedName name="CIRCUNVALAR">#REF!</definedName>
    <definedName name="Ciudades" localSheetId="10">#REF!</definedName>
    <definedName name="Ciudades" localSheetId="12">[47]Insumos!$B$1813:$B$1912</definedName>
    <definedName name="Ciudades">#REF!</definedName>
    <definedName name="Cj" localSheetId="9">#REF!</definedName>
    <definedName name="Cj" localSheetId="5">#REF!</definedName>
    <definedName name="Cj" localSheetId="10">#REF!</definedName>
    <definedName name="Cj" localSheetId="6">#REF!</definedName>
    <definedName name="Cj" localSheetId="13">#REF!</definedName>
    <definedName name="Cj" localSheetId="12">#REF!</definedName>
    <definedName name="Cj">#REF!</definedName>
    <definedName name="Ck" localSheetId="9">#REF!</definedName>
    <definedName name="Ck" localSheetId="5">#REF!</definedName>
    <definedName name="Ck" localSheetId="10">#REF!</definedName>
    <definedName name="Ck" localSheetId="6">#REF!</definedName>
    <definedName name="Ck" localSheetId="13">#REF!</definedName>
    <definedName name="Ck" localSheetId="12">#REF!</definedName>
    <definedName name="Ck">#REF!</definedName>
    <definedName name="CL" localSheetId="10">#REF!</definedName>
    <definedName name="CL" localSheetId="12">'[30]CIRCUITOS CODENSA'!#REF!</definedName>
    <definedName name="CL">#REF!</definedName>
    <definedName name="clase" localSheetId="9">#REF!</definedName>
    <definedName name="clase" localSheetId="5">#REF!</definedName>
    <definedName name="clase" localSheetId="10">#REF!</definedName>
    <definedName name="clase" localSheetId="6">#REF!</definedName>
    <definedName name="clase" localSheetId="13">#REF!</definedName>
    <definedName name="clase" localSheetId="12">#REF!</definedName>
    <definedName name="clase">#REF!</definedName>
    <definedName name="Client" localSheetId="9">#REF!</definedName>
    <definedName name="Client" localSheetId="5">#REF!</definedName>
    <definedName name="Client" localSheetId="10">#REF!</definedName>
    <definedName name="Client" localSheetId="6">#REF!</definedName>
    <definedName name="Client" localSheetId="13">#REF!</definedName>
    <definedName name="Client" localSheetId="12">#REF!</definedName>
    <definedName name="Client">#REF!</definedName>
    <definedName name="Client_name" localSheetId="9">#REF!</definedName>
    <definedName name="Client_name" localSheetId="5">#REF!</definedName>
    <definedName name="Client_name" localSheetId="10">#REF!</definedName>
    <definedName name="Client_name" localSheetId="6">#REF!</definedName>
    <definedName name="Client_name" localSheetId="13">#REF!</definedName>
    <definedName name="Client_name" localSheetId="12">#REF!</definedName>
    <definedName name="Client_name">#REF!</definedName>
    <definedName name="Client_ref_number" localSheetId="9">#REF!</definedName>
    <definedName name="Client_ref_number" localSheetId="5">#REF!</definedName>
    <definedName name="Client_ref_number" localSheetId="10">#REF!</definedName>
    <definedName name="Client_ref_number" localSheetId="6">#REF!</definedName>
    <definedName name="Client_ref_number" localSheetId="13">#REF!</definedName>
    <definedName name="Client_ref_number" localSheetId="12">#REF!</definedName>
    <definedName name="Client_ref_number">#REF!</definedName>
    <definedName name="Cll" localSheetId="9">#REF!</definedName>
    <definedName name="Cll" localSheetId="5">#REF!</definedName>
    <definedName name="Cll" localSheetId="10">#REF!</definedName>
    <definedName name="Cll" localSheetId="6">#REF!</definedName>
    <definedName name="Cll" localSheetId="13">#REF!</definedName>
    <definedName name="Cll" localSheetId="12">#REF!</definedName>
    <definedName name="Cll">#REF!</definedName>
    <definedName name="Cll_4N__15_AE_40_San_Eduardo_II_Etapa._Tel_750372._Cúcuta_Colombia." localSheetId="9">#REF!</definedName>
    <definedName name="Cll_4N__15_AE_40_San_Eduardo_II_Etapa._Tel_750372._Cúcuta_Colombia." localSheetId="10">#REF!</definedName>
    <definedName name="Cll_4N__15_AE_40_San_Eduardo_II_Etapa._Tel_750372._Cúcuta_Colombia." localSheetId="6">#REF!</definedName>
    <definedName name="Cll_4N__15_AE_40_San_Eduardo_II_Etapa._Tel_750372._Cúcuta_Colombia." localSheetId="13">#REF!</definedName>
    <definedName name="Cll_4N__15_AE_40_San_Eduardo_II_Etapa._Tel_750372._Cúcuta_Colombia." localSheetId="12">#REF!</definedName>
    <definedName name="Cll_4N__15_AE_40_San_Eduardo_II_Etapa._Tel_750372._Cúcuta_Colombia.">#REF!</definedName>
    <definedName name="CLOSBS" localSheetId="9">#REF!</definedName>
    <definedName name="CLOSBS" localSheetId="5">#REF!</definedName>
    <definedName name="CLOSBS" localSheetId="10">#REF!</definedName>
    <definedName name="CLOSBS" localSheetId="6">#REF!</definedName>
    <definedName name="CLOSBS" localSheetId="13">#REF!</definedName>
    <definedName name="CLOSBS" localSheetId="12">#REF!</definedName>
    <definedName name="CLOSBS">#REF!</definedName>
    <definedName name="CLube" localSheetId="9">#REF!</definedName>
    <definedName name="CLube" localSheetId="5">#REF!</definedName>
    <definedName name="CLube" localSheetId="10">#REF!</definedName>
    <definedName name="CLube" localSheetId="6">#REF!</definedName>
    <definedName name="CLube" localSheetId="13">#REF!</definedName>
    <definedName name="CLube" localSheetId="12">#REF!</definedName>
    <definedName name="CLube">#REF!</definedName>
    <definedName name="Cm" localSheetId="9">#REF!</definedName>
    <definedName name="Cm" localSheetId="5">#REF!</definedName>
    <definedName name="Cm" localSheetId="10">#REF!</definedName>
    <definedName name="Cm" localSheetId="6">#REF!</definedName>
    <definedName name="Cm" localSheetId="13">#REF!</definedName>
    <definedName name="Cm" localSheetId="12">#REF!</definedName>
    <definedName name="Cm">#REF!</definedName>
    <definedName name="cmuooo5" localSheetId="9">#REF!</definedName>
    <definedName name="cmuooo5" localSheetId="5">#REF!</definedName>
    <definedName name="cmuooo5" localSheetId="10">#REF!</definedName>
    <definedName name="cmuooo5" localSheetId="6">#REF!</definedName>
    <definedName name="cmuooo5" localSheetId="13">#REF!</definedName>
    <definedName name="cmuooo5" localSheetId="12">#REF!</definedName>
    <definedName name="cmuooo5">#REF!</definedName>
    <definedName name="Cn" localSheetId="9">#REF!</definedName>
    <definedName name="Cn" localSheetId="5">#REF!</definedName>
    <definedName name="Cn" localSheetId="10">#REF!</definedName>
    <definedName name="Cn" localSheetId="6">#REF!</definedName>
    <definedName name="Cn" localSheetId="13">#REF!</definedName>
    <definedName name="Cn" localSheetId="12">#REF!</definedName>
    <definedName name="Cn">#REF!</definedName>
    <definedName name="CNT_M" localSheetId="10">#REF!</definedName>
    <definedName name="CNT_M" localSheetId="12">[38]Modelo!$H$13:$H$27</definedName>
    <definedName name="CNT_M">#REF!</definedName>
    <definedName name="Cñ" localSheetId="9">#REF!</definedName>
    <definedName name="Cñ" localSheetId="5">#REF!</definedName>
    <definedName name="Cñ" localSheetId="10">#REF!</definedName>
    <definedName name="Cñ" localSheetId="6">#REF!</definedName>
    <definedName name="Cñ" localSheetId="13">#REF!</definedName>
    <definedName name="Cñ" localSheetId="12">#REF!</definedName>
    <definedName name="Cñ">#REF!</definedName>
    <definedName name="Co" localSheetId="9">#REF!</definedName>
    <definedName name="Co" localSheetId="5">#REF!</definedName>
    <definedName name="Co" localSheetId="10">#REF!</definedName>
    <definedName name="Co" localSheetId="6">#REF!</definedName>
    <definedName name="Co" localSheetId="13">#REF!</definedName>
    <definedName name="Co" localSheetId="12">#REF!</definedName>
    <definedName name="Co">#REF!</definedName>
    <definedName name="Coal" localSheetId="9">#REF!</definedName>
    <definedName name="Coal" localSheetId="5">#REF!</definedName>
    <definedName name="Coal" localSheetId="10">#REF!</definedName>
    <definedName name="Coal" localSheetId="6">#REF!</definedName>
    <definedName name="Coal" localSheetId="13">#REF!</definedName>
    <definedName name="Coal" localSheetId="12">#REF!</definedName>
    <definedName name="Coal">#REF!</definedName>
    <definedName name="Coal_DB" localSheetId="9">#REF!</definedName>
    <definedName name="Coal_DB" localSheetId="5">#REF!</definedName>
    <definedName name="Coal_DB" localSheetId="10">#REF!</definedName>
    <definedName name="Coal_DB" localSheetId="6">#REF!</definedName>
    <definedName name="Coal_DB" localSheetId="13">#REF!</definedName>
    <definedName name="Coal_DB" localSheetId="12">#REF!</definedName>
    <definedName name="Coal_DB">#REF!</definedName>
    <definedName name="Coal1" localSheetId="9">#REF!</definedName>
    <definedName name="Coal1" localSheetId="5">#REF!</definedName>
    <definedName name="Coal1" localSheetId="10">#REF!</definedName>
    <definedName name="Coal1" localSheetId="6">#REF!</definedName>
    <definedName name="Coal1" localSheetId="13">#REF!</definedName>
    <definedName name="Coal1" localSheetId="12">#REF!</definedName>
    <definedName name="Coal1">#REF!</definedName>
    <definedName name="Coal4" localSheetId="9">#REF!</definedName>
    <definedName name="Coal4" localSheetId="5">#REF!</definedName>
    <definedName name="Coal4" localSheetId="10">#REF!</definedName>
    <definedName name="Coal4" localSheetId="6">#REF!</definedName>
    <definedName name="Coal4" localSheetId="13">#REF!</definedName>
    <definedName name="Coal4" localSheetId="12">#REF!</definedName>
    <definedName name="Coal4">#REF!</definedName>
    <definedName name="CoalFleet" localSheetId="9">#REF!</definedName>
    <definedName name="CoalFleet" localSheetId="5">#REF!</definedName>
    <definedName name="CoalFleet" localSheetId="10">#REF!</definedName>
    <definedName name="CoalFleet" localSheetId="6">#REF!</definedName>
    <definedName name="CoalFleet" localSheetId="13">#REF!</definedName>
    <definedName name="CoalFleet" localSheetId="12">#REF!</definedName>
    <definedName name="CoalFleet">#REF!</definedName>
    <definedName name="CoalLoad" localSheetId="9">#REF!</definedName>
    <definedName name="CoalLoad" localSheetId="5">#REF!</definedName>
    <definedName name="CoalLoad" localSheetId="10">#REF!</definedName>
    <definedName name="CoalLoad" localSheetId="6">#REF!</definedName>
    <definedName name="CoalLoad" localSheetId="13">#REF!</definedName>
    <definedName name="CoalLoad" localSheetId="12">#REF!</definedName>
    <definedName name="CoalLoad">#REF!</definedName>
    <definedName name="CoalOpCost" localSheetId="9">#REF!</definedName>
    <definedName name="CoalOpCost" localSheetId="5">#REF!</definedName>
    <definedName name="CoalOpCost" localSheetId="10">#REF!</definedName>
    <definedName name="CoalOpCost" localSheetId="6">#REF!</definedName>
    <definedName name="CoalOpCost" localSheetId="13">#REF!</definedName>
    <definedName name="CoalOpCost" localSheetId="12">#REF!</definedName>
    <definedName name="CoalOpCost">#REF!</definedName>
    <definedName name="CoalOverCap" localSheetId="9">#REF!</definedName>
    <definedName name="CoalOverCap" localSheetId="5">#REF!</definedName>
    <definedName name="CoalOverCap" localSheetId="10">#REF!</definedName>
    <definedName name="CoalOverCap" localSheetId="6">#REF!</definedName>
    <definedName name="CoalOverCap" localSheetId="13">#REF!</definedName>
    <definedName name="CoalOverCap" localSheetId="12">#REF!</definedName>
    <definedName name="CoalOverCap">#REF!</definedName>
    <definedName name="CoalRepl" localSheetId="9">#REF!</definedName>
    <definedName name="CoalRepl" localSheetId="5">#REF!</definedName>
    <definedName name="CoalRepl" localSheetId="10">#REF!</definedName>
    <definedName name="CoalRepl" localSheetId="6">#REF!</definedName>
    <definedName name="CoalRepl" localSheetId="13">#REF!</definedName>
    <definedName name="CoalRepl" localSheetId="12">#REF!</definedName>
    <definedName name="CoalRepl">#REF!</definedName>
    <definedName name="CoalUtil" localSheetId="9">#REF!</definedName>
    <definedName name="CoalUtil" localSheetId="5">#REF!</definedName>
    <definedName name="CoalUtil" localSheetId="10">#REF!</definedName>
    <definedName name="CoalUtil" localSheetId="6">#REF!</definedName>
    <definedName name="CoalUtil" localSheetId="13">#REF!</definedName>
    <definedName name="CoalUtil" localSheetId="12">#REF!</definedName>
    <definedName name="CoalUtil">#REF!</definedName>
    <definedName name="Cod" localSheetId="9">#REF!</definedName>
    <definedName name="Cod" localSheetId="5">#REF!</definedName>
    <definedName name="Cod" localSheetId="10">#REF!</definedName>
    <definedName name="Cod" localSheetId="6">#REF!</definedName>
    <definedName name="Cod" localSheetId="13">#REF!</definedName>
    <definedName name="Cod" localSheetId="12">#REF!</definedName>
    <definedName name="Cod">#REF!</definedName>
    <definedName name="CODIGO" localSheetId="9">#REF!</definedName>
    <definedName name="CODIGO" localSheetId="5">#REF!</definedName>
    <definedName name="CODIGO" localSheetId="10">#REF!</definedName>
    <definedName name="CODIGO" localSheetId="6">#REF!</definedName>
    <definedName name="CODIGO" localSheetId="13">#REF!</definedName>
    <definedName name="CODIGO" localSheetId="12">#REF!</definedName>
    <definedName name="Codigo">#REF!</definedName>
    <definedName name="Codigo_M.Obra" localSheetId="10">#REF!</definedName>
    <definedName name="Codigo_M.Obra" localSheetId="12">[48]M.Obra!$A$35:$A$50</definedName>
    <definedName name="Codigo_M.Obra">#REF!</definedName>
    <definedName name="codigos" localSheetId="10">#REF!</definedName>
    <definedName name="codigos" localSheetId="12">[49]Banderas!$A:$A</definedName>
    <definedName name="codigos">#REF!</definedName>
    <definedName name="CODOS" localSheetId="9">#REF!</definedName>
    <definedName name="CODOS" localSheetId="5">#REF!</definedName>
    <definedName name="CODOS" localSheetId="10">#REF!</definedName>
    <definedName name="CODOS" localSheetId="6">#REF!</definedName>
    <definedName name="CODOS" localSheetId="13">#REF!</definedName>
    <definedName name="CODOS" localSheetId="12">#REF!</definedName>
    <definedName name="CODOS">#REF!</definedName>
    <definedName name="Codos_PVC_3" localSheetId="9">#REF!</definedName>
    <definedName name="Codos_PVC_3" localSheetId="5">#REF!</definedName>
    <definedName name="Codos_PVC_3" localSheetId="10">#REF!</definedName>
    <definedName name="Codos_PVC_3" localSheetId="6">#REF!</definedName>
    <definedName name="Codos_PVC_3" localSheetId="12">'[26]L. MAT.'!#REF!</definedName>
    <definedName name="Codos_PVC_3">#REF!</definedName>
    <definedName name="coe" localSheetId="9">#REF!</definedName>
    <definedName name="coe" localSheetId="5">#REF!</definedName>
    <definedName name="coe" localSheetId="10">#REF!</definedName>
    <definedName name="coe" localSheetId="6">#REF!</definedName>
    <definedName name="coe" localSheetId="13">#REF!</definedName>
    <definedName name="coe" localSheetId="12">#REF!</definedName>
    <definedName name="coe">#REF!</definedName>
    <definedName name="Coef.erradas" localSheetId="9">#REF!</definedName>
    <definedName name="Coef.erradas" localSheetId="5">#REF!</definedName>
    <definedName name="Coef.erradas" localSheetId="10">#REF!</definedName>
    <definedName name="Coef.erradas" localSheetId="6">#REF!</definedName>
    <definedName name="Coef.erradas" localSheetId="13">#REF!</definedName>
    <definedName name="Coef.erradas" localSheetId="12">#REF!</definedName>
    <definedName name="Coef.erradas">#REF!</definedName>
    <definedName name="COEF.INFILT" localSheetId="9">#REF!</definedName>
    <definedName name="COEF.INFILT" localSheetId="5">#REF!</definedName>
    <definedName name="COEF.INFILT" localSheetId="10">#REF!</definedName>
    <definedName name="COEF.INFILT" localSheetId="6">#REF!</definedName>
    <definedName name="COEF.INFILT" localSheetId="13">#REF!</definedName>
    <definedName name="COEF.INFILT" localSheetId="12">#REF!</definedName>
    <definedName name="COEF.INFILT">#REF!</definedName>
    <definedName name="coef.retorno" localSheetId="9">#REF!</definedName>
    <definedName name="coef.retorno" localSheetId="5">#REF!</definedName>
    <definedName name="coef.retorno" localSheetId="10">#REF!</definedName>
    <definedName name="coef.retorno" localSheetId="6">#REF!</definedName>
    <definedName name="coef.retorno" localSheetId="13">#REF!</definedName>
    <definedName name="coef.retorno" localSheetId="12">#REF!</definedName>
    <definedName name="coef.retorno">#REF!</definedName>
    <definedName name="coeficienterugosidad" localSheetId="10">#REF!</definedName>
    <definedName name="coeficienterugosidad" localSheetId="12">'[6]INFORMACIÓN REFERENCIA'!$B$90:$C$101</definedName>
    <definedName name="coeficienterugosidad">#REF!</definedName>
    <definedName name="cogs" localSheetId="9">#REF!</definedName>
    <definedName name="cogs" localSheetId="5">#REF!</definedName>
    <definedName name="cogs" localSheetId="10">#REF!</definedName>
    <definedName name="cogs" localSheetId="6">#REF!</definedName>
    <definedName name="cogs" localSheetId="13">#REF!</definedName>
    <definedName name="cogs" localSheetId="12">#REF!</definedName>
    <definedName name="cogs">#REF!</definedName>
    <definedName name="COHaul" localSheetId="9">#REF!</definedName>
    <definedName name="COHaul" localSheetId="5">#REF!</definedName>
    <definedName name="COHaul" localSheetId="10">#REF!</definedName>
    <definedName name="COHaul" localSheetId="6">#REF!</definedName>
    <definedName name="COHaul" localSheetId="13">#REF!</definedName>
    <definedName name="COHaul" localSheetId="12">#REF!</definedName>
    <definedName name="COHaul">#REF!</definedName>
    <definedName name="COL_A_APU" localSheetId="10">IF(#REF!="","",IF(LEN(#REF!)=9,#REF!,#REF!))</definedName>
    <definedName name="COL_A_APU" localSheetId="12">IF([50]apu!$B1="","",IF(LEN([50]apu!$B1)=9,[50]apu!$B1,[50]apu!$A1048576))</definedName>
    <definedName name="COL_A_APU">IF(#REF!="","",IF(LEN(#REF!)=9,#REF!,#REF!))</definedName>
    <definedName name="COL_A_AUX" localSheetId="10">IF(#REF!="","",IF(#REF!="",#REF!,#REF!))</definedName>
    <definedName name="COL_A_AUX" localSheetId="12">IF([50]Auxiliares!$B1="","",IF([50]Auxiliares!$B1048576="",[50]Auxiliares!$B1,[50]Auxiliares!$A1048576))</definedName>
    <definedName name="COL_A_AUX">IF(#REF!="","",IF(#REF!="",#REF!,#REF!))</definedName>
    <definedName name="COL_B" localSheetId="10">IF(LEFT(#REF!,5)=#REF!,"",(LEFT(#REF!,5)))</definedName>
    <definedName name="COL_B" localSheetId="12">IF(LEFT('[50]Ppto completo'!$D1,5)='[50]Ppto completo'!$D1,"",(LEFT('[50]Ppto completo'!$D1,5)))</definedName>
    <definedName name="COL_B">IF(LEFT(#REF!,5)=#REF!,"",(LEFT(#REF!,5)))</definedName>
    <definedName name="COL_C" localSheetId="10">LEFT(#REF!,2)</definedName>
    <definedName name="COL_C" localSheetId="12">LEFT('[50]Ppto completo'!$D1,2)</definedName>
    <definedName name="COL_C">LEFT(#REF!,2)</definedName>
    <definedName name="col_dos" localSheetId="9">#REF!</definedName>
    <definedName name="col_dos" localSheetId="5">#REF!</definedName>
    <definedName name="col_dos" localSheetId="10">#REF!</definedName>
    <definedName name="col_dos" localSheetId="6">#REF!</definedName>
    <definedName name="col_dos" localSheetId="13">#REF!</definedName>
    <definedName name="col_dos" localSheetId="12">#REF!</definedName>
    <definedName name="col_dos">#REF!</definedName>
    <definedName name="COL_G" localSheetId="10">IFERROR(VLOOKUP(#REF!,#REF!,7,0),0)</definedName>
    <definedName name="COL_G" localSheetId="12">IFERROR(VLOOKUP('[50]Ppto completo'!$D1,'[50]CO Teatro'!$A$1:$AB$65536,7,0),0)</definedName>
    <definedName name="COL_G">IFERROR(VLOOKUP(#REF!,#REF!,7,0),0)</definedName>
    <definedName name="COL_H" localSheetId="9">IF(LEN(#REF!)=9,ROUNDUP(SUM(#REF!),0),"")</definedName>
    <definedName name="COL_H" localSheetId="10">IF(LEN(#REF!)=9,ROUNDUP(SUM(#REF!),0),"")</definedName>
    <definedName name="COL_H" localSheetId="12">IF(LEN('[50]Ppto completo'!$D1)=9,ROUNDUP(SUM('[50]Ppto completo'!$G1:$G1),0),"")</definedName>
    <definedName name="COL_H">IF(LEN(#REF!)=9,ROUNDUP(SUM(#REF!),0),"")</definedName>
    <definedName name="COL_J" localSheetId="10">IF(LEN(#REF!)=9,#REF!*#REF!,"")</definedName>
    <definedName name="COL_J" localSheetId="12">IF(LEN('[50]Ppto completo'!$D1)=9,'[50]Ppto completo'!$G1*'[50]Ppto completo'!$I1,"")</definedName>
    <definedName name="COL_J">IF(LEN(#REF!)=9,#REF!*#REF!,"")</definedName>
    <definedName name="COL_J_APU" localSheetId="10">IF(#REF!="","",IF(VLOOKUP(#REF!,#REF!,7,FALSE)="",LEFT(#REF!,2),VLOOKUP(#REF!,#REF!,7,FALSE)))</definedName>
    <definedName name="COL_J_APU" localSheetId="12">IF([50]apu!$B1="","",IF(VLOOKUP([50]apu!$B1,[50]Insumos!$D$1:$J$65536,7,FALSE)="",LEFT([50]apu!$B1,2),VLOOKUP([50]apu!$B1,[50]Insumos!$D$1:$J$65536,7,FALSE)))</definedName>
    <definedName name="COL_J_APU">IF(#REF!="","",IF(VLOOKUP(#REF!,#REF!,7,FALSE)="",LEFT(#REF!,2),VLOOKUP(#REF!,#REF!,7,FALSE)))</definedName>
    <definedName name="COL_J_AUX" localSheetId="10">IF(#REF!="","",IF(VLOOKUP(#REF!,#REF!,7,FALSE)="",LEFT(#REF!,2),VLOOKUP(#REF!,#REF!,7,FALSE)))</definedName>
    <definedName name="COL_J_AUX" localSheetId="12">IF([50]Auxiliares!$B1="","",IF(VLOOKUP([50]Auxiliares!XEW1,[50]Insumos!XEY$1:A$65536,7,FALSE)="",LEFT([50]Auxiliares!$B1,2),VLOOKUP([50]Auxiliares!XEW1,[50]Insumos!XEY$1:A$65536,7,FALSE)))</definedName>
    <definedName name="COL_J_AUX">IF(#REF!="","",IF(VLOOKUP(#REF!,#REF!,7,FALSE)="",LEFT(#REF!,2),VLOOKUP(#REF!,#REF!,7,FALSE)))</definedName>
    <definedName name="COL_K_PPTO" localSheetId="10">IF(LEN(#REF!)=5,SUMIF(#REF!,#REF!,#REF!),"")</definedName>
    <definedName name="COL_K_PPTO" localSheetId="12">IF(LEN('[50]Ppto completo'!XEX1)=5,SUMIF('[50]Ppto completo'!$B$1:$B$65536,'[50]Ppto completo'!$D1,'[50]Ppto completo'!$J$1:$J$65536),"")</definedName>
    <definedName name="COL_K_PPTO">IF(LEN(#REF!)=5,SUMIF(#REF!,#REF!,#REF!),"")</definedName>
    <definedName name="COL_L" localSheetId="10">IF(#REF!="",SUMIF(#REF!,#REF!,#REF!),"")</definedName>
    <definedName name="COL_L" localSheetId="12">IF('[50]Ppto completo'!$K1="",SUMIF('[50]Ppto completo'!$C$1:$C$65536,'[50]Ppto completo'!$D1,'[50]Ppto completo'!$K$1:$K$65536),"")</definedName>
    <definedName name="COL_L">IF(#REF!="",SUMIF(#REF!,#REF!,#REF!),"")</definedName>
    <definedName name="COL_M" localSheetId="10">IF(LEN(#REF!)=2,#REF!/SUMIF(#REF!,"&gt;&lt;""",#REF!),"")</definedName>
    <definedName name="COL_M" localSheetId="12">IF(LEN('[50]Ppto completo'!$D1)=2,'[50]Ppto completo'!$L1/SUMIF('[50]Ppto completo'!$C$1:$C$65536,"&gt;&lt;""",'[50]Ppto completo'!$L$1:$L$65536),"")</definedName>
    <definedName name="COL_M">IF(LEN(#REF!)=2,#REF!/SUMIF(#REF!,"&gt;&lt;""",#REF!),"")</definedName>
    <definedName name="COL_M_APU" localSheetId="10">IF(#REF!="","",IF(VLOOKUP(#REF!,#REF!,7,FALSE)="",LEFT(#REF!,2),VLOOKUP(#REF!,#REF!,7,FALSE)))</definedName>
    <definedName name="COL_M_APU" localSheetId="12">IF([50]apu!$B1="","",IF(VLOOKUP([50]apu!$B1,[50]Insumos!$D$1:$J$65536,7,FALSE)="",LEFT([50]apu!$B1,2),VLOOKUP([50]apu!$B1,[50]Insumos!$D$1:$J$65536,7,FALSE)))</definedName>
    <definedName name="COL_M_APU">IF(#REF!="","",IF(VLOOKUP(#REF!,#REF!,7,FALSE)="",LEFT(#REF!,2),VLOOKUP(#REF!,#REF!,7,FALSE)))</definedName>
    <definedName name="COLBOR" localSheetId="9">#REF!</definedName>
    <definedName name="COLBOR" localSheetId="5">#REF!</definedName>
    <definedName name="COLBOR" localSheetId="10">#REF!</definedName>
    <definedName name="COLBOR" localSheetId="6">#REF!</definedName>
    <definedName name="COLBOR" localSheetId="13">#REF!</definedName>
    <definedName name="COLBOR" localSheetId="12">#REF!</definedName>
    <definedName name="COLBOR">#REF!</definedName>
    <definedName name="COM.LIM">#REF!</definedName>
    <definedName name="ComBid1" localSheetId="9">#REF!</definedName>
    <definedName name="ComBid1" localSheetId="5">#REF!</definedName>
    <definedName name="ComBid1" localSheetId="10">#REF!</definedName>
    <definedName name="ComBid1" localSheetId="6">#REF!</definedName>
    <definedName name="ComBid1" localSheetId="13">#REF!</definedName>
    <definedName name="ComBid1" localSheetId="12">#REF!</definedName>
    <definedName name="ComBid1">#REF!</definedName>
    <definedName name="ComBid1CurrCode" localSheetId="9">#REF!</definedName>
    <definedName name="ComBid1CurrCode" localSheetId="5">#REF!</definedName>
    <definedName name="ComBid1CurrCode" localSheetId="10">#REF!</definedName>
    <definedName name="ComBid1CurrCode" localSheetId="6">#REF!</definedName>
    <definedName name="ComBid1CurrCode" localSheetId="13">#REF!</definedName>
    <definedName name="ComBid1CurrCode" localSheetId="12">#REF!</definedName>
    <definedName name="ComBid1CurrCode">#REF!</definedName>
    <definedName name="ComBid1EvalTotal" localSheetId="9">#REF!</definedName>
    <definedName name="ComBid1EvalTotal" localSheetId="5">#REF!</definedName>
    <definedName name="ComBid1EvalTotal" localSheetId="10">#REF!</definedName>
    <definedName name="ComBid1EvalTotal" localSheetId="6">#REF!</definedName>
    <definedName name="ComBid1EvalTotal" localSheetId="13">#REF!</definedName>
    <definedName name="ComBid1EvalTotal" localSheetId="12">#REF!</definedName>
    <definedName name="ComBid1EvalTotal">#REF!</definedName>
    <definedName name="ComBid1LeadTime" localSheetId="9">#REF!</definedName>
    <definedName name="ComBid1LeadTime" localSheetId="5">#REF!</definedName>
    <definedName name="ComBid1LeadTime" localSheetId="10">#REF!</definedName>
    <definedName name="ComBid1LeadTime" localSheetId="6">#REF!</definedName>
    <definedName name="ComBid1LeadTime" localSheetId="13">#REF!</definedName>
    <definedName name="ComBid1LeadTime" localSheetId="12">#REF!</definedName>
    <definedName name="ComBid1LeadTime">#REF!</definedName>
    <definedName name="ComBid1Number" localSheetId="9">#REF!</definedName>
    <definedName name="ComBid1Number" localSheetId="5">#REF!</definedName>
    <definedName name="ComBid1Number" localSheetId="10">#REF!</definedName>
    <definedName name="ComBid1Number" localSheetId="6">#REF!</definedName>
    <definedName name="ComBid1Number" localSheetId="13">#REF!</definedName>
    <definedName name="ComBid1Number" localSheetId="12">#REF!</definedName>
    <definedName name="ComBid1Number">#REF!</definedName>
    <definedName name="ComBid1PayTerms" localSheetId="9">#REF!</definedName>
    <definedName name="ComBid1PayTerms" localSheetId="5">#REF!</definedName>
    <definedName name="ComBid1PayTerms" localSheetId="10">#REF!</definedName>
    <definedName name="ComBid1PayTerms" localSheetId="6">#REF!</definedName>
    <definedName name="ComBid1PayTerms" localSheetId="13">#REF!</definedName>
    <definedName name="ComBid1PayTerms" localSheetId="12">#REF!</definedName>
    <definedName name="ComBid1PayTerms">#REF!</definedName>
    <definedName name="ComBid1Penalty" localSheetId="9">#REF!</definedName>
    <definedName name="ComBid1Penalty" localSheetId="5">#REF!</definedName>
    <definedName name="ComBid1Penalty" localSheetId="10">#REF!</definedName>
    <definedName name="ComBid1Penalty" localSheetId="6">#REF!</definedName>
    <definedName name="ComBid1Penalty" localSheetId="13">#REF!</definedName>
    <definedName name="ComBid1Penalty" localSheetId="12">#REF!</definedName>
    <definedName name="ComBid1Penalty">#REF!</definedName>
    <definedName name="ComBid1PromiseDate" localSheetId="9">#REF!</definedName>
    <definedName name="ComBid1PromiseDate" localSheetId="5">#REF!</definedName>
    <definedName name="ComBid1PromiseDate" localSheetId="10">#REF!</definedName>
    <definedName name="ComBid1PromiseDate" localSheetId="6">#REF!</definedName>
    <definedName name="ComBid1PromiseDate" localSheetId="13">#REF!</definedName>
    <definedName name="ComBid1PromiseDate" localSheetId="12">#REF!</definedName>
    <definedName name="ComBid1PromiseDate">#REF!</definedName>
    <definedName name="ComBid1Rate" localSheetId="9">#REF!</definedName>
    <definedName name="ComBid1Rate" localSheetId="5">#REF!</definedName>
    <definedName name="ComBid1Rate" localSheetId="10">#REF!</definedName>
    <definedName name="ComBid1Rate" localSheetId="6">#REF!</definedName>
    <definedName name="ComBid1Rate" localSheetId="13">#REF!</definedName>
    <definedName name="ComBid1Rate" localSheetId="12">#REF!</definedName>
    <definedName name="ComBid1Rate">#REF!</definedName>
    <definedName name="ComBid1Retention" localSheetId="9">#REF!</definedName>
    <definedName name="ComBid1Retention" localSheetId="5">#REF!</definedName>
    <definedName name="ComBid1Retention" localSheetId="10">#REF!</definedName>
    <definedName name="ComBid1Retention" localSheetId="6">#REF!</definedName>
    <definedName name="ComBid1Retention" localSheetId="13">#REF!</definedName>
    <definedName name="ComBid1Retention" localSheetId="12">#REF!</definedName>
    <definedName name="ComBid1Retention">#REF!</definedName>
    <definedName name="ComBid1Total" localSheetId="9">#REF!</definedName>
    <definedName name="ComBid1Total" localSheetId="5">#REF!</definedName>
    <definedName name="ComBid1Total" localSheetId="10">#REF!</definedName>
    <definedName name="ComBid1Total" localSheetId="6">#REF!</definedName>
    <definedName name="ComBid1Total" localSheetId="13">#REF!</definedName>
    <definedName name="ComBid1Total" localSheetId="12">#REF!</definedName>
    <definedName name="ComBid1Total">#REF!</definedName>
    <definedName name="ComBid2" localSheetId="9">#REF!</definedName>
    <definedName name="ComBid2" localSheetId="5">#REF!</definedName>
    <definedName name="ComBid2" localSheetId="10">#REF!</definedName>
    <definedName name="ComBid2" localSheetId="6">#REF!</definedName>
    <definedName name="ComBid2" localSheetId="13">#REF!</definedName>
    <definedName name="ComBid2" localSheetId="12">#REF!</definedName>
    <definedName name="ComBid2">#REF!</definedName>
    <definedName name="ComBid2CurrCode" localSheetId="9">#REF!</definedName>
    <definedName name="ComBid2CurrCode" localSheetId="5">#REF!</definedName>
    <definedName name="ComBid2CurrCode" localSheetId="10">#REF!</definedName>
    <definedName name="ComBid2CurrCode" localSheetId="6">#REF!</definedName>
    <definedName name="ComBid2CurrCode" localSheetId="13">#REF!</definedName>
    <definedName name="ComBid2CurrCode" localSheetId="12">#REF!</definedName>
    <definedName name="ComBid2CurrCode">#REF!</definedName>
    <definedName name="ComBid2EvalTotal" localSheetId="9">#REF!</definedName>
    <definedName name="ComBid2EvalTotal" localSheetId="5">#REF!</definedName>
    <definedName name="ComBid2EvalTotal" localSheetId="10">#REF!</definedName>
    <definedName name="ComBid2EvalTotal" localSheetId="6">#REF!</definedName>
    <definedName name="ComBid2EvalTotal" localSheetId="13">#REF!</definedName>
    <definedName name="ComBid2EvalTotal" localSheetId="12">#REF!</definedName>
    <definedName name="ComBid2EvalTotal">#REF!</definedName>
    <definedName name="ComBid2LeadTime" localSheetId="9">#REF!</definedName>
    <definedName name="ComBid2LeadTime" localSheetId="5">#REF!</definedName>
    <definedName name="ComBid2LeadTime" localSheetId="10">#REF!</definedName>
    <definedName name="ComBid2LeadTime" localSheetId="6">#REF!</definedName>
    <definedName name="ComBid2LeadTime" localSheetId="13">#REF!</definedName>
    <definedName name="ComBid2LeadTime" localSheetId="12">#REF!</definedName>
    <definedName name="ComBid2LeadTime">#REF!</definedName>
    <definedName name="ComBid2Number" localSheetId="9">#REF!</definedName>
    <definedName name="ComBid2Number" localSheetId="5">#REF!</definedName>
    <definedName name="ComBid2Number" localSheetId="10">#REF!</definedName>
    <definedName name="ComBid2Number" localSheetId="6">#REF!</definedName>
    <definedName name="ComBid2Number" localSheetId="13">#REF!</definedName>
    <definedName name="ComBid2Number" localSheetId="12">#REF!</definedName>
    <definedName name="ComBid2Number">#REF!</definedName>
    <definedName name="ComBid2PayTerms" localSheetId="9">#REF!</definedName>
    <definedName name="ComBid2PayTerms" localSheetId="5">#REF!</definedName>
    <definedName name="ComBid2PayTerms" localSheetId="10">#REF!</definedName>
    <definedName name="ComBid2PayTerms" localSheetId="6">#REF!</definedName>
    <definedName name="ComBid2PayTerms" localSheetId="13">#REF!</definedName>
    <definedName name="ComBid2PayTerms" localSheetId="12">#REF!</definedName>
    <definedName name="ComBid2PayTerms">#REF!</definedName>
    <definedName name="ComBid2Penalty" localSheetId="9">#REF!</definedName>
    <definedName name="ComBid2Penalty" localSheetId="5">#REF!</definedName>
    <definedName name="ComBid2Penalty" localSheetId="10">#REF!</definedName>
    <definedName name="ComBid2Penalty" localSheetId="6">#REF!</definedName>
    <definedName name="ComBid2Penalty" localSheetId="13">#REF!</definedName>
    <definedName name="ComBid2Penalty" localSheetId="12">#REF!</definedName>
    <definedName name="ComBid2Penalty">#REF!</definedName>
    <definedName name="ComBid2PromiseDate" localSheetId="9">#REF!</definedName>
    <definedName name="ComBid2PromiseDate" localSheetId="5">#REF!</definedName>
    <definedName name="ComBid2PromiseDate" localSheetId="10">#REF!</definedName>
    <definedName name="ComBid2PromiseDate" localSheetId="6">#REF!</definedName>
    <definedName name="ComBid2PromiseDate" localSheetId="13">#REF!</definedName>
    <definedName name="ComBid2PromiseDate" localSheetId="12">#REF!</definedName>
    <definedName name="ComBid2PromiseDate">#REF!</definedName>
    <definedName name="ComBid2Rate" localSheetId="9">#REF!</definedName>
    <definedName name="ComBid2Rate" localSheetId="5">#REF!</definedName>
    <definedName name="ComBid2Rate" localSheetId="10">#REF!</definedName>
    <definedName name="ComBid2Rate" localSheetId="6">#REF!</definedName>
    <definedName name="ComBid2Rate" localSheetId="13">#REF!</definedName>
    <definedName name="ComBid2Rate" localSheetId="12">#REF!</definedName>
    <definedName name="ComBid2Rate">#REF!</definedName>
    <definedName name="ComBid2Retention" localSheetId="9">#REF!</definedName>
    <definedName name="ComBid2Retention" localSheetId="5">#REF!</definedName>
    <definedName name="ComBid2Retention" localSheetId="10">#REF!</definedName>
    <definedName name="ComBid2Retention" localSheetId="6">#REF!</definedName>
    <definedName name="ComBid2Retention" localSheetId="13">#REF!</definedName>
    <definedName name="ComBid2Retention" localSheetId="12">#REF!</definedName>
    <definedName name="ComBid2Retention">#REF!</definedName>
    <definedName name="ComBid2Total" localSheetId="9">#REF!</definedName>
    <definedName name="ComBid2Total" localSheetId="5">#REF!</definedName>
    <definedName name="ComBid2Total" localSheetId="10">#REF!</definedName>
    <definedName name="ComBid2Total" localSheetId="6">#REF!</definedName>
    <definedName name="ComBid2Total" localSheetId="13">#REF!</definedName>
    <definedName name="ComBid2Total" localSheetId="12">#REF!</definedName>
    <definedName name="ComBid2Total">#REF!</definedName>
    <definedName name="ComBid3" localSheetId="9">#REF!</definedName>
    <definedName name="ComBid3" localSheetId="5">#REF!</definedName>
    <definedName name="ComBid3" localSheetId="10">#REF!</definedName>
    <definedName name="ComBid3" localSheetId="6">#REF!</definedName>
    <definedName name="ComBid3" localSheetId="13">#REF!</definedName>
    <definedName name="ComBid3" localSheetId="12">#REF!</definedName>
    <definedName name="ComBid3">#REF!</definedName>
    <definedName name="ComBid3CurrCode" localSheetId="9">#REF!</definedName>
    <definedName name="ComBid3CurrCode" localSheetId="5">#REF!</definedName>
    <definedName name="ComBid3CurrCode" localSheetId="10">#REF!</definedName>
    <definedName name="ComBid3CurrCode" localSheetId="6">#REF!</definedName>
    <definedName name="ComBid3CurrCode" localSheetId="13">#REF!</definedName>
    <definedName name="ComBid3CurrCode" localSheetId="12">#REF!</definedName>
    <definedName name="ComBid3CurrCode">#REF!</definedName>
    <definedName name="ComBid3EvalTotal" localSheetId="9">#REF!</definedName>
    <definedName name="ComBid3EvalTotal" localSheetId="5">#REF!</definedName>
    <definedName name="ComBid3EvalTotal" localSheetId="10">#REF!</definedName>
    <definedName name="ComBid3EvalTotal" localSheetId="6">#REF!</definedName>
    <definedName name="ComBid3EvalTotal" localSheetId="13">#REF!</definedName>
    <definedName name="ComBid3EvalTotal" localSheetId="12">#REF!</definedName>
    <definedName name="ComBid3EvalTotal">#REF!</definedName>
    <definedName name="ComBid3LeadTime" localSheetId="9">#REF!</definedName>
    <definedName name="ComBid3LeadTime" localSheetId="5">#REF!</definedName>
    <definedName name="ComBid3LeadTime" localSheetId="10">#REF!</definedName>
    <definedName name="ComBid3LeadTime" localSheetId="6">#REF!</definedName>
    <definedName name="ComBid3LeadTime" localSheetId="13">#REF!</definedName>
    <definedName name="ComBid3LeadTime" localSheetId="12">#REF!</definedName>
    <definedName name="ComBid3LeadTime">#REF!</definedName>
    <definedName name="comBid3Number" localSheetId="9">#REF!</definedName>
    <definedName name="comBid3Number" localSheetId="5">#REF!</definedName>
    <definedName name="comBid3Number" localSheetId="10">#REF!</definedName>
    <definedName name="comBid3Number" localSheetId="6">#REF!</definedName>
    <definedName name="comBid3Number" localSheetId="13">#REF!</definedName>
    <definedName name="comBid3Number" localSheetId="12">#REF!</definedName>
    <definedName name="comBid3Number">#REF!</definedName>
    <definedName name="ComBid3PayTerms" localSheetId="9">#REF!</definedName>
    <definedName name="ComBid3PayTerms" localSheetId="5">#REF!</definedName>
    <definedName name="ComBid3PayTerms" localSheetId="10">#REF!</definedName>
    <definedName name="ComBid3PayTerms" localSheetId="6">#REF!</definedName>
    <definedName name="ComBid3PayTerms" localSheetId="13">#REF!</definedName>
    <definedName name="ComBid3PayTerms" localSheetId="12">#REF!</definedName>
    <definedName name="ComBid3PayTerms">#REF!</definedName>
    <definedName name="ComBid3Penalty" localSheetId="9">#REF!</definedName>
    <definedName name="ComBid3Penalty" localSheetId="5">#REF!</definedName>
    <definedName name="ComBid3Penalty" localSheetId="10">#REF!</definedName>
    <definedName name="ComBid3Penalty" localSheetId="6">#REF!</definedName>
    <definedName name="ComBid3Penalty" localSheetId="13">#REF!</definedName>
    <definedName name="ComBid3Penalty" localSheetId="12">#REF!</definedName>
    <definedName name="ComBid3Penalty">#REF!</definedName>
    <definedName name="ComBid3PromiseDate" localSheetId="9">#REF!</definedName>
    <definedName name="ComBid3PromiseDate" localSheetId="5">#REF!</definedName>
    <definedName name="ComBid3PromiseDate" localSheetId="10">#REF!</definedName>
    <definedName name="ComBid3PromiseDate" localSheetId="6">#REF!</definedName>
    <definedName name="ComBid3PromiseDate" localSheetId="13">#REF!</definedName>
    <definedName name="ComBid3PromiseDate" localSheetId="12">#REF!</definedName>
    <definedName name="ComBid3PromiseDate">#REF!</definedName>
    <definedName name="ComBid3Rate" localSheetId="9">#REF!</definedName>
    <definedName name="ComBid3Rate" localSheetId="5">#REF!</definedName>
    <definedName name="ComBid3Rate" localSheetId="10">#REF!</definedName>
    <definedName name="ComBid3Rate" localSheetId="6">#REF!</definedName>
    <definedName name="ComBid3Rate" localSheetId="13">#REF!</definedName>
    <definedName name="ComBid3Rate" localSheetId="12">#REF!</definedName>
    <definedName name="ComBid3Rate">#REF!</definedName>
    <definedName name="ComBid3Retention" localSheetId="9">#REF!</definedName>
    <definedName name="ComBid3Retention" localSheetId="5">#REF!</definedName>
    <definedName name="ComBid3Retention" localSheetId="10">#REF!</definedName>
    <definedName name="ComBid3Retention" localSheetId="6">#REF!</definedName>
    <definedName name="ComBid3Retention" localSheetId="13">#REF!</definedName>
    <definedName name="ComBid3Retention" localSheetId="12">#REF!</definedName>
    <definedName name="ComBid3Retention">#REF!</definedName>
    <definedName name="ComBid3Total" localSheetId="9">#REF!</definedName>
    <definedName name="ComBid3Total" localSheetId="5">#REF!</definedName>
    <definedName name="ComBid3Total" localSheetId="10">#REF!</definedName>
    <definedName name="ComBid3Total" localSheetId="6">#REF!</definedName>
    <definedName name="ComBid3Total" localSheetId="13">#REF!</definedName>
    <definedName name="ComBid3Total" localSheetId="12">#REF!</definedName>
    <definedName name="ComBid3Total">#REF!</definedName>
    <definedName name="ComBid4" localSheetId="9">#REF!</definedName>
    <definedName name="ComBid4" localSheetId="5">#REF!</definedName>
    <definedName name="ComBid4" localSheetId="10">#REF!</definedName>
    <definedName name="ComBid4" localSheetId="6">#REF!</definedName>
    <definedName name="ComBid4" localSheetId="13">#REF!</definedName>
    <definedName name="ComBid4" localSheetId="12">#REF!</definedName>
    <definedName name="ComBid4">#REF!</definedName>
    <definedName name="ComBid4CurrCode" localSheetId="9">#REF!</definedName>
    <definedName name="ComBid4CurrCode" localSheetId="5">#REF!</definedName>
    <definedName name="ComBid4CurrCode" localSheetId="10">#REF!</definedName>
    <definedName name="ComBid4CurrCode" localSheetId="6">#REF!</definedName>
    <definedName name="ComBid4CurrCode" localSheetId="13">#REF!</definedName>
    <definedName name="ComBid4CurrCode" localSheetId="12">#REF!</definedName>
    <definedName name="ComBid4CurrCode">#REF!</definedName>
    <definedName name="ComBid4EvalTotal" localSheetId="9">#REF!</definedName>
    <definedName name="ComBid4EvalTotal" localSheetId="5">#REF!</definedName>
    <definedName name="ComBid4EvalTotal" localSheetId="10">#REF!</definedName>
    <definedName name="ComBid4EvalTotal" localSheetId="6">#REF!</definedName>
    <definedName name="ComBid4EvalTotal" localSheetId="13">#REF!</definedName>
    <definedName name="ComBid4EvalTotal" localSheetId="12">#REF!</definedName>
    <definedName name="ComBid4EvalTotal">#REF!</definedName>
    <definedName name="ComBid4LeadTime" localSheetId="9">#REF!</definedName>
    <definedName name="ComBid4LeadTime" localSheetId="5">#REF!</definedName>
    <definedName name="ComBid4LeadTime" localSheetId="10">#REF!</definedName>
    <definedName name="ComBid4LeadTime" localSheetId="6">#REF!</definedName>
    <definedName name="ComBid4LeadTime" localSheetId="13">#REF!</definedName>
    <definedName name="ComBid4LeadTime" localSheetId="12">#REF!</definedName>
    <definedName name="ComBid4LeadTime">#REF!</definedName>
    <definedName name="ComBid4Number" localSheetId="9">#REF!</definedName>
    <definedName name="ComBid4Number" localSheetId="5">#REF!</definedName>
    <definedName name="ComBid4Number" localSheetId="10">#REF!</definedName>
    <definedName name="ComBid4Number" localSheetId="6">#REF!</definedName>
    <definedName name="ComBid4Number" localSheetId="13">#REF!</definedName>
    <definedName name="ComBid4Number" localSheetId="12">#REF!</definedName>
    <definedName name="ComBid4Number">#REF!</definedName>
    <definedName name="ComBid4PayTerms" localSheetId="9">#REF!</definedName>
    <definedName name="ComBid4PayTerms" localSheetId="5">#REF!</definedName>
    <definedName name="ComBid4PayTerms" localSheetId="10">#REF!</definedName>
    <definedName name="ComBid4PayTerms" localSheetId="6">#REF!</definedName>
    <definedName name="ComBid4PayTerms" localSheetId="13">#REF!</definedName>
    <definedName name="ComBid4PayTerms" localSheetId="12">#REF!</definedName>
    <definedName name="ComBid4PayTerms">#REF!</definedName>
    <definedName name="ComBid4Penalty" localSheetId="9">#REF!</definedName>
    <definedName name="ComBid4Penalty" localSheetId="5">#REF!</definedName>
    <definedName name="ComBid4Penalty" localSheetId="10">#REF!</definedName>
    <definedName name="ComBid4Penalty" localSheetId="6">#REF!</definedName>
    <definedName name="ComBid4Penalty" localSheetId="13">#REF!</definedName>
    <definedName name="ComBid4Penalty" localSheetId="12">#REF!</definedName>
    <definedName name="ComBid4Penalty">#REF!</definedName>
    <definedName name="ComBid4PromiseDate" localSheetId="9">#REF!</definedName>
    <definedName name="ComBid4PromiseDate" localSheetId="5">#REF!</definedName>
    <definedName name="ComBid4PromiseDate" localSheetId="10">#REF!</definedName>
    <definedName name="ComBid4PromiseDate" localSheetId="6">#REF!</definedName>
    <definedName name="ComBid4PromiseDate" localSheetId="13">#REF!</definedName>
    <definedName name="ComBid4PromiseDate" localSheetId="12">#REF!</definedName>
    <definedName name="ComBid4PromiseDate">#REF!</definedName>
    <definedName name="ComBid4Rate" localSheetId="9">#REF!</definedName>
    <definedName name="ComBid4Rate" localSheetId="5">#REF!</definedName>
    <definedName name="ComBid4Rate" localSheetId="10">#REF!</definedName>
    <definedName name="ComBid4Rate" localSheetId="6">#REF!</definedName>
    <definedName name="ComBid4Rate" localSheetId="13">#REF!</definedName>
    <definedName name="ComBid4Rate" localSheetId="12">#REF!</definedName>
    <definedName name="ComBid4Rate">#REF!</definedName>
    <definedName name="ComBid4Retention" localSheetId="9">#REF!</definedName>
    <definedName name="ComBid4Retention" localSheetId="5">#REF!</definedName>
    <definedName name="ComBid4Retention" localSheetId="10">#REF!</definedName>
    <definedName name="ComBid4Retention" localSheetId="6">#REF!</definedName>
    <definedName name="ComBid4Retention" localSheetId="13">#REF!</definedName>
    <definedName name="ComBid4Retention" localSheetId="12">#REF!</definedName>
    <definedName name="ComBid4Retention">#REF!</definedName>
    <definedName name="ComBid4Total" localSheetId="9">#REF!</definedName>
    <definedName name="ComBid4Total" localSheetId="5">#REF!</definedName>
    <definedName name="ComBid4Total" localSheetId="10">#REF!</definedName>
    <definedName name="ComBid4Total" localSheetId="6">#REF!</definedName>
    <definedName name="ComBid4Total" localSheetId="13">#REF!</definedName>
    <definedName name="ComBid4Total" localSheetId="12">#REF!</definedName>
    <definedName name="ComBid4Total">#REF!</definedName>
    <definedName name="ComBidRange" localSheetId="9">#REF!</definedName>
    <definedName name="ComBidRange" localSheetId="5">#REF!</definedName>
    <definedName name="ComBidRange" localSheetId="10">#REF!</definedName>
    <definedName name="ComBidRange" localSheetId="6">#REF!</definedName>
    <definedName name="ComBidRange" localSheetId="13">#REF!</definedName>
    <definedName name="ComBidRange" localSheetId="12">#REF!</definedName>
    <definedName name="ComBidRange">#REF!</definedName>
    <definedName name="Combustible" localSheetId="9">#REF!</definedName>
    <definedName name="Combustible" localSheetId="5">#REF!</definedName>
    <definedName name="Combustible" localSheetId="10">#REF!</definedName>
    <definedName name="Combustible" localSheetId="6">#REF!</definedName>
    <definedName name="Combustible" localSheetId="13">#REF!</definedName>
    <definedName name="Combustible" localSheetId="12">#REF!</definedName>
    <definedName name="Combustible">#REF!</definedName>
    <definedName name="CombustibleCostos" localSheetId="9">#REF!</definedName>
    <definedName name="CombustibleCostos" localSheetId="5">#REF!</definedName>
    <definedName name="CombustibleCostos" localSheetId="10">#REF!</definedName>
    <definedName name="CombustibleCostos" localSheetId="6">#REF!</definedName>
    <definedName name="CombustibleCostos" localSheetId="13">#REF!</definedName>
    <definedName name="CombustibleCostos" localSheetId="12">#REF!</definedName>
    <definedName name="CombustibleCostos">#REF!</definedName>
    <definedName name="COMEstAward_date" localSheetId="9">#REF!</definedName>
    <definedName name="COMEstAward_date" localSheetId="5">#REF!</definedName>
    <definedName name="COMEstAward_date" localSheetId="10">#REF!</definedName>
    <definedName name="COMEstAward_date" localSheetId="6">#REF!</definedName>
    <definedName name="COMEstAward_date" localSheetId="13">#REF!</definedName>
    <definedName name="COMEstAward_date" localSheetId="12">#REF!</definedName>
    <definedName name="COMEstAward_date">#REF!</definedName>
    <definedName name="Comfee" localSheetId="9">#REF!</definedName>
    <definedName name="Comfee" localSheetId="5">#REF!</definedName>
    <definedName name="Comfee" localSheetId="10">#REF!</definedName>
    <definedName name="Comfee" localSheetId="6">#REF!</definedName>
    <definedName name="Comfee" localSheetId="13">#REF!</definedName>
    <definedName name="Comfee" localSheetId="12">#REF!</definedName>
    <definedName name="Comfee">#REF!</definedName>
    <definedName name="comfee2" localSheetId="9">#REF!</definedName>
    <definedName name="comfee2" localSheetId="5">#REF!</definedName>
    <definedName name="comfee2" localSheetId="10">#REF!</definedName>
    <definedName name="comfee2" localSheetId="6">#REF!</definedName>
    <definedName name="comfee2" localSheetId="13">#REF!</definedName>
    <definedName name="comfee2" localSheetId="12">#REF!</definedName>
    <definedName name="comfee2">#REF!</definedName>
    <definedName name="COMJob_Number" localSheetId="9">#REF!</definedName>
    <definedName name="COMJob_Number" localSheetId="5">#REF!</definedName>
    <definedName name="COMJob_Number" localSheetId="10">#REF!</definedName>
    <definedName name="COMJob_Number" localSheetId="6">#REF!</definedName>
    <definedName name="COMJob_Number" localSheetId="13">#REF!</definedName>
    <definedName name="COMJob_Number" localSheetId="12">#REF!</definedName>
    <definedName name="COMJob_Number">#REF!</definedName>
    <definedName name="COMMR_description" localSheetId="9">#REF!</definedName>
    <definedName name="COMMR_description" localSheetId="5">#REF!</definedName>
    <definedName name="COMMR_description" localSheetId="10">#REF!</definedName>
    <definedName name="COMMR_description" localSheetId="6">#REF!</definedName>
    <definedName name="COMMR_description" localSheetId="13">#REF!</definedName>
    <definedName name="COMMR_description" localSheetId="12">#REF!</definedName>
    <definedName name="COMMR_description">#REF!</definedName>
    <definedName name="COMMRNumber" localSheetId="9">#REF!</definedName>
    <definedName name="COMMRNumber" localSheetId="5">#REF!</definedName>
    <definedName name="COMMRNumber" localSheetId="10">#REF!</definedName>
    <definedName name="COMMRNumber" localSheetId="6">#REF!</definedName>
    <definedName name="COMMRNumber" localSheetId="13">#REF!</definedName>
    <definedName name="COMMRNumber" localSheetId="12">#REF!</definedName>
    <definedName name="COMMRNumber">#REF!</definedName>
    <definedName name="compactacion" localSheetId="9">#REF!</definedName>
    <definedName name="compactacion" localSheetId="5">#REF!</definedName>
    <definedName name="compactacion" localSheetId="10">#REF!</definedName>
    <definedName name="compactacion" localSheetId="6">#REF!</definedName>
    <definedName name="compactacion" localSheetId="13">#REF!</definedName>
    <definedName name="compactacion" localSheetId="12">#REF!</definedName>
    <definedName name="compactacion">#REF!</definedName>
    <definedName name="CompanyName" localSheetId="9">#REF!</definedName>
    <definedName name="CompanyName" localSheetId="5">#REF!</definedName>
    <definedName name="CompanyName" localSheetId="10">#REF!</definedName>
    <definedName name="CompanyName" localSheetId="6">#REF!</definedName>
    <definedName name="CompanyName" localSheetId="13">#REF!</definedName>
    <definedName name="CompanyName" localSheetId="12">#REF!</definedName>
    <definedName name="CompanyName">#REF!</definedName>
    <definedName name="COMPenalty" localSheetId="9">#REF!</definedName>
    <definedName name="COMPenalty" localSheetId="5">#REF!</definedName>
    <definedName name="COMPenalty" localSheetId="10">#REF!</definedName>
    <definedName name="COMPenalty" localSheetId="6">#REF!</definedName>
    <definedName name="COMPenalty" localSheetId="13">#REF!</definedName>
    <definedName name="COMPenalty" localSheetId="12">#REF!</definedName>
    <definedName name="COMPenalty">#REF!</definedName>
    <definedName name="COMPRE" localSheetId="12">#REF!</definedName>
    <definedName name="COMPRE">#REF!</definedName>
    <definedName name="COMPROBANTE_DE_PAGO" localSheetId="9">#REF!</definedName>
    <definedName name="COMPROBANTE_DE_PAGO" localSheetId="5">#REF!</definedName>
    <definedName name="COMPROBANTE_DE_PAGO" localSheetId="10">#REF!</definedName>
    <definedName name="COMPROBANTE_DE_PAGO" localSheetId="6">#REF!</definedName>
    <definedName name="COMPROBANTE_DE_PAGO" localSheetId="13">#REF!</definedName>
    <definedName name="COMPROBANTE_DE_PAGO" localSheetId="12">#REF!</definedName>
    <definedName name="COMPROBANTE_DE_PAGO">#REF!</definedName>
    <definedName name="COMProject_Currency" localSheetId="9">#REF!</definedName>
    <definedName name="COMProject_Currency" localSheetId="5">#REF!</definedName>
    <definedName name="COMProject_Currency" localSheetId="10">#REF!</definedName>
    <definedName name="COMProject_Currency" localSheetId="6">#REF!</definedName>
    <definedName name="COMProject_Currency" localSheetId="13">#REF!</definedName>
    <definedName name="COMProject_Currency" localSheetId="12">#REF!</definedName>
    <definedName name="COMProject_Currency">#REF!</definedName>
    <definedName name="COMProject_name" localSheetId="9">#REF!</definedName>
    <definedName name="COMProject_name" localSheetId="5">#REF!</definedName>
    <definedName name="COMProject_name" localSheetId="10">#REF!</definedName>
    <definedName name="COMProject_name" localSheetId="6">#REF!</definedName>
    <definedName name="COMProject_name" localSheetId="13">#REF!</definedName>
    <definedName name="COMProject_name" localSheetId="12">#REF!</definedName>
    <definedName name="COMProject_name">#REF!</definedName>
    <definedName name="CON.FUN">#REF!</definedName>
    <definedName name="CON.LIM">#REF!</definedName>
    <definedName name="CON.POZ">#REF!</definedName>
    <definedName name="CON.TUB">[32]TUBERIA!#REF!</definedName>
    <definedName name="CON_HTA" localSheetId="10">SUMIFS(#REF!,#REF!,#REF!,#REF!,"mo")</definedName>
    <definedName name="CON_HTA" localSheetId="12">SUMIFS([50]Auxiliares!$G$1:$G$65536,[50]Auxiliares!$A$1:$A$65536,[50]Auxiliares!$A1,[50]Auxiliares!$J$1:$J$65536,"mo")</definedName>
    <definedName name="CON_HTA">SUMIFS(#REF!,#REF!,#REF!,#REF!,"mo")</definedName>
    <definedName name="CON_HTA_APU" localSheetId="10">SUMIFS(#REF!,#REF!,#REF!,#REF!,"mo")</definedName>
    <definedName name="CON_HTA_APU" localSheetId="12">SUMIFS([50]apu!$G$1:$G$65536,[50]apu!$A$1:$A$65536,[50]apu!$A1048576,[50]apu!$M$1:$M$65536,"mo")</definedName>
    <definedName name="CON_HTA_APU">SUMIFS(#REF!,#REF!,#REF!,#REF!,"mo")</definedName>
    <definedName name="CONC">#REF!</definedName>
    <definedName name="CONCRE123" localSheetId="9">#REF!</definedName>
    <definedName name="CONCRE123" localSheetId="5">#REF!</definedName>
    <definedName name="CONCRE123" localSheetId="10">#REF!</definedName>
    <definedName name="CONCRE123" localSheetId="6">#REF!</definedName>
    <definedName name="CONCRE123" localSheetId="13">#REF!</definedName>
    <definedName name="CONCRE123" localSheetId="12">#REF!</definedName>
    <definedName name="CONCRE123">#REF!</definedName>
    <definedName name="CONCRE124" localSheetId="9">#REF!</definedName>
    <definedName name="CONCRE124" localSheetId="5">#REF!</definedName>
    <definedName name="CONCRE124" localSheetId="10">#REF!</definedName>
    <definedName name="CONCRE124" localSheetId="6">#REF!</definedName>
    <definedName name="CONCRE124" localSheetId="13">#REF!</definedName>
    <definedName name="CONCRE124" localSheetId="12">#REF!</definedName>
    <definedName name="CONCRE124">#REF!</definedName>
    <definedName name="concre15" localSheetId="9">#REF!</definedName>
    <definedName name="concre15" localSheetId="5">#REF!</definedName>
    <definedName name="concre15" localSheetId="10">#REF!</definedName>
    <definedName name="concre15" localSheetId="6">#REF!</definedName>
    <definedName name="concre15" localSheetId="13">#REF!</definedName>
    <definedName name="concre15" localSheetId="12">#REF!</definedName>
    <definedName name="concre15">#REF!</definedName>
    <definedName name="CONCRE25" localSheetId="9">#REF!</definedName>
    <definedName name="CONCRE25" localSheetId="5">#REF!</definedName>
    <definedName name="CONCRE25" localSheetId="10">#REF!</definedName>
    <definedName name="CONCRE25" localSheetId="6">#REF!</definedName>
    <definedName name="CONCRE25" localSheetId="13">#REF!</definedName>
    <definedName name="CONCRE25" localSheetId="12">#REF!</definedName>
    <definedName name="CONCRE25">#REF!</definedName>
    <definedName name="concre3000" localSheetId="9">#REF!</definedName>
    <definedName name="concre3000" localSheetId="5">#REF!</definedName>
    <definedName name="concre3000" localSheetId="10">#REF!</definedName>
    <definedName name="concre3000" localSheetId="6">#REF!</definedName>
    <definedName name="concre3000" localSheetId="13">#REF!</definedName>
    <definedName name="concre3000" localSheetId="12">#REF!</definedName>
    <definedName name="concre3000">#REF!</definedName>
    <definedName name="concre35" localSheetId="9">#REF!</definedName>
    <definedName name="concre35" localSheetId="5">#REF!</definedName>
    <definedName name="concre35" localSheetId="10">#REF!</definedName>
    <definedName name="concre35" localSheetId="6">#REF!</definedName>
    <definedName name="concre35" localSheetId="13">#REF!</definedName>
    <definedName name="concre35" localSheetId="12">#REF!</definedName>
    <definedName name="concre35">#REF!</definedName>
    <definedName name="CONCRE4000" localSheetId="10">#REF!</definedName>
    <definedName name="CONCRE4000" localSheetId="12">'[51]ANALISIS BASICOS'!#REF!</definedName>
    <definedName name="CONCRE4000">#REF!</definedName>
    <definedName name="concreto" localSheetId="9">#REF!</definedName>
    <definedName name="concreto" localSheetId="5">#REF!</definedName>
    <definedName name="concreto" localSheetId="10">#REF!</definedName>
    <definedName name="concreto" localSheetId="6">#REF!</definedName>
    <definedName name="concreto" localSheetId="13">#REF!</definedName>
    <definedName name="concreto" localSheetId="12">#REF!</definedName>
    <definedName name="CONCRETO">#REF!</definedName>
    <definedName name="CONCRETO_2000" localSheetId="10">#REF!</definedName>
    <definedName name="CONCRETO_2000" localSheetId="12">'[15]Concreto de 2000 psi'!$I$53</definedName>
    <definedName name="CONCRETO_2000">#REF!</definedName>
    <definedName name="CONCRETO_F.C_4">#REF!</definedName>
    <definedName name="concreto_FC_2.2">#REF!</definedName>
    <definedName name="Concreto1_m" localSheetId="10">#REF!</definedName>
    <definedName name="Concreto1_m" localSheetId="12">[12]Dimensiones!$F$36</definedName>
    <definedName name="Concreto1_m">#REF!</definedName>
    <definedName name="Concreto2_m" localSheetId="10">#REF!</definedName>
    <definedName name="Concreto2_m" localSheetId="12">[12]Dimensiones!$F$38</definedName>
    <definedName name="Concreto2_m">#REF!</definedName>
    <definedName name="CONCRETO25" localSheetId="12">#REF!</definedName>
    <definedName name="CONCRETO25">#REF!</definedName>
    <definedName name="Concreto2500v" localSheetId="12">#REF!</definedName>
    <definedName name="Concreto2500v">#REF!</definedName>
    <definedName name="CONCRETO3" localSheetId="12">#REF!</definedName>
    <definedName name="CONCRETO3">#REF!</definedName>
    <definedName name="Concreto3_m" localSheetId="10">#REF!</definedName>
    <definedName name="Concreto3_m" localSheetId="12">[12]Dimensiones!$F$40</definedName>
    <definedName name="Concreto3_m">#REF!</definedName>
    <definedName name="Concreto4_m" localSheetId="10">#REF!</definedName>
    <definedName name="Concreto4_m" localSheetId="12">[12]Dimensiones!$F$42</definedName>
    <definedName name="Concreto4_m">#REF!</definedName>
    <definedName name="concreto5" localSheetId="12">#REF!</definedName>
    <definedName name="concreto5">#REF!</definedName>
    <definedName name="Concreto5_m" localSheetId="10">#REF!</definedName>
    <definedName name="Concreto5_m" localSheetId="12">[12]Dimensiones!$F$44</definedName>
    <definedName name="Concreto5_m">#REF!</definedName>
    <definedName name="Concreto5500v" localSheetId="12">#REF!</definedName>
    <definedName name="Concreto5500v">#REF!</definedName>
    <definedName name="concretomuro" localSheetId="12">#REF!</definedName>
    <definedName name="concretomuro">#REF!</definedName>
    <definedName name="concretoplaca" localSheetId="9">#REF!</definedName>
    <definedName name="concretoplaca" localSheetId="5">#REF!</definedName>
    <definedName name="concretoplaca" localSheetId="10">#REF!</definedName>
    <definedName name="concretoplaca" localSheetId="6">#REF!</definedName>
    <definedName name="concretoplaca" localSheetId="13">#REF!</definedName>
    <definedName name="concretoplaca" localSheetId="12">#REF!</definedName>
    <definedName name="concretoplaca">#REF!</definedName>
    <definedName name="CONDI1" localSheetId="12">#REF!</definedName>
    <definedName name="CONDI1">#REF!</definedName>
    <definedName name="CONDUCCION331" localSheetId="10">#REF!</definedName>
    <definedName name="CONDUCCION331" localSheetId="12">'[6]INFORMACIÓN REFERENCIA'!$B$122:$E$133</definedName>
    <definedName name="CONDUCCION331">#REF!</definedName>
    <definedName name="CONDUCCIONTABLA3.3.1" localSheetId="10">#REF!</definedName>
    <definedName name="CONDUCCIONTABLA3.3.1" localSheetId="12">'[6]INFORMACIÓN REFERENCIA'!$B$122:$D$133</definedName>
    <definedName name="CONDUCCIONTABLA3.3.1">#REF!</definedName>
    <definedName name="Conductores" localSheetId="9">#REF!</definedName>
    <definedName name="Conductores" localSheetId="5">#REF!</definedName>
    <definedName name="Conductores" localSheetId="10">#REF!</definedName>
    <definedName name="Conductores" localSheetId="6">#REF!</definedName>
    <definedName name="Conductores" localSheetId="13">#REF!</definedName>
    <definedName name="Conductores" localSheetId="12">#REF!</definedName>
    <definedName name="Conductores">#REF!</definedName>
    <definedName name="ConductoresCostos" localSheetId="9">#REF!</definedName>
    <definedName name="ConductoresCostos" localSheetId="5">#REF!</definedName>
    <definedName name="ConductoresCostos" localSheetId="10">#REF!</definedName>
    <definedName name="ConductoresCostos" localSheetId="6">#REF!</definedName>
    <definedName name="ConductoresCostos" localSheetId="13">#REF!</definedName>
    <definedName name="ConductoresCostos" localSheetId="12">#REF!</definedName>
    <definedName name="ConductoresCostos">#REF!</definedName>
    <definedName name="conexiondomiciliaria" localSheetId="9">#REF!</definedName>
    <definedName name="conexiondomiciliaria" localSheetId="5">#REF!</definedName>
    <definedName name="conexiondomiciliaria" localSheetId="10">#REF!</definedName>
    <definedName name="conexiondomiciliaria" localSheetId="6">#REF!</definedName>
    <definedName name="conexiondomiciliaria" localSheetId="13">#REF!</definedName>
    <definedName name="conexiondomiciliaria" localSheetId="12">#REF!</definedName>
    <definedName name="conexiondomiciliaria">#REF!</definedName>
    <definedName name="Congelar_Capital_Vencido" localSheetId="9">#REF!</definedName>
    <definedName name="Congelar_Capital_Vencido" localSheetId="5">#REF!</definedName>
    <definedName name="Congelar_Capital_Vencido" localSheetId="10">#REF!</definedName>
    <definedName name="Congelar_Capital_Vencido" localSheetId="6">#REF!</definedName>
    <definedName name="Congelar_Capital_Vencido" localSheetId="13">#REF!</definedName>
    <definedName name="Congelar_Capital_Vencido" localSheetId="12">#REF!</definedName>
    <definedName name="Congelar_Capital_Vencido">#REF!</definedName>
    <definedName name="cons" localSheetId="9">#REF!</definedName>
    <definedName name="cons" localSheetId="5">#REF!</definedName>
    <definedName name="cons" localSheetId="10">#REF!</definedName>
    <definedName name="cons" localSheetId="6">#REF!</definedName>
    <definedName name="cons" localSheetId="13">#REF!</definedName>
    <definedName name="cons" localSheetId="12">#REF!</definedName>
    <definedName name="cons">#REF!</definedName>
    <definedName name="CONSOLIDADO" localSheetId="9">#REF!</definedName>
    <definedName name="CONSOLIDADO" localSheetId="5">#REF!</definedName>
    <definedName name="CONSOLIDADO" localSheetId="10">#REF!</definedName>
    <definedName name="CONSOLIDADO" localSheetId="6">#REF!</definedName>
    <definedName name="CONSOLIDADO" localSheetId="13">#REF!</definedName>
    <definedName name="CONSOLIDADO" localSheetId="12">#REF!</definedName>
    <definedName name="CONSOLIDADO">#REF!</definedName>
    <definedName name="Consolidate_Area">#N/A</definedName>
    <definedName name="constr" localSheetId="10">#REF!</definedName>
    <definedName name="constr" localSheetId="12">[10]datos!$K$5:$K$200</definedName>
    <definedName name="constr">#REF!</definedName>
    <definedName name="Consultor" localSheetId="10">#REF!</definedName>
    <definedName name="Consultor" localSheetId="12">[52]Datos!$B$3</definedName>
    <definedName name="Consultor">#REF!</definedName>
    <definedName name="consum" localSheetId="9">#REF!</definedName>
    <definedName name="consum" localSheetId="5">#REF!</definedName>
    <definedName name="consum" localSheetId="10">#REF!</definedName>
    <definedName name="consum" localSheetId="6">#REF!</definedName>
    <definedName name="consum" localSheetId="13">#REF!</definedName>
    <definedName name="consum" localSheetId="12">#REF!</definedName>
    <definedName name="consum">#REF!</definedName>
    <definedName name="consumo" localSheetId="12">#REF!</definedName>
    <definedName name="consumo">#REF!</definedName>
    <definedName name="CONTADO" localSheetId="9">#REF!</definedName>
    <definedName name="CONTADO" localSheetId="5">#REF!</definedName>
    <definedName name="CONTADO" localSheetId="10">#REF!</definedName>
    <definedName name="CONTADO" localSheetId="6">#REF!</definedName>
    <definedName name="CONTADO" localSheetId="13">#REF!</definedName>
    <definedName name="CONTADO" localSheetId="12">#REF!</definedName>
    <definedName name="CONTADO">#REF!</definedName>
    <definedName name="ContLabCostOutput" localSheetId="9">#REF!</definedName>
    <definedName name="ContLabCostOutput" localSheetId="5">#REF!</definedName>
    <definedName name="ContLabCostOutput" localSheetId="10">#REF!</definedName>
    <definedName name="ContLabCostOutput" localSheetId="6">#REF!</definedName>
    <definedName name="ContLabCostOutput" localSheetId="13">#REF!</definedName>
    <definedName name="ContLabCostOutput" localSheetId="12">#REF!</definedName>
    <definedName name="ContLabCostOutput">#REF!</definedName>
    <definedName name="ContPartsCostOutput" localSheetId="9">#REF!</definedName>
    <definedName name="ContPartsCostOutput" localSheetId="5">#REF!</definedName>
    <definedName name="ContPartsCostOutput" localSheetId="10">#REF!</definedName>
    <definedName name="ContPartsCostOutput" localSheetId="6">#REF!</definedName>
    <definedName name="ContPartsCostOutput" localSheetId="13">#REF!</definedName>
    <definedName name="ContPartsCostOutput" localSheetId="12">#REF!</definedName>
    <definedName name="ContPartsCostOutput">#REF!</definedName>
    <definedName name="Contrato" localSheetId="9">#REF!</definedName>
    <definedName name="Contrato" localSheetId="5">#REF!</definedName>
    <definedName name="Contrato" localSheetId="10">#REF!</definedName>
    <definedName name="Contrato" localSheetId="6">#REF!</definedName>
    <definedName name="Contrato" localSheetId="13">#REF!</definedName>
    <definedName name="Contrato" localSheetId="12">#REF!</definedName>
    <definedName name="Contrato">#REF!</definedName>
    <definedName name="Contributi" localSheetId="9">#REF!</definedName>
    <definedName name="Contributi" localSheetId="5">#REF!</definedName>
    <definedName name="Contributi" localSheetId="10">#REF!</definedName>
    <definedName name="Contributi" localSheetId="6">#REF!</definedName>
    <definedName name="Contributi" localSheetId="13">#REF!</definedName>
    <definedName name="Contributi" localSheetId="12">#REF!</definedName>
    <definedName name="Contributi">#REF!</definedName>
    <definedName name="contributoIstralcio" localSheetId="9">#REF!</definedName>
    <definedName name="contributoIstralcio" localSheetId="5">#REF!</definedName>
    <definedName name="contributoIstralcio" localSheetId="10">#REF!</definedName>
    <definedName name="contributoIstralcio" localSheetId="6">#REF!</definedName>
    <definedName name="contributoIstralcio" localSheetId="13">#REF!</definedName>
    <definedName name="contributoIstralcio" localSheetId="12">#REF!</definedName>
    <definedName name="contributoIstralcio">#REF!</definedName>
    <definedName name="Coordinador" localSheetId="10">#REF!</definedName>
    <definedName name="Coordinador" localSheetId="12">[52]Datos!$B$6</definedName>
    <definedName name="Coordinador">#REF!</definedName>
    <definedName name="COP" localSheetId="9">#REF!</definedName>
    <definedName name="COP" localSheetId="5">#REF!</definedName>
    <definedName name="COP" localSheetId="10">#REF!</definedName>
    <definedName name="COP" localSheetId="6">#REF!</definedName>
    <definedName name="COP" localSheetId="13">#REF!</definedName>
    <definedName name="COP" localSheetId="12">#REF!</definedName>
    <definedName name="COP">#REF!</definedName>
    <definedName name="copia" localSheetId="9">#REF!</definedName>
    <definedName name="copia" localSheetId="5">#REF!</definedName>
    <definedName name="copia" localSheetId="10">#REF!</definedName>
    <definedName name="copia" localSheetId="6">#REF!</definedName>
    <definedName name="copia" localSheetId="13">#REF!</definedName>
    <definedName name="copia" localSheetId="12">#REF!</definedName>
    <definedName name="copia">#REF!</definedName>
    <definedName name="copia1" localSheetId="9">#REF!</definedName>
    <definedName name="copia1" localSheetId="5">#REF!</definedName>
    <definedName name="copia1" localSheetId="10">#REF!</definedName>
    <definedName name="copia1" localSheetId="6">#REF!</definedName>
    <definedName name="copia1" localSheetId="13">#REF!</definedName>
    <definedName name="copia1" localSheetId="12">#REF!</definedName>
    <definedName name="copia1">#REF!</definedName>
    <definedName name="Coraza" localSheetId="9">#REF!</definedName>
    <definedName name="Coraza" localSheetId="5">#REF!</definedName>
    <definedName name="Coraza" localSheetId="10">#REF!</definedName>
    <definedName name="Coraza" localSheetId="6">#REF!</definedName>
    <definedName name="Coraza" localSheetId="13">#REF!</definedName>
    <definedName name="Coraza" localSheetId="12">#REF!</definedName>
    <definedName name="Coraza">#REF!</definedName>
    <definedName name="corte" localSheetId="9">#REF!</definedName>
    <definedName name="corte" localSheetId="5">#REF!</definedName>
    <definedName name="corte" localSheetId="10">#REF!</definedName>
    <definedName name="corte" localSheetId="6">#REF!</definedName>
    <definedName name="corte" localSheetId="13">#REF!</definedName>
    <definedName name="corte" localSheetId="12">#REF!</definedName>
    <definedName name="corte">#REF!</definedName>
    <definedName name="corterocoso" localSheetId="9">#REF!</definedName>
    <definedName name="corterocoso" localSheetId="5">#REF!</definedName>
    <definedName name="corterocoso" localSheetId="10">#REF!</definedName>
    <definedName name="corterocoso" localSheetId="6">#REF!</definedName>
    <definedName name="corterocoso" localSheetId="13">#REF!</definedName>
    <definedName name="corterocoso" localSheetId="12">#REF!</definedName>
    <definedName name="corterocoso">#REF!</definedName>
    <definedName name="cost_analysis" localSheetId="9">#REF!</definedName>
    <definedName name="cost_analysis" localSheetId="5">#REF!</definedName>
    <definedName name="cost_analysis" localSheetId="10">#REF!</definedName>
    <definedName name="cost_analysis" localSheetId="6">#REF!</definedName>
    <definedName name="cost_analysis" localSheetId="13">#REF!</definedName>
    <definedName name="cost_analysis" localSheetId="12">#REF!</definedName>
    <definedName name="cost_analysis">#REF!</definedName>
    <definedName name="CosteoConsultoria" localSheetId="12">#REF!</definedName>
    <definedName name="CosteoConsultoria">#REF!</definedName>
    <definedName name="costi_amm_est" localSheetId="9">#REF!</definedName>
    <definedName name="costi_amm_est" localSheetId="5">#REF!</definedName>
    <definedName name="costi_amm_est" localSheetId="10">#REF!</definedName>
    <definedName name="costi_amm_est" localSheetId="6">#REF!</definedName>
    <definedName name="costi_amm_est" localSheetId="13">#REF!</definedName>
    <definedName name="costi_amm_est" localSheetId="12">#REF!</definedName>
    <definedName name="costi_amm_est">#REF!</definedName>
    <definedName name="Costi_Capitalizzati" localSheetId="9">#REF!</definedName>
    <definedName name="Costi_Capitalizzati" localSheetId="5">#REF!</definedName>
    <definedName name="Costi_Capitalizzati" localSheetId="10">#REF!</definedName>
    <definedName name="Costi_Capitalizzati" localSheetId="6">#REF!</definedName>
    <definedName name="Costi_Capitalizzati" localSheetId="13">#REF!</definedName>
    <definedName name="Costi_Capitalizzati" localSheetId="12">#REF!</definedName>
    <definedName name="Costi_Capitalizzati">#REF!</definedName>
    <definedName name="Costi_Operativi" localSheetId="9">#REF!</definedName>
    <definedName name="Costi_Operativi" localSheetId="5">#REF!</definedName>
    <definedName name="Costi_Operativi" localSheetId="10">#REF!</definedName>
    <definedName name="Costi_Operativi" localSheetId="6">#REF!</definedName>
    <definedName name="Costi_Operativi" localSheetId="13">#REF!</definedName>
    <definedName name="Costi_Operativi" localSheetId="12">#REF!</definedName>
    <definedName name="Costi_Operativi">#REF!</definedName>
    <definedName name="Costidiretti" localSheetId="9">#REF!</definedName>
    <definedName name="Costidiretti" localSheetId="5">#REF!</definedName>
    <definedName name="Costidiretti" localSheetId="10">#REF!</definedName>
    <definedName name="Costidiretti" localSheetId="6">#REF!</definedName>
    <definedName name="Costidiretti" localSheetId="13">#REF!</definedName>
    <definedName name="Costidiretti" localSheetId="12">#REF!</definedName>
    <definedName name="Costidiretti">#REF!</definedName>
    <definedName name="CostoDirecto" localSheetId="9">#REF!</definedName>
    <definedName name="CostoDirecto" localSheetId="5">#REF!</definedName>
    <definedName name="CostoDirecto" localSheetId="10">#REF!</definedName>
    <definedName name="CostoDirecto" localSheetId="6">#REF!</definedName>
    <definedName name="CostoDirecto" localSheetId="13">#REF!</definedName>
    <definedName name="CostoDirecto" localSheetId="12">#REF!</definedName>
    <definedName name="CostoDirecto">#REF!</definedName>
    <definedName name="CostoDirectoObra" localSheetId="10">#REF!</definedName>
    <definedName name="CostoDirectoObra" localSheetId="12">'[53]COSTEO TOTAL OBRA'!$D$7</definedName>
    <definedName name="CostoDirectoObra">#REF!</definedName>
    <definedName name="Costopérdidas" localSheetId="9">#REF!</definedName>
    <definedName name="Costopérdidas" localSheetId="5">#REF!</definedName>
    <definedName name="Costopérdidas" localSheetId="10">#REF!</definedName>
    <definedName name="Costopérdidas" localSheetId="6">#REF!</definedName>
    <definedName name="Costopérdidas" localSheetId="12">[54]Modelo!#REF!</definedName>
    <definedName name="Costopérdidas">#REF!</definedName>
    <definedName name="COSTOPERSONALTABLA1.5.3" localSheetId="10">#REF!</definedName>
    <definedName name="COSTOPERSONALTABLA1.5.3" localSheetId="12">'[6]INFORMACIÓN REFERENCIA'!$B$542:$F$545</definedName>
    <definedName name="COSTOPERSONALTABLA1.5.3">#REF!</definedName>
    <definedName name="COSTOPERSONALTABLA1.5.4" localSheetId="10">#REF!</definedName>
    <definedName name="COSTOPERSONALTABLA1.5.4" localSheetId="12">'[6]INFORMACIÓN REFERENCIA'!$B$549:$G$560</definedName>
    <definedName name="COSTOPERSONALTABLA1.5.4">#REF!</definedName>
    <definedName name="COSTOPERSONALTABLA1.5.5" localSheetId="10">#REF!</definedName>
    <definedName name="COSTOPERSONALTABLA1.5.5" localSheetId="12">'[6]INFORMACIÓN REFERENCIA'!$B$564:$G$621</definedName>
    <definedName name="COSTOPERSONALTABLA1.5.5">#REF!</definedName>
    <definedName name="COSTOREDESALCTABLA7.4" localSheetId="9">#REF!</definedName>
    <definedName name="COSTOREDESALCTABLA7.4" localSheetId="5">#REF!</definedName>
    <definedName name="COSTOREDESALCTABLA7.4" localSheetId="10">#REF!</definedName>
    <definedName name="COSTOREDESALCTABLA7.4" localSheetId="6">#REF!</definedName>
    <definedName name="COSTOREDESALCTABLA7.4" localSheetId="13">#REF!</definedName>
    <definedName name="COSTOREDESALCTABLA7.4" localSheetId="12">#REF!</definedName>
    <definedName name="COSTOREDESALCTABLA7.4">#REF!</definedName>
    <definedName name="COSTOREDESTABLA7.3" localSheetId="9">#REF!</definedName>
    <definedName name="COSTOREDESTABLA7.3" localSheetId="5">#REF!</definedName>
    <definedName name="COSTOREDESTABLA7.3" localSheetId="10">#REF!</definedName>
    <definedName name="COSTOREDESTABLA7.3" localSheetId="6">#REF!</definedName>
    <definedName name="COSTOREDESTABLA7.3" localSheetId="13">#REF!</definedName>
    <definedName name="COSTOREDESTABLA7.3" localSheetId="12">#REF!</definedName>
    <definedName name="COSTOREDESTABLA7.3">#REF!</definedName>
    <definedName name="COSTOSCONDUCCIONACU" localSheetId="10">#REF!</definedName>
    <definedName name="COSTOSCONDUCCIONACU" localSheetId="12">'[6]BD COSTOS UNIDAD CONSTRUCTIVA'!$B$34:$J$49</definedName>
    <definedName name="COSTOSCONDUCCIONACU">#REF!</definedName>
    <definedName name="cotas" localSheetId="10">#REF!</definedName>
    <definedName name="cotas" localSheetId="12">[55]cotas!$B$2:$C$257</definedName>
    <definedName name="cotas">#REF!</definedName>
    <definedName name="CotizacionARP" localSheetId="12">#REF!</definedName>
    <definedName name="CotizacionARP">#REF!</definedName>
    <definedName name="COUNTRY_OF_ORIGIN" localSheetId="9">#REF!</definedName>
    <definedName name="COUNTRY_OF_ORIGIN" localSheetId="5">#REF!</definedName>
    <definedName name="COUNTRY_OF_ORIGIN" localSheetId="10">#REF!</definedName>
    <definedName name="COUNTRY_OF_ORIGIN" localSheetId="6">#REF!</definedName>
    <definedName name="COUNTRY_OF_ORIGIN" localSheetId="13">#REF!</definedName>
    <definedName name="COUNTRY_OF_ORIGIN" localSheetId="12">#REF!</definedName>
    <definedName name="COUNTRY_OF_ORIGIN">#REF!</definedName>
    <definedName name="cov" localSheetId="9">#REF!</definedName>
    <definedName name="cov" localSheetId="5">#REF!</definedName>
    <definedName name="cov" localSheetId="10">#REF!</definedName>
    <definedName name="cov" localSheetId="6">#REF!</definedName>
    <definedName name="cov" localSheetId="13">#REF!</definedName>
    <definedName name="cov" localSheetId="12">#REF!</definedName>
    <definedName name="cov">#REF!</definedName>
    <definedName name="Cov_00_PS" localSheetId="9">#REF!</definedName>
    <definedName name="Cov_00_PS" localSheetId="5">#REF!</definedName>
    <definedName name="Cov_00_PS" localSheetId="10">#REF!</definedName>
    <definedName name="Cov_00_PS" localSheetId="6">#REF!</definedName>
    <definedName name="Cov_00_PS" localSheetId="13">#REF!</definedName>
    <definedName name="Cov_00_PS" localSheetId="12">#REF!</definedName>
    <definedName name="Cov_00_PS">#REF!</definedName>
    <definedName name="Cov_00_Rev" localSheetId="9">#REF!</definedName>
    <definedName name="Cov_00_Rev" localSheetId="5">#REF!</definedName>
    <definedName name="Cov_00_Rev" localSheetId="10">#REF!</definedName>
    <definedName name="Cov_00_Rev" localSheetId="6">#REF!</definedName>
    <definedName name="Cov_00_Rev" localSheetId="13">#REF!</definedName>
    <definedName name="Cov_00_Rev" localSheetId="12">#REF!</definedName>
    <definedName name="Cov_00_Rev">#REF!</definedName>
    <definedName name="Cov_97_PS" localSheetId="9">#REF!</definedName>
    <definedName name="Cov_97_PS" localSheetId="5">#REF!</definedName>
    <definedName name="Cov_97_PS" localSheetId="10">#REF!</definedName>
    <definedName name="Cov_97_PS" localSheetId="6">#REF!</definedName>
    <definedName name="Cov_97_PS" localSheetId="13">#REF!</definedName>
    <definedName name="Cov_97_PS" localSheetId="12">#REF!</definedName>
    <definedName name="Cov_97_PS">#REF!</definedName>
    <definedName name="Cov_97_Rev" localSheetId="9">#REF!</definedName>
    <definedName name="Cov_97_Rev" localSheetId="5">#REF!</definedName>
    <definedName name="Cov_97_Rev" localSheetId="10">#REF!</definedName>
    <definedName name="Cov_97_Rev" localSheetId="6">#REF!</definedName>
    <definedName name="Cov_97_Rev" localSheetId="13">#REF!</definedName>
    <definedName name="Cov_97_Rev" localSheetId="12">#REF!</definedName>
    <definedName name="Cov_97_Rev">#REF!</definedName>
    <definedName name="Cov_98_PS" localSheetId="9">#REF!</definedName>
    <definedName name="Cov_98_PS" localSheetId="5">#REF!</definedName>
    <definedName name="Cov_98_PS" localSheetId="10">#REF!</definedName>
    <definedName name="Cov_98_PS" localSheetId="6">#REF!</definedName>
    <definedName name="Cov_98_PS" localSheetId="13">#REF!</definedName>
    <definedName name="Cov_98_PS" localSheetId="12">#REF!</definedName>
    <definedName name="Cov_98_PS">#REF!</definedName>
    <definedName name="Cov_98_Rev" localSheetId="9">#REF!</definedName>
    <definedName name="Cov_98_Rev" localSheetId="5">#REF!</definedName>
    <definedName name="Cov_98_Rev" localSheetId="10">#REF!</definedName>
    <definedName name="Cov_98_Rev" localSheetId="6">#REF!</definedName>
    <definedName name="Cov_98_Rev" localSheetId="13">#REF!</definedName>
    <definedName name="Cov_98_Rev" localSheetId="12">#REF!</definedName>
    <definedName name="Cov_98_Rev">#REF!</definedName>
    <definedName name="Cov_99_PS" localSheetId="9">#REF!</definedName>
    <definedName name="Cov_99_PS" localSheetId="5">#REF!</definedName>
    <definedName name="Cov_99_PS" localSheetId="10">#REF!</definedName>
    <definedName name="Cov_99_PS" localSheetId="6">#REF!</definedName>
    <definedName name="Cov_99_PS" localSheetId="13">#REF!</definedName>
    <definedName name="Cov_99_PS" localSheetId="12">#REF!</definedName>
    <definedName name="Cov_99_PS">#REF!</definedName>
    <definedName name="Cov_99_Rev" localSheetId="9">#REF!</definedName>
    <definedName name="Cov_99_Rev" localSheetId="5">#REF!</definedName>
    <definedName name="Cov_99_Rev" localSheetId="10">#REF!</definedName>
    <definedName name="Cov_99_Rev" localSheetId="6">#REF!</definedName>
    <definedName name="Cov_99_Rev" localSheetId="13">#REF!</definedName>
    <definedName name="Cov_99_Rev" localSheetId="12">#REF!</definedName>
    <definedName name="Cov_99_Rev">#REF!</definedName>
    <definedName name="Cov_EPS_00" localSheetId="9">#REF!</definedName>
    <definedName name="Cov_EPS_00" localSheetId="5">#REF!</definedName>
    <definedName name="Cov_EPS_00" localSheetId="10">#REF!</definedName>
    <definedName name="Cov_EPS_00" localSheetId="6">#REF!</definedName>
    <definedName name="Cov_EPS_00" localSheetId="13">#REF!</definedName>
    <definedName name="Cov_EPS_00" localSheetId="12">#REF!</definedName>
    <definedName name="Cov_EPS_00">#REF!</definedName>
    <definedName name="Cov_EPS_98" localSheetId="9">#REF!</definedName>
    <definedName name="Cov_EPS_98" localSheetId="5">#REF!</definedName>
    <definedName name="Cov_EPS_98" localSheetId="10">#REF!</definedName>
    <definedName name="Cov_EPS_98" localSheetId="6">#REF!</definedName>
    <definedName name="Cov_EPS_98" localSheetId="13">#REF!</definedName>
    <definedName name="Cov_EPS_98" localSheetId="12">#REF!</definedName>
    <definedName name="Cov_EPS_98">#REF!</definedName>
    <definedName name="Cov_EPS_99" localSheetId="9">#REF!</definedName>
    <definedName name="Cov_EPS_99" localSheetId="5">#REF!</definedName>
    <definedName name="Cov_EPS_99" localSheetId="10">#REF!</definedName>
    <definedName name="Cov_EPS_99" localSheetId="6">#REF!</definedName>
    <definedName name="Cov_EPS_99" localSheetId="13">#REF!</definedName>
    <definedName name="Cov_EPS_99" localSheetId="12">#REF!</definedName>
    <definedName name="Cov_EPS_99">#REF!</definedName>
    <definedName name="Cov_Mkt_Cap" localSheetId="9">#REF!</definedName>
    <definedName name="Cov_Mkt_Cap" localSheetId="5">#REF!</definedName>
    <definedName name="Cov_Mkt_Cap" localSheetId="10">#REF!</definedName>
    <definedName name="Cov_Mkt_Cap" localSheetId="6">#REF!</definedName>
    <definedName name="Cov_Mkt_Cap" localSheetId="13">#REF!</definedName>
    <definedName name="Cov_Mkt_Cap" localSheetId="12">#REF!</definedName>
    <definedName name="Cov_Mkt_Cap">#REF!</definedName>
    <definedName name="Cov_Off_High" localSheetId="9">#REF!</definedName>
    <definedName name="Cov_Off_High" localSheetId="5">#REF!</definedName>
    <definedName name="Cov_Off_High" localSheetId="10">#REF!</definedName>
    <definedName name="Cov_Off_High" localSheetId="6">#REF!</definedName>
    <definedName name="Cov_Off_High" localSheetId="13">#REF!</definedName>
    <definedName name="Cov_Off_High" localSheetId="12">#REF!</definedName>
    <definedName name="Cov_Off_High">#REF!</definedName>
    <definedName name="Cov_Perf_97" localSheetId="9">#REF!</definedName>
    <definedName name="Cov_Perf_97" localSheetId="5">#REF!</definedName>
    <definedName name="Cov_Perf_97" localSheetId="10">#REF!</definedName>
    <definedName name="Cov_Perf_97" localSheetId="6">#REF!</definedName>
    <definedName name="Cov_Perf_97" localSheetId="13">#REF!</definedName>
    <definedName name="Cov_Perf_97" localSheetId="12">#REF!</definedName>
    <definedName name="Cov_Perf_97">#REF!</definedName>
    <definedName name="Cov_Perf_98" localSheetId="9">#REF!</definedName>
    <definedName name="Cov_Perf_98" localSheetId="5">#REF!</definedName>
    <definedName name="Cov_Perf_98" localSheetId="10">#REF!</definedName>
    <definedName name="Cov_Perf_98" localSheetId="6">#REF!</definedName>
    <definedName name="Cov_Perf_98" localSheetId="13">#REF!</definedName>
    <definedName name="Cov_Perf_98" localSheetId="12">#REF!</definedName>
    <definedName name="Cov_Perf_98">#REF!</definedName>
    <definedName name="Cov_Perf_99" localSheetId="9">#REF!</definedName>
    <definedName name="Cov_Perf_99" localSheetId="5">#REF!</definedName>
    <definedName name="Cov_Perf_99" localSheetId="10">#REF!</definedName>
    <definedName name="Cov_Perf_99" localSheetId="6">#REF!</definedName>
    <definedName name="Cov_Perf_99" localSheetId="13">#REF!</definedName>
    <definedName name="Cov_Perf_99" localSheetId="12">#REF!</definedName>
    <definedName name="Cov_Perf_99">#REF!</definedName>
    <definedName name="Cov_Univ_Avg" localSheetId="9">#REF!</definedName>
    <definedName name="Cov_Univ_Avg" localSheetId="5">#REF!</definedName>
    <definedName name="Cov_Univ_Avg" localSheetId="10">#REF!</definedName>
    <definedName name="Cov_Univ_Avg" localSheetId="6">#REF!</definedName>
    <definedName name="Cov_Univ_Avg" localSheetId="13">#REF!</definedName>
    <definedName name="Cov_Univ_Avg" localSheetId="12">#REF!</definedName>
    <definedName name="Cov_Univ_Avg">#REF!</definedName>
    <definedName name="Cov_Univ_Total" localSheetId="9">#REF!</definedName>
    <definedName name="Cov_Univ_Total" localSheetId="5">#REF!</definedName>
    <definedName name="Cov_Univ_Total" localSheetId="10">#REF!</definedName>
    <definedName name="Cov_Univ_Total" localSheetId="6">#REF!</definedName>
    <definedName name="Cov_Univ_Total" localSheetId="13">#REF!</definedName>
    <definedName name="Cov_Univ_Total" localSheetId="12">#REF!</definedName>
    <definedName name="Cov_Univ_Total">#REF!</definedName>
    <definedName name="CP" localSheetId="9">#REF!</definedName>
    <definedName name="CP" localSheetId="5">#REF!</definedName>
    <definedName name="CP" localSheetId="10">#REF!</definedName>
    <definedName name="CP" localSheetId="6">#REF!</definedName>
    <definedName name="CP" localSheetId="13">#REF!</definedName>
    <definedName name="CP" localSheetId="12">#REF!</definedName>
    <definedName name="cp">#REF!</definedName>
    <definedName name="Cq" localSheetId="9">#REF!</definedName>
    <definedName name="Cq" localSheetId="5">#REF!</definedName>
    <definedName name="Cq" localSheetId="10">#REF!</definedName>
    <definedName name="Cq" localSheetId="6">#REF!</definedName>
    <definedName name="Cq" localSheetId="13">#REF!</definedName>
    <definedName name="Cq" localSheetId="12">#REF!</definedName>
    <definedName name="Cq">#REF!</definedName>
    <definedName name="Cr" localSheetId="9">#REF!</definedName>
    <definedName name="Cr" localSheetId="5">#REF!</definedName>
    <definedName name="Cr" localSheetId="10">#REF!</definedName>
    <definedName name="Cr" localSheetId="6">#REF!</definedName>
    <definedName name="Cr" localSheetId="13">#REF!</definedName>
    <definedName name="Cr" localSheetId="12">#REF!</definedName>
    <definedName name="Cr">#REF!</definedName>
    <definedName name="CRandM" localSheetId="9">#REF!</definedName>
    <definedName name="CRandM" localSheetId="5">#REF!</definedName>
    <definedName name="CRandM" localSheetId="10">#REF!</definedName>
    <definedName name="CRandM" localSheetId="6">#REF!</definedName>
    <definedName name="CRandM" localSheetId="13">#REF!</definedName>
    <definedName name="CRandM" localSheetId="12">#REF!</definedName>
    <definedName name="CRandM">#REF!</definedName>
    <definedName name="CREDITO" localSheetId="9">#REF!</definedName>
    <definedName name="CREDITO" localSheetId="5">#REF!</definedName>
    <definedName name="CREDITO" localSheetId="10">#REF!</definedName>
    <definedName name="CREDITO" localSheetId="6">#REF!</definedName>
    <definedName name="CREDITO" localSheetId="13">#REF!</definedName>
    <definedName name="CREDITO" localSheetId="12">#REF!</definedName>
    <definedName name="CREDITO">#REF!</definedName>
    <definedName name="CRITERIO" localSheetId="9">#REF!</definedName>
    <definedName name="CRITERIO" localSheetId="5">#REF!</definedName>
    <definedName name="CRITERIO" localSheetId="10">#REF!</definedName>
    <definedName name="CRITERIO" localSheetId="6">#REF!</definedName>
    <definedName name="CRITERIO" localSheetId="13">#REF!</definedName>
    <definedName name="CRITERIO" localSheetId="12">#REF!</definedName>
    <definedName name="CRITERIO">#REF!</definedName>
    <definedName name="_xlnm.Criteria" localSheetId="9">#REF!</definedName>
    <definedName name="_xlnm.Criteria" localSheetId="5">#REF!</definedName>
    <definedName name="_xlnm.Criteria" localSheetId="10">#REF!</definedName>
    <definedName name="_xlnm.Criteria" localSheetId="6">#REF!</definedName>
    <definedName name="_xlnm.Criteria" localSheetId="13">#REF!</definedName>
    <definedName name="_xlnm.Criteria" localSheetId="12">#REF!</definedName>
    <definedName name="_xlnm.Criteria">#REF!</definedName>
    <definedName name="Criterios_IM" localSheetId="9">#REF!</definedName>
    <definedName name="Criterios_IM" localSheetId="5">#REF!</definedName>
    <definedName name="Criterios_IM" localSheetId="10">#REF!</definedName>
    <definedName name="Criterios_IM" localSheetId="6">#REF!</definedName>
    <definedName name="Criterios_IM" localSheetId="13">#REF!</definedName>
    <definedName name="Criterios_IM" localSheetId="12">#REF!</definedName>
    <definedName name="Criterios_IM">#REF!</definedName>
    <definedName name="Criticos" localSheetId="9">#REF!</definedName>
    <definedName name="Criticos" localSheetId="5">#REF!</definedName>
    <definedName name="Criticos" localSheetId="10">#REF!</definedName>
    <definedName name="Criticos" localSheetId="6">#REF!</definedName>
    <definedName name="Criticos" localSheetId="13">#REF!</definedName>
    <definedName name="Criticos" localSheetId="12">#REF!</definedName>
    <definedName name="Criticos">#REF!</definedName>
    <definedName name="Cronograma" localSheetId="10">#REF!</definedName>
    <definedName name="Cronograma" localSheetId="12">[3]INSUMOS!#REF!</definedName>
    <definedName name="Cronograma">#REF!</definedName>
    <definedName name="CRP" localSheetId="9">#REF!</definedName>
    <definedName name="CRP" localSheetId="5">#REF!</definedName>
    <definedName name="CRP" localSheetId="10">#REF!</definedName>
    <definedName name="CRP" localSheetId="6">#REF!</definedName>
    <definedName name="CRP" localSheetId="13">#REF!</definedName>
    <definedName name="CRP" localSheetId="12">#REF!</definedName>
    <definedName name="CRP">#REF!</definedName>
    <definedName name="crrc" localSheetId="9">#REF!</definedName>
    <definedName name="crrc" localSheetId="5">#REF!</definedName>
    <definedName name="crrc" localSheetId="10">#REF!</definedName>
    <definedName name="crrc" localSheetId="6">#REF!</definedName>
    <definedName name="crrc" localSheetId="13">#REF!</definedName>
    <definedName name="crrc" localSheetId="12">#REF!</definedName>
    <definedName name="crrc">#REF!</definedName>
    <definedName name="crrd" localSheetId="9">#REF!</definedName>
    <definedName name="crrd" localSheetId="5">#REF!</definedName>
    <definedName name="crrd" localSheetId="10">#REF!</definedName>
    <definedName name="crrd" localSheetId="6">#REF!</definedName>
    <definedName name="crrd" localSheetId="13">#REF!</definedName>
    <definedName name="crrd" localSheetId="12">#REF!</definedName>
    <definedName name="crrd">#REF!</definedName>
    <definedName name="CRUCE_200_CANAL_S1" localSheetId="9">#REF!</definedName>
    <definedName name="CRUCE_200_CANAL_S1" localSheetId="5">#REF!</definedName>
    <definedName name="CRUCE_200_CANAL_S1" localSheetId="10">#REF!</definedName>
    <definedName name="CRUCE_200_CANAL_S1" localSheetId="6">#REF!</definedName>
    <definedName name="CRUCE_200_CANAL_S1" localSheetId="13">#REF!</definedName>
    <definedName name="CRUCE_200_CANAL_S1" localSheetId="12">#REF!</definedName>
    <definedName name="CRUCE_200_CANAL_S1">#REF!</definedName>
    <definedName name="CRUCE_200_CANAL_S2" localSheetId="9">#REF!</definedName>
    <definedName name="CRUCE_200_CANAL_S2" localSheetId="5">#REF!</definedName>
    <definedName name="CRUCE_200_CANAL_S2" localSheetId="10">#REF!</definedName>
    <definedName name="CRUCE_200_CANAL_S2" localSheetId="6">#REF!</definedName>
    <definedName name="CRUCE_200_CANAL_S2" localSheetId="13">#REF!</definedName>
    <definedName name="CRUCE_200_CANAL_S2" localSheetId="12">#REF!</definedName>
    <definedName name="CRUCE_200_CANAL_S2">#REF!</definedName>
    <definedName name="CRUCE_200_CANAL_S3" localSheetId="9">#REF!</definedName>
    <definedName name="CRUCE_200_CANAL_S3" localSheetId="5">#REF!</definedName>
    <definedName name="CRUCE_200_CANAL_S3" localSheetId="10">#REF!</definedName>
    <definedName name="CRUCE_200_CANAL_S3" localSheetId="6">#REF!</definedName>
    <definedName name="CRUCE_200_CANAL_S3" localSheetId="13">#REF!</definedName>
    <definedName name="CRUCE_200_CANAL_S3" localSheetId="12">#REF!</definedName>
    <definedName name="CRUCE_200_CANAL_S3">#REF!</definedName>
    <definedName name="CRUCE_200_CANAL_S4" localSheetId="9">#REF!</definedName>
    <definedName name="CRUCE_200_CANAL_S4" localSheetId="5">#REF!</definedName>
    <definedName name="CRUCE_200_CANAL_S4" localSheetId="10">#REF!</definedName>
    <definedName name="CRUCE_200_CANAL_S4" localSheetId="6">#REF!</definedName>
    <definedName name="CRUCE_200_CANAL_S4" localSheetId="13">#REF!</definedName>
    <definedName name="CRUCE_200_CANAL_S4" localSheetId="12">#REF!</definedName>
    <definedName name="CRUCE_200_CANAL_S4">#REF!</definedName>
    <definedName name="CRUCE_200_CANAL_S5" localSheetId="9">#REF!</definedName>
    <definedName name="CRUCE_200_CANAL_S5" localSheetId="5">#REF!</definedName>
    <definedName name="CRUCE_200_CANAL_S5" localSheetId="10">#REF!</definedName>
    <definedName name="CRUCE_200_CANAL_S5" localSheetId="6">#REF!</definedName>
    <definedName name="CRUCE_200_CANAL_S5" localSheetId="13">#REF!</definedName>
    <definedName name="CRUCE_200_CANAL_S5" localSheetId="12">#REF!</definedName>
    <definedName name="CRUCE_200_CANAL_S5">#REF!</definedName>
    <definedName name="CRUCE_200_CANAL_S6" localSheetId="9">#REF!</definedName>
    <definedName name="CRUCE_200_CANAL_S6" localSheetId="5">#REF!</definedName>
    <definedName name="CRUCE_200_CANAL_S6" localSheetId="10">#REF!</definedName>
    <definedName name="CRUCE_200_CANAL_S6" localSheetId="6">#REF!</definedName>
    <definedName name="CRUCE_200_CANAL_S6" localSheetId="13">#REF!</definedName>
    <definedName name="CRUCE_200_CANAL_S6" localSheetId="12">#REF!</definedName>
    <definedName name="CRUCE_200_CANAL_S6">#REF!</definedName>
    <definedName name="CRUCE_8__A_S1" localSheetId="9">#REF!</definedName>
    <definedName name="CRUCE_8__A_S1" localSheetId="5">#REF!</definedName>
    <definedName name="CRUCE_8__A_S1" localSheetId="10">#REF!</definedName>
    <definedName name="CRUCE_8__A_S1" localSheetId="6">#REF!</definedName>
    <definedName name="CRUCE_8__A_S1" localSheetId="13">#REF!</definedName>
    <definedName name="CRUCE_8__A_S1" localSheetId="12">#REF!</definedName>
    <definedName name="CRUCE_8__A_S1">#REF!</definedName>
    <definedName name="CRUCE_8__A_S2" localSheetId="9">#REF!</definedName>
    <definedName name="CRUCE_8__A_S2" localSheetId="5">#REF!</definedName>
    <definedName name="CRUCE_8__A_S2" localSheetId="10">#REF!</definedName>
    <definedName name="CRUCE_8__A_S2" localSheetId="6">#REF!</definedName>
    <definedName name="CRUCE_8__A_S2" localSheetId="13">#REF!</definedName>
    <definedName name="CRUCE_8__A_S2" localSheetId="12">#REF!</definedName>
    <definedName name="CRUCE_8__A_S2">#REF!</definedName>
    <definedName name="CRUCE_8__A_S3" localSheetId="9">#REF!</definedName>
    <definedName name="CRUCE_8__A_S3" localSheetId="5">#REF!</definedName>
    <definedName name="CRUCE_8__A_S3" localSheetId="10">#REF!</definedName>
    <definedName name="CRUCE_8__A_S3" localSheetId="6">#REF!</definedName>
    <definedName name="CRUCE_8__A_S3" localSheetId="13">#REF!</definedName>
    <definedName name="CRUCE_8__A_S3" localSheetId="12">#REF!</definedName>
    <definedName name="CRUCE_8__A_S3">#REF!</definedName>
    <definedName name="CRUCE_8__A_S4" localSheetId="9">#REF!</definedName>
    <definedName name="CRUCE_8__A_S4" localSheetId="5">#REF!</definedName>
    <definedName name="CRUCE_8__A_S4" localSheetId="10">#REF!</definedName>
    <definedName name="CRUCE_8__A_S4" localSheetId="6">#REF!</definedName>
    <definedName name="CRUCE_8__A_S4" localSheetId="13">#REF!</definedName>
    <definedName name="CRUCE_8__A_S4" localSheetId="12">#REF!</definedName>
    <definedName name="CRUCE_8__A_S4">#REF!</definedName>
    <definedName name="CRUCE_8__A_S5" localSheetId="9">#REF!</definedName>
    <definedName name="CRUCE_8__A_S5" localSheetId="5">#REF!</definedName>
    <definedName name="CRUCE_8__A_S5" localSheetId="10">#REF!</definedName>
    <definedName name="CRUCE_8__A_S5" localSheetId="6">#REF!</definedName>
    <definedName name="CRUCE_8__A_S5" localSheetId="13">#REF!</definedName>
    <definedName name="CRUCE_8__A_S5" localSheetId="12">#REF!</definedName>
    <definedName name="CRUCE_8__A_S5">#REF!</definedName>
    <definedName name="CRUCE_8__A_S6" localSheetId="9">#REF!</definedName>
    <definedName name="CRUCE_8__A_S6" localSheetId="5">#REF!</definedName>
    <definedName name="CRUCE_8__A_S6" localSheetId="10">#REF!</definedName>
    <definedName name="CRUCE_8__A_S6" localSheetId="6">#REF!</definedName>
    <definedName name="CRUCE_8__A_S6" localSheetId="13">#REF!</definedName>
    <definedName name="CRUCE_8__A_S6" localSheetId="12">#REF!</definedName>
    <definedName name="CRUCE_8__A_S6">#REF!</definedName>
    <definedName name="CRUCE12__A_S1" localSheetId="9">#REF!</definedName>
    <definedName name="CRUCE12__A_S1" localSheetId="5">#REF!</definedName>
    <definedName name="CRUCE12__A_S1" localSheetId="10">#REF!</definedName>
    <definedName name="CRUCE12__A_S1" localSheetId="6">#REF!</definedName>
    <definedName name="CRUCE12__A_S1" localSheetId="13">#REF!</definedName>
    <definedName name="CRUCE12__A_S1" localSheetId="12">#REF!</definedName>
    <definedName name="CRUCE12__A_S1">#REF!</definedName>
    <definedName name="CRUCE12__A_S2" localSheetId="9">#REF!</definedName>
    <definedName name="CRUCE12__A_S2" localSheetId="5">#REF!</definedName>
    <definedName name="CRUCE12__A_S2" localSheetId="10">#REF!</definedName>
    <definedName name="CRUCE12__A_S2" localSheetId="6">#REF!</definedName>
    <definedName name="CRUCE12__A_S2" localSheetId="13">#REF!</definedName>
    <definedName name="CRUCE12__A_S2" localSheetId="12">#REF!</definedName>
    <definedName name="CRUCE12__A_S2">#REF!</definedName>
    <definedName name="CRUCE12__A_S3" localSheetId="9">#REF!</definedName>
    <definedName name="CRUCE12__A_S3" localSheetId="5">#REF!</definedName>
    <definedName name="CRUCE12__A_S3" localSheetId="10">#REF!</definedName>
    <definedName name="CRUCE12__A_S3" localSheetId="6">#REF!</definedName>
    <definedName name="CRUCE12__A_S3" localSheetId="13">#REF!</definedName>
    <definedName name="CRUCE12__A_S3" localSheetId="12">#REF!</definedName>
    <definedName name="CRUCE12__A_S3">#REF!</definedName>
    <definedName name="CRUCE12__A_S4" localSheetId="9">#REF!</definedName>
    <definedName name="CRUCE12__A_S4" localSheetId="5">#REF!</definedName>
    <definedName name="CRUCE12__A_S4" localSheetId="10">#REF!</definedName>
    <definedName name="CRUCE12__A_S4" localSheetId="6">#REF!</definedName>
    <definedName name="CRUCE12__A_S4" localSheetId="13">#REF!</definedName>
    <definedName name="CRUCE12__A_S4" localSheetId="12">#REF!</definedName>
    <definedName name="CRUCE12__A_S4">#REF!</definedName>
    <definedName name="CRUCE12__A_S5" localSheetId="9">#REF!</definedName>
    <definedName name="CRUCE12__A_S5" localSheetId="5">#REF!</definedName>
    <definedName name="CRUCE12__A_S5" localSheetId="10">#REF!</definedName>
    <definedName name="CRUCE12__A_S5" localSheetId="6">#REF!</definedName>
    <definedName name="CRUCE12__A_S5" localSheetId="13">#REF!</definedName>
    <definedName name="CRUCE12__A_S5" localSheetId="12">#REF!</definedName>
    <definedName name="CRUCE12__A_S5">#REF!</definedName>
    <definedName name="CRUCE12__A_S6" localSheetId="9">#REF!</definedName>
    <definedName name="CRUCE12__A_S6" localSheetId="5">#REF!</definedName>
    <definedName name="CRUCE12__A_S6" localSheetId="10">#REF!</definedName>
    <definedName name="CRUCE12__A_S6" localSheetId="6">#REF!</definedName>
    <definedName name="CRUCE12__A_S6" localSheetId="13">#REF!</definedName>
    <definedName name="CRUCE12__A_S6" localSheetId="12">#REF!</definedName>
    <definedName name="CRUCE12__A_S6">#REF!</definedName>
    <definedName name="CRUCE12_B_S1" localSheetId="9">#REF!</definedName>
    <definedName name="CRUCE12_B_S1" localSheetId="5">#REF!</definedName>
    <definedName name="CRUCE12_B_S1" localSheetId="10">#REF!</definedName>
    <definedName name="CRUCE12_B_S1" localSheetId="6">#REF!</definedName>
    <definedName name="CRUCE12_B_S1" localSheetId="13">#REF!</definedName>
    <definedName name="CRUCE12_B_S1" localSheetId="12">#REF!</definedName>
    <definedName name="CRUCE12_B_S1">#REF!</definedName>
    <definedName name="CRUCE12_B_S2" localSheetId="9">#REF!</definedName>
    <definedName name="CRUCE12_B_S2" localSheetId="5">#REF!</definedName>
    <definedName name="CRUCE12_B_S2" localSheetId="10">#REF!</definedName>
    <definedName name="CRUCE12_B_S2" localSheetId="6">#REF!</definedName>
    <definedName name="CRUCE12_B_S2" localSheetId="13">#REF!</definedName>
    <definedName name="CRUCE12_B_S2" localSheetId="12">#REF!</definedName>
    <definedName name="CRUCE12_B_S2">#REF!</definedName>
    <definedName name="CRUCE12_B_S3" localSheetId="9">#REF!</definedName>
    <definedName name="CRUCE12_B_S3" localSheetId="5">#REF!</definedName>
    <definedName name="CRUCE12_B_S3" localSheetId="10">#REF!</definedName>
    <definedName name="CRUCE12_B_S3" localSheetId="6">#REF!</definedName>
    <definedName name="CRUCE12_B_S3" localSheetId="13">#REF!</definedName>
    <definedName name="CRUCE12_B_S3" localSheetId="12">#REF!</definedName>
    <definedName name="CRUCE12_B_S3">#REF!</definedName>
    <definedName name="CRUCE12_B_S4" localSheetId="9">#REF!</definedName>
    <definedName name="CRUCE12_B_S4" localSheetId="5">#REF!</definedName>
    <definedName name="CRUCE12_B_S4" localSheetId="10">#REF!</definedName>
    <definedName name="CRUCE12_B_S4" localSheetId="6">#REF!</definedName>
    <definedName name="CRUCE12_B_S4" localSheetId="13">#REF!</definedName>
    <definedName name="CRUCE12_B_S4" localSheetId="12">#REF!</definedName>
    <definedName name="CRUCE12_B_S4">#REF!</definedName>
    <definedName name="CRUCE12_B_S5" localSheetId="9">#REF!</definedName>
    <definedName name="CRUCE12_B_S5" localSheetId="5">#REF!</definedName>
    <definedName name="CRUCE12_B_S5" localSheetId="10">#REF!</definedName>
    <definedName name="CRUCE12_B_S5" localSheetId="6">#REF!</definedName>
    <definedName name="CRUCE12_B_S5" localSheetId="13">#REF!</definedName>
    <definedName name="CRUCE12_B_S5" localSheetId="12">#REF!</definedName>
    <definedName name="CRUCE12_B_S5">#REF!</definedName>
    <definedName name="CRUCE12_B_S6" localSheetId="9">#REF!</definedName>
    <definedName name="CRUCE12_B_S6" localSheetId="5">#REF!</definedName>
    <definedName name="CRUCE12_B_S6" localSheetId="10">#REF!</definedName>
    <definedName name="CRUCE12_B_S6" localSheetId="6">#REF!</definedName>
    <definedName name="CRUCE12_B_S6" localSheetId="13">#REF!</definedName>
    <definedName name="CRUCE12_B_S6" localSheetId="12">#REF!</definedName>
    <definedName name="CRUCE12_B_S6">#REF!</definedName>
    <definedName name="CRUCE160_CANAL_S1" localSheetId="9">#REF!</definedName>
    <definedName name="CRUCE160_CANAL_S1" localSheetId="5">#REF!</definedName>
    <definedName name="CRUCE160_CANAL_S1" localSheetId="10">#REF!</definedName>
    <definedName name="CRUCE160_CANAL_S1" localSheetId="6">#REF!</definedName>
    <definedName name="CRUCE160_CANAL_S1" localSheetId="13">#REF!</definedName>
    <definedName name="CRUCE160_CANAL_S1" localSheetId="12">#REF!</definedName>
    <definedName name="CRUCE160_CANAL_S1">#REF!</definedName>
    <definedName name="CRUCE160_CANAL_S2" localSheetId="9">#REF!</definedName>
    <definedName name="CRUCE160_CANAL_S2" localSheetId="5">#REF!</definedName>
    <definedName name="CRUCE160_CANAL_S2" localSheetId="10">#REF!</definedName>
    <definedName name="CRUCE160_CANAL_S2" localSheetId="6">#REF!</definedName>
    <definedName name="CRUCE160_CANAL_S2" localSheetId="13">#REF!</definedName>
    <definedName name="CRUCE160_CANAL_S2" localSheetId="12">#REF!</definedName>
    <definedName name="CRUCE160_CANAL_S2">#REF!</definedName>
    <definedName name="CRUCE160_CANAL_S3" localSheetId="9">#REF!</definedName>
    <definedName name="CRUCE160_CANAL_S3" localSheetId="5">#REF!</definedName>
    <definedName name="CRUCE160_CANAL_S3" localSheetId="10">#REF!</definedName>
    <definedName name="CRUCE160_CANAL_S3" localSheetId="6">#REF!</definedName>
    <definedName name="CRUCE160_CANAL_S3" localSheetId="13">#REF!</definedName>
    <definedName name="CRUCE160_CANAL_S3" localSheetId="12">#REF!</definedName>
    <definedName name="CRUCE160_CANAL_S3">#REF!</definedName>
    <definedName name="CRUCE160_CANAL_S4" localSheetId="9">#REF!</definedName>
    <definedName name="CRUCE160_CANAL_S4" localSheetId="5">#REF!</definedName>
    <definedName name="CRUCE160_CANAL_S4" localSheetId="10">#REF!</definedName>
    <definedName name="CRUCE160_CANAL_S4" localSheetId="6">#REF!</definedName>
    <definedName name="CRUCE160_CANAL_S4" localSheetId="13">#REF!</definedName>
    <definedName name="CRUCE160_CANAL_S4" localSheetId="12">#REF!</definedName>
    <definedName name="CRUCE160_CANAL_S4">#REF!</definedName>
    <definedName name="CRUCE160_CANAL_S5" localSheetId="9">#REF!</definedName>
    <definedName name="CRUCE160_CANAL_S5" localSheetId="5">#REF!</definedName>
    <definedName name="CRUCE160_CANAL_S5" localSheetId="10">#REF!</definedName>
    <definedName name="CRUCE160_CANAL_S5" localSheetId="6">#REF!</definedName>
    <definedName name="CRUCE160_CANAL_S5" localSheetId="13">#REF!</definedName>
    <definedName name="CRUCE160_CANAL_S5" localSheetId="12">#REF!</definedName>
    <definedName name="CRUCE160_CANAL_S5">#REF!</definedName>
    <definedName name="CRUCE160_CANAL_S6" localSheetId="9">#REF!</definedName>
    <definedName name="CRUCE160_CANAL_S6" localSheetId="5">#REF!</definedName>
    <definedName name="CRUCE160_CANAL_S6" localSheetId="10">#REF!</definedName>
    <definedName name="CRUCE160_CANAL_S6" localSheetId="6">#REF!</definedName>
    <definedName name="CRUCE160_CANAL_S6" localSheetId="13">#REF!</definedName>
    <definedName name="CRUCE160_CANAL_S6" localSheetId="12">#REF!</definedName>
    <definedName name="CRUCE160_CANAL_S6">#REF!</definedName>
    <definedName name="CRUCE90_CANAL_S1" localSheetId="9">#REF!</definedName>
    <definedName name="CRUCE90_CANAL_S1" localSheetId="5">#REF!</definedName>
    <definedName name="CRUCE90_CANAL_S1" localSheetId="10">#REF!</definedName>
    <definedName name="CRUCE90_CANAL_S1" localSheetId="6">#REF!</definedName>
    <definedName name="CRUCE90_CANAL_S1" localSheetId="13">#REF!</definedName>
    <definedName name="CRUCE90_CANAL_S1" localSheetId="12">#REF!</definedName>
    <definedName name="CRUCE90_CANAL_S1">#REF!</definedName>
    <definedName name="CRUCE90_CANAL_S2" localSheetId="9">#REF!</definedName>
    <definedName name="CRUCE90_CANAL_S2" localSheetId="5">#REF!</definedName>
    <definedName name="CRUCE90_CANAL_S2" localSheetId="10">#REF!</definedName>
    <definedName name="CRUCE90_CANAL_S2" localSheetId="6">#REF!</definedName>
    <definedName name="CRUCE90_CANAL_S2" localSheetId="13">#REF!</definedName>
    <definedName name="CRUCE90_CANAL_S2" localSheetId="12">#REF!</definedName>
    <definedName name="CRUCE90_CANAL_S2">#REF!</definedName>
    <definedName name="CRUCE90_CANAL_S3" localSheetId="9">#REF!</definedName>
    <definedName name="CRUCE90_CANAL_S3" localSheetId="5">#REF!</definedName>
    <definedName name="CRUCE90_CANAL_S3" localSheetId="10">#REF!</definedName>
    <definedName name="CRUCE90_CANAL_S3" localSheetId="6">#REF!</definedName>
    <definedName name="CRUCE90_CANAL_S3" localSheetId="13">#REF!</definedName>
    <definedName name="CRUCE90_CANAL_S3" localSheetId="12">#REF!</definedName>
    <definedName name="CRUCE90_CANAL_S3">#REF!</definedName>
    <definedName name="CRUCE90_CANAL_S4" localSheetId="9">#REF!</definedName>
    <definedName name="CRUCE90_CANAL_S4" localSheetId="5">#REF!</definedName>
    <definedName name="CRUCE90_CANAL_S4" localSheetId="10">#REF!</definedName>
    <definedName name="CRUCE90_CANAL_S4" localSheetId="6">#REF!</definedName>
    <definedName name="CRUCE90_CANAL_S4" localSheetId="13">#REF!</definedName>
    <definedName name="CRUCE90_CANAL_S4" localSheetId="12">#REF!</definedName>
    <definedName name="CRUCE90_CANAL_S4">#REF!</definedName>
    <definedName name="CRUCE90_CANAL_S5" localSheetId="9">#REF!</definedName>
    <definedName name="CRUCE90_CANAL_S5" localSheetId="5">#REF!</definedName>
    <definedName name="CRUCE90_CANAL_S5" localSheetId="10">#REF!</definedName>
    <definedName name="CRUCE90_CANAL_S5" localSheetId="6">#REF!</definedName>
    <definedName name="CRUCE90_CANAL_S5" localSheetId="13">#REF!</definedName>
    <definedName name="CRUCE90_CANAL_S5" localSheetId="12">#REF!</definedName>
    <definedName name="CRUCE90_CANAL_S5">#REF!</definedName>
    <definedName name="CRUCE90_CANAL_S6" localSheetId="9">#REF!</definedName>
    <definedName name="CRUCE90_CANAL_S6" localSheetId="5">#REF!</definedName>
    <definedName name="CRUCE90_CANAL_S6" localSheetId="10">#REF!</definedName>
    <definedName name="CRUCE90_CANAL_S6" localSheetId="6">#REF!</definedName>
    <definedName name="CRUCE90_CANAL_S6" localSheetId="13">#REF!</definedName>
    <definedName name="CRUCE90_CANAL_S6" localSheetId="12">#REF!</definedName>
    <definedName name="CRUCE90_CANAL_S6">#REF!</definedName>
    <definedName name="CRUCE90_S1" localSheetId="9">#REF!</definedName>
    <definedName name="CRUCE90_S1" localSheetId="5">#REF!</definedName>
    <definedName name="CRUCE90_S1" localSheetId="10">#REF!</definedName>
    <definedName name="CRUCE90_S1" localSheetId="6">#REF!</definedName>
    <definedName name="CRUCE90_S1" localSheetId="13">#REF!</definedName>
    <definedName name="CRUCE90_S1" localSheetId="12">#REF!</definedName>
    <definedName name="CRUCE90_S1">#REF!</definedName>
    <definedName name="CRUCE90_S2" localSheetId="9">#REF!</definedName>
    <definedName name="CRUCE90_S2" localSheetId="5">#REF!</definedName>
    <definedName name="CRUCE90_S2" localSheetId="10">#REF!</definedName>
    <definedName name="CRUCE90_S2" localSheetId="6">#REF!</definedName>
    <definedName name="CRUCE90_S2" localSheetId="13">#REF!</definedName>
    <definedName name="CRUCE90_S2" localSheetId="12">#REF!</definedName>
    <definedName name="CRUCE90_S2">#REF!</definedName>
    <definedName name="CRUCE90_S3" localSheetId="9">#REF!</definedName>
    <definedName name="CRUCE90_S3" localSheetId="5">#REF!</definedName>
    <definedName name="CRUCE90_S3" localSheetId="10">#REF!</definedName>
    <definedName name="CRUCE90_S3" localSheetId="6">#REF!</definedName>
    <definedName name="CRUCE90_S3" localSheetId="13">#REF!</definedName>
    <definedName name="CRUCE90_S3" localSheetId="12">#REF!</definedName>
    <definedName name="CRUCE90_S3">#REF!</definedName>
    <definedName name="CRUCE90_S4" localSheetId="9">#REF!</definedName>
    <definedName name="CRUCE90_S4" localSheetId="5">#REF!</definedName>
    <definedName name="CRUCE90_S4" localSheetId="10">#REF!</definedName>
    <definedName name="CRUCE90_S4" localSheetId="6">#REF!</definedName>
    <definedName name="CRUCE90_S4" localSheetId="13">#REF!</definedName>
    <definedName name="CRUCE90_S4" localSheetId="12">#REF!</definedName>
    <definedName name="CRUCE90_S4">#REF!</definedName>
    <definedName name="CRUCE90_S5" localSheetId="9">#REF!</definedName>
    <definedName name="CRUCE90_S5" localSheetId="5">#REF!</definedName>
    <definedName name="CRUCE90_S5" localSheetId="10">#REF!</definedName>
    <definedName name="CRUCE90_S5" localSheetId="6">#REF!</definedName>
    <definedName name="CRUCE90_S5" localSheetId="13">#REF!</definedName>
    <definedName name="CRUCE90_S5" localSheetId="12">#REF!</definedName>
    <definedName name="CRUCE90_S5">#REF!</definedName>
    <definedName name="CRUCE90_S6" localSheetId="9">#REF!</definedName>
    <definedName name="CRUCE90_S6" localSheetId="5">#REF!</definedName>
    <definedName name="CRUCE90_S6" localSheetId="10">#REF!</definedName>
    <definedName name="CRUCE90_S6" localSheetId="6">#REF!</definedName>
    <definedName name="CRUCE90_S6" localSheetId="13">#REF!</definedName>
    <definedName name="CRUCE90_S6" localSheetId="12">#REF!</definedName>
    <definedName name="CRUCE90_S6">#REF!</definedName>
    <definedName name="Cruceta_metálica_en_ángulo_de__2m_x_2_5__x_2_5__x_1_4_.">"Prueba1"</definedName>
    <definedName name="Cs" localSheetId="9">#REF!</definedName>
    <definedName name="Cs" localSheetId="5">#REF!</definedName>
    <definedName name="Cs" localSheetId="10">#REF!</definedName>
    <definedName name="Cs" localSheetId="6">#REF!</definedName>
    <definedName name="Cs" localSheetId="13">#REF!</definedName>
    <definedName name="Cs" localSheetId="12">#REF!</definedName>
    <definedName name="Cs">#REF!</definedName>
    <definedName name="Ct" localSheetId="9">#REF!</definedName>
    <definedName name="Ct" localSheetId="5">#REF!</definedName>
    <definedName name="Ct" localSheetId="10">#REF!</definedName>
    <definedName name="Ct" localSheetId="6">#REF!</definedName>
    <definedName name="Ct" localSheetId="13">#REF!</definedName>
    <definedName name="Ct" localSheetId="12">#REF!</definedName>
    <definedName name="Ct">#REF!</definedName>
    <definedName name="CTyre" localSheetId="9">#REF!</definedName>
    <definedName name="CTyre" localSheetId="5">#REF!</definedName>
    <definedName name="CTyre" localSheetId="10">#REF!</definedName>
    <definedName name="CTyre" localSheetId="6">#REF!</definedName>
    <definedName name="CTyre" localSheetId="13">#REF!</definedName>
    <definedName name="CTyre" localSheetId="12">#REF!</definedName>
    <definedName name="CTyre">#REF!</definedName>
    <definedName name="Cu" localSheetId="9">#REF!</definedName>
    <definedName name="Cu" localSheetId="5">#REF!</definedName>
    <definedName name="Cu" localSheetId="10">#REF!</definedName>
    <definedName name="Cu" localSheetId="6">#REF!</definedName>
    <definedName name="Cu" localSheetId="13">#REF!</definedName>
    <definedName name="Cu" localSheetId="12">#REF!</definedName>
    <definedName name="Cu">#REF!</definedName>
    <definedName name="CUAALB" localSheetId="10">#REF!</definedName>
    <definedName name="CUAALB" localSheetId="12">[56]CUADRILLAS!$D$73</definedName>
    <definedName name="CUAALB">#REF!</definedName>
    <definedName name="CUACON" localSheetId="10">#REF!</definedName>
    <definedName name="CUACON" localSheetId="12">[56]CUADRILLAS!$D$62</definedName>
    <definedName name="CUACON">#REF!</definedName>
    <definedName name="CUAD" localSheetId="9">#REF!</definedName>
    <definedName name="CUAD" localSheetId="5">#REF!</definedName>
    <definedName name="CUAD" localSheetId="10">#REF!</definedName>
    <definedName name="CUAD" localSheetId="6">#REF!</definedName>
    <definedName name="CUAD" localSheetId="13">#REF!</definedName>
    <definedName name="CUAD" localSheetId="12">#REF!</definedName>
    <definedName name="CUAD">#REF!</definedName>
    <definedName name="cuad1" localSheetId="9">#REF!</definedName>
    <definedName name="cuad1" localSheetId="5">#REF!</definedName>
    <definedName name="cuad1" localSheetId="10">#REF!</definedName>
    <definedName name="cuad1" localSheetId="6">#REF!</definedName>
    <definedName name="cuad1" localSheetId="13">#REF!</definedName>
    <definedName name="cuad1" localSheetId="12">#REF!</definedName>
    <definedName name="cuad1">#REF!</definedName>
    <definedName name="cuad2" localSheetId="9">#REF!</definedName>
    <definedName name="cuad2" localSheetId="5">#REF!</definedName>
    <definedName name="cuad2" localSheetId="10">#REF!</definedName>
    <definedName name="cuad2" localSheetId="6">#REF!</definedName>
    <definedName name="cuad2" localSheetId="13">#REF!</definedName>
    <definedName name="cuad2" localSheetId="12">#REF!</definedName>
    <definedName name="cuad2">#REF!</definedName>
    <definedName name="cuad3" localSheetId="9">#REF!</definedName>
    <definedName name="cuad3" localSheetId="5">#REF!</definedName>
    <definedName name="cuad3" localSheetId="10">#REF!</definedName>
    <definedName name="cuad3" localSheetId="6">#REF!</definedName>
    <definedName name="cuad3" localSheetId="13">#REF!</definedName>
    <definedName name="cuad3" localSheetId="12">#REF!</definedName>
    <definedName name="cuad3">#REF!</definedName>
    <definedName name="cuad4" localSheetId="9">#REF!</definedName>
    <definedName name="cuad4" localSheetId="5">#REF!</definedName>
    <definedName name="cuad4" localSheetId="10">#REF!</definedName>
    <definedName name="cuad4" localSheetId="6">#REF!</definedName>
    <definedName name="cuad4" localSheetId="13">#REF!</definedName>
    <definedName name="cuad4" localSheetId="12">#REF!</definedName>
    <definedName name="cuad4">#REF!</definedName>
    <definedName name="CUAD5" localSheetId="9">#REF!</definedName>
    <definedName name="CUAD5" localSheetId="5">#REF!</definedName>
    <definedName name="CUAD5" localSheetId="10">#REF!</definedName>
    <definedName name="CUAD5" localSheetId="6">#REF!</definedName>
    <definedName name="CUAD5" localSheetId="13">#REF!</definedName>
    <definedName name="CUAD5" localSheetId="12">#REF!</definedName>
    <definedName name="CUAD5">#REF!</definedName>
    <definedName name="cuado" localSheetId="9">#REF!</definedName>
    <definedName name="cuado" localSheetId="5">#REF!</definedName>
    <definedName name="cuado" localSheetId="10">#REF!</definedName>
    <definedName name="cuado" localSheetId="6">#REF!</definedName>
    <definedName name="cuado" localSheetId="13">#REF!</definedName>
    <definedName name="cuado" localSheetId="12">#REF!</definedName>
    <definedName name="cuado">#REF!</definedName>
    <definedName name="cuadr" localSheetId="9">#REF!</definedName>
    <definedName name="cuadr" localSheetId="5">#REF!</definedName>
    <definedName name="cuadr" localSheetId="10">#REF!</definedName>
    <definedName name="cuadr" localSheetId="6">#REF!</definedName>
    <definedName name="cuadr" localSheetId="13">#REF!</definedName>
    <definedName name="cuadr" localSheetId="12">#REF!</definedName>
    <definedName name="cuadr">#REF!</definedName>
    <definedName name="CUADRILLA" localSheetId="10">#REF!</definedName>
    <definedName name="CUADRILLA" localSheetId="12">[57]CUADRILLA!$B$3:$B$14</definedName>
    <definedName name="CUADRILLA">#REF!</definedName>
    <definedName name="Cuadrillas" localSheetId="9">#REF!</definedName>
    <definedName name="Cuadrillas" localSheetId="5">#REF!</definedName>
    <definedName name="Cuadrillas" localSheetId="10">#REF!</definedName>
    <definedName name="Cuadrillas" localSheetId="6">#REF!</definedName>
    <definedName name="Cuadrillas" localSheetId="13">#REF!</definedName>
    <definedName name="Cuadrillas" localSheetId="12">#REF!</definedName>
    <definedName name="Cuadrillas">#REF!</definedName>
    <definedName name="CUADRO" localSheetId="9">#REF!</definedName>
    <definedName name="CUADRO" localSheetId="5">#REF!</definedName>
    <definedName name="CUADRO" localSheetId="10">#REF!</definedName>
    <definedName name="CUADRO" localSheetId="6">#REF!</definedName>
    <definedName name="CUADRO" localSheetId="13">#REF!</definedName>
    <definedName name="CUADRO" localSheetId="12">#REF!</definedName>
    <definedName name="CUADRO">#REF!</definedName>
    <definedName name="CUADRO1" localSheetId="9">#REF!</definedName>
    <definedName name="CUADRO1" localSheetId="5">#REF!</definedName>
    <definedName name="CUADRO1" localSheetId="10">#REF!</definedName>
    <definedName name="CUADRO1" localSheetId="6">#REF!</definedName>
    <definedName name="CUADRO1" localSheetId="13">#REF!</definedName>
    <definedName name="CUADRO1" localSheetId="12">#REF!</definedName>
    <definedName name="CUADRO1">#REF!</definedName>
    <definedName name="CUAEXC" localSheetId="10">#REF!</definedName>
    <definedName name="CUAEXC" localSheetId="12">[56]CUADRILLAS!$D$49</definedName>
    <definedName name="CUAEXC">#REF!</definedName>
    <definedName name="CUAPLO" localSheetId="9">#REF!</definedName>
    <definedName name="CUAPLO" localSheetId="5">#REF!</definedName>
    <definedName name="CUAPLO" localSheetId="10">#REF!</definedName>
    <definedName name="CUAPLO" localSheetId="6">#REF!</definedName>
    <definedName name="CUAPLO" localSheetId="13">#REF!</definedName>
    <definedName name="CUAPLO" localSheetId="12">#REF!</definedName>
    <definedName name="CUAPLO">#REF!</definedName>
    <definedName name="CUATOP" localSheetId="9">#REF!</definedName>
    <definedName name="CUATOP" localSheetId="5">#REF!</definedName>
    <definedName name="CUATOP" localSheetId="10">#REF!</definedName>
    <definedName name="CUATOP" localSheetId="6">#REF!</definedName>
    <definedName name="CUATOP" localSheetId="13">#REF!</definedName>
    <definedName name="CUATOP" localSheetId="12">#REF!</definedName>
    <definedName name="CUATOP">#REF!</definedName>
    <definedName name="cube" localSheetId="9">#REF!</definedName>
    <definedName name="cube" localSheetId="5">#REF!</definedName>
    <definedName name="cube" localSheetId="10">#REF!</definedName>
    <definedName name="cube" localSheetId="6">#REF!</definedName>
    <definedName name="cube" localSheetId="13">#REF!</definedName>
    <definedName name="cube" localSheetId="12">#REF!</definedName>
    <definedName name="cube">#REF!</definedName>
    <definedName name="CUBE_UNIT" localSheetId="9">#REF!</definedName>
    <definedName name="CUBE_UNIT" localSheetId="5">#REF!</definedName>
    <definedName name="CUBE_UNIT" localSheetId="10">#REF!</definedName>
    <definedName name="CUBE_UNIT" localSheetId="6">#REF!</definedName>
    <definedName name="CUBE_UNIT" localSheetId="13">#REF!</definedName>
    <definedName name="CUBE_UNIT" localSheetId="12">#REF!</definedName>
    <definedName name="CUBE_UNIT">#REF!</definedName>
    <definedName name="CUBS" localSheetId="9">#REF!</definedName>
    <definedName name="CUBS" localSheetId="10">#REF!</definedName>
    <definedName name="CUBS" localSheetId="6">#REF!</definedName>
    <definedName name="CUBS" localSheetId="12">#REF!</definedName>
    <definedName name="CUBS">#REF!</definedName>
    <definedName name="CUE">#REF!</definedName>
    <definedName name="CUER">#REF!</definedName>
    <definedName name="CUERDA">#REF!</definedName>
    <definedName name="CUNET" localSheetId="9" hidden="1">{"via1",#N/A,TRUE,"general";"via2",#N/A,TRUE,"general";"via3",#N/A,TRUE,"general"}</definedName>
    <definedName name="CUNET" localSheetId="5" hidden="1">{"via1",#N/A,TRUE,"general";"via2",#N/A,TRUE,"general";"via3",#N/A,TRUE,"general"}</definedName>
    <definedName name="CUNET" localSheetId="10" hidden="1">{"via1",#N/A,TRUE,"general";"via2",#N/A,TRUE,"general";"via3",#N/A,TRUE,"general"}</definedName>
    <definedName name="CUNET" localSheetId="6" hidden="1">{"via1",#N/A,TRUE,"general";"via2",#N/A,TRUE,"general";"via3",#N/A,TRUE,"general"}</definedName>
    <definedName name="CUNET" localSheetId="13" hidden="1">{"via1",#N/A,TRUE,"general";"via2",#N/A,TRUE,"general";"via3",#N/A,TRUE,"general"}</definedName>
    <definedName name="CUNET" localSheetId="12" hidden="1">{"via1",#N/A,TRUE,"general";"via2",#N/A,TRUE,"general";"via3",#N/A,TRUE,"general"}</definedName>
    <definedName name="CUNET" hidden="1">{"via1",#N/A,TRUE,"general";"via2",#N/A,TRUE,"general";"via3",#N/A,TRUE,"general"}</definedName>
    <definedName name="cuneta" localSheetId="9">#REF!</definedName>
    <definedName name="cuneta" localSheetId="5">#REF!</definedName>
    <definedName name="cuneta" localSheetId="10">#REF!</definedName>
    <definedName name="cuneta" localSheetId="6">#REF!</definedName>
    <definedName name="cuneta" localSheetId="13">#REF!</definedName>
    <definedName name="cuneta" localSheetId="12">#REF!</definedName>
    <definedName name="cuneta">#REF!</definedName>
    <definedName name="curAsisCarr1A" localSheetId="9">#REF!</definedName>
    <definedName name="curAsisCarr1A" localSheetId="5">#REF!</definedName>
    <definedName name="curAsisCarr1A" localSheetId="10">#REF!</definedName>
    <definedName name="curAsisCarr1A" localSheetId="6">#REF!</definedName>
    <definedName name="curAsisCarr1A" localSheetId="13">#REF!</definedName>
    <definedName name="curAsisCarr1A" localSheetId="12">#REF!</definedName>
    <definedName name="curAsisCarr1A">#REF!</definedName>
    <definedName name="curCanDTFSemana" localSheetId="9">#REF!</definedName>
    <definedName name="curCanDTFSemana" localSheetId="5">#REF!</definedName>
    <definedName name="curCanDTFSemana" localSheetId="10">#REF!</definedName>
    <definedName name="curCanDTFSemana" localSheetId="6">#REF!</definedName>
    <definedName name="curCanDTFSemana" localSheetId="13">#REF!</definedName>
    <definedName name="curCanDTFSemana" localSheetId="12">#REF!</definedName>
    <definedName name="curCanDTFSemana">#REF!</definedName>
    <definedName name="CurCanonPorMillon" localSheetId="9">#REF!</definedName>
    <definedName name="CurCanonPorMillon" localSheetId="5">#REF!</definedName>
    <definedName name="CurCanonPorMillon" localSheetId="10">#REF!</definedName>
    <definedName name="CurCanonPorMillon" localSheetId="6">#REF!</definedName>
    <definedName name="CurCanonPorMillon" localSheetId="13">#REF!</definedName>
    <definedName name="CurCanonPorMillon" localSheetId="12">#REF!</definedName>
    <definedName name="CurCanonPorMillon">#REF!</definedName>
    <definedName name="CurCostComGl1a" localSheetId="9">#REF!</definedName>
    <definedName name="CurCostComGl1a" localSheetId="5">#REF!</definedName>
    <definedName name="CurCostComGl1a" localSheetId="10">#REF!</definedName>
    <definedName name="CurCostComGl1a" localSheetId="6">#REF!</definedName>
    <definedName name="CurCostComGl1a" localSheetId="13">#REF!</definedName>
    <definedName name="CurCostComGl1a" localSheetId="12">#REF!</definedName>
    <definedName name="CurCostComGl1a">#REF!</definedName>
    <definedName name="CurCostoCondMes" localSheetId="9">#REF!</definedName>
    <definedName name="CurCostoCondMes" localSheetId="5">#REF!</definedName>
    <definedName name="CurCostoCondMes" localSheetId="10">#REF!</definedName>
    <definedName name="CurCostoCondMes" localSheetId="6">#REF!</definedName>
    <definedName name="CurCostoCondMes" localSheetId="13">#REF!</definedName>
    <definedName name="CurCostoCondMes" localSheetId="12">#REF!</definedName>
    <definedName name="CurCostoCondMes">#REF!</definedName>
    <definedName name="CurCostoImptoTimbre" localSheetId="9">#REF!</definedName>
    <definedName name="CurCostoImptoTimbre" localSheetId="5">#REF!</definedName>
    <definedName name="CurCostoImptoTimbre" localSheetId="10">#REF!</definedName>
    <definedName name="CurCostoImptoTimbre" localSheetId="6">#REF!</definedName>
    <definedName name="CurCostoImptoTimbre" localSheetId="13">#REF!</definedName>
    <definedName name="CurCostoImptoTimbre" localSheetId="12">#REF!</definedName>
    <definedName name="CurCostoImptoTimbre">#REF!</definedName>
    <definedName name="CurCostoKm10A" localSheetId="9">#REF!</definedName>
    <definedName name="CurCostoKm10A" localSheetId="5">#REF!</definedName>
    <definedName name="CurCostoKm10A" localSheetId="10">#REF!</definedName>
    <definedName name="CurCostoKm10A" localSheetId="6">#REF!</definedName>
    <definedName name="CurCostoKm10A" localSheetId="13">#REF!</definedName>
    <definedName name="CurCostoKm10A" localSheetId="12">#REF!</definedName>
    <definedName name="CurCostoKm10A">#REF!</definedName>
    <definedName name="CurCostoKm11A" localSheetId="9">#REF!</definedName>
    <definedName name="CurCostoKm11A" localSheetId="5">#REF!</definedName>
    <definedName name="CurCostoKm11A" localSheetId="10">#REF!</definedName>
    <definedName name="CurCostoKm11A" localSheetId="6">#REF!</definedName>
    <definedName name="CurCostoKm11A" localSheetId="13">#REF!</definedName>
    <definedName name="CurCostoKm11A" localSheetId="12">#REF!</definedName>
    <definedName name="CurCostoKm11A">#REF!</definedName>
    <definedName name="CurCostoKm1A" localSheetId="9">#REF!</definedName>
    <definedName name="CurCostoKm1A" localSheetId="5">#REF!</definedName>
    <definedName name="CurCostoKm1A" localSheetId="10">#REF!</definedName>
    <definedName name="CurCostoKm1A" localSheetId="6">#REF!</definedName>
    <definedName name="CurCostoKm1A" localSheetId="13">#REF!</definedName>
    <definedName name="CurCostoKm1A" localSheetId="12">#REF!</definedName>
    <definedName name="CurCostoKm1A">#REF!</definedName>
    <definedName name="CurCostoKm2A" localSheetId="9">#REF!</definedName>
    <definedName name="CurCostoKm2A" localSheetId="5">#REF!</definedName>
    <definedName name="CurCostoKm2A" localSheetId="10">#REF!</definedName>
    <definedName name="CurCostoKm2A" localSheetId="6">#REF!</definedName>
    <definedName name="CurCostoKm2A" localSheetId="13">#REF!</definedName>
    <definedName name="CurCostoKm2A" localSheetId="12">#REF!</definedName>
    <definedName name="CurCostoKm2A">#REF!</definedName>
    <definedName name="CurCostoKm3A" localSheetId="9">#REF!</definedName>
    <definedName name="CurCostoKm3A" localSheetId="5">#REF!</definedName>
    <definedName name="CurCostoKm3A" localSheetId="10">#REF!</definedName>
    <definedName name="CurCostoKm3A" localSheetId="6">#REF!</definedName>
    <definedName name="CurCostoKm3A" localSheetId="13">#REF!</definedName>
    <definedName name="CurCostoKm3A" localSheetId="12">#REF!</definedName>
    <definedName name="CurCostoKm3A">#REF!</definedName>
    <definedName name="CurCostoKm4A" localSheetId="9">#REF!</definedName>
    <definedName name="CurCostoKm4A" localSheetId="5">#REF!</definedName>
    <definedName name="CurCostoKm4A" localSheetId="10">#REF!</definedName>
    <definedName name="CurCostoKm4A" localSheetId="6">#REF!</definedName>
    <definedName name="CurCostoKm4A" localSheetId="13">#REF!</definedName>
    <definedName name="CurCostoKm4A" localSheetId="12">#REF!</definedName>
    <definedName name="CurCostoKm4A">#REF!</definedName>
    <definedName name="CurCostoKm5A" localSheetId="9">#REF!</definedName>
    <definedName name="CurCostoKm5A" localSheetId="5">#REF!</definedName>
    <definedName name="CurCostoKm5A" localSheetId="10">#REF!</definedName>
    <definedName name="CurCostoKm5A" localSheetId="6">#REF!</definedName>
    <definedName name="CurCostoKm5A" localSheetId="13">#REF!</definedName>
    <definedName name="CurCostoKm5A" localSheetId="12">#REF!</definedName>
    <definedName name="CurCostoKm5A">#REF!</definedName>
    <definedName name="CurCostoKm6A" localSheetId="9">#REF!</definedName>
    <definedName name="CurCostoKm6A" localSheetId="5">#REF!</definedName>
    <definedName name="CurCostoKm6A" localSheetId="10">#REF!</definedName>
    <definedName name="CurCostoKm6A" localSheetId="6">#REF!</definedName>
    <definedName name="CurCostoKm6A" localSheetId="13">#REF!</definedName>
    <definedName name="CurCostoKm6A" localSheetId="12">#REF!</definedName>
    <definedName name="CurCostoKm6A">#REF!</definedName>
    <definedName name="CurCostoKm7A" localSheetId="9">#REF!</definedName>
    <definedName name="CurCostoKm7A" localSheetId="5">#REF!</definedName>
    <definedName name="CurCostoKm7A" localSheetId="10">#REF!</definedName>
    <definedName name="CurCostoKm7A" localSheetId="6">#REF!</definedName>
    <definedName name="CurCostoKm7A" localSheetId="13">#REF!</definedName>
    <definedName name="CurCostoKm7A" localSheetId="12">#REF!</definedName>
    <definedName name="CurCostoKm7A">#REF!</definedName>
    <definedName name="CurCostoKm8A" localSheetId="9">#REF!</definedName>
    <definedName name="CurCostoKm8A" localSheetId="5">#REF!</definedName>
    <definedName name="CurCostoKm8A" localSheetId="10">#REF!</definedName>
    <definedName name="CurCostoKm8A" localSheetId="6">#REF!</definedName>
    <definedName name="CurCostoKm8A" localSheetId="13">#REF!</definedName>
    <definedName name="CurCostoKm8A" localSheetId="12">#REF!</definedName>
    <definedName name="CurCostoKm8A">#REF!</definedName>
    <definedName name="CurCostoKm9A" localSheetId="9">#REF!</definedName>
    <definedName name="CurCostoKm9A" localSheetId="5">#REF!</definedName>
    <definedName name="CurCostoKm9A" localSheetId="10">#REF!</definedName>
    <definedName name="CurCostoKm9A" localSheetId="6">#REF!</definedName>
    <definedName name="CurCostoKm9A" localSheetId="13">#REF!</definedName>
    <definedName name="CurCostoKm9A" localSheetId="12">#REF!</definedName>
    <definedName name="CurCostoKm9A">#REF!</definedName>
    <definedName name="CurCostoLlantas" localSheetId="9">#REF!</definedName>
    <definedName name="CurCostoLlantas" localSheetId="5">#REF!</definedName>
    <definedName name="CurCostoLlantas" localSheetId="10">#REF!</definedName>
    <definedName name="CurCostoLlantas" localSheetId="6">#REF!</definedName>
    <definedName name="CurCostoLlantas" localSheetId="13">#REF!</definedName>
    <definedName name="CurCostoLlantas" localSheetId="12">#REF!</definedName>
    <definedName name="CurCostoLlantas">#REF!</definedName>
    <definedName name="CurCostoMttoFKm10A" localSheetId="9">#REF!</definedName>
    <definedName name="CurCostoMttoFKm10A" localSheetId="5">#REF!</definedName>
    <definedName name="CurCostoMttoFKm10A" localSheetId="10">#REF!</definedName>
    <definedName name="CurCostoMttoFKm10A" localSheetId="6">#REF!</definedName>
    <definedName name="CurCostoMttoFKm10A" localSheetId="13">#REF!</definedName>
    <definedName name="CurCostoMttoFKm10A" localSheetId="12">#REF!</definedName>
    <definedName name="CurCostoMttoFKm10A">#REF!</definedName>
    <definedName name="CurCostoMttoFKm1A" localSheetId="9">#REF!</definedName>
    <definedName name="CurCostoMttoFKm1A" localSheetId="5">#REF!</definedName>
    <definedName name="CurCostoMttoFKm1A" localSheetId="10">#REF!</definedName>
    <definedName name="CurCostoMttoFKm1A" localSheetId="6">#REF!</definedName>
    <definedName name="CurCostoMttoFKm1A" localSheetId="13">#REF!</definedName>
    <definedName name="CurCostoMttoFKm1A" localSheetId="12">#REF!</definedName>
    <definedName name="CurCostoMttoFKm1A">#REF!</definedName>
    <definedName name="CurCostoMttoFKm2A" localSheetId="9">#REF!</definedName>
    <definedName name="CurCostoMttoFKm2A" localSheetId="5">#REF!</definedName>
    <definedName name="CurCostoMttoFKm2A" localSheetId="10">#REF!</definedName>
    <definedName name="CurCostoMttoFKm2A" localSheetId="6">#REF!</definedName>
    <definedName name="CurCostoMttoFKm2A" localSheetId="13">#REF!</definedName>
    <definedName name="CurCostoMttoFKm2A" localSheetId="12">#REF!</definedName>
    <definedName name="CurCostoMttoFKm2A">#REF!</definedName>
    <definedName name="CurCostoMttoFKm3A" localSheetId="9">#REF!</definedName>
    <definedName name="CurCostoMttoFKm3A" localSheetId="5">#REF!</definedName>
    <definedName name="CurCostoMttoFKm3A" localSheetId="10">#REF!</definedName>
    <definedName name="CurCostoMttoFKm3A" localSheetId="6">#REF!</definedName>
    <definedName name="CurCostoMttoFKm3A" localSheetId="13">#REF!</definedName>
    <definedName name="CurCostoMttoFKm3A" localSheetId="12">#REF!</definedName>
    <definedName name="CurCostoMttoFKm3A">#REF!</definedName>
    <definedName name="CurCostoMttoFKm4A" localSheetId="9">#REF!</definedName>
    <definedName name="CurCostoMttoFKm4A" localSheetId="5">#REF!</definedName>
    <definedName name="CurCostoMttoFKm4A" localSheetId="10">#REF!</definedName>
    <definedName name="CurCostoMttoFKm4A" localSheetId="6">#REF!</definedName>
    <definedName name="CurCostoMttoFKm4A" localSheetId="13">#REF!</definedName>
    <definedName name="CurCostoMttoFKm4A" localSheetId="12">#REF!</definedName>
    <definedName name="CurCostoMttoFKm4A">#REF!</definedName>
    <definedName name="CurCostoMttoFKm5A" localSheetId="9">#REF!</definedName>
    <definedName name="CurCostoMttoFKm5A" localSheetId="5">#REF!</definedName>
    <definedName name="CurCostoMttoFKm5A" localSheetId="10">#REF!</definedName>
    <definedName name="CurCostoMttoFKm5A" localSheetId="6">#REF!</definedName>
    <definedName name="CurCostoMttoFKm5A" localSheetId="13">#REF!</definedName>
    <definedName name="CurCostoMttoFKm5A" localSheetId="12">#REF!</definedName>
    <definedName name="CurCostoMttoFKm5A">#REF!</definedName>
    <definedName name="CurCostoMttoFKm6A" localSheetId="9">#REF!</definedName>
    <definedName name="CurCostoMttoFKm6A" localSheetId="5">#REF!</definedName>
    <definedName name="CurCostoMttoFKm6A" localSheetId="10">#REF!</definedName>
    <definedName name="CurCostoMttoFKm6A" localSheetId="6">#REF!</definedName>
    <definedName name="CurCostoMttoFKm6A" localSheetId="13">#REF!</definedName>
    <definedName name="CurCostoMttoFKm6A" localSheetId="12">#REF!</definedName>
    <definedName name="CurCostoMttoFKm6A">#REF!</definedName>
    <definedName name="CurCostoMttoFKm7A" localSheetId="9">#REF!</definedName>
    <definedName name="CurCostoMttoFKm7A" localSheetId="5">#REF!</definedName>
    <definedName name="CurCostoMttoFKm7A" localSheetId="10">#REF!</definedName>
    <definedName name="CurCostoMttoFKm7A" localSheetId="6">#REF!</definedName>
    <definedName name="CurCostoMttoFKm7A" localSheetId="13">#REF!</definedName>
    <definedName name="CurCostoMttoFKm7A" localSheetId="12">#REF!</definedName>
    <definedName name="CurCostoMttoFKm7A">#REF!</definedName>
    <definedName name="CurCostoMttoFKm8A" localSheetId="9">#REF!</definedName>
    <definedName name="CurCostoMttoFKm8A" localSheetId="5">#REF!</definedName>
    <definedName name="CurCostoMttoFKm8A" localSheetId="10">#REF!</definedName>
    <definedName name="CurCostoMttoFKm8A" localSheetId="6">#REF!</definedName>
    <definedName name="CurCostoMttoFKm8A" localSheetId="13">#REF!</definedName>
    <definedName name="CurCostoMttoFKm8A" localSheetId="12">#REF!</definedName>
    <definedName name="CurCostoMttoFKm8A">#REF!</definedName>
    <definedName name="CurCostoMttoFKm9A" localSheetId="9">#REF!</definedName>
    <definedName name="CurCostoMttoFKm9A" localSheetId="5">#REF!</definedName>
    <definedName name="CurCostoMttoFKm9A" localSheetId="10">#REF!</definedName>
    <definedName name="CurCostoMttoFKm9A" localSheetId="6">#REF!</definedName>
    <definedName name="CurCostoMttoFKm9A" localSheetId="13">#REF!</definedName>
    <definedName name="CurCostoMttoFKm9A" localSheetId="12">#REF!</definedName>
    <definedName name="CurCostoMttoFKm9A">#REF!</definedName>
    <definedName name="CurCostoOportunidadFcroEntrega" localSheetId="9">#REF!</definedName>
    <definedName name="CurCostoOportunidadFcroEntrega" localSheetId="5">#REF!</definedName>
    <definedName name="CurCostoOportunidadFcroEntrega" localSheetId="10">#REF!</definedName>
    <definedName name="CurCostoOportunidadFcroEntrega" localSheetId="6">#REF!</definedName>
    <definedName name="CurCostoOportunidadFcroEntrega" localSheetId="13">#REF!</definedName>
    <definedName name="CurCostoOportunidadFcroEntrega" localSheetId="12">#REF!</definedName>
    <definedName name="CurCostoOportunidadFcroEntrega">#REF!</definedName>
    <definedName name="CurCostosMargendeNegociacion" localSheetId="9">#REF!</definedName>
    <definedName name="CurCostosMargendeNegociacion" localSheetId="5">#REF!</definedName>
    <definedName name="CurCostosMargendeNegociacion" localSheetId="10">#REF!</definedName>
    <definedName name="CurCostosMargendeNegociacion" localSheetId="6">#REF!</definedName>
    <definedName name="CurCostosMargendeNegociacion" localSheetId="13">#REF!</definedName>
    <definedName name="CurCostosMargendeNegociacion" localSheetId="12">#REF!</definedName>
    <definedName name="CurCostosMargendeNegociacion">#REF!</definedName>
    <definedName name="CurCostoVentaVehCliente" localSheetId="9">#REF!</definedName>
    <definedName name="CurCostoVentaVehCliente" localSheetId="5">#REF!</definedName>
    <definedName name="CurCostoVentaVehCliente" localSheetId="10">#REF!</definedName>
    <definedName name="CurCostoVentaVehCliente" localSheetId="6">#REF!</definedName>
    <definedName name="CurCostoVentaVehCliente" localSheetId="13">#REF!</definedName>
    <definedName name="CurCostoVentaVehCliente" localSheetId="12">#REF!</definedName>
    <definedName name="CurCostoVentaVehCliente">#REF!</definedName>
    <definedName name="CurDescuentoAccesorio" localSheetId="9">#REF!</definedName>
    <definedName name="CurDescuentoAccesorio" localSheetId="5">#REF!</definedName>
    <definedName name="CurDescuentoAccesorio" localSheetId="10">#REF!</definedName>
    <definedName name="CurDescuentoAccesorio" localSheetId="6">#REF!</definedName>
    <definedName name="CurDescuentoAccesorio" localSheetId="13">#REF!</definedName>
    <definedName name="CurDescuentoAccesorio" localSheetId="12">#REF!</definedName>
    <definedName name="CurDescuentoAccesorio">#REF!</definedName>
    <definedName name="CurDTFMaxima" localSheetId="9">#REF!</definedName>
    <definedName name="CurDTFMaxima" localSheetId="5">#REF!</definedName>
    <definedName name="CurDTFMaxima" localSheetId="10">#REF!</definedName>
    <definedName name="CurDTFMaxima" localSheetId="6">#REF!</definedName>
    <definedName name="CurDTFMaxima" localSheetId="13">#REF!</definedName>
    <definedName name="CurDTFMaxima" localSheetId="12">#REF!</definedName>
    <definedName name="CurDTFMaxima">#REF!</definedName>
    <definedName name="CurDTFminima" localSheetId="9">#REF!</definedName>
    <definedName name="CurDTFminima" localSheetId="5">#REF!</definedName>
    <definedName name="CurDTFminima" localSheetId="10">#REF!</definedName>
    <definedName name="CurDTFminima" localSheetId="6">#REF!</definedName>
    <definedName name="CurDTFminima" localSheetId="13">#REF!</definedName>
    <definedName name="CurDTFminima" localSheetId="12">#REF!</definedName>
    <definedName name="CurDTFminima">#REF!</definedName>
    <definedName name="CurDTFSemaTriAntic" localSheetId="9">#REF!</definedName>
    <definedName name="CurDTFSemaTriAntic" localSheetId="5">#REF!</definedName>
    <definedName name="CurDTFSemaTriAntic" localSheetId="10">#REF!</definedName>
    <definedName name="CurDTFSemaTriAntic" localSheetId="6">#REF!</definedName>
    <definedName name="CurDTFSemaTriAntic" localSheetId="13">#REF!</definedName>
    <definedName name="CurDTFSemaTriAntic" localSheetId="12">#REF!</definedName>
    <definedName name="CurDTFSemaTriAntic">#REF!</definedName>
    <definedName name="CurFuelCargoMensual" localSheetId="9">#REF!</definedName>
    <definedName name="CurFuelCargoMensual" localSheetId="5">#REF!</definedName>
    <definedName name="CurFuelCargoMensual" localSheetId="10">#REF!</definedName>
    <definedName name="CurFuelCargoMensual" localSheetId="6">#REF!</definedName>
    <definedName name="CurFuelCargoMensual" localSheetId="13">#REF!</definedName>
    <definedName name="CurFuelCargoMensual" localSheetId="12">#REF!</definedName>
    <definedName name="CurFuelCargoMensual">#REF!</definedName>
    <definedName name="CurFuelEquipo" localSheetId="9">#REF!</definedName>
    <definedName name="CurFuelEquipo" localSheetId="5">#REF!</definedName>
    <definedName name="CurFuelEquipo" localSheetId="10">#REF!</definedName>
    <definedName name="CurFuelEquipo" localSheetId="6">#REF!</definedName>
    <definedName name="CurFuelEquipo" localSheetId="13">#REF!</definedName>
    <definedName name="CurFuelEquipo" localSheetId="12">#REF!</definedName>
    <definedName name="CurFuelEquipo">#REF!</definedName>
    <definedName name="CurGPSCargoMensual" localSheetId="9">#REF!</definedName>
    <definedName name="CurGPSCargoMensual" localSheetId="5">#REF!</definedName>
    <definedName name="CurGPSCargoMensual" localSheetId="10">#REF!</definedName>
    <definedName name="CurGPSCargoMensual" localSheetId="6">#REF!</definedName>
    <definedName name="CurGPSCargoMensual" localSheetId="13">#REF!</definedName>
    <definedName name="CurGPSCargoMensual" localSheetId="12">#REF!</definedName>
    <definedName name="CurGPSCargoMensual">#REF!</definedName>
    <definedName name="CurGPSEquipo" localSheetId="9">#REF!</definedName>
    <definedName name="CurGPSEquipo" localSheetId="5">#REF!</definedName>
    <definedName name="CurGPSEquipo" localSheetId="10">#REF!</definedName>
    <definedName name="CurGPSEquipo" localSheetId="6">#REF!</definedName>
    <definedName name="CurGPSEquipo" localSheetId="13">#REF!</definedName>
    <definedName name="CurGPSEquipo" localSheetId="12">#REF!</definedName>
    <definedName name="CurGPSEquipo">#REF!</definedName>
    <definedName name="CurImptoRod1A" localSheetId="9">#REF!</definedName>
    <definedName name="CurImptoRod1A" localSheetId="5">#REF!</definedName>
    <definedName name="CurImptoRod1A" localSheetId="10">#REF!</definedName>
    <definedName name="CurImptoRod1A" localSheetId="6">#REF!</definedName>
    <definedName name="CurImptoRod1A" localSheetId="13">#REF!</definedName>
    <definedName name="CurImptoRod1A" localSheetId="12">#REF!</definedName>
    <definedName name="CurImptoRod1A">#REF!</definedName>
    <definedName name="CurImptoTimRetoma" localSheetId="9">#REF!</definedName>
    <definedName name="CurImptoTimRetoma" localSheetId="5">#REF!</definedName>
    <definedName name="CurImptoTimRetoma" localSheetId="10">#REF!</definedName>
    <definedName name="CurImptoTimRetoma" localSheetId="6">#REF!</definedName>
    <definedName name="CurImptoTimRetoma" localSheetId="13">#REF!</definedName>
    <definedName name="CurImptoTimRetoma" localSheetId="12">#REF!</definedName>
    <definedName name="CurImptoTimRetoma">#REF!</definedName>
    <definedName name="curIpcProye10A" localSheetId="9">#REF!</definedName>
    <definedName name="curIpcProye10A" localSheetId="5">#REF!</definedName>
    <definedName name="curIpcProye10A" localSheetId="10">#REF!</definedName>
    <definedName name="curIpcProye10A" localSheetId="6">#REF!</definedName>
    <definedName name="curIpcProye10A" localSheetId="13">#REF!</definedName>
    <definedName name="curIpcProye10A" localSheetId="12">#REF!</definedName>
    <definedName name="curIpcProye10A">#REF!</definedName>
    <definedName name="curIpcProye1A" localSheetId="9">#REF!</definedName>
    <definedName name="curIpcProye1A" localSheetId="5">#REF!</definedName>
    <definedName name="curIpcProye1A" localSheetId="10">#REF!</definedName>
    <definedName name="curIpcProye1A" localSheetId="6">#REF!</definedName>
    <definedName name="curIpcProye1A" localSheetId="13">#REF!</definedName>
    <definedName name="curIpcProye1A" localSheetId="12">#REF!</definedName>
    <definedName name="curIpcProye1A">#REF!</definedName>
    <definedName name="CurIpcProye2A" localSheetId="9">#REF!</definedName>
    <definedName name="CurIpcProye2A" localSheetId="5">#REF!</definedName>
    <definedName name="CurIpcProye2A" localSheetId="10">#REF!</definedName>
    <definedName name="CurIpcProye2A" localSheetId="6">#REF!</definedName>
    <definedName name="CurIpcProye2A" localSheetId="13">#REF!</definedName>
    <definedName name="CurIpcProye2A" localSheetId="12">#REF!</definedName>
    <definedName name="CurIpcProye2A">#REF!</definedName>
    <definedName name="CurIpcProye3A" localSheetId="9">#REF!</definedName>
    <definedName name="CurIpcProye3A" localSheetId="5">#REF!</definedName>
    <definedName name="CurIpcProye3A" localSheetId="10">#REF!</definedName>
    <definedName name="CurIpcProye3A" localSheetId="6">#REF!</definedName>
    <definedName name="CurIpcProye3A" localSheetId="13">#REF!</definedName>
    <definedName name="CurIpcProye3A" localSheetId="12">#REF!</definedName>
    <definedName name="CurIpcProye3A">#REF!</definedName>
    <definedName name="CurIpcProye4A" localSheetId="9">#REF!</definedName>
    <definedName name="CurIpcProye4A" localSheetId="5">#REF!</definedName>
    <definedName name="CurIpcProye4A" localSheetId="10">#REF!</definedName>
    <definedName name="CurIpcProye4A" localSheetId="6">#REF!</definedName>
    <definedName name="CurIpcProye4A" localSheetId="13">#REF!</definedName>
    <definedName name="CurIpcProye4A" localSheetId="12">#REF!</definedName>
    <definedName name="CurIpcProye4A">#REF!</definedName>
    <definedName name="CurIpcProye5A" localSheetId="9">#REF!</definedName>
    <definedName name="CurIpcProye5A" localSheetId="5">#REF!</definedName>
    <definedName name="CurIpcProye5A" localSheetId="10">#REF!</definedName>
    <definedName name="CurIpcProye5A" localSheetId="6">#REF!</definedName>
    <definedName name="CurIpcProye5A" localSheetId="13">#REF!</definedName>
    <definedName name="CurIpcProye5A" localSheetId="12">#REF!</definedName>
    <definedName name="CurIpcProye5A">#REF!</definedName>
    <definedName name="curIpcProye6A" localSheetId="9">#REF!</definedName>
    <definedName name="curIpcProye6A" localSheetId="5">#REF!</definedName>
    <definedName name="curIpcProye6A" localSheetId="10">#REF!</definedName>
    <definedName name="curIpcProye6A" localSheetId="6">#REF!</definedName>
    <definedName name="curIpcProye6A" localSheetId="13">#REF!</definedName>
    <definedName name="curIpcProye6A" localSheetId="12">#REF!</definedName>
    <definedName name="curIpcProye6A">#REF!</definedName>
    <definedName name="curIpcProye7A" localSheetId="9">#REF!</definedName>
    <definedName name="curIpcProye7A" localSheetId="5">#REF!</definedName>
    <definedName name="curIpcProye7A" localSheetId="10">#REF!</definedName>
    <definedName name="curIpcProye7A" localSheetId="6">#REF!</definedName>
    <definedName name="curIpcProye7A" localSheetId="13">#REF!</definedName>
    <definedName name="curIpcProye7A" localSheetId="12">#REF!</definedName>
    <definedName name="curIpcProye7A">#REF!</definedName>
    <definedName name="curIpcProye8A" localSheetId="9">#REF!</definedName>
    <definedName name="curIpcProye8A" localSheetId="5">#REF!</definedName>
    <definedName name="curIpcProye8A" localSheetId="10">#REF!</definedName>
    <definedName name="curIpcProye8A" localSheetId="6">#REF!</definedName>
    <definedName name="curIpcProye8A" localSheetId="13">#REF!</definedName>
    <definedName name="curIpcProye8A" localSheetId="12">#REF!</definedName>
    <definedName name="curIpcProye8A">#REF!</definedName>
    <definedName name="curIpcProye9A" localSheetId="9">#REF!</definedName>
    <definedName name="curIpcProye9A" localSheetId="5">#REF!</definedName>
    <definedName name="curIpcProye9A" localSheetId="10">#REF!</definedName>
    <definedName name="curIpcProye9A" localSheetId="6">#REF!</definedName>
    <definedName name="curIpcProye9A" localSheetId="13">#REF!</definedName>
    <definedName name="curIpcProye9A" localSheetId="12">#REF!</definedName>
    <definedName name="curIpcProye9A">#REF!</definedName>
    <definedName name="CurIvaAccesorios" localSheetId="9">#REF!</definedName>
    <definedName name="CurIvaAccesorios" localSheetId="5">#REF!</definedName>
    <definedName name="CurIvaAccesorios" localSheetId="10">#REF!</definedName>
    <definedName name="CurIvaAccesorios" localSheetId="6">#REF!</definedName>
    <definedName name="CurIvaAccesorios" localSheetId="13">#REF!</definedName>
    <definedName name="CurIvaAccesorios" localSheetId="12">#REF!</definedName>
    <definedName name="CurIvaAccesorios">#REF!</definedName>
    <definedName name="CurKitCarretera" localSheetId="9">#REF!</definedName>
    <definedName name="CurKitCarretera" localSheetId="5">#REF!</definedName>
    <definedName name="CurKitCarretera" localSheetId="10">#REF!</definedName>
    <definedName name="CurKitCarretera" localSheetId="6">#REF!</definedName>
    <definedName name="CurKitCarretera" localSheetId="13">#REF!</definedName>
    <definedName name="CurKitCarretera" localSheetId="12">#REF!</definedName>
    <definedName name="CurKitCarretera">#REF!</definedName>
    <definedName name="CurMerchand" localSheetId="9">#REF!</definedName>
    <definedName name="CurMerchand" localSheetId="5">#REF!</definedName>
    <definedName name="CurMerchand" localSheetId="10">#REF!</definedName>
    <definedName name="CurMerchand" localSheetId="6">#REF!</definedName>
    <definedName name="CurMerchand" localSheetId="13">#REF!</definedName>
    <definedName name="CurMerchand" localSheetId="12">#REF!</definedName>
    <definedName name="CurMerchand">#REF!</definedName>
    <definedName name="CurMontoMinImptoTimbre" localSheetId="9">#REF!</definedName>
    <definedName name="CurMontoMinImptoTimbre" localSheetId="5">#REF!</definedName>
    <definedName name="CurMontoMinImptoTimbre" localSheetId="10">#REF!</definedName>
    <definedName name="CurMontoMinImptoTimbre" localSheetId="6">#REF!</definedName>
    <definedName name="CurMontoMinImptoTimbre" localSheetId="13">#REF!</definedName>
    <definedName name="CurMontoMinImptoTimbre" localSheetId="12">#REF!</definedName>
    <definedName name="CurMontoMinImptoTimbre">#REF!</definedName>
    <definedName name="CurPickup" localSheetId="9">#REF!</definedName>
    <definedName name="CurPickup" localSheetId="5">#REF!</definedName>
    <definedName name="CurPickup" localSheetId="10">#REF!</definedName>
    <definedName name="CurPickup" localSheetId="6">#REF!</definedName>
    <definedName name="CurPickup" localSheetId="13">#REF!</definedName>
    <definedName name="CurPickup" localSheetId="12">#REF!</definedName>
    <definedName name="CurPickup">#REF!</definedName>
    <definedName name="currency_code" localSheetId="9">#REF!</definedName>
    <definedName name="currency_code" localSheetId="5">#REF!</definedName>
    <definedName name="currency_code" localSheetId="10">#REF!</definedName>
    <definedName name="currency_code" localSheetId="6">#REF!</definedName>
    <definedName name="currency_code" localSheetId="13">#REF!</definedName>
    <definedName name="currency_code" localSheetId="12">#REF!</definedName>
    <definedName name="currency_code">#REF!</definedName>
    <definedName name="currency_conversion_factor" localSheetId="9">#REF!</definedName>
    <definedName name="currency_conversion_factor" localSheetId="5">#REF!</definedName>
    <definedName name="currency_conversion_factor" localSheetId="10">#REF!</definedName>
    <definedName name="currency_conversion_factor" localSheetId="6">#REF!</definedName>
    <definedName name="currency_conversion_factor" localSheetId="13">#REF!</definedName>
    <definedName name="currency_conversion_factor" localSheetId="12">#REF!</definedName>
    <definedName name="currency_conversion_factor">#REF!</definedName>
    <definedName name="CurrencyHomeCell" localSheetId="9">#REF!</definedName>
    <definedName name="CurrencyHomeCell" localSheetId="5">#REF!</definedName>
    <definedName name="CurrencyHomeCell" localSheetId="10">#REF!</definedName>
    <definedName name="CurrencyHomeCell" localSheetId="6">#REF!</definedName>
    <definedName name="CurrencyHomeCell" localSheetId="13">#REF!</definedName>
    <definedName name="CurrencyHomeCell" localSheetId="12">#REF!</definedName>
    <definedName name="CurrencyHomeCell">#REF!</definedName>
    <definedName name="CurSeguroCanon" localSheetId="9">#REF!</definedName>
    <definedName name="CurSeguroCanon" localSheetId="5">#REF!</definedName>
    <definedName name="CurSeguroCanon" localSheetId="10">#REF!</definedName>
    <definedName name="CurSeguroCanon" localSheetId="6">#REF!</definedName>
    <definedName name="CurSeguroCanon" localSheetId="13">#REF!</definedName>
    <definedName name="CurSeguroCanon" localSheetId="12">#REF!</definedName>
    <definedName name="CurSeguroCanon">#REF!</definedName>
    <definedName name="CurServicioGPSDelClienteMensual" localSheetId="9">#REF!</definedName>
    <definedName name="CurServicioGPSDelClienteMensual" localSheetId="5">#REF!</definedName>
    <definedName name="CurServicioGPSDelClienteMensual" localSheetId="10">#REF!</definedName>
    <definedName name="CurServicioGPSDelClienteMensual" localSheetId="6">#REF!</definedName>
    <definedName name="CurServicioGPSDelClienteMensual" localSheetId="13">#REF!</definedName>
    <definedName name="CurServicioGPSDelClienteMensual" localSheetId="12">#REF!</definedName>
    <definedName name="CurServicioGPSDelClienteMensual">#REF!</definedName>
    <definedName name="curSOAT1A" localSheetId="9">#REF!</definedName>
    <definedName name="curSOAT1A" localSheetId="5">#REF!</definedName>
    <definedName name="curSOAT1A" localSheetId="10">#REF!</definedName>
    <definedName name="curSOAT1A" localSheetId="6">#REF!</definedName>
    <definedName name="curSOAT1A" localSheetId="13">#REF!</definedName>
    <definedName name="curSOAT1A" localSheetId="12">#REF!</definedName>
    <definedName name="curSOAT1A">#REF!</definedName>
    <definedName name="CurStandby" localSheetId="9">#REF!</definedName>
    <definedName name="CurStandby" localSheetId="5">#REF!</definedName>
    <definedName name="CurStandby" localSheetId="10">#REF!</definedName>
    <definedName name="CurStandby" localSheetId="6">#REF!</definedName>
    <definedName name="CurStandby" localSheetId="13">#REF!</definedName>
    <definedName name="CurStandby" localSheetId="12">#REF!</definedName>
    <definedName name="CurStandby">#REF!</definedName>
    <definedName name="CurTramiteAnual" localSheetId="9">#REF!</definedName>
    <definedName name="CurTramiteAnual" localSheetId="5">#REF!</definedName>
    <definedName name="CurTramiteAnual" localSheetId="10">#REF!</definedName>
    <definedName name="CurTramiteAnual" localSheetId="6">#REF!</definedName>
    <definedName name="CurTramiteAnual" localSheetId="13">#REF!</definedName>
    <definedName name="CurTramiteAnual" localSheetId="12">#REF!</definedName>
    <definedName name="CurTramiteAnual">#REF!</definedName>
    <definedName name="CurTramTransito" localSheetId="9">#REF!</definedName>
    <definedName name="CurTramTransito" localSheetId="5">#REF!</definedName>
    <definedName name="CurTramTransito" localSheetId="10">#REF!</definedName>
    <definedName name="CurTramTransito" localSheetId="6">#REF!</definedName>
    <definedName name="CurTramTransito" localSheetId="13">#REF!</definedName>
    <definedName name="CurTramTransito" localSheetId="12">#REF!</definedName>
    <definedName name="CurTramTransito">#REF!</definedName>
    <definedName name="CurUtilidadNominal" localSheetId="9">#REF!</definedName>
    <definedName name="CurUtilidadNominal" localSheetId="5">#REF!</definedName>
    <definedName name="CurUtilidadNominal" localSheetId="10">#REF!</definedName>
    <definedName name="CurUtilidadNominal" localSheetId="6">#REF!</definedName>
    <definedName name="CurUtilidadNominal" localSheetId="13">#REF!</definedName>
    <definedName name="CurUtilidadNominal" localSheetId="12">#REF!</definedName>
    <definedName name="CurUtilidadNominal">#REF!</definedName>
    <definedName name="CurValorAccesConIva" localSheetId="9">#REF!</definedName>
    <definedName name="CurValorAccesConIva" localSheetId="5">#REF!</definedName>
    <definedName name="CurValorAccesConIva" localSheetId="10">#REF!</definedName>
    <definedName name="CurValorAccesConIva" localSheetId="6">#REF!</definedName>
    <definedName name="CurValorAccesConIva" localSheetId="13">#REF!</definedName>
    <definedName name="CurValorAccesConIva" localSheetId="12">#REF!</definedName>
    <definedName name="CurValorAccesConIva">#REF!</definedName>
    <definedName name="CurValorMinAccriosReventa" localSheetId="9">#REF!</definedName>
    <definedName name="CurValorMinAccriosReventa" localSheetId="5">#REF!</definedName>
    <definedName name="CurValorMinAccriosReventa" localSheetId="10">#REF!</definedName>
    <definedName name="CurValorMinAccriosReventa" localSheetId="6">#REF!</definedName>
    <definedName name="CurValorMinAccriosReventa" localSheetId="13">#REF!</definedName>
    <definedName name="CurValorMinAccriosReventa" localSheetId="12">#REF!</definedName>
    <definedName name="CurValorMinAccriosReventa">#REF!</definedName>
    <definedName name="CurVariable1" localSheetId="9">#REF!</definedName>
    <definedName name="CurVariable1" localSheetId="5">#REF!</definedName>
    <definedName name="CurVariable1" localSheetId="10">#REF!</definedName>
    <definedName name="CurVariable1" localSheetId="6">#REF!</definedName>
    <definedName name="CurVariable1" localSheetId="13">#REF!</definedName>
    <definedName name="CurVariable1" localSheetId="12">#REF!</definedName>
    <definedName name="CurVariable1">#REF!</definedName>
    <definedName name="CurVariable2" localSheetId="9">#REF!</definedName>
    <definedName name="CurVariable2" localSheetId="5">#REF!</definedName>
    <definedName name="CurVariable2" localSheetId="10">#REF!</definedName>
    <definedName name="CurVariable2" localSheetId="6">#REF!</definedName>
    <definedName name="CurVariable2" localSheetId="13">#REF!</definedName>
    <definedName name="CurVariable2" localSheetId="12">#REF!</definedName>
    <definedName name="CurVariable2">#REF!</definedName>
    <definedName name="CurVariable3" localSheetId="9">#REF!</definedName>
    <definedName name="CurVariable3" localSheetId="5">#REF!</definedName>
    <definedName name="CurVariable3" localSheetId="10">#REF!</definedName>
    <definedName name="CurVariable3" localSheetId="6">#REF!</definedName>
    <definedName name="CurVariable3" localSheetId="13">#REF!</definedName>
    <definedName name="CurVariable3" localSheetId="12">#REF!</definedName>
    <definedName name="CurVariable3">#REF!</definedName>
    <definedName name="CurVlrAsegurado" localSheetId="9">#REF!</definedName>
    <definedName name="CurVlrAsegurado" localSheetId="5">#REF!</definedName>
    <definedName name="CurVlrAsegurado" localSheetId="10">#REF!</definedName>
    <definedName name="CurVlrAsegurado" localSheetId="6">#REF!</definedName>
    <definedName name="CurVlrAsegurado" localSheetId="13">#REF!</definedName>
    <definedName name="CurVlrAsegurado" localSheetId="12">#REF!</definedName>
    <definedName name="CurVlrAsegurado">#REF!</definedName>
    <definedName name="CurVlrVentaVehCliente" localSheetId="9">#REF!</definedName>
    <definedName name="CurVlrVentaVehCliente" localSheetId="5">#REF!</definedName>
    <definedName name="CurVlrVentaVehCliente" localSheetId="10">#REF!</definedName>
    <definedName name="CurVlrVentaVehCliente" localSheetId="6">#REF!</definedName>
    <definedName name="CurVlrVentaVehCliente" localSheetId="13">#REF!</definedName>
    <definedName name="CurVlrVentaVehCliente" localSheetId="12">#REF!</definedName>
    <definedName name="CurVlrVentaVehCliente">#REF!</definedName>
    <definedName name="curVPN" localSheetId="9">#REF!</definedName>
    <definedName name="curVPN" localSheetId="5">#REF!</definedName>
    <definedName name="curVPN" localSheetId="10">#REF!</definedName>
    <definedName name="curVPN" localSheetId="6">#REF!</definedName>
    <definedName name="curVPN" localSheetId="13">#REF!</definedName>
    <definedName name="curVPN" localSheetId="12">#REF!</definedName>
    <definedName name="curVPN">#REF!</definedName>
    <definedName name="CurVrVehicPrecPubConIvaSinDtos" localSheetId="9">#REF!</definedName>
    <definedName name="CurVrVehicPrecPubConIvaSinDtos" localSheetId="5">#REF!</definedName>
    <definedName name="CurVrVehicPrecPubConIvaSinDtos" localSheetId="10">#REF!</definedName>
    <definedName name="CurVrVehicPrecPubConIvaSinDtos" localSheetId="6">#REF!</definedName>
    <definedName name="CurVrVehicPrecPubConIvaSinDtos" localSheetId="13">#REF!</definedName>
    <definedName name="CurVrVehicPrecPubConIvaSinDtos" localSheetId="12">#REF!</definedName>
    <definedName name="CurVrVehicPrecPubConIvaSinDtos">#REF!</definedName>
    <definedName name="CurVrVehícPrecPubConIvaSinDtos" localSheetId="9">#REF!</definedName>
    <definedName name="CurVrVehícPrecPubConIvaSinDtos" localSheetId="5">#REF!</definedName>
    <definedName name="CurVrVehícPrecPubConIvaSinDtos" localSheetId="10">#REF!</definedName>
    <definedName name="CurVrVehícPrecPubConIvaSinDtos" localSheetId="6">#REF!</definedName>
    <definedName name="CurVrVehícPrecPubConIvaSinDtos" localSheetId="13">#REF!</definedName>
    <definedName name="CurVrVehícPrecPubConIvaSinDtos" localSheetId="12">#REF!</definedName>
    <definedName name="CurVrVehícPrecPubConIvaSinDtos">#REF!</definedName>
    <definedName name="cv" localSheetId="9" hidden="1">{"TAB1",#N/A,TRUE,"GENERAL";"TAB2",#N/A,TRUE,"GENERAL";"TAB3",#N/A,TRUE,"GENERAL";"TAB4",#N/A,TRUE,"GENERAL";"TAB5",#N/A,TRUE,"GENERAL"}</definedName>
    <definedName name="cv" localSheetId="5" hidden="1">{"TAB1",#N/A,TRUE,"GENERAL";"TAB2",#N/A,TRUE,"GENERAL";"TAB3",#N/A,TRUE,"GENERAL";"TAB4",#N/A,TRUE,"GENERAL";"TAB5",#N/A,TRUE,"GENERAL"}</definedName>
    <definedName name="cv" localSheetId="10" hidden="1">{"TAB1",#N/A,TRUE,"GENERAL";"TAB2",#N/A,TRUE,"GENERAL";"TAB3",#N/A,TRUE,"GENERAL";"TAB4",#N/A,TRUE,"GENERAL";"TAB5",#N/A,TRUE,"GENERAL"}</definedName>
    <definedName name="cv" localSheetId="6" hidden="1">{"TAB1",#N/A,TRUE,"GENERAL";"TAB2",#N/A,TRUE,"GENERAL";"TAB3",#N/A,TRUE,"GENERAL";"TAB4",#N/A,TRUE,"GENERAL";"TAB5",#N/A,TRUE,"GENERAL"}</definedName>
    <definedName name="cv" localSheetId="13" hidden="1">{"TAB1",#N/A,TRUE,"GENERAL";"TAB2",#N/A,TRUE,"GENERAL";"TAB3",#N/A,TRUE,"GENERAL";"TAB4",#N/A,TRUE,"GENERAL";"TAB5",#N/A,TRUE,"GENERAL"}</definedName>
    <definedName name="cv" localSheetId="12" hidden="1">{"TAB1",#N/A,TRUE,"GENERAL";"TAB2",#N/A,TRUE,"GENERAL";"TAB3",#N/A,TRUE,"GENERAL";"TAB4",#N/A,TRUE,"GENERAL";"TAB5",#N/A,TRUE,"GENERAL"}</definedName>
    <definedName name="Cv">#REF!</definedName>
    <definedName name="cv_51" localSheetId="9">#REF!</definedName>
    <definedName name="cv_51" localSheetId="5">#REF!</definedName>
    <definedName name="cv_51" localSheetId="10">#REF!</definedName>
    <definedName name="cv_51" localSheetId="6">#REF!</definedName>
    <definedName name="cv_51" localSheetId="13">#REF!</definedName>
    <definedName name="cv_51" localSheetId="12">#REF!</definedName>
    <definedName name="cv_51">#REF!</definedName>
    <definedName name="CV2.Daily_Tonnes" localSheetId="9">#REF!</definedName>
    <definedName name="CV2.Daily_Tonnes" localSheetId="5">#REF!</definedName>
    <definedName name="CV2.Daily_Tonnes" localSheetId="10">#REF!</definedName>
    <definedName name="CV2.Daily_Tonnes" localSheetId="6">#REF!</definedName>
    <definedName name="CV2.Daily_Tonnes" localSheetId="13">#REF!</definedName>
    <definedName name="CV2.Daily_Tonnes" localSheetId="12">#REF!</definedName>
    <definedName name="CV2.Daily_Tonnes">#REF!</definedName>
    <definedName name="CV2.Moisture" localSheetId="9">#REF!</definedName>
    <definedName name="CV2.Moisture" localSheetId="5">#REF!</definedName>
    <definedName name="CV2.Moisture" localSheetId="10">#REF!</definedName>
    <definedName name="CV2.Moisture" localSheetId="6">#REF!</definedName>
    <definedName name="CV2.Moisture" localSheetId="13">#REF!</definedName>
    <definedName name="CV2.Moisture" localSheetId="12">#REF!</definedName>
    <definedName name="CV2.Moisture">#REF!</definedName>
    <definedName name="cvcvcvcv" localSheetId="9">#REF!</definedName>
    <definedName name="cvcvcvcv" localSheetId="5">#REF!</definedName>
    <definedName name="cvcvcvcv" localSheetId="10">#REF!</definedName>
    <definedName name="cvcvcvcv" localSheetId="6">#REF!</definedName>
    <definedName name="cvcvcvcv" localSheetId="13">#REF!</definedName>
    <definedName name="cvcvcvcv" localSheetId="12">#REF!</definedName>
    <definedName name="cvcvcvcv">#REF!</definedName>
    <definedName name="cvfvd" localSheetId="9" hidden="1">{"via1",#N/A,TRUE,"general";"via2",#N/A,TRUE,"general";"via3",#N/A,TRUE,"general"}</definedName>
    <definedName name="cvfvd" localSheetId="5" hidden="1">{"via1",#N/A,TRUE,"general";"via2",#N/A,TRUE,"general";"via3",#N/A,TRUE,"general"}</definedName>
    <definedName name="cvfvd" localSheetId="10" hidden="1">{"via1",#N/A,TRUE,"general";"via2",#N/A,TRUE,"general";"via3",#N/A,TRUE,"general"}</definedName>
    <definedName name="cvfvd" localSheetId="6" hidden="1">{"via1",#N/A,TRUE,"general";"via2",#N/A,TRUE,"general";"via3",#N/A,TRUE,"general"}</definedName>
    <definedName name="cvfvd" localSheetId="13" hidden="1">{"via1",#N/A,TRUE,"general";"via2",#N/A,TRUE,"general";"via3",#N/A,TRUE,"general"}</definedName>
    <definedName name="cvfvd" localSheetId="12"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5" hidden="1">{"TAB1",#N/A,TRUE,"GENERAL";"TAB2",#N/A,TRUE,"GENERAL";"TAB3",#N/A,TRUE,"GENERAL";"TAB4",#N/A,TRUE,"GENERAL";"TAB5",#N/A,TRUE,"GENERAL"}</definedName>
    <definedName name="cvn" localSheetId="10" hidden="1">{"TAB1",#N/A,TRUE,"GENERAL";"TAB2",#N/A,TRUE,"GENERAL";"TAB3",#N/A,TRUE,"GENERAL";"TAB4",#N/A,TRUE,"GENERAL";"TAB5",#N/A,TRUE,"GENERAL"}</definedName>
    <definedName name="cvn" localSheetId="6" hidden="1">{"TAB1",#N/A,TRUE,"GENERAL";"TAB2",#N/A,TRUE,"GENERAL";"TAB3",#N/A,TRUE,"GENERAL";"TAB4",#N/A,TRUE,"GENERAL";"TAB5",#N/A,TRUE,"GENERAL"}</definedName>
    <definedName name="cvn" localSheetId="13" hidden="1">{"TAB1",#N/A,TRUE,"GENERAL";"TAB2",#N/A,TRUE,"GENERAL";"TAB3",#N/A,TRUE,"GENERAL";"TAB4",#N/A,TRUE,"GENERAL";"TAB5",#N/A,TRUE,"GENERAL"}</definedName>
    <definedName name="cvn" localSheetId="12"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5" hidden="1">{"via1",#N/A,TRUE,"general";"via2",#N/A,TRUE,"general";"via3",#N/A,TRUE,"general"}</definedName>
    <definedName name="CVXC" localSheetId="10" hidden="1">{"via1",#N/A,TRUE,"general";"via2",#N/A,TRUE,"general";"via3",#N/A,TRUE,"general"}</definedName>
    <definedName name="CVXC" localSheetId="6" hidden="1">{"via1",#N/A,TRUE,"general";"via2",#N/A,TRUE,"general";"via3",#N/A,TRUE,"general"}</definedName>
    <definedName name="CVXC" localSheetId="13" hidden="1">{"via1",#N/A,TRUE,"general";"via2",#N/A,TRUE,"general";"via3",#N/A,TRUE,"general"}</definedName>
    <definedName name="CVXC" localSheetId="12" hidden="1">{"via1",#N/A,TRUE,"general";"via2",#N/A,TRUE,"general";"via3",#N/A,TRUE,"general"}</definedName>
    <definedName name="CVXC" hidden="1">{"via1",#N/A,TRUE,"general";"via2",#N/A,TRUE,"general";"via3",#N/A,TRUE,"general"}</definedName>
    <definedName name="Cw" localSheetId="9">#REF!</definedName>
    <definedName name="Cw" localSheetId="5">#REF!</definedName>
    <definedName name="Cw" localSheetId="10">#REF!</definedName>
    <definedName name="Cw" localSheetId="6">#REF!</definedName>
    <definedName name="Cw" localSheetId="13">#REF!</definedName>
    <definedName name="Cw" localSheetId="12">#REF!</definedName>
    <definedName name="Cw">#REF!</definedName>
    <definedName name="Cwvu.GREY_ALL." localSheetId="9" hidden="1">#REF!</definedName>
    <definedName name="Cwvu.GREY_ALL." localSheetId="5" hidden="1">#REF!</definedName>
    <definedName name="Cwvu.GREY_ALL." localSheetId="10" hidden="1">#REF!</definedName>
    <definedName name="Cwvu.GREY_ALL." localSheetId="6" hidden="1">#REF!</definedName>
    <definedName name="Cwvu.GREY_ALL." localSheetId="13" hidden="1">#REF!</definedName>
    <definedName name="Cwvu.GREY_ALL." localSheetId="12" hidden="1">#REF!</definedName>
    <definedName name="Cwvu.GREY_ALL." hidden="1">#REF!</definedName>
    <definedName name="Cx" localSheetId="9">#REF!</definedName>
    <definedName name="Cx" localSheetId="5">#REF!</definedName>
    <definedName name="Cx" localSheetId="10">#REF!</definedName>
    <definedName name="Cx" localSheetId="6">#REF!</definedName>
    <definedName name="Cx" localSheetId="13">#REF!</definedName>
    <definedName name="Cx" localSheetId="12">#REF!</definedName>
    <definedName name="Cx">#REF!</definedName>
    <definedName name="cxcxcxc" localSheetId="9">#REF!</definedName>
    <definedName name="cxcxcxc" localSheetId="5">#REF!</definedName>
    <definedName name="cxcxcxc" localSheetId="10">#REF!</definedName>
    <definedName name="cxcxcxc" localSheetId="6">#REF!</definedName>
    <definedName name="cxcxcxc" localSheetId="13">#REF!</definedName>
    <definedName name="cxcxcxc" localSheetId="12">#REF!</definedName>
    <definedName name="cxcxcxc">#REF!</definedName>
    <definedName name="Cy" localSheetId="9">#REF!</definedName>
    <definedName name="Cy" localSheetId="5">#REF!</definedName>
    <definedName name="Cy" localSheetId="10">#REF!</definedName>
    <definedName name="Cy" localSheetId="6">#REF!</definedName>
    <definedName name="Cy" localSheetId="13">#REF!</definedName>
    <definedName name="Cy" localSheetId="12">#REF!</definedName>
    <definedName name="Cy">#REF!</definedName>
    <definedName name="CZN_north_perc">50</definedName>
    <definedName name="CZN_south_perc">0</definedName>
    <definedName name="d" localSheetId="9" hidden="1">{"TAB1",#N/A,TRUE,"GENERAL";"TAB2",#N/A,TRUE,"GENERAL";"TAB3",#N/A,TRUE,"GENERAL";"TAB4",#N/A,TRUE,"GENERAL";"TAB5",#N/A,TRUE,"GENERAL"}</definedName>
    <definedName name="d" localSheetId="5" hidden="1">{"TAB1",#N/A,TRUE,"GENERAL";"TAB2",#N/A,TRUE,"GENERAL";"TAB3",#N/A,TRUE,"GENERAL";"TAB4",#N/A,TRUE,"GENERAL";"TAB5",#N/A,TRUE,"GENERAL"}</definedName>
    <definedName name="d" localSheetId="10" hidden="1">{"TAB1",#N/A,TRUE,"GENERAL";"TAB2",#N/A,TRUE,"GENERAL";"TAB3",#N/A,TRUE,"GENERAL";"TAB4",#N/A,TRUE,"GENERAL";"TAB5",#N/A,TRUE,"GENERAL"}</definedName>
    <definedName name="d" localSheetId="6" hidden="1">{"TAB1",#N/A,TRUE,"GENERAL";"TAB2",#N/A,TRUE,"GENERAL";"TAB3",#N/A,TRUE,"GENERAL";"TAB4",#N/A,TRUE,"GENERAL";"TAB5",#N/A,TRUE,"GENERAL"}</definedName>
    <definedName name="d" localSheetId="13" hidden="1">{"TAB1",#N/A,TRUE,"GENERAL";"TAB2",#N/A,TRUE,"GENERAL";"TAB3",#N/A,TRUE,"GENERAL";"TAB4",#N/A,TRUE,"GENERAL";"TAB5",#N/A,TRUE,"GENERAL"}</definedName>
    <definedName name="d" localSheetId="12" hidden="1">{"TAB1",#N/A,TRUE,"GENERAL";"TAB2",#N/A,TRUE,"GENERAL";"TAB3",#N/A,TRUE,"GENERAL";"TAB4",#N/A,TRUE,"GENERAL";"TAB5",#N/A,TRUE,"GENERAL"}</definedName>
    <definedName name="d">#REF!</definedName>
    <definedName name="D_EXT">#REF!</definedName>
    <definedName name="D_INT">#REF!</definedName>
    <definedName name="D_m" localSheetId="10">#REF!</definedName>
    <definedName name="D_m" localSheetId="12">[10]bases!$A$2:$K$43</definedName>
    <definedName name="D_m">#REF!</definedName>
    <definedName name="d_percápita" localSheetId="9">#REF!</definedName>
    <definedName name="d_percápita" localSheetId="5">#REF!</definedName>
    <definedName name="d_percápita" localSheetId="10">#REF!</definedName>
    <definedName name="d_percápita" localSheetId="6">#REF!</definedName>
    <definedName name="d_percápita" localSheetId="13">#REF!</definedName>
    <definedName name="d_percápita" localSheetId="12">#REF!</definedName>
    <definedName name="d_percápita">#REF!</definedName>
    <definedName name="D1S">#REF!</definedName>
    <definedName name="D2S">#REF!</definedName>
    <definedName name="D6.PVC">'[13]factores A.N.'!$N$8:$N$33</definedName>
    <definedName name="D61S">#REF!</definedName>
    <definedName name="D62S">#REF!</definedName>
    <definedName name="D6R">#REF!</definedName>
    <definedName name="D81S">#REF!</definedName>
    <definedName name="D82S">#REF!</definedName>
    <definedName name="D8R">#REF!</definedName>
    <definedName name="DADADAD" localSheetId="9" hidden="1">{#N/A,#N/A,TRUE,"CODIGO DEPENDENCIA"}</definedName>
    <definedName name="DADADAD" localSheetId="5" hidden="1">{#N/A,#N/A,TRUE,"CODIGO DEPENDENCIA"}</definedName>
    <definedName name="DADADAD" localSheetId="10" hidden="1">{#N/A,#N/A,TRUE,"CODIGO DEPENDENCIA"}</definedName>
    <definedName name="DADADAD" localSheetId="6" hidden="1">{#N/A,#N/A,TRUE,"CODIGO DEPENDENCIA"}</definedName>
    <definedName name="DADADAD" localSheetId="12" hidden="1">{#N/A,#N/A,TRUE,"CODIGO DEPENDENCIA"}</definedName>
    <definedName name="DADADAD" hidden="1">{#N/A,#N/A,TRUE,"CODIGO DEPENDENCIA"}</definedName>
    <definedName name="DANI" localSheetId="10">#REF!</definedName>
    <definedName name="DANI" localSheetId="12">[40]ITEMS!$B$6:$B$176</definedName>
    <definedName name="DANI">#REF!</definedName>
    <definedName name="DARIPAVA_SOFTWARE_INC" localSheetId="9">#REF!</definedName>
    <definedName name="DARIPAVA_SOFTWARE_INC" localSheetId="5">#REF!</definedName>
    <definedName name="DARIPAVA_SOFTWARE_INC" localSheetId="10">#REF!</definedName>
    <definedName name="DARIPAVA_SOFTWARE_INC" localSheetId="6">#REF!</definedName>
    <definedName name="DARIPAVA_SOFTWARE_INC" localSheetId="13">#REF!</definedName>
    <definedName name="DARIPAVA_SOFTWARE_INC" localSheetId="12">#REF!</definedName>
    <definedName name="DARIPAVA_SOFTWARE_INC">#REF!</definedName>
    <definedName name="DASD" localSheetId="9" hidden="1">{"TAB1",#N/A,TRUE,"GENERAL";"TAB2",#N/A,TRUE,"GENERAL";"TAB3",#N/A,TRUE,"GENERAL";"TAB4",#N/A,TRUE,"GENERAL";"TAB5",#N/A,TRUE,"GENERAL"}</definedName>
    <definedName name="DASD" localSheetId="5" hidden="1">{"TAB1",#N/A,TRUE,"GENERAL";"TAB2",#N/A,TRUE,"GENERAL";"TAB3",#N/A,TRUE,"GENERAL";"TAB4",#N/A,TRUE,"GENERAL";"TAB5",#N/A,TRUE,"GENERAL"}</definedName>
    <definedName name="DASD" localSheetId="10" hidden="1">{"TAB1",#N/A,TRUE,"GENERAL";"TAB2",#N/A,TRUE,"GENERAL";"TAB3",#N/A,TRUE,"GENERAL";"TAB4",#N/A,TRUE,"GENERAL";"TAB5",#N/A,TRUE,"GENERAL"}</definedName>
    <definedName name="DASD" localSheetId="6" hidden="1">{"TAB1",#N/A,TRUE,"GENERAL";"TAB2",#N/A,TRUE,"GENERAL";"TAB3",#N/A,TRUE,"GENERAL";"TAB4",#N/A,TRUE,"GENERAL";"TAB5",#N/A,TRUE,"GENERAL"}</definedName>
    <definedName name="DASD" localSheetId="13" hidden="1">{"TAB1",#N/A,TRUE,"GENERAL";"TAB2",#N/A,TRUE,"GENERAL";"TAB3",#N/A,TRUE,"GENERAL";"TAB4",#N/A,TRUE,"GENERAL";"TAB5",#N/A,TRUE,"GENERAL"}</definedName>
    <definedName name="DASD" localSheetId="12" hidden="1">{"TAB1",#N/A,TRUE,"GENERAL";"TAB2",#N/A,TRUE,"GENERAL";"TAB3",#N/A,TRUE,"GENERAL";"TAB4",#N/A,TRUE,"GENERAL";"TAB5",#N/A,TRUE,"GENERAL"}</definedName>
    <definedName name="DASD" hidden="1">{"TAB1",#N/A,TRUE,"GENERAL";"TAB2",#N/A,TRUE,"GENERAL";"TAB3",#N/A,TRUE,"GENERAL";"TAB4",#N/A,TRUE,"GENERAL";"TAB5",#N/A,TRUE,"GENERAL"}</definedName>
    <definedName name="DAT" localSheetId="9">#REF!</definedName>
    <definedName name="DAT" localSheetId="5">#REF!</definedName>
    <definedName name="DAT" localSheetId="10">#REF!</definedName>
    <definedName name="DAT" localSheetId="6">#REF!</definedName>
    <definedName name="DAT" localSheetId="13">#REF!</definedName>
    <definedName name="DAT" localSheetId="12">#REF!</definedName>
    <definedName name="DAT">#REF!</definedName>
    <definedName name="Data" localSheetId="9">#REF!</definedName>
    <definedName name="Data" localSheetId="5">#REF!</definedName>
    <definedName name="Data" localSheetId="10">#REF!</definedName>
    <definedName name="Data" localSheetId="6">#REF!</definedName>
    <definedName name="Data" localSheetId="13">#REF!</definedName>
    <definedName name="Data" localSheetId="12">#REF!</definedName>
    <definedName name="Data">#REF!</definedName>
    <definedName name="Data_Base" localSheetId="9">#REF!</definedName>
    <definedName name="Data_Base" localSheetId="5">#REF!</definedName>
    <definedName name="Data_Base" localSheetId="10">#REF!</definedName>
    <definedName name="Data_Base" localSheetId="6">#REF!</definedName>
    <definedName name="Data_Base" localSheetId="13">#REF!</definedName>
    <definedName name="Data_Base" localSheetId="12">#REF!</definedName>
    <definedName name="Data_Base">#REF!</definedName>
    <definedName name="data3" localSheetId="9">#REF!</definedName>
    <definedName name="data3" localSheetId="5">#REF!</definedName>
    <definedName name="data3" localSheetId="10">#REF!</definedName>
    <definedName name="data3" localSheetId="6">#REF!</definedName>
    <definedName name="data3" localSheetId="13">#REF!</definedName>
    <definedName name="data3" localSheetId="12">#REF!</definedName>
    <definedName name="data3">#REF!</definedName>
    <definedName name="Database" localSheetId="12">#REF!</definedName>
    <definedName name="Database">#REF!</definedName>
    <definedName name="date" localSheetId="9">#REF!</definedName>
    <definedName name="date" localSheetId="5">#REF!</definedName>
    <definedName name="date" localSheetId="10">#REF!</definedName>
    <definedName name="date" localSheetId="6">#REF!</definedName>
    <definedName name="date" localSheetId="13">#REF!</definedName>
    <definedName name="date" localSheetId="12">#REF!</definedName>
    <definedName name="date">#REF!</definedName>
    <definedName name="datos" localSheetId="12">#REF!</definedName>
    <definedName name="datos">#REF!</definedName>
    <definedName name="Days_in_Month" localSheetId="9">#REF!</definedName>
    <definedName name="Days_in_Month" localSheetId="5">#REF!</definedName>
    <definedName name="Days_in_Month" localSheetId="10">#REF!</definedName>
    <definedName name="Days_in_Month" localSheetId="6">#REF!</definedName>
    <definedName name="Days_in_Month" localSheetId="13">#REF!</definedName>
    <definedName name="Days_in_Month" localSheetId="12">#REF!</definedName>
    <definedName name="Days_in_Month">#REF!</definedName>
    <definedName name="dbfdfbi" localSheetId="9"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2" hidden="1">{"TAB1",#N/A,TRUE,"GENERAL";"TAB2",#N/A,TRUE,"GENERAL";"TAB3",#N/A,TRUE,"GENERAL";"TAB4",#N/A,TRUE,"GENERAL";"TAB5",#N/A,TRUE,"GENERAL"}</definedName>
    <definedName name="dbfdfbi" hidden="1">{"TAB1",#N/A,TRUE,"GENERAL";"TAB2",#N/A,TRUE,"GENERAL";"TAB3",#N/A,TRUE,"GENERAL";"TAB4",#N/A,TRUE,"GENERAL";"TAB5",#N/A,TRUE,"GENERAL"}</definedName>
    <definedName name="Dbgcm" localSheetId="9">#REF!</definedName>
    <definedName name="Dbgcm" localSheetId="5">#REF!</definedName>
    <definedName name="Dbgcm" localSheetId="10">#REF!</definedName>
    <definedName name="Dbgcm" localSheetId="6">#REF!</definedName>
    <definedName name="Dbgcm" localSheetId="13">#REF!</definedName>
    <definedName name="Dbgcm" localSheetId="12">#REF!</definedName>
    <definedName name="Dbgcm">#REF!</definedName>
    <definedName name="dblgarantiaExtendida" localSheetId="9">#REF!</definedName>
    <definedName name="dblgarantiaExtendida" localSheetId="5">#REF!</definedName>
    <definedName name="dblgarantiaExtendida" localSheetId="10">#REF!</definedName>
    <definedName name="dblgarantiaExtendida" localSheetId="6">#REF!</definedName>
    <definedName name="dblgarantiaExtendida" localSheetId="13">#REF!</definedName>
    <definedName name="dblgarantiaExtendida" localSheetId="12">#REF!</definedName>
    <definedName name="dblgarantiaExtendida">#REF!</definedName>
    <definedName name="dblPunRentabilidad" localSheetId="9">#REF!</definedName>
    <definedName name="dblPunRentabilidad" localSheetId="5">#REF!</definedName>
    <definedName name="dblPunRentabilidad" localSheetId="10">#REF!</definedName>
    <definedName name="dblPunRentabilidad" localSheetId="6">#REF!</definedName>
    <definedName name="dblPunRentabilidad" localSheetId="13">#REF!</definedName>
    <definedName name="dblPunRentabilidad" localSheetId="12">#REF!</definedName>
    <definedName name="dblPunRentabilidad">#REF!</definedName>
    <definedName name="dblUtilVehiculo" localSheetId="9">#REF!</definedName>
    <definedName name="dblUtilVehiculo" localSheetId="5">#REF!</definedName>
    <definedName name="dblUtilVehiculo" localSheetId="10">#REF!</definedName>
    <definedName name="dblUtilVehiculo" localSheetId="6">#REF!</definedName>
    <definedName name="dblUtilVehiculo" localSheetId="13">#REF!</definedName>
    <definedName name="dblUtilVehiculo" localSheetId="12">#REF!</definedName>
    <definedName name="dblUtilVehiculo">#REF!</definedName>
    <definedName name="dc" localSheetId="9">#REF!</definedName>
    <definedName name="dc" localSheetId="5">#REF!</definedName>
    <definedName name="dc" localSheetId="10">#REF!</definedName>
    <definedName name="dc" localSheetId="6">#REF!</definedName>
    <definedName name="dc" localSheetId="13">#REF!</definedName>
    <definedName name="dc" localSheetId="12">#REF!</definedName>
    <definedName name="dc">#REF!</definedName>
    <definedName name="Dcacm" localSheetId="9">#REF!</definedName>
    <definedName name="Dcacm" localSheetId="5">#REF!</definedName>
    <definedName name="Dcacm" localSheetId="10">#REF!</definedName>
    <definedName name="Dcacm" localSheetId="6">#REF!</definedName>
    <definedName name="Dcacm" localSheetId="13">#REF!</definedName>
    <definedName name="Dcacm" localSheetId="12">#REF!</definedName>
    <definedName name="Dcacm">#REF!</definedName>
    <definedName name="DCF" localSheetId="9">#REF!</definedName>
    <definedName name="DCF" localSheetId="5">#REF!</definedName>
    <definedName name="DCF" localSheetId="10">#REF!</definedName>
    <definedName name="DCF" localSheetId="6">#REF!</definedName>
    <definedName name="DCF" localSheetId="13">#REF!</definedName>
    <definedName name="DCF" localSheetId="12">#REF!</definedName>
    <definedName name="DCF">#REF!</definedName>
    <definedName name="DCSDCTV" localSheetId="9" hidden="1">{"via1",#N/A,TRUE,"general";"via2",#N/A,TRUE,"general";"via3",#N/A,TRUE,"general"}</definedName>
    <definedName name="DCSDCTV" localSheetId="5" hidden="1">{"via1",#N/A,TRUE,"general";"via2",#N/A,TRUE,"general";"via3",#N/A,TRUE,"general"}</definedName>
    <definedName name="DCSDCTV" localSheetId="10" hidden="1">{"via1",#N/A,TRUE,"general";"via2",#N/A,TRUE,"general";"via3",#N/A,TRUE,"general"}</definedName>
    <definedName name="DCSDCTV" localSheetId="6" hidden="1">{"via1",#N/A,TRUE,"general";"via2",#N/A,TRUE,"general";"via3",#N/A,TRUE,"general"}</definedName>
    <definedName name="DCSDCTV" localSheetId="13" hidden="1">{"via1",#N/A,TRUE,"general";"via2",#N/A,TRUE,"general";"via3",#N/A,TRUE,"general"}</definedName>
    <definedName name="DCSDCTV" localSheetId="12" hidden="1">{"via1",#N/A,TRUE,"general";"via2",#N/A,TRUE,"general";"via3",#N/A,TRUE,"general"}</definedName>
    <definedName name="DCSDCTV" hidden="1">{"via1",#N/A,TRUE,"general";"via2",#N/A,TRUE,"general";"via3",#N/A,TRUE,"general"}</definedName>
    <definedName name="DD" localSheetId="9">#REF!</definedName>
    <definedName name="DD" localSheetId="5">#REF!</definedName>
    <definedName name="DD" localSheetId="10">#REF!</definedName>
    <definedName name="DD" localSheetId="6">#REF!</definedName>
    <definedName name="DD" localSheetId="13">#REF!</definedName>
    <definedName name="DD" localSheetId="12">#REF!</definedName>
    <definedName name="DD">#REF!</definedName>
    <definedName name="ddd" localSheetId="9" hidden="1">{"via1",#N/A,TRUE,"general";"via2",#N/A,TRUE,"general";"via3",#N/A,TRUE,"general"}</definedName>
    <definedName name="ddd" localSheetId="5" hidden="1">{"via1",#N/A,TRUE,"general";"via2",#N/A,TRUE,"general";"via3",#N/A,TRUE,"general"}</definedName>
    <definedName name="ddd" localSheetId="10" hidden="1">{"via1",#N/A,TRUE,"general";"via2",#N/A,TRUE,"general";"via3",#N/A,TRUE,"general"}</definedName>
    <definedName name="ddd" localSheetId="6" hidden="1">{"via1",#N/A,TRUE,"general";"via2",#N/A,TRUE,"general";"via3",#N/A,TRUE,"general"}</definedName>
    <definedName name="ddd" localSheetId="13" hidden="1">{"via1",#N/A,TRUE,"general";"via2",#N/A,TRUE,"general";"via3",#N/A,TRUE,"general"}</definedName>
    <definedName name="ddd" localSheetId="12" hidden="1">{"via1",#N/A,TRUE,"general";"via2",#N/A,TRUE,"general";"via3",#N/A,TRUE,"general"}</definedName>
    <definedName name="ddd" hidden="1">{"via1",#N/A,TRUE,"general";"via2",#N/A,TRUE,"general";"via3",#N/A,TRUE,"general"}</definedName>
    <definedName name="DDDD" localSheetId="9" hidden="1">#REF!</definedName>
    <definedName name="DDDD" localSheetId="5" hidden="1">#REF!</definedName>
    <definedName name="DDDD" localSheetId="10" hidden="1">#REF!</definedName>
    <definedName name="DDDD" localSheetId="6" hidden="1">#REF!</definedName>
    <definedName name="DDDD" localSheetId="13" hidden="1">#REF!</definedName>
    <definedName name="DDDD" localSheetId="12" hidden="1">#REF!</definedName>
    <definedName name="DDDD">#N/A</definedName>
    <definedName name="ddddd" localSheetId="9">#REF!</definedName>
    <definedName name="ddddd" localSheetId="5">#REF!</definedName>
    <definedName name="ddddd" localSheetId="10">#REF!</definedName>
    <definedName name="ddddd" localSheetId="6">#REF!</definedName>
    <definedName name="ddddd" localSheetId="13">#REF!</definedName>
    <definedName name="ddddd" localSheetId="12">#REF!</definedName>
    <definedName name="ddddd">#REF!</definedName>
    <definedName name="ddddddddd" localSheetId="9">#REF!</definedName>
    <definedName name="ddddddddd" localSheetId="5">#REF!</definedName>
    <definedName name="ddddddddd" localSheetId="10">#REF!</definedName>
    <definedName name="ddddddddd" localSheetId="6">#REF!</definedName>
    <definedName name="ddddddddd" localSheetId="13">#REF!</definedName>
    <definedName name="ddddddddd" localSheetId="12">#REF!</definedName>
    <definedName name="ddddddddd">#REF!</definedName>
    <definedName name="ddddt" localSheetId="9" hidden="1">{"via1",#N/A,TRUE,"general";"via2",#N/A,TRUE,"general";"via3",#N/A,TRUE,"general"}</definedName>
    <definedName name="ddddt" localSheetId="5" hidden="1">{"via1",#N/A,TRUE,"general";"via2",#N/A,TRUE,"general";"via3",#N/A,TRUE,"general"}</definedName>
    <definedName name="ddddt" localSheetId="10" hidden="1">{"via1",#N/A,TRUE,"general";"via2",#N/A,TRUE,"general";"via3",#N/A,TRUE,"general"}</definedName>
    <definedName name="ddddt" localSheetId="6" hidden="1">{"via1",#N/A,TRUE,"general";"via2",#N/A,TRUE,"general";"via3",#N/A,TRUE,"general"}</definedName>
    <definedName name="ddddt" localSheetId="13" hidden="1">{"via1",#N/A,TRUE,"general";"via2",#N/A,TRUE,"general";"via3",#N/A,TRUE,"general"}</definedName>
    <definedName name="ddddt" localSheetId="12" hidden="1">{"via1",#N/A,TRUE,"general";"via2",#N/A,TRUE,"general";"via3",#N/A,TRUE,"general"}</definedName>
    <definedName name="ddddt" hidden="1">{"via1",#N/A,TRUE,"general";"via2",#N/A,TRUE,"general";"via3",#N/A,TRUE,"general"}</definedName>
    <definedName name="ddewdw" localSheetId="9"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2"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5"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2"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2" hidden="1">{"TAB1",#N/A,TRUE,"GENERAL";"TAB2",#N/A,TRUE,"GENERAL";"TAB3",#N/A,TRUE,"GENERAL";"TAB4",#N/A,TRUE,"GENERAL";"TAB5",#N/A,TRUE,"GENERAL"}</definedName>
    <definedName name="DDGSDP" hidden="1">{"TAB1",#N/A,TRUE,"GENERAL";"TAB2",#N/A,TRUE,"GENERAL";"TAB3",#N/A,TRUE,"GENERAL";"TAB4",#N/A,TRUE,"GENERAL";"TAB5",#N/A,TRUE,"GENERAL"}</definedName>
    <definedName name="De">[41]FACTORES!#REF!</definedName>
    <definedName name="De_6">#REF!</definedName>
    <definedName name="De_8">#REF!</definedName>
    <definedName name="Dealpb" localSheetId="9" hidden="1">#REF!</definedName>
    <definedName name="Dealpb" localSheetId="5" hidden="1">#REF!</definedName>
    <definedName name="Dealpb" localSheetId="10" hidden="1">#REF!</definedName>
    <definedName name="Dealpb" localSheetId="6" hidden="1">#REF!</definedName>
    <definedName name="Dealpb" localSheetId="13" hidden="1">#REF!</definedName>
    <definedName name="Dealpb" localSheetId="12" hidden="1">#REF!</definedName>
    <definedName name="Dealpb" hidden="1">#REF!</definedName>
    <definedName name="debt" localSheetId="9">#REF!</definedName>
    <definedName name="debt" localSheetId="5">#REF!</definedName>
    <definedName name="debt" localSheetId="10">#REF!</definedName>
    <definedName name="debt" localSheetId="6">#REF!</definedName>
    <definedName name="debt" localSheetId="13">#REF!</definedName>
    <definedName name="debt" localSheetId="12">#REF!</definedName>
    <definedName name="debt">#REF!</definedName>
    <definedName name="Debt_5.........................................................................................................................." localSheetId="9">#REF!</definedName>
    <definedName name="Debt_5.........................................................................................................................." localSheetId="5">#REF!</definedName>
    <definedName name="Debt_5.........................................................................................................................." localSheetId="10">#REF!</definedName>
    <definedName name="Debt_5.........................................................................................................................." localSheetId="6">#REF!</definedName>
    <definedName name="Debt_5.........................................................................................................................." localSheetId="13">#REF!</definedName>
    <definedName name="Debt_5.........................................................................................................................." localSheetId="12">#REF!</definedName>
    <definedName name="Debt_5..........................................................................................................................">#REF!</definedName>
    <definedName name="Debt_Space" localSheetId="9">#REF!</definedName>
    <definedName name="Debt_Space" localSheetId="5">#REF!</definedName>
    <definedName name="Debt_Space" localSheetId="10">#REF!</definedName>
    <definedName name="Debt_Space" localSheetId="6">#REF!</definedName>
    <definedName name="Debt_Space" localSheetId="13">#REF!</definedName>
    <definedName name="Debt_Space" localSheetId="12">#REF!</definedName>
    <definedName name="Debt_Space">#REF!</definedName>
    <definedName name="debtamort" localSheetId="9">#REF!</definedName>
    <definedName name="debtamort" localSheetId="5">#REF!</definedName>
    <definedName name="debtamort" localSheetId="10">#REF!</definedName>
    <definedName name="debtamort" localSheetId="6">#REF!</definedName>
    <definedName name="debtamort" localSheetId="13">#REF!</definedName>
    <definedName name="debtamort" localSheetId="12">#REF!</definedName>
    <definedName name="debtamort">#REF!</definedName>
    <definedName name="debtrig" localSheetId="9">#REF!</definedName>
    <definedName name="debtrig" localSheetId="5">#REF!</definedName>
    <definedName name="debtrig" localSheetId="10">#REF!</definedName>
    <definedName name="debtrig" localSheetId="6">#REF!</definedName>
    <definedName name="debtrig" localSheetId="13">#REF!</definedName>
    <definedName name="debtrig" localSheetId="12">#REF!</definedName>
    <definedName name="debtrig">#REF!</definedName>
    <definedName name="DEC" localSheetId="9">#REF!</definedName>
    <definedName name="DEC" localSheetId="5">#REF!</definedName>
    <definedName name="DEC" localSheetId="10">#REF!</definedName>
    <definedName name="DEC" localSheetId="6">#REF!</definedName>
    <definedName name="DEC" localSheetId="13">#REF!</definedName>
    <definedName name="DEC" localSheetId="12">#REF!</definedName>
    <definedName name="DEC">#REF!</definedName>
    <definedName name="decbs" localSheetId="9">#REF!</definedName>
    <definedName name="decbs" localSheetId="5">#REF!</definedName>
    <definedName name="decbs" localSheetId="10">#REF!</definedName>
    <definedName name="decbs" localSheetId="6">#REF!</definedName>
    <definedName name="decbs" localSheetId="13">#REF!</definedName>
    <definedName name="decbs" localSheetId="12">#REF!</definedName>
    <definedName name="decbs">#REF!</definedName>
    <definedName name="Decision" localSheetId="12">#REF!</definedName>
    <definedName name="Decision">#REF!</definedName>
    <definedName name="Decjv" localSheetId="9">#REF!</definedName>
    <definedName name="Decjv" localSheetId="5">#REF!</definedName>
    <definedName name="Decjv" localSheetId="10">#REF!</definedName>
    <definedName name="Decjv" localSheetId="6">#REF!</definedName>
    <definedName name="Decjv" localSheetId="13">#REF!</definedName>
    <definedName name="Decjv" localSheetId="12">#REF!</definedName>
    <definedName name="Decjv">#REF!</definedName>
    <definedName name="Decjv2" localSheetId="9">#REF!</definedName>
    <definedName name="Decjv2" localSheetId="5">#REF!</definedName>
    <definedName name="Decjv2" localSheetId="10">#REF!</definedName>
    <definedName name="Decjv2" localSheetId="6">#REF!</definedName>
    <definedName name="Decjv2" localSheetId="13">#REF!</definedName>
    <definedName name="Decjv2" localSheetId="12">#REF!</definedName>
    <definedName name="Decjv2">#REF!</definedName>
    <definedName name="deded" localSheetId="9" hidden="1">{"TAB1",#N/A,TRUE,"GENERAL";"TAB2",#N/A,TRUE,"GENERAL";"TAB3",#N/A,TRUE,"GENERAL";"TAB4",#N/A,TRUE,"GENERAL";"TAB5",#N/A,TRUE,"GENERAL"}</definedName>
    <definedName name="deded" localSheetId="5"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2" hidden="1">{"TAB1",#N/A,TRUE,"GENERAL";"TAB2",#N/A,TRUE,"GENERAL";"TAB3",#N/A,TRUE,"GENERAL";"TAB4",#N/A,TRUE,"GENERAL";"TAB5",#N/A,TRUE,"GENERAL"}</definedName>
    <definedName name="deded" hidden="1">{"TAB1",#N/A,TRUE,"GENERAL";"TAB2",#N/A,TRUE,"GENERAL";"TAB3",#N/A,TRUE,"GENERAL";"TAB4",#N/A,TRUE,"GENERAL";"TAB5",#N/A,TRUE,"GENERAL"}</definedName>
    <definedName name="default_leadtime" localSheetId="9">#REF!</definedName>
    <definedName name="default_leadtime" localSheetId="5">#REF!</definedName>
    <definedName name="default_leadtime" localSheetId="10">#REF!</definedName>
    <definedName name="default_leadtime" localSheetId="6">#REF!</definedName>
    <definedName name="default_leadtime" localSheetId="13">#REF!</definedName>
    <definedName name="default_leadtime" localSheetId="12">#REF!</definedName>
    <definedName name="default_leadtime">#REF!</definedName>
    <definedName name="defd" localSheetId="9" hidden="1">{"via1",#N/A,TRUE,"general";"via2",#N/A,TRUE,"general";"via3",#N/A,TRUE,"general"}</definedName>
    <definedName name="defd" localSheetId="5" hidden="1">{"via1",#N/A,TRUE,"general";"via2",#N/A,TRUE,"general";"via3",#N/A,TRUE,"general"}</definedName>
    <definedName name="defd" localSheetId="10" hidden="1">{"via1",#N/A,TRUE,"general";"via2",#N/A,TRUE,"general";"via3",#N/A,TRUE,"general"}</definedName>
    <definedName name="defd" localSheetId="6" hidden="1">{"via1",#N/A,TRUE,"general";"via2",#N/A,TRUE,"general";"via3",#N/A,TRUE,"general"}</definedName>
    <definedName name="defd" localSheetId="13" hidden="1">{"via1",#N/A,TRUE,"general";"via2",#N/A,TRUE,"general";"via3",#N/A,TRUE,"general"}</definedName>
    <definedName name="defd" localSheetId="12" hidden="1">{"via1",#N/A,TRUE,"general";"via2",#N/A,TRUE,"general";"via3",#N/A,TRUE,"general"}</definedName>
    <definedName name="defd" hidden="1">{"via1",#N/A,TRUE,"general";"via2",#N/A,TRUE,"general";"via3",#N/A,TRUE,"general"}</definedName>
    <definedName name="Deflexión" localSheetId="9">#REF!</definedName>
    <definedName name="Deflexión" localSheetId="5">#REF!</definedName>
    <definedName name="Deflexión" localSheetId="10">#REF!</definedName>
    <definedName name="Deflexión" localSheetId="6">#REF!</definedName>
    <definedName name="Deflexión" localSheetId="13">#REF!</definedName>
    <definedName name="Deflexión" localSheetId="12">#REF!</definedName>
    <definedName name="Deflexión">#REF!</definedName>
    <definedName name="dem.pav">'[13]factores A.N.'!$E$15:$E$306</definedName>
    <definedName name="DEMANDA" localSheetId="9">#REF!</definedName>
    <definedName name="DEMANDA" localSheetId="5">#REF!</definedName>
    <definedName name="DEMANDA" localSheetId="10">#REF!</definedName>
    <definedName name="DEMANDA" localSheetId="6">#REF!</definedName>
    <definedName name="DEMANDA" localSheetId="13">#REF!</definedName>
    <definedName name="DEMANDA" localSheetId="12">#REF!</definedName>
    <definedName name="DEMANDA">#REF!</definedName>
    <definedName name="demanto" localSheetId="9">#REF!</definedName>
    <definedName name="demanto" localSheetId="5">#REF!</definedName>
    <definedName name="demanto" localSheetId="10">#REF!</definedName>
    <definedName name="demanto" localSheetId="6">#REF!</definedName>
    <definedName name="demanto" localSheetId="13">#REF!</definedName>
    <definedName name="demanto" localSheetId="12">#REF!</definedName>
    <definedName name="demanto">#REF!</definedName>
    <definedName name="demanto_51" localSheetId="9">#REF!</definedName>
    <definedName name="demanto_51" localSheetId="5">#REF!</definedName>
    <definedName name="demanto_51" localSheetId="10">#REF!</definedName>
    <definedName name="demanto_51" localSheetId="6">#REF!</definedName>
    <definedName name="demanto_51" localSheetId="13">#REF!</definedName>
    <definedName name="demanto_51" localSheetId="12">#REF!</definedName>
    <definedName name="demanto_51">#REF!</definedName>
    <definedName name="DEMOLICIONANDEN" localSheetId="12">#REF!</definedName>
    <definedName name="DEMOLICIONANDEN">#REF!</definedName>
    <definedName name="demolicioncuneta" localSheetId="9">#REF!</definedName>
    <definedName name="demolicioncuneta" localSheetId="5">#REF!</definedName>
    <definedName name="demolicioncuneta" localSheetId="10">#REF!</definedName>
    <definedName name="demolicioncuneta" localSheetId="6">#REF!</definedName>
    <definedName name="demolicioncuneta" localSheetId="13">#REF!</definedName>
    <definedName name="demolicioncuneta" localSheetId="12">#REF!</definedName>
    <definedName name="demolicioncuneta">#REF!</definedName>
    <definedName name="demolicionladrillo" localSheetId="12">#REF!</definedName>
    <definedName name="demolicionladrillo">#REF!</definedName>
    <definedName name="DEMOLICIONMURO" localSheetId="12">#REF!</definedName>
    <definedName name="DEMOLICIONMURO">#REF!</definedName>
    <definedName name="demolicionpav" localSheetId="12">#REF!</definedName>
    <definedName name="demolicionpav">#REF!</definedName>
    <definedName name="DENS" localSheetId="9">#REF!</definedName>
    <definedName name="DENS" localSheetId="5">#REF!</definedName>
    <definedName name="DENS" localSheetId="10">#REF!</definedName>
    <definedName name="DENS" localSheetId="6">#REF!</definedName>
    <definedName name="DENS" localSheetId="13">#REF!</definedName>
    <definedName name="DENS" localSheetId="12">#REF!</definedName>
    <definedName name="DENS">#REF!</definedName>
    <definedName name="densi" localSheetId="9">#REF!</definedName>
    <definedName name="densi" localSheetId="5">#REF!</definedName>
    <definedName name="densi" localSheetId="10">#REF!</definedName>
    <definedName name="densi" localSheetId="6">#REF!</definedName>
    <definedName name="densi" localSheetId="13">#REF!</definedName>
    <definedName name="densi" localSheetId="12">#REF!</definedName>
    <definedName name="densi">#REF!</definedName>
    <definedName name="DEP" localSheetId="9">#REF!</definedName>
    <definedName name="DEP" localSheetId="5">#REF!</definedName>
    <definedName name="DEP" localSheetId="10">#REF!</definedName>
    <definedName name="DEP" localSheetId="6">#REF!</definedName>
    <definedName name="DEP" localSheetId="13">#REF!</definedName>
    <definedName name="DEP" localSheetId="12">#REF!</definedName>
    <definedName name="DEP">#REF!</definedName>
    <definedName name="Departamento" localSheetId="12">#REF!</definedName>
    <definedName name="Departamento">#REF!</definedName>
    <definedName name="depr" localSheetId="9">#REF!</definedName>
    <definedName name="depr" localSheetId="5">#REF!</definedName>
    <definedName name="depr" localSheetId="10">#REF!</definedName>
    <definedName name="depr" localSheetId="6">#REF!</definedName>
    <definedName name="depr" localSheetId="13">#REF!</definedName>
    <definedName name="depr" localSheetId="12">#REF!</definedName>
    <definedName name="depr">#REF!</definedName>
    <definedName name="depr._override" localSheetId="9">#REF!</definedName>
    <definedName name="depr._override" localSheetId="5">#REF!</definedName>
    <definedName name="depr._override" localSheetId="10">#REF!</definedName>
    <definedName name="depr._override" localSheetId="6">#REF!</definedName>
    <definedName name="depr._override" localSheetId="13">#REF!</definedName>
    <definedName name="depr._override" localSheetId="12">#REF!</definedName>
    <definedName name="depr._override">#REF!</definedName>
    <definedName name="Depreciation" localSheetId="9">#REF!</definedName>
    <definedName name="Depreciation" localSheetId="5">#REF!</definedName>
    <definedName name="Depreciation" localSheetId="10">#REF!</definedName>
    <definedName name="Depreciation" localSheetId="6">#REF!</definedName>
    <definedName name="Depreciation" localSheetId="13">#REF!</definedName>
    <definedName name="Depreciation" localSheetId="12">#REF!</definedName>
    <definedName name="Depreciation">#REF!</definedName>
    <definedName name="DepreciationPB" localSheetId="9" hidden="1">#REF!</definedName>
    <definedName name="DepreciationPB" localSheetId="5" hidden="1">#REF!</definedName>
    <definedName name="DepreciationPB" localSheetId="10" hidden="1">#REF!</definedName>
    <definedName name="DepreciationPB" localSheetId="6" hidden="1">#REF!</definedName>
    <definedName name="DepreciationPB" localSheetId="13" hidden="1">#REF!</definedName>
    <definedName name="DepreciationPB" localSheetId="12" hidden="1">#REF!</definedName>
    <definedName name="DepreciationPB" hidden="1">#REF!</definedName>
    <definedName name="DES" localSheetId="9">#REF!</definedName>
    <definedName name="DES" localSheetId="5">#REF!</definedName>
    <definedName name="DES" localSheetId="10">#REF!</definedName>
    <definedName name="DES" localSheetId="6">#REF!</definedName>
    <definedName name="DES" localSheetId="13">#REF!</definedName>
    <definedName name="DES" localSheetId="12">#REF!</definedName>
    <definedName name="DES">#REF!</definedName>
    <definedName name="DESARENADOR" localSheetId="9">#REF!=#REF!,#REF!,#REF!,#REF!,#REF!,#REF!,#REF!,#REF!,#REF!,#REF!,#REF!,#REF!,#REF!</definedName>
    <definedName name="DESARENADOR" localSheetId="5">#REF!=#REF!,#REF!,#REF!,#REF!,#REF!,#REF!,#REF!,#REF!,#REF!,#REF!,#REF!,#REF!,#REF!</definedName>
    <definedName name="DESARENADOR" localSheetId="10">#REF!=#REF!,#REF!,#REF!,#REF!,#REF!,#REF!,#REF!,#REF!,#REF!,#REF!,#REF!,#REF!,#REF!</definedName>
    <definedName name="DESARENADOR" localSheetId="6">#REF!=#REF!,#REF!,#REF!,#REF!,#REF!,#REF!,#REF!,#REF!,#REF!,#REF!,#REF!,#REF!,#REF!</definedName>
    <definedName name="DESARENADOR" localSheetId="13">#REF!=#REF!,#REF!,#REF!,#REF!,#REF!,#REF!,#REF!,#REF!,#REF!,#REF!,#REF!,#REF!,#REF!</definedName>
    <definedName name="DESARENADOR" localSheetId="12">#REF!=#REF!,#REF!,#REF!,#REF!,#REF!,#REF!,#REF!,#REF!,#REF!,#REF!,#REF!,#REF!,#REF!</definedName>
    <definedName name="DESARENADOR">#REF!=#REF!,#REF!,#REF!,#REF!,#REF!,#REF!,#REF!,#REF!,#REF!,#REF!,#REF!,#REF!,#REF!</definedName>
    <definedName name="DESC_APU" localSheetId="9">IF(#REF!="",IF(#REF!="",IF(#REF!="","",DIRECTO),""),DESCRIPCION_APU)</definedName>
    <definedName name="DESC_APU" localSheetId="5">IF(#REF!="",IF(#REF!="",IF(#REF!="","",DIRECTO),""),DESCRIPCION_APU)</definedName>
    <definedName name="DESC_APU" localSheetId="10">IF(#REF!="",IF(#REF!="",IF(#REF!="","",'AUI '!DIRECTO),""),DESCRIPCION_APU)</definedName>
    <definedName name="DESC_APU" localSheetId="6">IF(#REF!="",IF(#REF!="",IF(#REF!="","",[0]!DIRECTO),""),[0]!DESCRIPCION_APU)</definedName>
    <definedName name="DESC_APU" localSheetId="12">IF(#REF!="",IF(#REF!="",IF(#REF!="","",PMT!DIRECTO),""),DESCRIPCION_APU)</definedName>
    <definedName name="DESC_APU">IF(#REF!="",IF(#REF!="",IF(#REF!="","",DIRECTO),""),DESCRIPCION_APU)</definedName>
    <definedName name="DESC_AUX" localSheetId="10">IF(#REF!="",IF(#REF!="","","DIRECTO:  "&amp;TEXT(ROUNDUP(SUMIF(#REF!,#REF!,#REF!)/2,0),"#,##0")&amp;" / "&amp;VLOOKUP(#REF!,#REF!,3,FALSE)),IF(#REF!="","",VLOOKUP(#REF!,#REF!,2,FALSE)))</definedName>
    <definedName name="DESC_AUX" localSheetId="12">IF([50]Auxiliares!$A1="",IF([50]Auxiliares!$A1048576="","","DIRECTO:  "&amp;TEXT(ROUNDUP(SUMIF([50]Auxiliares!$A$1:$A$65536,[50]Auxiliares!$A1048576,[50]Auxiliares!$G$1:$G$65536)/2,0),"#,##0")&amp;" / "&amp;VLOOKUP([50]Auxiliares!$A1048576,[50]Insumos!$D$1:$F$65536,3,FALSE)),IF([50]Auxiliares!$A1="","",VLOOKUP([50]Auxiliares!$B1,[50]Insumos!$D$1:$E$65536,2,FALSE)))</definedName>
    <definedName name="DESC_AUX">IF(#REF!="",IF(#REF!="","","DIRECTO:  "&amp;TEXT(ROUNDUP(SUMIF(#REF!,#REF!,#REF!)/2,0),"#,##0")&amp;" / "&amp;VLOOKUP(#REF!,#REF!,3,FALSE)),IF(#REF!="","",VLOOKUP(#REF!,#REF!,2,FALSE)))</definedName>
    <definedName name="DESC1" localSheetId="10">#REF!</definedName>
    <definedName name="DESC1" localSheetId="12">[58]ITEMS!$B$2</definedName>
    <definedName name="DESC1">#REF!</definedName>
    <definedName name="DESC521" localSheetId="10">#REF!</definedName>
    <definedName name="DESC521" localSheetId="12">[59]ITEMS!$B$522</definedName>
    <definedName name="DESC521">#REF!</definedName>
    <definedName name="Descrip_cuadrillas" localSheetId="9">#REF!</definedName>
    <definedName name="Descrip_cuadrillas" localSheetId="5">#REF!</definedName>
    <definedName name="Descrip_cuadrillas" localSheetId="10">#REF!</definedName>
    <definedName name="Descrip_cuadrillas" localSheetId="6">#REF!</definedName>
    <definedName name="Descrip_cuadrillas" localSheetId="13">#REF!</definedName>
    <definedName name="Descrip_cuadrillas" localSheetId="12">#REF!</definedName>
    <definedName name="Descrip_cuadrillas">#REF!</definedName>
    <definedName name="Descrip_equipos" localSheetId="9">#REF!</definedName>
    <definedName name="Descrip_equipos" localSheetId="5">#REF!</definedName>
    <definedName name="Descrip_equipos" localSheetId="10">#REF!</definedName>
    <definedName name="Descrip_equipos" localSheetId="6">#REF!</definedName>
    <definedName name="Descrip_equipos" localSheetId="13">#REF!</definedName>
    <definedName name="Descrip_equipos" localSheetId="12">#REF!</definedName>
    <definedName name="Descrip_equipos">#REF!</definedName>
    <definedName name="Descrip_transporte" localSheetId="9">#REF!</definedName>
    <definedName name="Descrip_transporte" localSheetId="5">#REF!</definedName>
    <definedName name="Descrip_transporte" localSheetId="10">#REF!</definedName>
    <definedName name="Descrip_transporte" localSheetId="6">#REF!</definedName>
    <definedName name="Descrip_transporte" localSheetId="13">#REF!</definedName>
    <definedName name="Descrip_transporte" localSheetId="12">#REF!</definedName>
    <definedName name="Descrip_transporte">#REF!</definedName>
    <definedName name="Descripción" localSheetId="9">#REF!</definedName>
    <definedName name="Descripción" localSheetId="10">#REF!</definedName>
    <definedName name="Descripción" localSheetId="6">#REF!</definedName>
    <definedName name="Descripción" localSheetId="12">#REF!</definedName>
    <definedName name="Descripción">#REF!</definedName>
    <definedName name="DESCRIPCION_APU">#N/A</definedName>
    <definedName name="description" localSheetId="9">#REF!</definedName>
    <definedName name="description" localSheetId="5">#REF!</definedName>
    <definedName name="description" localSheetId="10">#REF!</definedName>
    <definedName name="description" localSheetId="6">#REF!</definedName>
    <definedName name="description" localSheetId="13">#REF!</definedName>
    <definedName name="description" localSheetId="12">#REF!</definedName>
    <definedName name="description">#REF!</definedName>
    <definedName name="DESCRP1" localSheetId="10">#REF!</definedName>
    <definedName name="DESCRP1" localSheetId="12">[23]DATOS!$D$2</definedName>
    <definedName name="DESCRP1">#REF!</definedName>
    <definedName name="DESCRP2" localSheetId="10">#REF!</definedName>
    <definedName name="DESCRP2" localSheetId="12">[23]DATOS!$D$3</definedName>
    <definedName name="DESCRP2">#REF!</definedName>
    <definedName name="Designer" localSheetId="9">#REF!</definedName>
    <definedName name="Designer" localSheetId="5">#REF!</definedName>
    <definedName name="Designer" localSheetId="10">#REF!</definedName>
    <definedName name="Designer" localSheetId="6">#REF!</definedName>
    <definedName name="Designer" localSheetId="13">#REF!</definedName>
    <definedName name="Designer" localSheetId="12">#REF!</definedName>
    <definedName name="Designer">#REF!</definedName>
    <definedName name="DestinoConsultoria" localSheetId="12">#REF!</definedName>
    <definedName name="DestinoConsultoria">#REF!</definedName>
    <definedName name="DestinoObra" localSheetId="12">#REF!</definedName>
    <definedName name="DestinoObra">#REF!</definedName>
    <definedName name="DetailsBid1" localSheetId="9">#REF!</definedName>
    <definedName name="DetailsBid1" localSheetId="5">#REF!</definedName>
    <definedName name="DetailsBid1" localSheetId="10">#REF!</definedName>
    <definedName name="DetailsBid1" localSheetId="6">#REF!</definedName>
    <definedName name="DetailsBid1" localSheetId="13">#REF!</definedName>
    <definedName name="DetailsBid1" localSheetId="12">#REF!</definedName>
    <definedName name="DetailsBid1">#REF!</definedName>
    <definedName name="DetailsBid2" localSheetId="9">#REF!</definedName>
    <definedName name="DetailsBid2" localSheetId="5">#REF!</definedName>
    <definedName name="DetailsBid2" localSheetId="10">#REF!</definedName>
    <definedName name="DetailsBid2" localSheetId="6">#REF!</definedName>
    <definedName name="DetailsBid2" localSheetId="13">#REF!</definedName>
    <definedName name="DetailsBid2" localSheetId="12">#REF!</definedName>
    <definedName name="DetailsBid2">#REF!</definedName>
    <definedName name="DetailsBid3" localSheetId="9">#REF!</definedName>
    <definedName name="DetailsBid3" localSheetId="5">#REF!</definedName>
    <definedName name="DetailsBid3" localSheetId="10">#REF!</definedName>
    <definedName name="DetailsBid3" localSheetId="6">#REF!</definedName>
    <definedName name="DetailsBid3" localSheetId="13">#REF!</definedName>
    <definedName name="DetailsBid3" localSheetId="12">#REF!</definedName>
    <definedName name="DetailsBid3">#REF!</definedName>
    <definedName name="DetailsBid4" localSheetId="9">#REF!</definedName>
    <definedName name="DetailsBid4" localSheetId="5">#REF!</definedName>
    <definedName name="DetailsBid4" localSheetId="10">#REF!</definedName>
    <definedName name="DetailsBid4" localSheetId="6">#REF!</definedName>
    <definedName name="DetailsBid4" localSheetId="13">#REF!</definedName>
    <definedName name="DetailsBid4" localSheetId="12">#REF!</definedName>
    <definedName name="DetailsBid4">#REF!</definedName>
    <definedName name="DetailsBidRange" localSheetId="9">#REF!</definedName>
    <definedName name="DetailsBidRange" localSheetId="5">#REF!</definedName>
    <definedName name="DetailsBidRange" localSheetId="10">#REF!</definedName>
    <definedName name="DetailsBidRange" localSheetId="6">#REF!</definedName>
    <definedName name="DetailsBidRange" localSheetId="13">#REF!</definedName>
    <definedName name="DetailsBidRange" localSheetId="12">#REF!</definedName>
    <definedName name="DetailsBidRange">#REF!</definedName>
    <definedName name="DETENCION" localSheetId="9">#REF!</definedName>
    <definedName name="DETENCION" localSheetId="5">#REF!</definedName>
    <definedName name="DETENCION" localSheetId="10">#REF!</definedName>
    <definedName name="DETENCION" localSheetId="6">#REF!</definedName>
    <definedName name="DETENCION" localSheetId="13">#REF!</definedName>
    <definedName name="DETENCION" localSheetId="12">#REF!</definedName>
    <definedName name="DETENCION">#REF!</definedName>
    <definedName name="deuda" localSheetId="10">#REF!</definedName>
    <definedName name="deuda" localSheetId="12">[60]deuda!$A:$IV</definedName>
    <definedName name="deuda">#REF!</definedName>
    <definedName name="deuda2" localSheetId="10">#REF!</definedName>
    <definedName name="deuda2" localSheetId="12">[61]deuda!$A:$IV</definedName>
    <definedName name="deuda2">#REF!</definedName>
    <definedName name="DEX" localSheetId="9">#REF!</definedName>
    <definedName name="DEX" localSheetId="5">#REF!</definedName>
    <definedName name="DEX" localSheetId="10">#REF!</definedName>
    <definedName name="DEX" localSheetId="6">#REF!</definedName>
    <definedName name="DEX" localSheetId="13">#REF!</definedName>
    <definedName name="DEX" localSheetId="12">#REF!</definedName>
    <definedName name="DEX">#REF!</definedName>
    <definedName name="df" localSheetId="9" hidden="1">#REF!</definedName>
    <definedName name="df" localSheetId="5" hidden="1">#REF!</definedName>
    <definedName name="df" localSheetId="10" hidden="1">#REF!</definedName>
    <definedName name="df" localSheetId="6" hidden="1">#REF!</definedName>
    <definedName name="df" localSheetId="13" hidden="1">#REF!</definedName>
    <definedName name="df" localSheetId="12" hidden="1">#REF!</definedName>
    <definedName name="df">#REF!</definedName>
    <definedName name="dfa" localSheetId="9" hidden="1">{"TAB1",#N/A,TRUE,"GENERAL";"TAB2",#N/A,TRUE,"GENERAL";"TAB3",#N/A,TRUE,"GENERAL";"TAB4",#N/A,TRUE,"GENERAL";"TAB5",#N/A,TRUE,"GENERAL"}</definedName>
    <definedName name="dfa" localSheetId="5" hidden="1">{"TAB1",#N/A,TRUE,"GENERAL";"TAB2",#N/A,TRUE,"GENERAL";"TAB3",#N/A,TRUE,"GENERAL";"TAB4",#N/A,TRUE,"GENERAL";"TAB5",#N/A,TRUE,"GENERAL"}</definedName>
    <definedName name="dfa" localSheetId="10" hidden="1">{"TAB1",#N/A,TRUE,"GENERAL";"TAB2",#N/A,TRUE,"GENERAL";"TAB3",#N/A,TRUE,"GENERAL";"TAB4",#N/A,TRUE,"GENERAL";"TAB5",#N/A,TRUE,"GENERAL"}</definedName>
    <definedName name="dfa" localSheetId="6" hidden="1">{"TAB1",#N/A,TRUE,"GENERAL";"TAB2",#N/A,TRUE,"GENERAL";"TAB3",#N/A,TRUE,"GENERAL";"TAB4",#N/A,TRUE,"GENERAL";"TAB5",#N/A,TRUE,"GENERAL"}</definedName>
    <definedName name="dfa" localSheetId="13" hidden="1">{"TAB1",#N/A,TRUE,"GENERAL";"TAB2",#N/A,TRUE,"GENERAL";"TAB3",#N/A,TRUE,"GENERAL";"TAB4",#N/A,TRUE,"GENERAL";"TAB5",#N/A,TRUE,"GENERAL"}</definedName>
    <definedName name="dfa" localSheetId="12"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5"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2"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0">#REF!</definedName>
    <definedName name="dfasfdasdfadsfasdfas" localSheetId="12">[18]Insumos!#REF!</definedName>
    <definedName name="dfasfdasdfadsfasdfas">#REF!</definedName>
    <definedName name="DFBNJ" localSheetId="9" hidden="1">{"via1",#N/A,TRUE,"general";"via2",#N/A,TRUE,"general";"via3",#N/A,TRUE,"general"}</definedName>
    <definedName name="DFBNJ" localSheetId="5" hidden="1">{"via1",#N/A,TRUE,"general";"via2",#N/A,TRUE,"general";"via3",#N/A,TRUE,"general"}</definedName>
    <definedName name="DFBNJ" localSheetId="10" hidden="1">{"via1",#N/A,TRUE,"general";"via2",#N/A,TRUE,"general";"via3",#N/A,TRUE,"general"}</definedName>
    <definedName name="DFBNJ" localSheetId="6" hidden="1">{"via1",#N/A,TRUE,"general";"via2",#N/A,TRUE,"general";"via3",#N/A,TRUE,"general"}</definedName>
    <definedName name="DFBNJ" localSheetId="13" hidden="1">{"via1",#N/A,TRUE,"general";"via2",#N/A,TRUE,"general";"via3",#N/A,TRUE,"general"}</definedName>
    <definedName name="DFBNJ" localSheetId="12" hidden="1">{"via1",#N/A,TRUE,"general";"via2",#N/A,TRUE,"general";"via3",#N/A,TRUE,"general"}</definedName>
    <definedName name="DFBNJ" hidden="1">{"via1",#N/A,TRUE,"general";"via2",#N/A,TRUE,"general";"via3",#N/A,TRUE,"general"}</definedName>
    <definedName name="dfcvc" localSheetId="9">#REF!</definedName>
    <definedName name="dfcvc" localSheetId="5">#REF!</definedName>
    <definedName name="dfcvc" localSheetId="10">#REF!</definedName>
    <definedName name="dfcvc" localSheetId="6">#REF!</definedName>
    <definedName name="dfcvc" localSheetId="13">#REF!</definedName>
    <definedName name="dfcvc" localSheetId="12">#REF!</definedName>
    <definedName name="dfcvc">#REF!</definedName>
    <definedName name="dfdaa" localSheetId="9">#REF!</definedName>
    <definedName name="dfdaa" localSheetId="5">#REF!</definedName>
    <definedName name="dfdaa" localSheetId="10">#REF!</definedName>
    <definedName name="dfdaa" localSheetId="6">#REF!</definedName>
    <definedName name="dfdaa" localSheetId="13">#REF!</definedName>
    <definedName name="dfdaa" localSheetId="12">#REF!</definedName>
    <definedName name="dfdaa">#REF!</definedName>
    <definedName name="dfdf" localSheetId="9">#REF!</definedName>
    <definedName name="dfdf" localSheetId="5">#REF!</definedName>
    <definedName name="dfdf" localSheetId="10">#REF!</definedName>
    <definedName name="dfdf" localSheetId="6">#REF!</definedName>
    <definedName name="dfdf" localSheetId="13">#REF!</definedName>
    <definedName name="dfdf" localSheetId="12">#REF!</definedName>
    <definedName name="dfdf">#REF!</definedName>
    <definedName name="dfds" localSheetId="9" hidden="1">{"TAB1",#N/A,TRUE,"GENERAL";"TAB2",#N/A,TRUE,"GENERAL";"TAB3",#N/A,TRUE,"GENERAL";"TAB4",#N/A,TRUE,"GENERAL";"TAB5",#N/A,TRUE,"GENERAL"}</definedName>
    <definedName name="dfds" localSheetId="5" hidden="1">{"TAB1",#N/A,TRUE,"GENERAL";"TAB2",#N/A,TRUE,"GENERAL";"TAB3",#N/A,TRUE,"GENERAL";"TAB4",#N/A,TRUE,"GENERAL";"TAB5",#N/A,TRUE,"GENERAL"}</definedName>
    <definedName name="dfds" localSheetId="10" hidden="1">{"TAB1",#N/A,TRUE,"GENERAL";"TAB2",#N/A,TRUE,"GENERAL";"TAB3",#N/A,TRUE,"GENERAL";"TAB4",#N/A,TRUE,"GENERAL";"TAB5",#N/A,TRUE,"GENERAL"}</definedName>
    <definedName name="dfds" localSheetId="6" hidden="1">{"TAB1",#N/A,TRUE,"GENERAL";"TAB2",#N/A,TRUE,"GENERAL";"TAB3",#N/A,TRUE,"GENERAL";"TAB4",#N/A,TRUE,"GENERAL";"TAB5",#N/A,TRUE,"GENERAL"}</definedName>
    <definedName name="dfds" localSheetId="13" hidden="1">{"TAB1",#N/A,TRUE,"GENERAL";"TAB2",#N/A,TRUE,"GENERAL";"TAB3",#N/A,TRUE,"GENERAL";"TAB4",#N/A,TRUE,"GENERAL";"TAB5",#N/A,TRUE,"GENERAL"}</definedName>
    <definedName name="dfds" localSheetId="12"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5" hidden="1">{"via1",#N/A,TRUE,"general";"via2",#N/A,TRUE,"general";"via3",#N/A,TRUE,"general"}</definedName>
    <definedName name="dfdsfi" localSheetId="10" hidden="1">{"via1",#N/A,TRUE,"general";"via2",#N/A,TRUE,"general";"via3",#N/A,TRUE,"general"}</definedName>
    <definedName name="dfdsfi" localSheetId="6" hidden="1">{"via1",#N/A,TRUE,"general";"via2",#N/A,TRUE,"general";"via3",#N/A,TRUE,"general"}</definedName>
    <definedName name="dfdsfi" localSheetId="13" hidden="1">{"via1",#N/A,TRUE,"general";"via2",#N/A,TRUE,"general";"via3",#N/A,TRUE,"general"}</definedName>
    <definedName name="dfdsfi" localSheetId="12" hidden="1">{"via1",#N/A,TRUE,"general";"via2",#N/A,TRUE,"general";"via3",#N/A,TRUE,"general"}</definedName>
    <definedName name="dfdsfi" hidden="1">{"via1",#N/A,TRUE,"general";"via2",#N/A,TRUE,"general";"via3",#N/A,TRUE,"general"}</definedName>
    <definedName name="dffffe" localSheetId="9"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2"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5" hidden="1">{"via1",#N/A,TRUE,"general";"via2",#N/A,TRUE,"general";"via3",#N/A,TRUE,"general"}</definedName>
    <definedName name="DFG" localSheetId="10" hidden="1">{"via1",#N/A,TRUE,"general";"via2",#N/A,TRUE,"general";"via3",#N/A,TRUE,"general"}</definedName>
    <definedName name="DFG" localSheetId="6" hidden="1">{"via1",#N/A,TRUE,"general";"via2",#N/A,TRUE,"general";"via3",#N/A,TRUE,"general"}</definedName>
    <definedName name="DFG" localSheetId="13" hidden="1">{"via1",#N/A,TRUE,"general";"via2",#N/A,TRUE,"general";"via3",#N/A,TRUE,"general"}</definedName>
    <definedName name="DFG" localSheetId="12"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5" hidden="1">{"via1",#N/A,TRUE,"general";"via2",#N/A,TRUE,"general";"via3",#N/A,TRUE,"general"}</definedName>
    <definedName name="DFGBHJ" localSheetId="10" hidden="1">{"via1",#N/A,TRUE,"general";"via2",#N/A,TRUE,"general";"via3",#N/A,TRUE,"general"}</definedName>
    <definedName name="DFGBHJ" localSheetId="6" hidden="1">{"via1",#N/A,TRUE,"general";"via2",#N/A,TRUE,"general";"via3",#N/A,TRUE,"general"}</definedName>
    <definedName name="DFGBHJ" localSheetId="13" hidden="1">{"via1",#N/A,TRUE,"general";"via2",#N/A,TRUE,"general";"via3",#N/A,TRUE,"general"}</definedName>
    <definedName name="DFGBHJ" localSheetId="12"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5" hidden="1">{"via1",#N/A,TRUE,"general";"via2",#N/A,TRUE,"general";"via3",#N/A,TRUE,"general"}</definedName>
    <definedName name="DFGDFG" localSheetId="10" hidden="1">{"via1",#N/A,TRUE,"general";"via2",#N/A,TRUE,"general";"via3",#N/A,TRUE,"general"}</definedName>
    <definedName name="DFGDFG" localSheetId="6" hidden="1">{"via1",#N/A,TRUE,"general";"via2",#N/A,TRUE,"general";"via3",#N/A,TRUE,"general"}</definedName>
    <definedName name="DFGDFG" localSheetId="13" hidden="1">{"via1",#N/A,TRUE,"general";"via2",#N/A,TRUE,"general";"via3",#N/A,TRUE,"general"}</definedName>
    <definedName name="DFGDFG" localSheetId="12"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2" hidden="1">{"TAB1",#N/A,TRUE,"GENERAL";"TAB2",#N/A,TRUE,"GENERAL";"TAB3",#N/A,TRUE,"GENERAL";"TAB4",#N/A,TRUE,"GENERAL";"TAB5",#N/A,TRUE,"GENERAL"}</definedName>
    <definedName name="DFGDYYB" hidden="1">{"TAB1",#N/A,TRUE,"GENERAL";"TAB2",#N/A,TRUE,"GENERAL";"TAB3",#N/A,TRUE,"GENERAL";"TAB4",#N/A,TRUE,"GENERAL";"TAB5",#N/A,TRUE,"GENERAL"}</definedName>
    <definedName name="DFGF" localSheetId="9" hidden="1">#REF!</definedName>
    <definedName name="DFGF" localSheetId="5" hidden="1">#REF!</definedName>
    <definedName name="DFGF" localSheetId="10" hidden="1">#REF!</definedName>
    <definedName name="DFGF" localSheetId="6" hidden="1">#REF!</definedName>
    <definedName name="DFGF" localSheetId="13" hidden="1">#REF!</definedName>
    <definedName name="DFGF" localSheetId="12" hidden="1">#REF!</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2"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2"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5" hidden="1">{"TAB1",#N/A,TRUE,"GENERAL";"TAB2",#N/A,TRUE,"GENERAL";"TAB3",#N/A,TRUE,"GENERAL";"TAB4",#N/A,TRUE,"GENERAL";"TAB5",#N/A,TRUE,"GENERAL"}</definedName>
    <definedName name="DFGV" localSheetId="10" hidden="1">{"TAB1",#N/A,TRUE,"GENERAL";"TAB2",#N/A,TRUE,"GENERAL";"TAB3",#N/A,TRUE,"GENERAL";"TAB4",#N/A,TRUE,"GENERAL";"TAB5",#N/A,TRUE,"GENERAL"}</definedName>
    <definedName name="DFGV" localSheetId="6" hidden="1">{"TAB1",#N/A,TRUE,"GENERAL";"TAB2",#N/A,TRUE,"GENERAL";"TAB3",#N/A,TRUE,"GENERAL";"TAB4",#N/A,TRUE,"GENERAL";"TAB5",#N/A,TRUE,"GENERAL"}</definedName>
    <definedName name="DFGV" localSheetId="13" hidden="1">{"TAB1",#N/A,TRUE,"GENERAL";"TAB2",#N/A,TRUE,"GENERAL";"TAB3",#N/A,TRUE,"GENERAL";"TAB4",#N/A,TRUE,"GENERAL";"TAB5",#N/A,TRUE,"GENERAL"}</definedName>
    <definedName name="DFGV" localSheetId="12"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2"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5" hidden="1">{"TAB1",#N/A,TRUE,"GENERAL";"TAB2",#N/A,TRUE,"GENERAL";"TAB3",#N/A,TRUE,"GENERAL";"TAB4",#N/A,TRUE,"GENERAL";"TAB5",#N/A,TRUE,"GENERAL"}</definedName>
    <definedName name="dfh" localSheetId="10" hidden="1">{"TAB1",#N/A,TRUE,"GENERAL";"TAB2",#N/A,TRUE,"GENERAL";"TAB3",#N/A,TRUE,"GENERAL";"TAB4",#N/A,TRUE,"GENERAL";"TAB5",#N/A,TRUE,"GENERAL"}</definedName>
    <definedName name="dfh" localSheetId="6" hidden="1">{"TAB1",#N/A,TRUE,"GENERAL";"TAB2",#N/A,TRUE,"GENERAL";"TAB3",#N/A,TRUE,"GENERAL";"TAB4",#N/A,TRUE,"GENERAL";"TAB5",#N/A,TRUE,"GENERAL"}</definedName>
    <definedName name="dfh" localSheetId="13" hidden="1">{"TAB1",#N/A,TRUE,"GENERAL";"TAB2",#N/A,TRUE,"GENERAL";"TAB3",#N/A,TRUE,"GENERAL";"TAB4",#N/A,TRUE,"GENERAL";"TAB5",#N/A,TRUE,"GENERAL"}</definedName>
    <definedName name="dfh" localSheetId="12"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5" hidden="1">{"via1",#N/A,TRUE,"general";"via2",#N/A,TRUE,"general";"via3",#N/A,TRUE,"general"}</definedName>
    <definedName name="dfhdr" localSheetId="10" hidden="1">{"via1",#N/A,TRUE,"general";"via2",#N/A,TRUE,"general";"via3",#N/A,TRUE,"general"}</definedName>
    <definedName name="dfhdr" localSheetId="6" hidden="1">{"via1",#N/A,TRUE,"general";"via2",#N/A,TRUE,"general";"via3",#N/A,TRUE,"general"}</definedName>
    <definedName name="dfhdr" localSheetId="13" hidden="1">{"via1",#N/A,TRUE,"general";"via2",#N/A,TRUE,"general";"via3",#N/A,TRUE,"general"}</definedName>
    <definedName name="dfhdr" localSheetId="12"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5" hidden="1">{"via1",#N/A,TRUE,"general";"via2",#N/A,TRUE,"general";"via3",#N/A,TRUE,"general"}</definedName>
    <definedName name="dfhgh" localSheetId="10" hidden="1">{"via1",#N/A,TRUE,"general";"via2",#N/A,TRUE,"general";"via3",#N/A,TRUE,"general"}</definedName>
    <definedName name="dfhgh" localSheetId="6" hidden="1">{"via1",#N/A,TRUE,"general";"via2",#N/A,TRUE,"general";"via3",#N/A,TRUE,"general"}</definedName>
    <definedName name="dfhgh" localSheetId="13" hidden="1">{"via1",#N/A,TRUE,"general";"via2",#N/A,TRUE,"general";"via3",#N/A,TRUE,"general"}</definedName>
    <definedName name="dfhgh" localSheetId="12"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5" hidden="1">{"via1",#N/A,TRUE,"general";"via2",#N/A,TRUE,"general";"via3",#N/A,TRUE,"general"}</definedName>
    <definedName name="dfj" localSheetId="10" hidden="1">{"via1",#N/A,TRUE,"general";"via2",#N/A,TRUE,"general";"via3",#N/A,TRUE,"general"}</definedName>
    <definedName name="dfj" localSheetId="6" hidden="1">{"via1",#N/A,TRUE,"general";"via2",#N/A,TRUE,"general";"via3",#N/A,TRUE,"general"}</definedName>
    <definedName name="dfj" localSheetId="13" hidden="1">{"via1",#N/A,TRUE,"general";"via2",#N/A,TRUE,"general";"via3",#N/A,TRUE,"general"}</definedName>
    <definedName name="dfj" localSheetId="12" hidden="1">{"via1",#N/A,TRUE,"general";"via2",#N/A,TRUE,"general";"via3",#N/A,TRUE,"general"}</definedName>
    <definedName name="dfj" hidden="1">{"via1",#N/A,TRUE,"general";"via2",#N/A,TRUE,"general";"via3",#N/A,TRUE,"general"}</definedName>
    <definedName name="DFRFRF" localSheetId="9" hidden="1">{"via1",#N/A,TRUE,"general";"via2",#N/A,TRUE,"general";"via3",#N/A,TRUE,"general"}</definedName>
    <definedName name="DFRFRF" localSheetId="5" hidden="1">{"via1",#N/A,TRUE,"general";"via2",#N/A,TRUE,"general";"via3",#N/A,TRUE,"general"}</definedName>
    <definedName name="DFRFRF" localSheetId="10" hidden="1">{"via1",#N/A,TRUE,"general";"via2",#N/A,TRUE,"general";"via3",#N/A,TRUE,"general"}</definedName>
    <definedName name="DFRFRF" localSheetId="6" hidden="1">{"via1",#N/A,TRUE,"general";"via2",#N/A,TRUE,"general";"via3",#N/A,TRUE,"general"}</definedName>
    <definedName name="DFRFRF" localSheetId="13" hidden="1">{"via1",#N/A,TRUE,"general";"via2",#N/A,TRUE,"general";"via3",#N/A,TRUE,"general"}</definedName>
    <definedName name="DFRFRF" localSheetId="12"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5" hidden="1">{"via1",#N/A,TRUE,"general";"via2",#N/A,TRUE,"general";"via3",#N/A,TRUE,"general"}</definedName>
    <definedName name="DFVUI" localSheetId="10" hidden="1">{"via1",#N/A,TRUE,"general";"via2",#N/A,TRUE,"general";"via3",#N/A,TRUE,"general"}</definedName>
    <definedName name="DFVUI" localSheetId="6" hidden="1">{"via1",#N/A,TRUE,"general";"via2",#N/A,TRUE,"general";"via3",#N/A,TRUE,"general"}</definedName>
    <definedName name="DFVUI" localSheetId="13" hidden="1">{"via1",#N/A,TRUE,"general";"via2",#N/A,TRUE,"general";"via3",#N/A,TRUE,"general"}</definedName>
    <definedName name="DFVUI" localSheetId="12"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5" hidden="1">{"via1",#N/A,TRUE,"general";"via2",#N/A,TRUE,"general";"via3",#N/A,TRUE,"general"}</definedName>
    <definedName name="dg" localSheetId="10" hidden="1">{"via1",#N/A,TRUE,"general";"via2",#N/A,TRUE,"general";"via3",#N/A,TRUE,"general"}</definedName>
    <definedName name="dg" localSheetId="6" hidden="1">{"via1",#N/A,TRUE,"general";"via2",#N/A,TRUE,"general";"via3",#N/A,TRUE,"general"}</definedName>
    <definedName name="dg" localSheetId="13" hidden="1">{"via1",#N/A,TRUE,"general";"via2",#N/A,TRUE,"general";"via3",#N/A,TRUE,"general"}</definedName>
    <definedName name="dg" localSheetId="12"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5" hidden="1">{"via1",#N/A,TRUE,"general";"via2",#N/A,TRUE,"general";"via3",#N/A,TRUE,"general"}</definedName>
    <definedName name="dgdgr" localSheetId="10" hidden="1">{"via1",#N/A,TRUE,"general";"via2",#N/A,TRUE,"general";"via3",#N/A,TRUE,"general"}</definedName>
    <definedName name="dgdgr" localSheetId="6" hidden="1">{"via1",#N/A,TRUE,"general";"via2",#N/A,TRUE,"general";"via3",#N/A,TRUE,"general"}</definedName>
    <definedName name="dgdgr" localSheetId="13" hidden="1">{"via1",#N/A,TRUE,"general";"via2",#N/A,TRUE,"general";"via3",#N/A,TRUE,"general"}</definedName>
    <definedName name="dgdgr" localSheetId="12"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5" hidden="1">{"TAB1",#N/A,TRUE,"GENERAL";"TAB2",#N/A,TRUE,"GENERAL";"TAB3",#N/A,TRUE,"GENERAL";"TAB4",#N/A,TRUE,"GENERAL";"TAB5",#N/A,TRUE,"GENERAL"}</definedName>
    <definedName name="dgfd" localSheetId="10" hidden="1">{"TAB1",#N/A,TRUE,"GENERAL";"TAB2",#N/A,TRUE,"GENERAL";"TAB3",#N/A,TRUE,"GENERAL";"TAB4",#N/A,TRUE,"GENERAL";"TAB5",#N/A,TRUE,"GENERAL"}</definedName>
    <definedName name="dgfd" localSheetId="6" hidden="1">{"TAB1",#N/A,TRUE,"GENERAL";"TAB2",#N/A,TRUE,"GENERAL";"TAB3",#N/A,TRUE,"GENERAL";"TAB4",#N/A,TRUE,"GENERAL";"TAB5",#N/A,TRUE,"GENERAL"}</definedName>
    <definedName name="dgfd" localSheetId="13" hidden="1">{"TAB1",#N/A,TRUE,"GENERAL";"TAB2",#N/A,TRUE,"GENERAL";"TAB3",#N/A,TRUE,"GENERAL";"TAB4",#N/A,TRUE,"GENERAL";"TAB5",#N/A,TRUE,"GENERAL"}</definedName>
    <definedName name="dgfd" localSheetId="12"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5" hidden="1">{"via1",#N/A,TRUE,"general";"via2",#N/A,TRUE,"general";"via3",#N/A,TRUE,"general"}</definedName>
    <definedName name="DGFDFVSDF" localSheetId="10" hidden="1">{"via1",#N/A,TRUE,"general";"via2",#N/A,TRUE,"general";"via3",#N/A,TRUE,"general"}</definedName>
    <definedName name="DGFDFVSDF" localSheetId="6" hidden="1">{"via1",#N/A,TRUE,"general";"via2",#N/A,TRUE,"general";"via3",#N/A,TRUE,"general"}</definedName>
    <definedName name="DGFDFVSDF" localSheetId="13" hidden="1">{"via1",#N/A,TRUE,"general";"via2",#N/A,TRUE,"general";"via3",#N/A,TRUE,"general"}</definedName>
    <definedName name="DGFDFVSDF" localSheetId="12"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5" hidden="1">{"via1",#N/A,TRUE,"general";"via2",#N/A,TRUE,"general";"via3",#N/A,TRUE,"general"}</definedName>
    <definedName name="dgfdg" localSheetId="10" hidden="1">{"via1",#N/A,TRUE,"general";"via2",#N/A,TRUE,"general";"via3",#N/A,TRUE,"general"}</definedName>
    <definedName name="dgfdg" localSheetId="6" hidden="1">{"via1",#N/A,TRUE,"general";"via2",#N/A,TRUE,"general";"via3",#N/A,TRUE,"general"}</definedName>
    <definedName name="dgfdg" localSheetId="13" hidden="1">{"via1",#N/A,TRUE,"general";"via2",#N/A,TRUE,"general";"via3",#N/A,TRUE,"general"}</definedName>
    <definedName name="dgfdg" localSheetId="12" hidden="1">{"via1",#N/A,TRUE,"general";"via2",#N/A,TRUE,"general";"via3",#N/A,TRUE,"general"}</definedName>
    <definedName name="dgfdg" hidden="1">{"via1",#N/A,TRUE,"general";"via2",#N/A,TRUE,"general";"via3",#N/A,TRUE,"general"}</definedName>
    <definedName name="DGFG" localSheetId="9" hidden="1">{"via1",#N/A,TRUE,"general";"via2",#N/A,TRUE,"general";"via3",#N/A,TRUE,"general"}</definedName>
    <definedName name="DGFG" localSheetId="5" hidden="1">{"via1",#N/A,TRUE,"general";"via2",#N/A,TRUE,"general";"via3",#N/A,TRUE,"general"}</definedName>
    <definedName name="DGFG" localSheetId="10" hidden="1">{"via1",#N/A,TRUE,"general";"via2",#N/A,TRUE,"general";"via3",#N/A,TRUE,"general"}</definedName>
    <definedName name="DGFG" localSheetId="6" hidden="1">{"via1",#N/A,TRUE,"general";"via2",#N/A,TRUE,"general";"via3",#N/A,TRUE,"general"}</definedName>
    <definedName name="DGFG" localSheetId="13" hidden="1">{"via1",#N/A,TRUE,"general";"via2",#N/A,TRUE,"general";"via3",#N/A,TRUE,"general"}</definedName>
    <definedName name="DGFG" localSheetId="12" hidden="1">{"via1",#N/A,TRUE,"general";"via2",#N/A,TRUE,"general";"via3",#N/A,TRUE,"general"}</definedName>
    <definedName name="DGFG" hidden="1">{"via1",#N/A,TRUE,"general";"via2",#N/A,TRUE,"general";"via3",#N/A,TRUE,"general"}</definedName>
    <definedName name="dgfgf" localSheetId="9" hidden="1">#REF!</definedName>
    <definedName name="dgfgf" localSheetId="5" hidden="1">#REF!</definedName>
    <definedName name="dgfgf" localSheetId="10" hidden="1">#REF!</definedName>
    <definedName name="dgfgf" localSheetId="6" hidden="1">#REF!</definedName>
    <definedName name="dgfgf" localSheetId="13" hidden="1">#REF!</definedName>
    <definedName name="dgfgf" localSheetId="12" hidden="1">#REF!</definedName>
    <definedName name="dgfgf" hidden="1">#REF!</definedName>
    <definedName name="dgfsado" localSheetId="9"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2" hidden="1">{"TAB1",#N/A,TRUE,"GENERAL";"TAB2",#N/A,TRUE,"GENERAL";"TAB3",#N/A,TRUE,"GENERAL";"TAB4",#N/A,TRUE,"GENERAL";"TAB5",#N/A,TRUE,"GENERAL"}</definedName>
    <definedName name="dgfsado"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2"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5" hidden="1">{"via1",#N/A,TRUE,"general";"via2",#N/A,TRUE,"general";"via3",#N/A,TRUE,"general"}</definedName>
    <definedName name="dgreg" localSheetId="10" hidden="1">{"via1",#N/A,TRUE,"general";"via2",#N/A,TRUE,"general";"via3",#N/A,TRUE,"general"}</definedName>
    <definedName name="dgreg" localSheetId="6" hidden="1">{"via1",#N/A,TRUE,"general";"via2",#N/A,TRUE,"general";"via3",#N/A,TRUE,"general"}</definedName>
    <definedName name="dgreg" localSheetId="13" hidden="1">{"via1",#N/A,TRUE,"general";"via2",#N/A,TRUE,"general";"via3",#N/A,TRUE,"general"}</definedName>
    <definedName name="dgreg" localSheetId="12" hidden="1">{"via1",#N/A,TRUE,"general";"via2",#N/A,TRUE,"general";"via3",#N/A,TRUE,"general"}</definedName>
    <definedName name="dgreg" hidden="1">{"via1",#N/A,TRUE,"general";"via2",#N/A,TRUE,"general";"via3",#N/A,TRUE,"general"}</definedName>
    <definedName name="DH" localSheetId="9" hidden="1">{"via1",#N/A,TRUE,"general";"via2",#N/A,TRUE,"general";"via3",#N/A,TRUE,"general"}</definedName>
    <definedName name="DH" localSheetId="5" hidden="1">{"via1",#N/A,TRUE,"general";"via2",#N/A,TRUE,"general";"via3",#N/A,TRUE,"general"}</definedName>
    <definedName name="DH" localSheetId="10" hidden="1">{"via1",#N/A,TRUE,"general";"via2",#N/A,TRUE,"general";"via3",#N/A,TRUE,"general"}</definedName>
    <definedName name="DH" localSheetId="6" hidden="1">{"via1",#N/A,TRUE,"general";"via2",#N/A,TRUE,"general";"via3",#N/A,TRUE,"general"}</definedName>
    <definedName name="DH" localSheetId="13" hidden="1">{"via1",#N/A,TRUE,"general";"via2",#N/A,TRUE,"general";"via3",#N/A,TRUE,"general"}</definedName>
    <definedName name="DH" localSheetId="12"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5"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2"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5" hidden="1">{"via1",#N/A,TRUE,"general";"via2",#N/A,TRUE,"general";"via3",#N/A,TRUE,"general"}</definedName>
    <definedName name="dhgh" localSheetId="10" hidden="1">{"via1",#N/A,TRUE,"general";"via2",#N/A,TRUE,"general";"via3",#N/A,TRUE,"general"}</definedName>
    <definedName name="dhgh" localSheetId="6" hidden="1">{"via1",#N/A,TRUE,"general";"via2",#N/A,TRUE,"general";"via3",#N/A,TRUE,"general"}</definedName>
    <definedName name="dhgh" localSheetId="13" hidden="1">{"via1",#N/A,TRUE,"general";"via2",#N/A,TRUE,"general";"via3",#N/A,TRUE,"general"}</definedName>
    <definedName name="dhgh" localSheetId="12" hidden="1">{"via1",#N/A,TRUE,"general";"via2",#N/A,TRUE,"general";"via3",#N/A,TRUE,"general"}</definedName>
    <definedName name="dhgh" hidden="1">{"via1",#N/A,TRUE,"general";"via2",#N/A,TRUE,"general";"via3",#N/A,TRUE,"general"}</definedName>
    <definedName name="di" localSheetId="9">#REF!</definedName>
    <definedName name="di" localSheetId="5">#REF!</definedName>
    <definedName name="di" localSheetId="10">#REF!</definedName>
    <definedName name="di" localSheetId="6">#REF!</definedName>
    <definedName name="di" localSheetId="13">#REF!</definedName>
    <definedName name="di" localSheetId="12">#REF!</definedName>
    <definedName name="di">#REF!</definedName>
    <definedName name="DIA" localSheetId="12">#REF!</definedName>
    <definedName name="DIA">#REF!</definedName>
    <definedName name="dia24hr" localSheetId="9">#REF!</definedName>
    <definedName name="dia24hr" localSheetId="5">#REF!</definedName>
    <definedName name="dia24hr" localSheetId="10">#REF!</definedName>
    <definedName name="dia24hr" localSheetId="6">#REF!</definedName>
    <definedName name="dia24hr" localSheetId="13">#REF!</definedName>
    <definedName name="dia24hr" localSheetId="12">#REF!</definedName>
    <definedName name="dia24hr">#REF!</definedName>
    <definedName name="Diametro" localSheetId="9">#REF!</definedName>
    <definedName name="Diametro" localSheetId="5">#REF!</definedName>
    <definedName name="Diametro" localSheetId="10">#REF!</definedName>
    <definedName name="Diametro" localSheetId="6">#REF!</definedName>
    <definedName name="Diametro" localSheetId="13">#REF!</definedName>
    <definedName name="Diametro" localSheetId="12">#REF!</definedName>
    <definedName name="Diametro">#REF!</definedName>
    <definedName name="diametros" localSheetId="9">#REF!</definedName>
    <definedName name="diametros" localSheetId="5">#REF!</definedName>
    <definedName name="diametros" localSheetId="10">#REF!</definedName>
    <definedName name="diametros" localSheetId="6">#REF!</definedName>
    <definedName name="diametros" localSheetId="13">#REF!</definedName>
    <definedName name="diametros" localSheetId="12">#REF!</definedName>
    <definedName name="Diametros">#REF!</definedName>
    <definedName name="diamm" localSheetId="10">#REF!</definedName>
    <definedName name="diamm" localSheetId="12">[10]datos!$D$5:$D$300</definedName>
    <definedName name="diamm">#REF!</definedName>
    <definedName name="dias" localSheetId="9">#REF!</definedName>
    <definedName name="dias" localSheetId="5">#REF!</definedName>
    <definedName name="dias" localSheetId="10">#REF!</definedName>
    <definedName name="dias" localSheetId="6">#REF!</definedName>
    <definedName name="dias" localSheetId="13">#REF!</definedName>
    <definedName name="dias" localSheetId="12">#REF!</definedName>
    <definedName name="dias">#REF!</definedName>
    <definedName name="DIAS_DEL_MES" localSheetId="9">#REF!</definedName>
    <definedName name="DIAS_DEL_MES" localSheetId="5">#REF!</definedName>
    <definedName name="DIAS_DEL_MES" localSheetId="10">#REF!</definedName>
    <definedName name="DIAS_DEL_MES" localSheetId="6">#REF!</definedName>
    <definedName name="DIAS_DEL_MES" localSheetId="13">#REF!</definedName>
    <definedName name="DIAS_DEL_MES" localSheetId="12">#REF!</definedName>
    <definedName name="DIAS_DEL_MES">#REF!</definedName>
    <definedName name="dias_semana" localSheetId="9">#REF!</definedName>
    <definedName name="dias_semana" localSheetId="5">#REF!</definedName>
    <definedName name="dias_semana" localSheetId="10">#REF!</definedName>
    <definedName name="dias_semana" localSheetId="6">#REF!</definedName>
    <definedName name="dias_semana" localSheetId="13">#REF!</definedName>
    <definedName name="dias_semana" localSheetId="12">#REF!</definedName>
    <definedName name="dias_semana">#REF!</definedName>
    <definedName name="Dias_semanales" localSheetId="9">#REF!</definedName>
    <definedName name="Dias_semanales" localSheetId="5">#REF!</definedName>
    <definedName name="Dias_semanales" localSheetId="10">#REF!</definedName>
    <definedName name="Dias_semanales" localSheetId="6">#REF!</definedName>
    <definedName name="Dias_semanales" localSheetId="13">#REF!</definedName>
    <definedName name="Dias_semanales" localSheetId="12">#REF!</definedName>
    <definedName name="Dias_semanales">#REF!</definedName>
    <definedName name="DIAS_SEMANAS" localSheetId="9">#REF!</definedName>
    <definedName name="DIAS_SEMANAS" localSheetId="5">#REF!</definedName>
    <definedName name="DIAS_SEMANAS" localSheetId="10">#REF!</definedName>
    <definedName name="DIAS_SEMANAS" localSheetId="6">#REF!</definedName>
    <definedName name="DIAS_SEMANAS" localSheetId="13">#REF!</definedName>
    <definedName name="DIAS_SEMANAS" localSheetId="12">#REF!</definedName>
    <definedName name="DIAS_SEMANAS">#REF!</definedName>
    <definedName name="diasacumulacion" localSheetId="9">#REF!</definedName>
    <definedName name="diasacumulacion" localSheetId="5">#REF!</definedName>
    <definedName name="diasacumulacion" localSheetId="10">#REF!</definedName>
    <definedName name="diasacumulacion" localSheetId="6">#REF!</definedName>
    <definedName name="diasacumulacion" localSheetId="13">#REF!</definedName>
    <definedName name="diasacumulacion" localSheetId="12">#REF!</definedName>
    <definedName name="diasacumulacion">#REF!</definedName>
    <definedName name="DIASDELMES" localSheetId="9">#REF!</definedName>
    <definedName name="DIASDELMES" localSheetId="5">#REF!</definedName>
    <definedName name="DIASDELMES" localSheetId="10">#REF!</definedName>
    <definedName name="DIASDELMES" localSheetId="6">#REF!</definedName>
    <definedName name="DIASDELMES" localSheetId="13">#REF!</definedName>
    <definedName name="DIASDELMES" localSheetId="12">#REF!</definedName>
    <definedName name="DIASDELMES">#REF!</definedName>
    <definedName name="DIASROTACION" localSheetId="9">#REF!</definedName>
    <definedName name="DIASROTACION" localSheetId="5">#REF!</definedName>
    <definedName name="DIASROTACION" localSheetId="10">#REF!</definedName>
    <definedName name="DIASROTACION" localSheetId="6">#REF!</definedName>
    <definedName name="DIASROTACION" localSheetId="13">#REF!</definedName>
    <definedName name="DIASROTACION" localSheetId="12">#REF!</definedName>
    <definedName name="DIASROTACION">#REF!</definedName>
    <definedName name="DiasSupuestosCierre" localSheetId="9">#REF!</definedName>
    <definedName name="DiasSupuestosCierre" localSheetId="5">#REF!</definedName>
    <definedName name="DiasSupuestosCierre" localSheetId="10">#REF!</definedName>
    <definedName name="DiasSupuestosCierre" localSheetId="6">#REF!</definedName>
    <definedName name="DiasSupuestosCierre" localSheetId="13">#REF!</definedName>
    <definedName name="DiasSupuestosCierre" localSheetId="12">#REF!</definedName>
    <definedName name="DiasSupuestosCierre">#REF!</definedName>
    <definedName name="DIC" localSheetId="12">#REF!</definedName>
    <definedName name="DIC">#REF!</definedName>
    <definedName name="diego" localSheetId="9">#REF!</definedName>
    <definedName name="diego" localSheetId="5">#REF!</definedName>
    <definedName name="diego" localSheetId="10">#REF!</definedName>
    <definedName name="diego" localSheetId="6">#REF!</definedName>
    <definedName name="diego" localSheetId="13">#REF!</definedName>
    <definedName name="diego" localSheetId="12">#REF!</definedName>
    <definedName name="diego">#REF!</definedName>
    <definedName name="diego1" localSheetId="9">#REF!</definedName>
    <definedName name="diego1" localSheetId="5">#REF!</definedName>
    <definedName name="diego1" localSheetId="10">#REF!</definedName>
    <definedName name="diego1" localSheetId="6">#REF!</definedName>
    <definedName name="diego1" localSheetId="13">#REF!</definedName>
    <definedName name="diego1" localSheetId="12">#REF!</definedName>
    <definedName name="diego1">#REF!</definedName>
    <definedName name="Dif.Este" localSheetId="9">#REF!</definedName>
    <definedName name="Dif.Este" localSheetId="5">#REF!</definedName>
    <definedName name="Dif.Este" localSheetId="10">#REF!</definedName>
    <definedName name="Dif.Este" localSheetId="6">#REF!</definedName>
    <definedName name="Dif.Este" localSheetId="13">#REF!</definedName>
    <definedName name="Dif.Este" localSheetId="12">#REF!</definedName>
    <definedName name="Dif.Este">#REF!</definedName>
    <definedName name="Dif.Norte" localSheetId="9">#REF!</definedName>
    <definedName name="Dif.Norte" localSheetId="5">#REF!</definedName>
    <definedName name="Dif.Norte" localSheetId="10">#REF!</definedName>
    <definedName name="Dif.Norte" localSheetId="6">#REF!</definedName>
    <definedName name="Dif.Norte" localSheetId="13">#REF!</definedName>
    <definedName name="Dif.Norte" localSheetId="12">#REF!</definedName>
    <definedName name="Dif.Norte">#REF!</definedName>
    <definedName name="DifConsultoriaFM" localSheetId="12">#REF!</definedName>
    <definedName name="DifConsultoriaFM">#REF!</definedName>
    <definedName name="dina" localSheetId="9">#REF!</definedName>
    <definedName name="dina" localSheetId="5">#REF!</definedName>
    <definedName name="dina" localSheetId="10">#REF!</definedName>
    <definedName name="dina" localSheetId="6">#REF!</definedName>
    <definedName name="dina" localSheetId="13">#REF!</definedName>
    <definedName name="dina" localSheetId="12">#REF!</definedName>
    <definedName name="dina">#REF!</definedName>
    <definedName name="DIRECTO" localSheetId="10">"DIRECTO:  "&amp;TEXT(ROUNDUP(SUMIF(#REF!,#REF!,#REF!)/2,0),"#,##0")&amp;" / "&amp;VLOOKUP(#REF!,#REF!,3,FALSE)</definedName>
    <definedName name="DIRECTO" localSheetId="12">"DIRECTO:  "&amp;TEXT(ROUNDUP(SUMIF([50]apu!$A$1:$A$65536,[50]apu!$A1048576,[50]apu!$G$1:$G$65536)/2,0),"#,##0")&amp;" / "&amp;VLOOKUP([50]apu!$A1048576,'[50]Ppto completo'!$D$1:$F$65536,3,FALSE)</definedName>
    <definedName name="DIRECTO">"DIRECTO:  "&amp;TEXT(ROUNDUP(SUMIF(#REF!,#REF!,#REF!)/2,0),"#,##0")&amp;" / "&amp;VLOOKUP(#REF!,#REF!,3,FALSE)</definedName>
    <definedName name="DIRECTO1" localSheetId="10">#REF!</definedName>
    <definedName name="DIRECTO1" localSheetId="12">[62]APU!$U$132</definedName>
    <definedName name="DIRECTO1">#REF!</definedName>
    <definedName name="DIRECTO10" localSheetId="10">#REF!</definedName>
    <definedName name="DIRECTO10" localSheetId="12">[62]APU!$U$681</definedName>
    <definedName name="DIRECTO10">#REF!</definedName>
    <definedName name="DIRECTO100" localSheetId="10">#REF!</definedName>
    <definedName name="DIRECTO100" localSheetId="12">[62]APU!$U$6171</definedName>
    <definedName name="DIRECTO100">#REF!</definedName>
    <definedName name="DIRECTO101" localSheetId="10">#REF!</definedName>
    <definedName name="DIRECTO101" localSheetId="12">[62]APU!$U$6232</definedName>
    <definedName name="DIRECTO101">#REF!</definedName>
    <definedName name="DIRECTO102" localSheetId="10">#REF!</definedName>
    <definedName name="DIRECTO102" localSheetId="12">[62]APU!$U$6293</definedName>
    <definedName name="DIRECTO102">#REF!</definedName>
    <definedName name="DIRECTO103" localSheetId="10">#REF!</definedName>
    <definedName name="DIRECTO103" localSheetId="12">[62]APU!$U$6354</definedName>
    <definedName name="DIRECTO103">#REF!</definedName>
    <definedName name="DIRECTO104" localSheetId="10">#REF!</definedName>
    <definedName name="DIRECTO104" localSheetId="12">[62]APU!$U$6415</definedName>
    <definedName name="DIRECTO104">#REF!</definedName>
    <definedName name="DIRECTO105" localSheetId="10">#REF!</definedName>
    <definedName name="DIRECTO105" localSheetId="12">[62]APU!$U$6476</definedName>
    <definedName name="DIRECTO105">#REF!</definedName>
    <definedName name="DIRECTO11" localSheetId="10">#REF!</definedName>
    <definedName name="DIRECTO11" localSheetId="12">[62]APU!$U$742</definedName>
    <definedName name="DIRECTO11">#REF!</definedName>
    <definedName name="DIRECTO12" localSheetId="10">#REF!</definedName>
    <definedName name="DIRECTO12" localSheetId="12">[62]APU!$U$803</definedName>
    <definedName name="DIRECTO12">#REF!</definedName>
    <definedName name="DIRECTO124" localSheetId="10">#REF!</definedName>
    <definedName name="DIRECTO124" localSheetId="12">[62]APU!$U$7635</definedName>
    <definedName name="DIRECTO124">#REF!</definedName>
    <definedName name="DIRECTO125" localSheetId="10">#REF!</definedName>
    <definedName name="DIRECTO125" localSheetId="12">[62]APU!$U$7696</definedName>
    <definedName name="DIRECTO125">#REF!</definedName>
    <definedName name="DIRECTO126" localSheetId="10">#REF!</definedName>
    <definedName name="DIRECTO126" localSheetId="12">[62]APU!$U$7757</definedName>
    <definedName name="DIRECTO126">#REF!</definedName>
    <definedName name="DIRECTO127" localSheetId="10">#REF!</definedName>
    <definedName name="DIRECTO127" localSheetId="12">[62]APU!$U$7818</definedName>
    <definedName name="DIRECTO127">#REF!</definedName>
    <definedName name="DIRECTO128" localSheetId="10">#REF!</definedName>
    <definedName name="DIRECTO128" localSheetId="12">[62]APU!$U$7879</definedName>
    <definedName name="DIRECTO128">#REF!</definedName>
    <definedName name="DIRECTO129" localSheetId="10">#REF!</definedName>
    <definedName name="DIRECTO129" localSheetId="12">[62]APU!$U$7940</definedName>
    <definedName name="DIRECTO129">#REF!</definedName>
    <definedName name="DIRECTO13" localSheetId="10">#REF!</definedName>
    <definedName name="DIRECTO13" localSheetId="12">[62]APU!$U$864</definedName>
    <definedName name="DIRECTO13">#REF!</definedName>
    <definedName name="DIRECTO130" localSheetId="10">#REF!</definedName>
    <definedName name="DIRECTO130" localSheetId="12">[62]APU!$U$8001</definedName>
    <definedName name="DIRECTO130">#REF!</definedName>
    <definedName name="DIRECTO131" localSheetId="10">#REF!</definedName>
    <definedName name="DIRECTO131" localSheetId="12">[62]APU!$U$8062</definedName>
    <definedName name="DIRECTO131">#REF!</definedName>
    <definedName name="DIRECTO132" localSheetId="10">#REF!</definedName>
    <definedName name="DIRECTO132" localSheetId="12">[62]APU!$U$8123</definedName>
    <definedName name="DIRECTO132">#REF!</definedName>
    <definedName name="DIRECTO133" localSheetId="10">#REF!</definedName>
    <definedName name="DIRECTO133" localSheetId="12">[62]APU!$U$8184</definedName>
    <definedName name="DIRECTO133">#REF!</definedName>
    <definedName name="DIRECTO134" localSheetId="10">#REF!</definedName>
    <definedName name="DIRECTO134" localSheetId="12">[62]APU!$U$8245</definedName>
    <definedName name="DIRECTO134">#REF!</definedName>
    <definedName name="DIRECTO14" localSheetId="10">#REF!</definedName>
    <definedName name="DIRECTO14" localSheetId="12">[62]APU!$U$925</definedName>
    <definedName name="DIRECTO14">#REF!</definedName>
    <definedName name="DIRECTO15" localSheetId="10">#REF!</definedName>
    <definedName name="DIRECTO15" localSheetId="12">[62]APU!$U$986</definedName>
    <definedName name="DIRECTO15">#REF!</definedName>
    <definedName name="DIRECTO16" localSheetId="10">#REF!</definedName>
    <definedName name="DIRECTO16" localSheetId="12">[62]APU!$U$1047</definedName>
    <definedName name="DIRECTO16">#REF!</definedName>
    <definedName name="DIRECTO17" localSheetId="10">#REF!</definedName>
    <definedName name="DIRECTO17" localSheetId="12">[62]APU!$U$1108</definedName>
    <definedName name="DIRECTO17">#REF!</definedName>
    <definedName name="DIRECTO18" localSheetId="10">#REF!</definedName>
    <definedName name="DIRECTO18" localSheetId="12">[62]APU!$U$1169</definedName>
    <definedName name="DIRECTO18">#REF!</definedName>
    <definedName name="DIRECTO2" localSheetId="10">#REF!</definedName>
    <definedName name="DIRECTO2" localSheetId="12">[62]APU!$U$193</definedName>
    <definedName name="DIRECTO2">#REF!</definedName>
    <definedName name="DIRECTO2.10" localSheetId="10">#REF!</definedName>
    <definedName name="DIRECTO2.10" localSheetId="12">[62]APU!$U$14889</definedName>
    <definedName name="DIRECTO2.10">#REF!</definedName>
    <definedName name="DIRECTO2.11" localSheetId="10">#REF!</definedName>
    <definedName name="DIRECTO2.11" localSheetId="12">[62]APU!$U$14950</definedName>
    <definedName name="DIRECTO2.11">#REF!</definedName>
    <definedName name="DIRECTO2.12" localSheetId="10">#REF!</definedName>
    <definedName name="DIRECTO2.12" localSheetId="12">[62]APU!$U$15011</definedName>
    <definedName name="DIRECTO2.12">#REF!</definedName>
    <definedName name="DIRECTO2.9" localSheetId="10">#REF!</definedName>
    <definedName name="DIRECTO2.9" localSheetId="12">[62]APU!$U$11839</definedName>
    <definedName name="DIRECTO2.9">#REF!</definedName>
    <definedName name="DIRECTO21" localSheetId="10">#REF!</definedName>
    <definedName name="DIRECTO21" localSheetId="12">[62]APU!$U$1352</definedName>
    <definedName name="DIRECTO21">#REF!</definedName>
    <definedName name="DIRECTO22" localSheetId="10">#REF!</definedName>
    <definedName name="DIRECTO22" localSheetId="12">[62]APU!$U$1413</definedName>
    <definedName name="DIRECTO22">#REF!</definedName>
    <definedName name="DIRECTO23" localSheetId="10">#REF!</definedName>
    <definedName name="DIRECTO23" localSheetId="12">[62]APU!$U$1474</definedName>
    <definedName name="DIRECTO23">#REF!</definedName>
    <definedName name="DIRECTO24" localSheetId="10">#REF!</definedName>
    <definedName name="DIRECTO24" localSheetId="12">[62]APU!$U$1535</definedName>
    <definedName name="DIRECTO24">#REF!</definedName>
    <definedName name="DIRECTO25" localSheetId="10">#REF!</definedName>
    <definedName name="DIRECTO25" localSheetId="12">[62]APU!$U$1596</definedName>
    <definedName name="DIRECTO25">#REF!</definedName>
    <definedName name="DIRECTO26" localSheetId="10">#REF!</definedName>
    <definedName name="DIRECTO26" localSheetId="12">[62]APU!$U$1657</definedName>
    <definedName name="DIRECTO26">#REF!</definedName>
    <definedName name="DIRECTO27" localSheetId="10">#REF!</definedName>
    <definedName name="DIRECTO27" localSheetId="12">[62]APU!$U$1718</definedName>
    <definedName name="DIRECTO27">#REF!</definedName>
    <definedName name="DIRECTO28" localSheetId="10">#REF!</definedName>
    <definedName name="DIRECTO28" localSheetId="12">[62]APU!$U$1779</definedName>
    <definedName name="DIRECTO28">#REF!</definedName>
    <definedName name="DIRECTO29" localSheetId="10">#REF!</definedName>
    <definedName name="DIRECTO29" localSheetId="12">[62]APU!$U$1840</definedName>
    <definedName name="DIRECTO29">#REF!</definedName>
    <definedName name="DIRECTO3" localSheetId="10">#REF!</definedName>
    <definedName name="DIRECTO3" localSheetId="12">[62]APU!$U$254</definedName>
    <definedName name="DIRECTO3">#REF!</definedName>
    <definedName name="DIRECTO3.15" localSheetId="10">#REF!</definedName>
    <definedName name="DIRECTO3.15" localSheetId="12">[62]APU!$U$8667</definedName>
    <definedName name="DIRECTO3.15">#REF!</definedName>
    <definedName name="DIRECTO3.16" localSheetId="10">#REF!</definedName>
    <definedName name="DIRECTO3.16" localSheetId="12">[62]APU!$U$8728</definedName>
    <definedName name="DIRECTO3.16">#REF!</definedName>
    <definedName name="DIRECTO3.17" localSheetId="10">#REF!</definedName>
    <definedName name="DIRECTO3.17" localSheetId="12">[62]APU!$U$8789</definedName>
    <definedName name="DIRECTO3.17">#REF!</definedName>
    <definedName name="DIRECTO3.18" localSheetId="10">#REF!</definedName>
    <definedName name="DIRECTO3.18" localSheetId="12">[62]APU!$U$8850</definedName>
    <definedName name="DIRECTO3.18">#REF!</definedName>
    <definedName name="DIRECTO3.19" localSheetId="10">#REF!</definedName>
    <definedName name="DIRECTO3.19" localSheetId="12">[62]APU!$U$8911</definedName>
    <definedName name="DIRECTO3.19">#REF!</definedName>
    <definedName name="DIRECTO3.20" localSheetId="10">#REF!</definedName>
    <definedName name="DIRECTO3.20" localSheetId="12">[62]APU!$U$8972</definedName>
    <definedName name="DIRECTO3.20">#REF!</definedName>
    <definedName name="DIRECTO3.21" localSheetId="10">#REF!</definedName>
    <definedName name="DIRECTO3.21" localSheetId="12">[62]APU!$U$11961</definedName>
    <definedName name="DIRECTO3.21">#REF!</definedName>
    <definedName name="DIRECTO3.22" localSheetId="10">#REF!</definedName>
    <definedName name="DIRECTO3.22" localSheetId="12">[62]APU!$U$14523</definedName>
    <definedName name="DIRECTO3.22">#REF!</definedName>
    <definedName name="DIRECTO3.23" localSheetId="10">#REF!</definedName>
    <definedName name="DIRECTO3.23" localSheetId="12">[62]APU!$U$15133</definedName>
    <definedName name="DIRECTO3.23">#REF!</definedName>
    <definedName name="DIRECTO3.24" localSheetId="10">#REF!</definedName>
    <definedName name="DIRECTO3.24" localSheetId="12">[62]APU!$U$16292</definedName>
    <definedName name="DIRECTO3.24">#REF!</definedName>
    <definedName name="DIRECTO3.25" localSheetId="10">#REF!</definedName>
    <definedName name="DIRECTO3.25" localSheetId="12">[62]APU!$U$16353</definedName>
    <definedName name="DIRECTO3.25">#REF!</definedName>
    <definedName name="DIRECTO3.26" localSheetId="10">#REF!</definedName>
    <definedName name="DIRECTO3.26" localSheetId="12">[62]APU!$U$16414</definedName>
    <definedName name="DIRECTO3.26">#REF!</definedName>
    <definedName name="DIRECTO3.27" localSheetId="10">#REF!</definedName>
    <definedName name="DIRECTO3.27" localSheetId="12">[62]APU!$U$16475</definedName>
    <definedName name="DIRECTO3.27">#REF!</definedName>
    <definedName name="DIRECTO3.28" localSheetId="10">#REF!</definedName>
    <definedName name="DIRECTO3.28" localSheetId="12">[62]APU!$U$16536</definedName>
    <definedName name="DIRECTO3.28">#REF!</definedName>
    <definedName name="DIRECTO30" localSheetId="10">#REF!</definedName>
    <definedName name="DIRECTO30" localSheetId="12">[62]APU!$U$1901</definedName>
    <definedName name="DIRECTO30">#REF!</definedName>
    <definedName name="DIRECTO31" localSheetId="10">#REF!</definedName>
    <definedName name="DIRECTO31" localSheetId="12">[62]APU!$U$1962</definedName>
    <definedName name="DIRECTO31">#REF!</definedName>
    <definedName name="DIRECTO32" localSheetId="10">#REF!</definedName>
    <definedName name="DIRECTO32" localSheetId="12">[62]APU!$U$2023</definedName>
    <definedName name="DIRECTO32">#REF!</definedName>
    <definedName name="DIRECTO33" localSheetId="10">#REF!</definedName>
    <definedName name="DIRECTO33" localSheetId="12">[62]APU!$U$2084</definedName>
    <definedName name="DIRECTO33">#REF!</definedName>
    <definedName name="DIRECTO34" localSheetId="10">#REF!</definedName>
    <definedName name="DIRECTO34" localSheetId="12">[62]APU!$U$2145</definedName>
    <definedName name="DIRECTO34">#REF!</definedName>
    <definedName name="DIRECTO35" localSheetId="10">#REF!</definedName>
    <definedName name="DIRECTO35" localSheetId="12">[62]APU!$U$2206</definedName>
    <definedName name="DIRECTO35">#REF!</definedName>
    <definedName name="DIRECTO36" localSheetId="10">#REF!</definedName>
    <definedName name="DIRECTO36" localSheetId="12">[62]APU!$U$2267</definedName>
    <definedName name="DIRECTO36">#REF!</definedName>
    <definedName name="DIRECTO37" localSheetId="10">#REF!</definedName>
    <definedName name="DIRECTO37" localSheetId="12">[62]APU!$U$2328</definedName>
    <definedName name="DIRECTO37">#REF!</definedName>
    <definedName name="DIRECTO38" localSheetId="10">#REF!</definedName>
    <definedName name="DIRECTO38" localSheetId="12">[62]APU!$U$2389</definedName>
    <definedName name="DIRECTO38">#REF!</definedName>
    <definedName name="DIRECTO39" localSheetId="10">#REF!</definedName>
    <definedName name="DIRECTO39" localSheetId="12">[62]APU!$U$2450</definedName>
    <definedName name="DIRECTO39">#REF!</definedName>
    <definedName name="DIRECTO4" localSheetId="10">#REF!</definedName>
    <definedName name="DIRECTO4" localSheetId="12">[62]APU!$U$315</definedName>
    <definedName name="DIRECTO4">#REF!</definedName>
    <definedName name="DIRECTO4.20" localSheetId="10">#REF!</definedName>
    <definedName name="DIRECTO4.20" localSheetId="12">[62]APU!$U$9216</definedName>
    <definedName name="DIRECTO4.20">#REF!</definedName>
    <definedName name="DIRECTO4.21" localSheetId="10">#REF!</definedName>
    <definedName name="DIRECTO4.21" localSheetId="12">[62]APU!$U$9277</definedName>
    <definedName name="DIRECTO4.21">#REF!</definedName>
    <definedName name="DIRECTO4.22" localSheetId="10">#REF!</definedName>
    <definedName name="DIRECTO4.22" localSheetId="12">[62]APU!$U$9338</definedName>
    <definedName name="DIRECTO4.22">#REF!</definedName>
    <definedName name="DIRECTO4.23" localSheetId="10">#REF!</definedName>
    <definedName name="DIRECTO4.23" localSheetId="12">[62]APU!$U$9399</definedName>
    <definedName name="DIRECTO4.23">#REF!</definedName>
    <definedName name="DIRECTO4.24" localSheetId="10">#REF!</definedName>
    <definedName name="DIRECTO4.24" localSheetId="12">[62]APU!$U$9460</definedName>
    <definedName name="DIRECTO4.24">#REF!</definedName>
    <definedName name="DIRECTO4.25" localSheetId="10">#REF!</definedName>
    <definedName name="DIRECTO4.25" localSheetId="12">[62]APU!$U$9521</definedName>
    <definedName name="DIRECTO4.25">#REF!</definedName>
    <definedName name="DIRECTO4.26" localSheetId="10">#REF!</definedName>
    <definedName name="DIRECTO4.26" localSheetId="12">[62]APU!$U$9582</definedName>
    <definedName name="DIRECTO4.26">#REF!</definedName>
    <definedName name="DIRECTO4.27" localSheetId="10">#REF!</definedName>
    <definedName name="DIRECTO4.27" localSheetId="12">[62]APU!$U$9643</definedName>
    <definedName name="DIRECTO4.27">#REF!</definedName>
    <definedName name="DIRECTO4.28" localSheetId="10">#REF!</definedName>
    <definedName name="DIRECTO4.28" localSheetId="12">[62]APU!$U$9704</definedName>
    <definedName name="DIRECTO4.28">#REF!</definedName>
    <definedName name="DIRECTO4.29" localSheetId="10">#REF!</definedName>
    <definedName name="DIRECTO4.29" localSheetId="12">[62]APU!$U$9765</definedName>
    <definedName name="DIRECTO4.29">#REF!</definedName>
    <definedName name="DIRECTO4.30" localSheetId="10">#REF!</definedName>
    <definedName name="DIRECTO4.30" localSheetId="12">[62]APU!$U$9826</definedName>
    <definedName name="DIRECTO4.30">#REF!</definedName>
    <definedName name="DIRECTO4.31" localSheetId="10">#REF!</definedName>
    <definedName name="DIRECTO4.31" localSheetId="12">[62]APU!$U$9887</definedName>
    <definedName name="DIRECTO4.31">#REF!</definedName>
    <definedName name="DIRECTO4.32" localSheetId="10">#REF!</definedName>
    <definedName name="DIRECTO4.32" localSheetId="12">[62]APU!$U$9948</definedName>
    <definedName name="DIRECTO4.32">#REF!</definedName>
    <definedName name="DIRECTO4.33" localSheetId="10">#REF!</definedName>
    <definedName name="DIRECTO4.33" localSheetId="12">[62]APU!$U$10009</definedName>
    <definedName name="DIRECTO4.33">#REF!</definedName>
    <definedName name="DIRECTO4.34" localSheetId="10">#REF!</definedName>
    <definedName name="DIRECTO4.34" localSheetId="12">[62]APU!$U$10070</definedName>
    <definedName name="DIRECTO4.34">#REF!</definedName>
    <definedName name="DIRECTO4.35" localSheetId="10">#REF!</definedName>
    <definedName name="DIRECTO4.35" localSheetId="12">[62]APU!$U$11595</definedName>
    <definedName name="DIRECTO4.35">#REF!</definedName>
    <definedName name="DIRECTO4.36" localSheetId="10">#REF!</definedName>
    <definedName name="DIRECTO4.36" localSheetId="12">[62]APU!$U$11656</definedName>
    <definedName name="DIRECTO4.36">#REF!</definedName>
    <definedName name="DIRECTO4.37" localSheetId="10">#REF!</definedName>
    <definedName name="DIRECTO4.37" localSheetId="12">[62]APU!$U$15987</definedName>
    <definedName name="DIRECTO4.37">#REF!</definedName>
    <definedName name="DIRECTO4.38" localSheetId="10">#REF!</definedName>
    <definedName name="DIRECTO4.38" localSheetId="12">[62]APU!$U$15194</definedName>
    <definedName name="DIRECTO4.38">#REF!</definedName>
    <definedName name="DIRECTO4.39" localSheetId="10">#REF!</definedName>
    <definedName name="DIRECTO4.39" localSheetId="12">[62]APU!$U$14279</definedName>
    <definedName name="DIRECTO4.39">#REF!</definedName>
    <definedName name="DIRECTO4.40" localSheetId="10">#REF!</definedName>
    <definedName name="DIRECTO4.40" localSheetId="12">[62]APU!$U$14340</definedName>
    <definedName name="DIRECTO4.40">#REF!</definedName>
    <definedName name="DIRECTO4.41" localSheetId="10">#REF!</definedName>
    <definedName name="DIRECTO4.41" localSheetId="12">[62]APU!$U$14401</definedName>
    <definedName name="DIRECTO4.41">#REF!</definedName>
    <definedName name="DIRECTO4.42" localSheetId="10">#REF!</definedName>
    <definedName name="DIRECTO4.42" localSheetId="12">[62]APU!$U$14462</definedName>
    <definedName name="DIRECTO4.42">#REF!</definedName>
    <definedName name="DIRECTO4.43" localSheetId="10">#REF!</definedName>
    <definedName name="DIRECTO4.43" localSheetId="12">[62]APU!$U$14584</definedName>
    <definedName name="DIRECTO4.43">#REF!</definedName>
    <definedName name="DIRECTO4.44" localSheetId="10">#REF!</definedName>
    <definedName name="DIRECTO4.44" localSheetId="12">[62]APU!$U$16048</definedName>
    <definedName name="DIRECTO4.44">#REF!</definedName>
    <definedName name="DIRECTO4.45" localSheetId="10">#REF!</definedName>
    <definedName name="DIRECTO4.45" localSheetId="12">[62]APU!$U$16109</definedName>
    <definedName name="DIRECTO4.45">#REF!</definedName>
    <definedName name="DIRECTO4.46" localSheetId="10">#REF!</definedName>
    <definedName name="DIRECTO4.46" localSheetId="12">[62]APU!$U$14706</definedName>
    <definedName name="DIRECTO4.46">#REF!</definedName>
    <definedName name="DIRECTO4.47" localSheetId="10">#REF!</definedName>
    <definedName name="DIRECTO4.47" localSheetId="12">[62]APU!$U$15926</definedName>
    <definedName name="DIRECTO4.47">#REF!</definedName>
    <definedName name="DIRECTO4.48" localSheetId="10">#REF!</definedName>
    <definedName name="DIRECTO4.48" localSheetId="12">[62]APU!$U$16170</definedName>
    <definedName name="DIRECTO4.48">#REF!</definedName>
    <definedName name="DIRECTO4.49" localSheetId="10">#REF!</definedName>
    <definedName name="DIRECTO4.49" localSheetId="12">[62]APU!$U$16231</definedName>
    <definedName name="DIRECTO4.49">#REF!</definedName>
    <definedName name="DIRECTO4.50" localSheetId="10">#REF!</definedName>
    <definedName name="DIRECTO4.50" localSheetId="12">[62]APU!$U$16902</definedName>
    <definedName name="DIRECTO4.50">#REF!</definedName>
    <definedName name="DIRECTO4.51" localSheetId="10">#REF!</definedName>
    <definedName name="DIRECTO4.51" localSheetId="12">[62]APU!$U$17634</definedName>
    <definedName name="DIRECTO4.51">#REF!</definedName>
    <definedName name="DIRECTO4.52" localSheetId="10">#REF!</definedName>
    <definedName name="DIRECTO4.52" localSheetId="12">[62]APU!$U$17695</definedName>
    <definedName name="DIRECTO4.52">#REF!</definedName>
    <definedName name="DIRECTO40" localSheetId="10">#REF!</definedName>
    <definedName name="DIRECTO40" localSheetId="12">[62]APU!$U$2511</definedName>
    <definedName name="DIRECTO40">#REF!</definedName>
    <definedName name="DIRECTO41" localSheetId="10">#REF!</definedName>
    <definedName name="DIRECTO41" localSheetId="12">[62]APU!$U$2572</definedName>
    <definedName name="DIRECTO41">#REF!</definedName>
    <definedName name="DIRECTO42" localSheetId="10">#REF!</definedName>
    <definedName name="DIRECTO42" localSheetId="12">[62]APU!$U$2633</definedName>
    <definedName name="DIRECTO42">#REF!</definedName>
    <definedName name="DIRECTO43" localSheetId="10">#REF!</definedName>
    <definedName name="DIRECTO43" localSheetId="12">[62]APU!$U$2694</definedName>
    <definedName name="DIRECTO43">#REF!</definedName>
    <definedName name="DIRECTO44" localSheetId="10">#REF!</definedName>
    <definedName name="DIRECTO44" localSheetId="12">[62]APU!$U$2755</definedName>
    <definedName name="DIRECTO44">#REF!</definedName>
    <definedName name="DIRECTO45" localSheetId="10">#REF!</definedName>
    <definedName name="DIRECTO45" localSheetId="12">[62]APU!$U$2816</definedName>
    <definedName name="DIRECTO45">#REF!</definedName>
    <definedName name="DIRECTO46" localSheetId="10">#REF!</definedName>
    <definedName name="DIRECTO46" localSheetId="12">[62]APU!$U$2877</definedName>
    <definedName name="DIRECTO46">#REF!</definedName>
    <definedName name="DIRECTO47" localSheetId="10">#REF!</definedName>
    <definedName name="DIRECTO47" localSheetId="12">[62]APU!$U$2938</definedName>
    <definedName name="DIRECTO47">#REF!</definedName>
    <definedName name="DIRECTO48" localSheetId="10">#REF!</definedName>
    <definedName name="DIRECTO48" localSheetId="12">[62]APU!$U$2999</definedName>
    <definedName name="DIRECTO48">#REF!</definedName>
    <definedName name="DIRECTO49" localSheetId="10">#REF!</definedName>
    <definedName name="DIRECTO49" localSheetId="12">[62]APU!$U$3060</definedName>
    <definedName name="DIRECTO49">#REF!</definedName>
    <definedName name="DIRECTO5" localSheetId="10">#REF!</definedName>
    <definedName name="DIRECTO5" localSheetId="12">[62]APU!$U$376</definedName>
    <definedName name="DIRECTO5">#REF!</definedName>
    <definedName name="DIRECTO5.100" localSheetId="10">#REF!</definedName>
    <definedName name="DIRECTO5.100" localSheetId="12">[62]APU!$U$12449</definedName>
    <definedName name="DIRECTO5.100">#REF!</definedName>
    <definedName name="DIRECTO5.101" localSheetId="10">#REF!</definedName>
    <definedName name="DIRECTO5.101" localSheetId="12">[62]APU!$U$12510</definedName>
    <definedName name="DIRECTO5.101">#REF!</definedName>
    <definedName name="DIRECTO5.104" localSheetId="10">#REF!</definedName>
    <definedName name="DIRECTO5.104" localSheetId="12">[62]APU!$U$12571</definedName>
    <definedName name="DIRECTO5.104">#REF!</definedName>
    <definedName name="DIRECTO5.105" localSheetId="10">#REF!</definedName>
    <definedName name="DIRECTO5.105" localSheetId="12">[62]APU!$U$12632</definedName>
    <definedName name="DIRECTO5.105">#REF!</definedName>
    <definedName name="DIRECTO5.106" localSheetId="10">#REF!</definedName>
    <definedName name="DIRECTO5.106" localSheetId="12">[62]APU!$U$12693</definedName>
    <definedName name="DIRECTO5.106">#REF!</definedName>
    <definedName name="DIRECTO5.107" localSheetId="10">#REF!</definedName>
    <definedName name="DIRECTO5.107" localSheetId="12">[62]APU!$U$12754</definedName>
    <definedName name="DIRECTO5.107">#REF!</definedName>
    <definedName name="DIRECTO5.108" localSheetId="10">#REF!</definedName>
    <definedName name="DIRECTO5.108" localSheetId="12">[62]APU!$U$12815</definedName>
    <definedName name="DIRECTO5.108">#REF!</definedName>
    <definedName name="DIRECTO5.109" localSheetId="10">#REF!</definedName>
    <definedName name="DIRECTO5.109" localSheetId="12">[62]APU!$U$12876</definedName>
    <definedName name="DIRECTO5.109">#REF!</definedName>
    <definedName name="DIRECTO5.111" localSheetId="10">#REF!</definedName>
    <definedName name="DIRECTO5.111" localSheetId="12">[62]APU!$U$12937</definedName>
    <definedName name="DIRECTO5.111">#REF!</definedName>
    <definedName name="DIRECTO5.112" localSheetId="10">#REF!</definedName>
    <definedName name="DIRECTO5.112" localSheetId="12">[62]APU!$U$12998</definedName>
    <definedName name="DIRECTO5.112">#REF!</definedName>
    <definedName name="DIRECTO5.113" localSheetId="10">#REF!</definedName>
    <definedName name="DIRECTO5.113" localSheetId="12">[62]APU!$U$14767</definedName>
    <definedName name="DIRECTO5.113">#REF!</definedName>
    <definedName name="DIRECTO5.114" localSheetId="10">#REF!</definedName>
    <definedName name="DIRECTO5.114" localSheetId="12">[62]APU!$U$14828</definedName>
    <definedName name="DIRECTO5.114">#REF!</definedName>
    <definedName name="DIRECTO5.115" localSheetId="10">#REF!</definedName>
    <definedName name="DIRECTO5.115" localSheetId="12">[62]APU!$U$15072</definedName>
    <definedName name="DIRECTO5.115">#REF!</definedName>
    <definedName name="DIRECTO5.53" localSheetId="10">#REF!</definedName>
    <definedName name="DIRECTO5.53" localSheetId="12">[62]APU!$U$10131</definedName>
    <definedName name="DIRECTO5.53">#REF!</definedName>
    <definedName name="DIRECTO5.54" localSheetId="10">#REF!</definedName>
    <definedName name="DIRECTO5.54" localSheetId="12">[62]APU!$U$10192</definedName>
    <definedName name="DIRECTO5.54">#REF!</definedName>
    <definedName name="DIRECTO5.55" localSheetId="10">#REF!</definedName>
    <definedName name="DIRECTO5.55" localSheetId="12">[62]APU!$U$10253</definedName>
    <definedName name="DIRECTO5.55">#REF!</definedName>
    <definedName name="DIRECTO5.56" localSheetId="10">#REF!</definedName>
    <definedName name="DIRECTO5.56" localSheetId="12">[62]APU!$U$10314</definedName>
    <definedName name="DIRECTO5.56">#REF!</definedName>
    <definedName name="DIRECTO5.57" localSheetId="10">#REF!</definedName>
    <definedName name="DIRECTO5.57" localSheetId="12">[62]APU!$U$10375</definedName>
    <definedName name="DIRECTO5.57">#REF!</definedName>
    <definedName name="DIRECTO5.58" localSheetId="10">#REF!</definedName>
    <definedName name="DIRECTO5.58" localSheetId="12">[62]APU!$U$10436</definedName>
    <definedName name="DIRECTO5.58">#REF!</definedName>
    <definedName name="DIRECTO5.59" localSheetId="10">#REF!</definedName>
    <definedName name="DIRECTO5.59" localSheetId="12">[62]APU!$U$10497</definedName>
    <definedName name="DIRECTO5.59">#REF!</definedName>
    <definedName name="DIRECTO5.60" localSheetId="10">#REF!</definedName>
    <definedName name="DIRECTO5.60" localSheetId="12">[62]APU!$U$10558</definedName>
    <definedName name="DIRECTO5.60">#REF!</definedName>
    <definedName name="DIRECTO5.61" localSheetId="10">#REF!</definedName>
    <definedName name="DIRECTO5.61" localSheetId="12">[62]APU!$U$10619</definedName>
    <definedName name="DIRECTO5.61">#REF!</definedName>
    <definedName name="DIRECTO5.62" localSheetId="10">#REF!</definedName>
    <definedName name="DIRECTO5.62" localSheetId="12">[62]APU!$U$10680</definedName>
    <definedName name="DIRECTO5.62">#REF!</definedName>
    <definedName name="DIRECTO5.63" localSheetId="10">#REF!</definedName>
    <definedName name="DIRECTO5.63" localSheetId="12">[62]APU!$U$10741</definedName>
    <definedName name="DIRECTO5.63">#REF!</definedName>
    <definedName name="DIRECTO5.64" localSheetId="10">#REF!</definedName>
    <definedName name="DIRECTO5.64" localSheetId="12">[62]APU!$U$10802</definedName>
    <definedName name="DIRECTO5.64">#REF!</definedName>
    <definedName name="DIRECTO5.65" localSheetId="10">#REF!</definedName>
    <definedName name="DIRECTO5.65" localSheetId="12">[62]APU!$U$10863</definedName>
    <definedName name="DIRECTO5.65">#REF!</definedName>
    <definedName name="DIRECTO5.66" localSheetId="10">#REF!</definedName>
    <definedName name="DIRECTO5.66" localSheetId="12">[62]APU!$U$10924</definedName>
    <definedName name="DIRECTO5.66">#REF!</definedName>
    <definedName name="DIRECTO5.67" localSheetId="10">#REF!</definedName>
    <definedName name="DIRECTO5.67" localSheetId="12">[62]APU!$U$10985</definedName>
    <definedName name="DIRECTO5.67">#REF!</definedName>
    <definedName name="DIRECTO5.68" localSheetId="10">#REF!</definedName>
    <definedName name="DIRECTO5.68" localSheetId="12">[62]APU!$U$11046</definedName>
    <definedName name="DIRECTO5.68">#REF!</definedName>
    <definedName name="DIRECTO5.69" localSheetId="10">#REF!</definedName>
    <definedName name="DIRECTO5.69" localSheetId="12">[62]APU!$U$11107</definedName>
    <definedName name="DIRECTO5.69">#REF!</definedName>
    <definedName name="DIRECTO5.70" localSheetId="10">#REF!</definedName>
    <definedName name="DIRECTO5.70" localSheetId="12">[62]APU!$U$11168</definedName>
    <definedName name="DIRECTO5.70">#REF!</definedName>
    <definedName name="DIRECTO5.71" localSheetId="10">#REF!</definedName>
    <definedName name="DIRECTO5.71" localSheetId="12">[62]APU!$U$11229</definedName>
    <definedName name="DIRECTO5.71">#REF!</definedName>
    <definedName name="DIRECTO5.72" localSheetId="10">#REF!</definedName>
    <definedName name="DIRECTO5.72" localSheetId="12">[62]APU!$U$12022</definedName>
    <definedName name="DIRECTO5.72">#REF!</definedName>
    <definedName name="DIRECTO5.73" localSheetId="10">#REF!</definedName>
    <definedName name="DIRECTO5.73" localSheetId="12">[62]APU!$U$12083</definedName>
    <definedName name="DIRECTO5.73">#REF!</definedName>
    <definedName name="DIRECTO5.74" localSheetId="10">#REF!</definedName>
    <definedName name="DIRECTO5.74" localSheetId="12">[62]APU!$U$12144</definedName>
    <definedName name="DIRECTO5.74">#REF!</definedName>
    <definedName name="DIRECTO5.77" localSheetId="10">#REF!</definedName>
    <definedName name="DIRECTO5.77" localSheetId="12">[62]APU!$U$12205</definedName>
    <definedName name="DIRECTO5.77">#REF!</definedName>
    <definedName name="DIRECTO5.78" localSheetId="10">#REF!</definedName>
    <definedName name="DIRECTO5.78" localSheetId="12">[62]APU!$U$12327</definedName>
    <definedName name="DIRECTO5.78">#REF!</definedName>
    <definedName name="DIRECTO5.79" localSheetId="10">#REF!</definedName>
    <definedName name="DIRECTO5.79" localSheetId="12">[62]APU!$U$12388</definedName>
    <definedName name="DIRECTO5.79">#REF!</definedName>
    <definedName name="DIRECTO5.80" localSheetId="10">#REF!</definedName>
    <definedName name="DIRECTO5.80" localSheetId="12">[62]APU!$U$12266</definedName>
    <definedName name="DIRECTO5.80">#REF!</definedName>
    <definedName name="DIRECTO5.82" localSheetId="10">#REF!</definedName>
    <definedName name="DIRECTO5.82" localSheetId="12">[62]APU!$U$14035</definedName>
    <definedName name="DIRECTO5.82">#REF!</definedName>
    <definedName name="DIRECTO5.83" localSheetId="10">#REF!</definedName>
    <definedName name="DIRECTO5.83" localSheetId="12">[62]APU!$U$14096</definedName>
    <definedName name="DIRECTO5.83">#REF!</definedName>
    <definedName name="DIRECTO5.84" localSheetId="10">#REF!</definedName>
    <definedName name="DIRECTO5.84" localSheetId="12">[62]APU!$U$13364</definedName>
    <definedName name="DIRECTO5.84">#REF!</definedName>
    <definedName name="DIRECTO5.85" localSheetId="10">#REF!</definedName>
    <definedName name="DIRECTO5.85" localSheetId="12">[62]APU!$U$13425</definedName>
    <definedName name="DIRECTO5.85">#REF!</definedName>
    <definedName name="DIRECTO5.86" localSheetId="10">#REF!</definedName>
    <definedName name="DIRECTO5.86" localSheetId="12">[62]APU!$U$13486</definedName>
    <definedName name="DIRECTO5.86">#REF!</definedName>
    <definedName name="DIRECTO5.87" localSheetId="10">#REF!</definedName>
    <definedName name="DIRECTO5.87" localSheetId="12">[62]APU!$U$13547</definedName>
    <definedName name="DIRECTO5.87">#REF!</definedName>
    <definedName name="DIRECTO5.88" localSheetId="10">#REF!</definedName>
    <definedName name="DIRECTO5.88" localSheetId="12">[62]APU!$U$13608</definedName>
    <definedName name="DIRECTO5.88">#REF!</definedName>
    <definedName name="DIRECTO5.89" localSheetId="10">#REF!</definedName>
    <definedName name="DIRECTO5.89" localSheetId="12">[62]APU!$U$13669</definedName>
    <definedName name="DIRECTO5.89">#REF!</definedName>
    <definedName name="DIRECTO5.90" localSheetId="10">#REF!</definedName>
    <definedName name="DIRECTO5.90" localSheetId="12">[62]APU!$U$13730</definedName>
    <definedName name="DIRECTO5.90">#REF!</definedName>
    <definedName name="DIRECTO5.91" localSheetId="10">#REF!</definedName>
    <definedName name="DIRECTO5.91" localSheetId="12">[62]APU!$U$13791</definedName>
    <definedName name="DIRECTO5.91">#REF!</definedName>
    <definedName name="DIRECTO5.92" localSheetId="10">#REF!</definedName>
    <definedName name="DIRECTO5.92" localSheetId="12">[62]APU!$U$13852</definedName>
    <definedName name="DIRECTO5.92">#REF!</definedName>
    <definedName name="DIRECTO5.93" localSheetId="10">#REF!</definedName>
    <definedName name="DIRECTO5.93" localSheetId="12">[62]APU!$U$13913</definedName>
    <definedName name="DIRECTO5.93">#REF!</definedName>
    <definedName name="DIRECTO5.94" localSheetId="10">#REF!</definedName>
    <definedName name="DIRECTO5.94" localSheetId="12">[62]APU!$U$13974</definedName>
    <definedName name="DIRECTO5.94">#REF!</definedName>
    <definedName name="DIRECTO5.95" localSheetId="10">#REF!</definedName>
    <definedName name="DIRECTO5.95" localSheetId="12">[62]APU!$U$13059</definedName>
    <definedName name="DIRECTO5.95">#REF!</definedName>
    <definedName name="DIRECTO5.96" localSheetId="10">#REF!</definedName>
    <definedName name="DIRECTO5.96" localSheetId="12">[62]APU!$U$13120</definedName>
    <definedName name="DIRECTO5.96">#REF!</definedName>
    <definedName name="DIRECTO5.97" localSheetId="10">#REF!</definedName>
    <definedName name="DIRECTO5.97" localSheetId="12">[62]APU!$U$13181</definedName>
    <definedName name="DIRECTO5.97">#REF!</definedName>
    <definedName name="DIRECTO5.98" localSheetId="10">#REF!</definedName>
    <definedName name="DIRECTO5.98" localSheetId="12">[62]APU!$U$13242</definedName>
    <definedName name="DIRECTO5.98">#REF!</definedName>
    <definedName name="DIRECTO5.99" localSheetId="10">#REF!</definedName>
    <definedName name="DIRECTO5.99" localSheetId="12">[62]APU!$U$13303</definedName>
    <definedName name="DIRECTO5.99">#REF!</definedName>
    <definedName name="DIRECTO50" localSheetId="10">#REF!</definedName>
    <definedName name="DIRECTO50" localSheetId="12">[62]APU!$U$3121</definedName>
    <definedName name="DIRECTO50">#REF!</definedName>
    <definedName name="DIRECTO51" localSheetId="10">#REF!</definedName>
    <definedName name="DIRECTO51" localSheetId="12">[62]APU!$U$3182</definedName>
    <definedName name="DIRECTO51">#REF!</definedName>
    <definedName name="DIRECTO52" localSheetId="10">#REF!</definedName>
    <definedName name="DIRECTO52" localSheetId="12">[62]APU!$U$3243</definedName>
    <definedName name="DIRECTO52">#REF!</definedName>
    <definedName name="DIRECTO53" localSheetId="10">#REF!</definedName>
    <definedName name="DIRECTO53" localSheetId="12">[62]APU!$U$3304</definedName>
    <definedName name="DIRECTO53">#REF!</definedName>
    <definedName name="DIRECTO54" localSheetId="10">#REF!</definedName>
    <definedName name="DIRECTO54" localSheetId="12">[62]APU!$U$3365</definedName>
    <definedName name="DIRECTO54">#REF!</definedName>
    <definedName name="DIRECTO55" localSheetId="10">#REF!</definedName>
    <definedName name="DIRECTO55" localSheetId="12">[62]APU!$U$3426</definedName>
    <definedName name="DIRECTO55">#REF!</definedName>
    <definedName name="DIRECTO56" localSheetId="10">#REF!</definedName>
    <definedName name="DIRECTO56" localSheetId="12">[62]APU!$U$3487</definedName>
    <definedName name="DIRECTO56">#REF!</definedName>
    <definedName name="DIRECTO57" localSheetId="10">#REF!</definedName>
    <definedName name="DIRECTO57" localSheetId="12">[62]APU!$U$3548</definedName>
    <definedName name="DIRECTO57">#REF!</definedName>
    <definedName name="DIRECTO58" localSheetId="10">#REF!</definedName>
    <definedName name="DIRECTO58" localSheetId="12">[62]APU!$U$3609</definedName>
    <definedName name="DIRECTO58">#REF!</definedName>
    <definedName name="DIRECTO59" localSheetId="10">#REF!</definedName>
    <definedName name="DIRECTO59" localSheetId="12">[62]APU!$U$3670</definedName>
    <definedName name="DIRECTO59">#REF!</definedName>
    <definedName name="DIRECTO6" localSheetId="10">#REF!</definedName>
    <definedName name="DIRECTO6" localSheetId="12">[62]APU!$U$437</definedName>
    <definedName name="DIRECTO6">#REF!</definedName>
    <definedName name="DIRECTO60" localSheetId="10">#REF!</definedName>
    <definedName name="DIRECTO60" localSheetId="12">[62]APU!$U$3731</definedName>
    <definedName name="DIRECTO60">#REF!</definedName>
    <definedName name="DIRECTO61" localSheetId="10">#REF!</definedName>
    <definedName name="DIRECTO61" localSheetId="12">[62]APU!$U$3792</definedName>
    <definedName name="DIRECTO61">#REF!</definedName>
    <definedName name="DIRECTO62" localSheetId="10">#REF!</definedName>
    <definedName name="DIRECTO62" localSheetId="12">[62]APU!$U$3853</definedName>
    <definedName name="DIRECTO62">#REF!</definedName>
    <definedName name="DIRECTO63" localSheetId="10">#REF!</definedName>
    <definedName name="DIRECTO63" localSheetId="12">[62]APU!$U$3914</definedName>
    <definedName name="DIRECTO63">#REF!</definedName>
    <definedName name="DIRECTO64" localSheetId="10">#REF!</definedName>
    <definedName name="DIRECTO64" localSheetId="12">[62]APU!$U$3975</definedName>
    <definedName name="DIRECTO64">#REF!</definedName>
    <definedName name="DIRECTO65" localSheetId="10">#REF!</definedName>
    <definedName name="DIRECTO65" localSheetId="12">[62]APU!$U$4036</definedName>
    <definedName name="DIRECTO65">#REF!</definedName>
    <definedName name="DIRECTO66" localSheetId="10">#REF!</definedName>
    <definedName name="DIRECTO66" localSheetId="12">[62]APU!$U$4097</definedName>
    <definedName name="DIRECTO66">#REF!</definedName>
    <definedName name="DIRECTO67" localSheetId="10">#REF!</definedName>
    <definedName name="DIRECTO67" localSheetId="12">[62]APU!$U$4158</definedName>
    <definedName name="DIRECTO67">#REF!</definedName>
    <definedName name="DIRECTO68" localSheetId="10">#REF!</definedName>
    <definedName name="DIRECTO68" localSheetId="12">[62]APU!$U$4219</definedName>
    <definedName name="DIRECTO68">#REF!</definedName>
    <definedName name="DIRECTO69" localSheetId="10">#REF!</definedName>
    <definedName name="DIRECTO69" localSheetId="12">[62]APU!$U$4280</definedName>
    <definedName name="DIRECTO69">#REF!</definedName>
    <definedName name="DIRECTO7" localSheetId="10">#REF!</definedName>
    <definedName name="DIRECTO7" localSheetId="12">[62]APU!$U$498</definedName>
    <definedName name="DIRECTO7">#REF!</definedName>
    <definedName name="DIRECTO7.12" localSheetId="10">#REF!</definedName>
    <definedName name="DIRECTO7.12" localSheetId="12">[62]APU!$U$8305</definedName>
    <definedName name="DIRECTO7.12">#REF!</definedName>
    <definedName name="DIRECTO7.13" localSheetId="10">#REF!</definedName>
    <definedName name="DIRECTO7.13" localSheetId="12">[62]APU!$U$8366</definedName>
    <definedName name="DIRECTO7.13">#REF!</definedName>
    <definedName name="DIRECTO7.14" localSheetId="10">#REF!</definedName>
    <definedName name="DIRECTO7.14" localSheetId="12">[62]APU!$U$8427</definedName>
    <definedName name="DIRECTO7.14">#REF!</definedName>
    <definedName name="DIRECTO7.15" localSheetId="10">#REF!</definedName>
    <definedName name="DIRECTO7.15" localSheetId="12">[62]APU!$U$8488</definedName>
    <definedName name="DIRECTO7.15">#REF!</definedName>
    <definedName name="DIRECTO7.16" localSheetId="10">#REF!</definedName>
    <definedName name="DIRECTO7.16" localSheetId="12">[62]APU!$U$8606</definedName>
    <definedName name="DIRECTO7.16">#REF!</definedName>
    <definedName name="DIRECTO7.17" localSheetId="10">#REF!</definedName>
    <definedName name="DIRECTO7.17" localSheetId="12">[62]APU!$U$11290</definedName>
    <definedName name="DIRECTO7.17">#REF!</definedName>
    <definedName name="DIRECTO7.18" localSheetId="10">#REF!</definedName>
    <definedName name="DIRECTO7.18" localSheetId="12">[62]APU!$U$11351</definedName>
    <definedName name="DIRECTO7.18">#REF!</definedName>
    <definedName name="DIRECTO7.19" localSheetId="10">#REF!</definedName>
    <definedName name="DIRECTO7.19" localSheetId="12">[62]APU!$U$11412</definedName>
    <definedName name="DIRECTO7.19">#REF!</definedName>
    <definedName name="DIRECTO7.20" localSheetId="10">#REF!</definedName>
    <definedName name="DIRECTO7.20" localSheetId="12">[62]APU!$U$11473</definedName>
    <definedName name="DIRECTO7.20">#REF!</definedName>
    <definedName name="DIRECTO7.21" localSheetId="10">#REF!</definedName>
    <definedName name="DIRECTO7.21" localSheetId="12">[62]APU!$U$11534</definedName>
    <definedName name="DIRECTO7.21">#REF!</definedName>
    <definedName name="DIRECTO7.22" localSheetId="10">#REF!</definedName>
    <definedName name="DIRECTO7.22" localSheetId="12">[62]APU!$U$11717</definedName>
    <definedName name="DIRECTO7.22">#REF!</definedName>
    <definedName name="DIRECTO7.23" localSheetId="10">#REF!</definedName>
    <definedName name="DIRECTO7.23" localSheetId="12">[62]APU!$U$11778</definedName>
    <definedName name="DIRECTO7.23">#REF!</definedName>
    <definedName name="DIRECTO7.24" localSheetId="10">#REF!</definedName>
    <definedName name="DIRECTO7.24" localSheetId="12">[62]APU!$U$14645</definedName>
    <definedName name="DIRECTO7.24">#REF!</definedName>
    <definedName name="DIRECTO7.25" localSheetId="10">#REF!</definedName>
    <definedName name="DIRECTO7.25" localSheetId="12">[62]APU!$U$15255</definedName>
    <definedName name="DIRECTO7.25">#REF!</definedName>
    <definedName name="DIRECTO7.26" localSheetId="10">#REF!</definedName>
    <definedName name="DIRECTO7.26" localSheetId="12">[62]APU!$U$15316</definedName>
    <definedName name="DIRECTO7.26">#REF!</definedName>
    <definedName name="DIRECTO7.27" localSheetId="10">#REF!</definedName>
    <definedName name="DIRECTO7.27" localSheetId="12">[62]APU!$U$15377</definedName>
    <definedName name="DIRECTO7.27">#REF!</definedName>
    <definedName name="DIRECTO7.28" localSheetId="10">#REF!</definedName>
    <definedName name="DIRECTO7.28" localSheetId="12">[62]APU!$U$15438</definedName>
    <definedName name="DIRECTO7.28">#REF!</definedName>
    <definedName name="DIRECTO7.29" localSheetId="10">#REF!</definedName>
    <definedName name="DIRECTO7.29" localSheetId="12">[62]APU!$U$15499</definedName>
    <definedName name="DIRECTO7.29">#REF!</definedName>
    <definedName name="DIRECTO7.30" localSheetId="10">#REF!</definedName>
    <definedName name="DIRECTO7.30" localSheetId="12">[62]APU!$U$15560</definedName>
    <definedName name="DIRECTO7.30">#REF!</definedName>
    <definedName name="DIRECTO7.31" localSheetId="10">#REF!</definedName>
    <definedName name="DIRECTO7.31" localSheetId="12">[62]APU!$U$15621</definedName>
    <definedName name="DIRECTO7.31">#REF!</definedName>
    <definedName name="DIRECTO7.32" localSheetId="10">#REF!</definedName>
    <definedName name="DIRECTO7.32" localSheetId="12">[62]APU!$U$15682</definedName>
    <definedName name="DIRECTO7.32">#REF!</definedName>
    <definedName name="DIRECTO7.33" localSheetId="10">#REF!</definedName>
    <definedName name="DIRECTO7.33" localSheetId="12">[62]APU!$U$15743</definedName>
    <definedName name="DIRECTO7.33">#REF!</definedName>
    <definedName name="DIRECTO7.34" localSheetId="10">#REF!</definedName>
    <definedName name="DIRECTO7.34" localSheetId="12">[62]APU!$U$15804</definedName>
    <definedName name="DIRECTO7.34">#REF!</definedName>
    <definedName name="DIRECTO7.35" localSheetId="10">#REF!</definedName>
    <definedName name="DIRECTO7.35" localSheetId="12">[62]APU!$U$15865</definedName>
    <definedName name="DIRECTO7.35">#REF!</definedName>
    <definedName name="DIRECTO7.36" localSheetId="10">#REF!</definedName>
    <definedName name="DIRECTO7.36" localSheetId="12">[62]APU!$U$17085</definedName>
    <definedName name="DIRECTO7.36">#REF!</definedName>
    <definedName name="DIRECTO7.37" localSheetId="10">#REF!</definedName>
    <definedName name="DIRECTO7.37" localSheetId="12">[62]APU!$U$17268</definedName>
    <definedName name="DIRECTO7.37">#REF!</definedName>
    <definedName name="DIRECTO7.38" localSheetId="10">#REF!</definedName>
    <definedName name="DIRECTO7.38" localSheetId="12">[62]APU!$U$17207</definedName>
    <definedName name="DIRECTO7.38">#REF!</definedName>
    <definedName name="DIRECTO7.39" localSheetId="10">#REF!</definedName>
    <definedName name="DIRECTO7.39" localSheetId="12">[62]APU!$U$17390</definedName>
    <definedName name="DIRECTO7.39">#REF!</definedName>
    <definedName name="DIRECTO7.40" localSheetId="10">#REF!</definedName>
    <definedName name="DIRECTO7.40" localSheetId="12">[62]APU!$U$17451</definedName>
    <definedName name="DIRECTO7.40">#REF!</definedName>
    <definedName name="DIRECTO7.41" localSheetId="10">#REF!</definedName>
    <definedName name="DIRECTO7.41" localSheetId="12">[62]APU!$U$17512</definedName>
    <definedName name="DIRECTO7.41">#REF!</definedName>
    <definedName name="DIRECTO7.42" localSheetId="10">#REF!</definedName>
    <definedName name="DIRECTO7.42" localSheetId="12">[62]APU!$U$17146</definedName>
    <definedName name="DIRECTO7.42">#REF!</definedName>
    <definedName name="DIRECTO7.43" localSheetId="10">#REF!</definedName>
    <definedName name="DIRECTO7.43" localSheetId="12">[62]APU!$U$17573</definedName>
    <definedName name="DIRECTO7.43">#REF!</definedName>
    <definedName name="DIRECTO7.44" localSheetId="10">#REF!</definedName>
    <definedName name="DIRECTO7.44" localSheetId="12">[62]APU!$U$17329</definedName>
    <definedName name="DIRECTO7.44">#REF!</definedName>
    <definedName name="DIRECTO70" localSheetId="10">#REF!</definedName>
    <definedName name="DIRECTO70" localSheetId="12">[62]APU!$U$4341</definedName>
    <definedName name="DIRECTO70">#REF!</definedName>
    <definedName name="DIRECTO71" localSheetId="10">#REF!</definedName>
    <definedName name="DIRECTO71" localSheetId="12">[62]APU!$U$4402</definedName>
    <definedName name="DIRECTO71">#REF!</definedName>
    <definedName name="DIRECTO72" localSheetId="10">#REF!</definedName>
    <definedName name="DIRECTO72" localSheetId="12">[62]APU!$U$4463</definedName>
    <definedName name="DIRECTO72">#REF!</definedName>
    <definedName name="DIRECTO73" localSheetId="10">#REF!</definedName>
    <definedName name="DIRECTO73" localSheetId="12">[62]APU!$U$4524</definedName>
    <definedName name="DIRECTO73">#REF!</definedName>
    <definedName name="DIRECTO74" localSheetId="10">#REF!</definedName>
    <definedName name="DIRECTO74" localSheetId="12">[62]APU!$U$4585</definedName>
    <definedName name="DIRECTO74">#REF!</definedName>
    <definedName name="DIRECTO75" localSheetId="10">#REF!</definedName>
    <definedName name="DIRECTO75" localSheetId="12">[62]APU!$U$4646</definedName>
    <definedName name="DIRECTO75">#REF!</definedName>
    <definedName name="DIRECTO76" localSheetId="10">#REF!</definedName>
    <definedName name="DIRECTO76" localSheetId="12">[62]APU!$U$4707</definedName>
    <definedName name="DIRECTO76">#REF!</definedName>
    <definedName name="DIRECTO77" localSheetId="10">#REF!</definedName>
    <definedName name="DIRECTO77" localSheetId="12">[62]APU!$U$4768</definedName>
    <definedName name="DIRECTO77">#REF!</definedName>
    <definedName name="DIRECTO78" localSheetId="10">#REF!</definedName>
    <definedName name="DIRECTO78" localSheetId="12">[62]APU!$U$4829</definedName>
    <definedName name="DIRECTO78">#REF!</definedName>
    <definedName name="DIRECTO79" localSheetId="10">#REF!</definedName>
    <definedName name="DIRECTO79" localSheetId="12">[62]APU!$U$4890</definedName>
    <definedName name="DIRECTO79">#REF!</definedName>
    <definedName name="DIRECTO8" localSheetId="10">#REF!</definedName>
    <definedName name="DIRECTO8" localSheetId="12">[62]APU!$U$559</definedName>
    <definedName name="DIRECTO8">#REF!</definedName>
    <definedName name="DIRECTO80" localSheetId="10">#REF!</definedName>
    <definedName name="DIRECTO80" localSheetId="12">[62]APU!$U$4951</definedName>
    <definedName name="DIRECTO80">#REF!</definedName>
    <definedName name="DIRECTO81" localSheetId="10">#REF!</definedName>
    <definedName name="DIRECTO81" localSheetId="12">[62]APU!$U$5012</definedName>
    <definedName name="DIRECTO81">#REF!</definedName>
    <definedName name="DIRECTO82" localSheetId="10">#REF!</definedName>
    <definedName name="DIRECTO82" localSheetId="12">[62]APU!$U$5073</definedName>
    <definedName name="DIRECTO82">#REF!</definedName>
    <definedName name="DIRECTO83" localSheetId="10">#REF!</definedName>
    <definedName name="DIRECTO83" localSheetId="12">[62]APU!$U$5134</definedName>
    <definedName name="DIRECTO83">#REF!</definedName>
    <definedName name="DIRECTO84" localSheetId="10">#REF!</definedName>
    <definedName name="DIRECTO84" localSheetId="12">[62]APU!$U$5195</definedName>
    <definedName name="DIRECTO84">#REF!</definedName>
    <definedName name="DIRECTO85" localSheetId="10">#REF!</definedName>
    <definedName name="DIRECTO85" localSheetId="12">[62]APU!$U$5256</definedName>
    <definedName name="DIRECTO85">#REF!</definedName>
    <definedName name="DIRECTO86" localSheetId="10">#REF!</definedName>
    <definedName name="DIRECTO86" localSheetId="12">[62]APU!$U$5317</definedName>
    <definedName name="DIRECTO86">#REF!</definedName>
    <definedName name="DIRECTO87" localSheetId="10">#REF!</definedName>
    <definedName name="DIRECTO87" localSheetId="12">[62]APU!$U$5378</definedName>
    <definedName name="DIRECTO87">#REF!</definedName>
    <definedName name="DIRECTO88" localSheetId="10">#REF!</definedName>
    <definedName name="DIRECTO88" localSheetId="12">[62]APU!$U$5439</definedName>
    <definedName name="DIRECTO88">#REF!</definedName>
    <definedName name="DIRECTO89" localSheetId="10">#REF!</definedName>
    <definedName name="DIRECTO89" localSheetId="12">[62]APU!$U$5500</definedName>
    <definedName name="DIRECTO89">#REF!</definedName>
    <definedName name="DIRECTO9" localSheetId="10">#REF!</definedName>
    <definedName name="DIRECTO9" localSheetId="12">[62]APU!$U$620</definedName>
    <definedName name="DIRECTO9">#REF!</definedName>
    <definedName name="DIRECTO9.1" localSheetId="10">#REF!</definedName>
    <definedName name="DIRECTO9.1" localSheetId="12">[62]APU!$U$16597</definedName>
    <definedName name="DIRECTO9.1">#REF!</definedName>
    <definedName name="DIRECTO9.2" localSheetId="10">#REF!</definedName>
    <definedName name="DIRECTO9.2" localSheetId="12">[62]APU!$U$16658</definedName>
    <definedName name="DIRECTO9.2">#REF!</definedName>
    <definedName name="DIRECTO9.3" localSheetId="10">#REF!</definedName>
    <definedName name="DIRECTO9.3" localSheetId="12">[62]APU!$U$16719</definedName>
    <definedName name="DIRECTO9.3">#REF!</definedName>
    <definedName name="DIRECTO9.4" localSheetId="10">#REF!</definedName>
    <definedName name="DIRECTO9.4" localSheetId="12">[62]APU!$U$16780</definedName>
    <definedName name="DIRECTO9.4">#REF!</definedName>
    <definedName name="DIRECTO9.5" localSheetId="10">#REF!</definedName>
    <definedName name="DIRECTO9.5" localSheetId="12">[62]APU!$U$16841</definedName>
    <definedName name="DIRECTO9.5">#REF!</definedName>
    <definedName name="DIRECTO90" localSheetId="10">#REF!</definedName>
    <definedName name="DIRECTO90" localSheetId="12">[62]APU!$U$5561</definedName>
    <definedName name="DIRECTO90">#REF!</definedName>
    <definedName name="DIRECTO91" localSheetId="10">#REF!</definedName>
    <definedName name="DIRECTO91" localSheetId="12">[62]APU!$U$5622</definedName>
    <definedName name="DIRECTO91">#REF!</definedName>
    <definedName name="DIRECTO92" localSheetId="10">#REF!</definedName>
    <definedName name="DIRECTO92" localSheetId="12">[62]APU!$U$5683</definedName>
    <definedName name="DIRECTO92">#REF!</definedName>
    <definedName name="DIRECTO93" localSheetId="10">#REF!</definedName>
    <definedName name="DIRECTO93" localSheetId="12">[62]APU!$U$5744</definedName>
    <definedName name="DIRECTO93">#REF!</definedName>
    <definedName name="DIRECTO94" localSheetId="10">#REF!</definedName>
    <definedName name="DIRECTO94" localSheetId="12">[62]APU!$U$5805</definedName>
    <definedName name="DIRECTO94">#REF!</definedName>
    <definedName name="DIRECTO95" localSheetId="10">#REF!</definedName>
    <definedName name="DIRECTO95" localSheetId="12">[62]APU!$U$5866</definedName>
    <definedName name="DIRECTO95">#REF!</definedName>
    <definedName name="DIRECTO96" localSheetId="10">#REF!</definedName>
    <definedName name="DIRECTO96" localSheetId="12">[62]APU!$U$5927</definedName>
    <definedName name="DIRECTO96">#REF!</definedName>
    <definedName name="DIRECTO97" localSheetId="10">#REF!</definedName>
    <definedName name="DIRECTO97" localSheetId="12">[62]APU!$U$5988</definedName>
    <definedName name="DIRECTO97">#REF!</definedName>
    <definedName name="DIRECTO98" localSheetId="10">#REF!</definedName>
    <definedName name="DIRECTO98" localSheetId="12">[62]APU!$U$6049</definedName>
    <definedName name="DIRECTO98">#REF!</definedName>
    <definedName name="DIRECTO99" localSheetId="10">#REF!</definedName>
    <definedName name="DIRECTO99" localSheetId="12">[62]APU!$U$6110</definedName>
    <definedName name="DIRECTO99">#REF!</definedName>
    <definedName name="Director_Administrativo" localSheetId="9">#REF!</definedName>
    <definedName name="Director_Administrativo" localSheetId="5">#REF!</definedName>
    <definedName name="Director_Administrativo" localSheetId="10">#REF!</definedName>
    <definedName name="Director_Administrativo" localSheetId="6">#REF!</definedName>
    <definedName name="Director_Administrativo" localSheetId="13">#REF!</definedName>
    <definedName name="Director_Administrativo" localSheetId="12">#REF!</definedName>
    <definedName name="Director_Administrativo">#REF!</definedName>
    <definedName name="Discount_Lumpsum" localSheetId="9">#REF!</definedName>
    <definedName name="Discount_Lumpsum" localSheetId="5">#REF!</definedName>
    <definedName name="Discount_Lumpsum" localSheetId="10">#REF!</definedName>
    <definedName name="Discount_Lumpsum" localSheetId="6">#REF!</definedName>
    <definedName name="Discount_Lumpsum" localSheetId="13">#REF!</definedName>
    <definedName name="Discount_Lumpsum" localSheetId="12">#REF!</definedName>
    <definedName name="Discount_Lumpsum">#REF!</definedName>
    <definedName name="discount_percent" localSheetId="9">#REF!</definedName>
    <definedName name="discount_percent" localSheetId="5">#REF!</definedName>
    <definedName name="discount_percent" localSheetId="10">#REF!</definedName>
    <definedName name="discount_percent" localSheetId="6">#REF!</definedName>
    <definedName name="discount_percent" localSheetId="13">#REF!</definedName>
    <definedName name="discount_percent" localSheetId="12">#REF!</definedName>
    <definedName name="discount_percent">#REF!</definedName>
    <definedName name="DiscRateHigh" localSheetId="9">#REF!</definedName>
    <definedName name="DiscRateHigh" localSheetId="5">#REF!</definedName>
    <definedName name="DiscRateHigh" localSheetId="10">#REF!</definedName>
    <definedName name="DiscRateHigh" localSheetId="6">#REF!</definedName>
    <definedName name="DiscRateHigh" localSheetId="13">#REF!</definedName>
    <definedName name="DiscRateHigh" localSheetId="12">#REF!</definedName>
    <definedName name="DiscRateHigh">#REF!</definedName>
    <definedName name="DiscRateMed" localSheetId="9">#REF!</definedName>
    <definedName name="DiscRateMed" localSheetId="5">#REF!</definedName>
    <definedName name="DiscRateMed" localSheetId="10">#REF!</definedName>
    <definedName name="DiscRateMed" localSheetId="6">#REF!</definedName>
    <definedName name="DiscRateMed" localSheetId="13">#REF!</definedName>
    <definedName name="DiscRateMed" localSheetId="12">#REF!</definedName>
    <definedName name="DiscRateMed">#REF!</definedName>
    <definedName name="Dispo_value" localSheetId="9">#REF!</definedName>
    <definedName name="Dispo_value" localSheetId="5">#REF!</definedName>
    <definedName name="Dispo_value" localSheetId="10">#REF!</definedName>
    <definedName name="Dispo_value" localSheetId="6">#REF!</definedName>
    <definedName name="Dispo_value" localSheetId="13">#REF!</definedName>
    <definedName name="Dispo_value" localSheetId="12">#REF!</definedName>
    <definedName name="Dispo_value">#REF!</definedName>
    <definedName name="DISPONIBILIDAD" localSheetId="9">#REF!</definedName>
    <definedName name="DISPONIBILIDAD" localSheetId="5">#REF!</definedName>
    <definedName name="DISPONIBILIDAD" localSheetId="10">#REF!</definedName>
    <definedName name="DISPONIBILIDAD" localSheetId="6">#REF!</definedName>
    <definedName name="DISPONIBILIDAD" localSheetId="13">#REF!</definedName>
    <definedName name="DISPONIBILIDAD" localSheetId="12">#REF!</definedName>
    <definedName name="DISPONIBILIDAD">#REF!</definedName>
    <definedName name="disposal" localSheetId="9">#REF!</definedName>
    <definedName name="disposal" localSheetId="5">#REF!</definedName>
    <definedName name="disposal" localSheetId="10">#REF!</definedName>
    <definedName name="disposal" localSheetId="6">#REF!</definedName>
    <definedName name="disposal" localSheetId="13">#REF!</definedName>
    <definedName name="disposal" localSheetId="12">#REF!</definedName>
    <definedName name="disposal">#REF!</definedName>
    <definedName name="Distancia" localSheetId="9">#REF!</definedName>
    <definedName name="Distancia" localSheetId="5">#REF!</definedName>
    <definedName name="Distancia" localSheetId="10">#REF!</definedName>
    <definedName name="Distancia" localSheetId="6">#REF!</definedName>
    <definedName name="Distancia" localSheetId="13">#REF!</definedName>
    <definedName name="Distancia" localSheetId="12">#REF!</definedName>
    <definedName name="Distancia">#REF!</definedName>
    <definedName name="DistanciasPRS7801" localSheetId="10">#REF!</definedName>
    <definedName name="DistanciasPRS7801" localSheetId="12">[63]Hoja1!$K$3:$L$55</definedName>
    <definedName name="DistanciasPRS7801">#REF!</definedName>
    <definedName name="DistanciasPRS9003" localSheetId="10">#REF!</definedName>
    <definedName name="DistanciasPRS9003" localSheetId="12">[63]Hoja1!$A$3:$B$52</definedName>
    <definedName name="DistanciasPRS9003">#REF!</definedName>
    <definedName name="DistanciasPRS9004" localSheetId="10">#REF!</definedName>
    <definedName name="DistanciasPRS9004" localSheetId="12">[63]Hoja1!$F$3:$G$33</definedName>
    <definedName name="DistanciasPRS9004">#REF!</definedName>
    <definedName name="dj" localSheetId="9">#REF!</definedName>
    <definedName name="dj" localSheetId="5">#REF!</definedName>
    <definedName name="dj" localSheetId="10">#REF!</definedName>
    <definedName name="dj" localSheetId="6">#REF!</definedName>
    <definedName name="dj" localSheetId="13">#REF!</definedName>
    <definedName name="dj" localSheetId="12">#REF!</definedName>
    <definedName name="dj">#REF!</definedName>
    <definedName name="djdytj" localSheetId="9"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2" hidden="1">{"TAB1",#N/A,TRUE,"GENERAL";"TAB2",#N/A,TRUE,"GENERAL";"TAB3",#N/A,TRUE,"GENERAL";"TAB4",#N/A,TRUE,"GENERAL";"TAB5",#N/A,TRUE,"GENERAL"}</definedName>
    <definedName name="djdytj" hidden="1">{"TAB1",#N/A,TRUE,"GENERAL";"TAB2",#N/A,TRUE,"GENERAL";"TAB3",#N/A,TRUE,"GENERAL";"TAB4",#N/A,TRUE,"GENERAL";"TAB5",#N/A,TRUE,"GENERAL"}</definedName>
    <definedName name="dl" localSheetId="9">#REF!</definedName>
    <definedName name="dl" localSheetId="5">#REF!</definedName>
    <definedName name="dl" localSheetId="10">#REF!</definedName>
    <definedName name="dl" localSheetId="6">#REF!</definedName>
    <definedName name="dl" localSheetId="13">#REF!</definedName>
    <definedName name="dl" localSheetId="12">#REF!</definedName>
    <definedName name="dl">#REF!</definedName>
    <definedName name="DM" localSheetId="9">#REF!</definedName>
    <definedName name="DM" localSheetId="5">#REF!</definedName>
    <definedName name="DM" localSheetId="10">#REF!</definedName>
    <definedName name="DM" localSheetId="6">#REF!</definedName>
    <definedName name="DM" localSheetId="13">#REF!</definedName>
    <definedName name="DM" localSheetId="12">#REF!</definedName>
    <definedName name="DM">#REF!</definedName>
    <definedName name="DMD" localSheetId="9">#REF!</definedName>
    <definedName name="DMD" localSheetId="5">#REF!</definedName>
    <definedName name="DMD" localSheetId="10">#REF!</definedName>
    <definedName name="DMD" localSheetId="6">#REF!</definedName>
    <definedName name="DMD" localSheetId="13">#REF!</definedName>
    <definedName name="DMD" localSheetId="12">#REF!</definedName>
    <definedName name="DMD">#REF!</definedName>
    <definedName name="do" localSheetId="9">#REF!</definedName>
    <definedName name="do" localSheetId="5">#REF!</definedName>
    <definedName name="do" localSheetId="10">#REF!</definedName>
    <definedName name="do" localSheetId="6">#REF!</definedName>
    <definedName name="do" localSheetId="13">#REF!</definedName>
    <definedName name="do" localSheetId="12">#REF!</definedName>
    <definedName name="do">#REF!</definedName>
    <definedName name="documento" localSheetId="9" hidden="1">{#N/A,#N/A,TRUE,"INGENIERIA";#N/A,#N/A,TRUE,"COMPRAS";#N/A,#N/A,TRUE,"DIRECCION";#N/A,#N/A,TRUE,"RESUMEN"}</definedName>
    <definedName name="documento" localSheetId="5" hidden="1">{#N/A,#N/A,TRUE,"INGENIERIA";#N/A,#N/A,TRUE,"COMPRAS";#N/A,#N/A,TRUE,"DIRECCION";#N/A,#N/A,TRUE,"RESUMEN"}</definedName>
    <definedName name="documento" localSheetId="10" hidden="1">{#N/A,#N/A,TRUE,"INGENIERIA";#N/A,#N/A,TRUE,"COMPRAS";#N/A,#N/A,TRUE,"DIRECCION";#N/A,#N/A,TRUE,"RESUMEN"}</definedName>
    <definedName name="documento" localSheetId="6" hidden="1">{#N/A,#N/A,TRUE,"INGENIERIA";#N/A,#N/A,TRUE,"COMPRAS";#N/A,#N/A,TRUE,"DIRECCION";#N/A,#N/A,TRUE,"RESUMEN"}</definedName>
    <definedName name="documento" localSheetId="13" hidden="1">{#N/A,#N/A,TRUE,"INGENIERIA";#N/A,#N/A,TRUE,"COMPRAS";#N/A,#N/A,TRUE,"DIRECCION";#N/A,#N/A,TRUE,"RESUMEN"}</definedName>
    <definedName name="documento" localSheetId="12" hidden="1">{#N/A,#N/A,TRUE,"INGENIERIA";#N/A,#N/A,TRUE,"COMPRAS";#N/A,#N/A,TRUE,"DIRECCION";#N/A,#N/A,TRUE,"RESUMEN"}</definedName>
    <definedName name="documento" hidden="1">{#N/A,#N/A,TRUE,"INGENIERIA";#N/A,#N/A,TRUE,"COMPRAS";#N/A,#N/A,TRUE,"DIRECCION";#N/A,#N/A,TRUE,"RESUMEN"}</definedName>
    <definedName name="Documentstatus" localSheetId="9">#REF!</definedName>
    <definedName name="Documentstatus" localSheetId="5">#REF!</definedName>
    <definedName name="Documentstatus" localSheetId="10">#REF!</definedName>
    <definedName name="Documentstatus" localSheetId="6">#REF!</definedName>
    <definedName name="Documentstatus" localSheetId="13">#REF!</definedName>
    <definedName name="Documentstatus" localSheetId="12">#REF!</definedName>
    <definedName name="Documentstatus">#REF!</definedName>
    <definedName name="dolar" localSheetId="9">#REF!</definedName>
    <definedName name="dolar" localSheetId="5">#REF!</definedName>
    <definedName name="dolar" localSheetId="10">#REF!</definedName>
    <definedName name="dolar" localSheetId="6">#REF!</definedName>
    <definedName name="dolar" localSheetId="13">#REF!</definedName>
    <definedName name="dolar" localSheetId="12">#REF!</definedName>
    <definedName name="dolar">#REF!</definedName>
    <definedName name="DOM160X20_S1" localSheetId="9">#REF!</definedName>
    <definedName name="DOM160X20_S1" localSheetId="5">#REF!</definedName>
    <definedName name="DOM160X20_S1" localSheetId="10">#REF!</definedName>
    <definedName name="DOM160X20_S1" localSheetId="6">#REF!</definedName>
    <definedName name="DOM160X20_S1" localSheetId="13">#REF!</definedName>
    <definedName name="DOM160X20_S1" localSheetId="12">#REF!</definedName>
    <definedName name="DOM160X20_S1">#REF!</definedName>
    <definedName name="DOM160X20_S2" localSheetId="9">#REF!</definedName>
    <definedName name="DOM160X20_S2" localSheetId="5">#REF!</definedName>
    <definedName name="DOM160X20_S2" localSheetId="10">#REF!</definedName>
    <definedName name="DOM160X20_S2" localSheetId="6">#REF!</definedName>
    <definedName name="DOM160X20_S2" localSheetId="13">#REF!</definedName>
    <definedName name="DOM160X20_S2" localSheetId="12">#REF!</definedName>
    <definedName name="DOM160X20_S2">#REF!</definedName>
    <definedName name="DOM160X20_S3" localSheetId="9">#REF!</definedName>
    <definedName name="DOM160X20_S3" localSheetId="5">#REF!</definedName>
    <definedName name="DOM160X20_S3" localSheetId="10">#REF!</definedName>
    <definedName name="DOM160X20_S3" localSheetId="6">#REF!</definedName>
    <definedName name="DOM160X20_S3" localSheetId="13">#REF!</definedName>
    <definedName name="DOM160X20_S3" localSheetId="12">#REF!</definedName>
    <definedName name="DOM160X20_S3">#REF!</definedName>
    <definedName name="DOM160X20_S4" localSheetId="9">#REF!</definedName>
    <definedName name="DOM160X20_S4" localSheetId="5">#REF!</definedName>
    <definedName name="DOM160X20_S4" localSheetId="10">#REF!</definedName>
    <definedName name="DOM160X20_S4" localSheetId="6">#REF!</definedName>
    <definedName name="DOM160X20_S4" localSheetId="13">#REF!</definedName>
    <definedName name="DOM160X20_S4" localSheetId="12">#REF!</definedName>
    <definedName name="DOM160X20_S4">#REF!</definedName>
    <definedName name="DOM160X20_S5" localSheetId="9">#REF!</definedName>
    <definedName name="DOM160X20_S5" localSheetId="5">#REF!</definedName>
    <definedName name="DOM160X20_S5" localSheetId="10">#REF!</definedName>
    <definedName name="DOM160X20_S5" localSheetId="6">#REF!</definedName>
    <definedName name="DOM160X20_S5" localSheetId="13">#REF!</definedName>
    <definedName name="DOM160X20_S5" localSheetId="12">#REF!</definedName>
    <definedName name="DOM160X20_S5">#REF!</definedName>
    <definedName name="DOM160X20_S6" localSheetId="9">#REF!</definedName>
    <definedName name="DOM160X20_S6" localSheetId="5">#REF!</definedName>
    <definedName name="DOM160X20_S6" localSheetId="10">#REF!</definedName>
    <definedName name="DOM160X20_S6" localSheetId="6">#REF!</definedName>
    <definedName name="DOM160X20_S6" localSheetId="13">#REF!</definedName>
    <definedName name="DOM160X20_S6" localSheetId="12">#REF!</definedName>
    <definedName name="DOM160X20_S6">#REF!</definedName>
    <definedName name="DOM160X32_S1" localSheetId="9">#REF!</definedName>
    <definedName name="DOM160X32_S1" localSheetId="5">#REF!</definedName>
    <definedName name="DOM160X32_S1" localSheetId="10">#REF!</definedName>
    <definedName name="DOM160X32_S1" localSheetId="6">#REF!</definedName>
    <definedName name="DOM160X32_S1" localSheetId="13">#REF!</definedName>
    <definedName name="DOM160X32_S1" localSheetId="12">#REF!</definedName>
    <definedName name="DOM160X32_S1">#REF!</definedName>
    <definedName name="DOM160X32_S2" localSheetId="9">#REF!</definedName>
    <definedName name="DOM160X32_S2" localSheetId="5">#REF!</definedName>
    <definedName name="DOM160X32_S2" localSheetId="10">#REF!</definedName>
    <definedName name="DOM160X32_S2" localSheetId="6">#REF!</definedName>
    <definedName name="DOM160X32_S2" localSheetId="13">#REF!</definedName>
    <definedName name="DOM160X32_S2" localSheetId="12">#REF!</definedName>
    <definedName name="DOM160X32_S2">#REF!</definedName>
    <definedName name="DOM160X32_S3" localSheetId="9">#REF!</definedName>
    <definedName name="DOM160X32_S3" localSheetId="5">#REF!</definedName>
    <definedName name="DOM160X32_S3" localSheetId="10">#REF!</definedName>
    <definedName name="DOM160X32_S3" localSheetId="6">#REF!</definedName>
    <definedName name="DOM160X32_S3" localSheetId="13">#REF!</definedName>
    <definedName name="DOM160X32_S3" localSheetId="12">#REF!</definedName>
    <definedName name="DOM160X32_S3">#REF!</definedName>
    <definedName name="DOM160X32_S4" localSheetId="9">#REF!</definedName>
    <definedName name="DOM160X32_S4" localSheetId="5">#REF!</definedName>
    <definedName name="DOM160X32_S4" localSheetId="10">#REF!</definedName>
    <definedName name="DOM160X32_S4" localSheetId="6">#REF!</definedName>
    <definedName name="DOM160X32_S4" localSheetId="13">#REF!</definedName>
    <definedName name="DOM160X32_S4" localSheetId="12">#REF!</definedName>
    <definedName name="DOM160X32_S4">#REF!</definedName>
    <definedName name="DOM160X32_S5" localSheetId="9">#REF!</definedName>
    <definedName name="DOM160X32_S5" localSheetId="5">#REF!</definedName>
    <definedName name="DOM160X32_S5" localSheetId="10">#REF!</definedName>
    <definedName name="DOM160X32_S5" localSheetId="6">#REF!</definedName>
    <definedName name="DOM160X32_S5" localSheetId="13">#REF!</definedName>
    <definedName name="DOM160X32_S5" localSheetId="12">#REF!</definedName>
    <definedName name="DOM160X32_S5">#REF!</definedName>
    <definedName name="DOM160X32_S6" localSheetId="9">#REF!</definedName>
    <definedName name="DOM160X32_S6" localSheetId="5">#REF!</definedName>
    <definedName name="DOM160X32_S6" localSheetId="10">#REF!</definedName>
    <definedName name="DOM160X32_S6" localSheetId="6">#REF!</definedName>
    <definedName name="DOM160X32_S6" localSheetId="13">#REF!</definedName>
    <definedName name="DOM160X32_S6" localSheetId="12">#REF!</definedName>
    <definedName name="DOM160X32_S6">#REF!</definedName>
    <definedName name="DOM200X20_S1" localSheetId="9">#REF!</definedName>
    <definedName name="DOM200X20_S1" localSheetId="5">#REF!</definedName>
    <definedName name="DOM200X20_S1" localSheetId="10">#REF!</definedName>
    <definedName name="DOM200X20_S1" localSheetId="6">#REF!</definedName>
    <definedName name="DOM200X20_S1" localSheetId="13">#REF!</definedName>
    <definedName name="DOM200X20_S1" localSheetId="12">#REF!</definedName>
    <definedName name="DOM200X20_S1">#REF!</definedName>
    <definedName name="DOM200X20_S2" localSheetId="9">#REF!</definedName>
    <definedName name="DOM200X20_S2" localSheetId="5">#REF!</definedName>
    <definedName name="DOM200X20_S2" localSheetId="10">#REF!</definedName>
    <definedName name="DOM200X20_S2" localSheetId="6">#REF!</definedName>
    <definedName name="DOM200X20_S2" localSheetId="13">#REF!</definedName>
    <definedName name="DOM200X20_S2" localSheetId="12">#REF!</definedName>
    <definedName name="DOM200X20_S2">#REF!</definedName>
    <definedName name="DOM200X20_S3" localSheetId="9">#REF!</definedName>
    <definedName name="DOM200X20_S3" localSheetId="5">#REF!</definedName>
    <definedName name="DOM200X20_S3" localSheetId="10">#REF!</definedName>
    <definedName name="DOM200X20_S3" localSheetId="6">#REF!</definedName>
    <definedName name="DOM200X20_S3" localSheetId="13">#REF!</definedName>
    <definedName name="DOM200X20_S3" localSheetId="12">#REF!</definedName>
    <definedName name="DOM200X20_S3">#REF!</definedName>
    <definedName name="DOM200X20_S4" localSheetId="9">#REF!</definedName>
    <definedName name="DOM200X20_S4" localSheetId="5">#REF!</definedName>
    <definedName name="DOM200X20_S4" localSheetId="10">#REF!</definedName>
    <definedName name="DOM200X20_S4" localSheetId="6">#REF!</definedName>
    <definedName name="DOM200X20_S4" localSheetId="13">#REF!</definedName>
    <definedName name="DOM200X20_S4" localSheetId="12">#REF!</definedName>
    <definedName name="DOM200X20_S4">#REF!</definedName>
    <definedName name="DOM200X20_S5" localSheetId="9">#REF!</definedName>
    <definedName name="DOM200X20_S5" localSheetId="5">#REF!</definedName>
    <definedName name="DOM200X20_S5" localSheetId="10">#REF!</definedName>
    <definedName name="DOM200X20_S5" localSheetId="6">#REF!</definedName>
    <definedName name="DOM200X20_S5" localSheetId="13">#REF!</definedName>
    <definedName name="DOM200X20_S5" localSheetId="12">#REF!</definedName>
    <definedName name="DOM200X20_S5">#REF!</definedName>
    <definedName name="DOM200X20_S6" localSheetId="9">#REF!</definedName>
    <definedName name="DOM200X20_S6" localSheetId="5">#REF!</definedName>
    <definedName name="DOM200X20_S6" localSheetId="10">#REF!</definedName>
    <definedName name="DOM200X20_S6" localSheetId="6">#REF!</definedName>
    <definedName name="DOM200X20_S6" localSheetId="13">#REF!</definedName>
    <definedName name="DOM200X20_S6" localSheetId="12">#REF!</definedName>
    <definedName name="DOM200X20_S6">#REF!</definedName>
    <definedName name="DOM200X32_S1" localSheetId="9">#REF!</definedName>
    <definedName name="DOM200X32_S1" localSheetId="5">#REF!</definedName>
    <definedName name="DOM200X32_S1" localSheetId="10">#REF!</definedName>
    <definedName name="DOM200X32_S1" localSheetId="6">#REF!</definedName>
    <definedName name="DOM200X32_S1" localSheetId="13">#REF!</definedName>
    <definedName name="DOM200X32_S1" localSheetId="12">#REF!</definedName>
    <definedName name="DOM200X32_S1">#REF!</definedName>
    <definedName name="DOM200X32_S2" localSheetId="9">#REF!</definedName>
    <definedName name="DOM200X32_S2" localSheetId="5">#REF!</definedName>
    <definedName name="DOM200X32_S2" localSheetId="10">#REF!</definedName>
    <definedName name="DOM200X32_S2" localSheetId="6">#REF!</definedName>
    <definedName name="DOM200X32_S2" localSheetId="13">#REF!</definedName>
    <definedName name="DOM200X32_S2" localSheetId="12">#REF!</definedName>
    <definedName name="DOM200X32_S2">#REF!</definedName>
    <definedName name="DOM200X32_S3" localSheetId="9">#REF!</definedName>
    <definedName name="DOM200X32_S3" localSheetId="5">#REF!</definedName>
    <definedName name="DOM200X32_S3" localSheetId="10">#REF!</definedName>
    <definedName name="DOM200X32_S3" localSheetId="6">#REF!</definedName>
    <definedName name="DOM200X32_S3" localSheetId="13">#REF!</definedName>
    <definedName name="DOM200X32_S3" localSheetId="12">#REF!</definedName>
    <definedName name="DOM200X32_S3">#REF!</definedName>
    <definedName name="DOM200X32_S4" localSheetId="9">#REF!</definedName>
    <definedName name="DOM200X32_S4" localSheetId="5">#REF!</definedName>
    <definedName name="DOM200X32_S4" localSheetId="10">#REF!</definedName>
    <definedName name="DOM200X32_S4" localSheetId="6">#REF!</definedName>
    <definedName name="DOM200X32_S4" localSheetId="13">#REF!</definedName>
    <definedName name="DOM200X32_S4" localSheetId="12">#REF!</definedName>
    <definedName name="DOM200X32_S4">#REF!</definedName>
    <definedName name="DOM200X32_S5" localSheetId="9">#REF!</definedName>
    <definedName name="DOM200X32_S5" localSheetId="5">#REF!</definedName>
    <definedName name="DOM200X32_S5" localSheetId="10">#REF!</definedName>
    <definedName name="DOM200X32_S5" localSheetId="6">#REF!</definedName>
    <definedName name="DOM200X32_S5" localSheetId="13">#REF!</definedName>
    <definedName name="DOM200X32_S5" localSheetId="12">#REF!</definedName>
    <definedName name="DOM200X32_S5">#REF!</definedName>
    <definedName name="DOM200X32_S6" localSheetId="9">#REF!</definedName>
    <definedName name="DOM200X32_S6" localSheetId="5">#REF!</definedName>
    <definedName name="DOM200X32_S6" localSheetId="10">#REF!</definedName>
    <definedName name="DOM200X32_S6" localSheetId="6">#REF!</definedName>
    <definedName name="DOM200X32_S6" localSheetId="13">#REF!</definedName>
    <definedName name="DOM200X32_S6" localSheetId="12">#REF!</definedName>
    <definedName name="DOM200X32_S6">#REF!</definedName>
    <definedName name="DOM90X20_S1" localSheetId="9">#REF!</definedName>
    <definedName name="DOM90X20_S1" localSheetId="5">#REF!</definedName>
    <definedName name="DOM90X20_S1" localSheetId="10">#REF!</definedName>
    <definedName name="DOM90X20_S1" localSheetId="6">#REF!</definedName>
    <definedName name="DOM90X20_S1" localSheetId="13">#REF!</definedName>
    <definedName name="DOM90X20_S1" localSheetId="12">#REF!</definedName>
    <definedName name="DOM90X20_S1">#REF!</definedName>
    <definedName name="DOM90X20_S2" localSheetId="9">#REF!</definedName>
    <definedName name="DOM90X20_S2" localSheetId="5">#REF!</definedName>
    <definedName name="DOM90X20_S2" localSheetId="10">#REF!</definedName>
    <definedName name="DOM90X20_S2" localSheetId="6">#REF!</definedName>
    <definedName name="DOM90X20_S2" localSheetId="13">#REF!</definedName>
    <definedName name="DOM90X20_S2" localSheetId="12">#REF!</definedName>
    <definedName name="DOM90X20_S2">#REF!</definedName>
    <definedName name="DOM90X20_S3" localSheetId="9">#REF!</definedName>
    <definedName name="DOM90X20_S3" localSheetId="5">#REF!</definedName>
    <definedName name="DOM90X20_S3" localSheetId="10">#REF!</definedName>
    <definedName name="DOM90X20_S3" localSheetId="6">#REF!</definedName>
    <definedName name="DOM90X20_S3" localSheetId="13">#REF!</definedName>
    <definedName name="DOM90X20_S3" localSheetId="12">#REF!</definedName>
    <definedName name="DOM90X20_S3">#REF!</definedName>
    <definedName name="DOM90X20_S4" localSheetId="9">#REF!</definedName>
    <definedName name="DOM90X20_S4" localSheetId="5">#REF!</definedName>
    <definedName name="DOM90X20_S4" localSheetId="10">#REF!</definedName>
    <definedName name="DOM90X20_S4" localSheetId="6">#REF!</definedName>
    <definedName name="DOM90X20_S4" localSheetId="13">#REF!</definedName>
    <definedName name="DOM90X20_S4" localSheetId="12">#REF!</definedName>
    <definedName name="DOM90X20_S4">#REF!</definedName>
    <definedName name="DOM90X20_S5" localSheetId="9">#REF!</definedName>
    <definedName name="DOM90X20_S5" localSheetId="5">#REF!</definedName>
    <definedName name="DOM90X20_S5" localSheetId="10">#REF!</definedName>
    <definedName name="DOM90X20_S5" localSheetId="6">#REF!</definedName>
    <definedName name="DOM90X20_S5" localSheetId="13">#REF!</definedName>
    <definedName name="DOM90X20_S5" localSheetId="12">#REF!</definedName>
    <definedName name="DOM90X20_S5">#REF!</definedName>
    <definedName name="DOM90X20_S6" localSheetId="9">#REF!</definedName>
    <definedName name="DOM90X20_S6" localSheetId="5">#REF!</definedName>
    <definedName name="DOM90X20_S6" localSheetId="10">#REF!</definedName>
    <definedName name="DOM90X20_S6" localSheetId="6">#REF!</definedName>
    <definedName name="DOM90X20_S6" localSheetId="13">#REF!</definedName>
    <definedName name="DOM90X20_S6" localSheetId="12">#REF!</definedName>
    <definedName name="DOM90X20_S6">#REF!</definedName>
    <definedName name="DOM90X32_S1" localSheetId="9">#REF!</definedName>
    <definedName name="DOM90X32_S1" localSheetId="5">#REF!</definedName>
    <definedName name="DOM90X32_S1" localSheetId="10">#REF!</definedName>
    <definedName name="DOM90X32_S1" localSheetId="6">#REF!</definedName>
    <definedName name="DOM90X32_S1" localSheetId="13">#REF!</definedName>
    <definedName name="DOM90X32_S1" localSheetId="12">#REF!</definedName>
    <definedName name="DOM90X32_S1">#REF!</definedName>
    <definedName name="DOM90X32_S2" localSheetId="9">#REF!</definedName>
    <definedName name="DOM90X32_S2" localSheetId="5">#REF!</definedName>
    <definedName name="DOM90X32_S2" localSheetId="10">#REF!</definedName>
    <definedName name="DOM90X32_S2" localSheetId="6">#REF!</definedName>
    <definedName name="DOM90X32_S2" localSheetId="13">#REF!</definedName>
    <definedName name="DOM90X32_S2" localSheetId="12">#REF!</definedName>
    <definedName name="DOM90X32_S2">#REF!</definedName>
    <definedName name="DOM90X32_S3" localSheetId="9">#REF!</definedName>
    <definedName name="DOM90X32_S3" localSheetId="5">#REF!</definedName>
    <definedName name="DOM90X32_S3" localSheetId="10">#REF!</definedName>
    <definedName name="DOM90X32_S3" localSheetId="6">#REF!</definedName>
    <definedName name="DOM90X32_S3" localSheetId="13">#REF!</definedName>
    <definedName name="DOM90X32_S3" localSheetId="12">#REF!</definedName>
    <definedName name="DOM90X32_S3">#REF!</definedName>
    <definedName name="DOM90X32_S4" localSheetId="9">#REF!</definedName>
    <definedName name="DOM90X32_S4" localSheetId="5">#REF!</definedName>
    <definedName name="DOM90X32_S4" localSheetId="10">#REF!</definedName>
    <definedName name="DOM90X32_S4" localSheetId="6">#REF!</definedName>
    <definedName name="DOM90X32_S4" localSheetId="13">#REF!</definedName>
    <definedName name="DOM90X32_S4" localSheetId="12">#REF!</definedName>
    <definedName name="DOM90X32_S4">#REF!</definedName>
    <definedName name="DOM90X32_S5" localSheetId="9">#REF!</definedName>
    <definedName name="DOM90X32_S5" localSheetId="5">#REF!</definedName>
    <definedName name="DOM90X32_S5" localSheetId="10">#REF!</definedName>
    <definedName name="DOM90X32_S5" localSheetId="6">#REF!</definedName>
    <definedName name="DOM90X32_S5" localSheetId="13">#REF!</definedName>
    <definedName name="DOM90X32_S5" localSheetId="12">#REF!</definedName>
    <definedName name="DOM90X32_S5">#REF!</definedName>
    <definedName name="DOM90X32_S6" localSheetId="9">#REF!</definedName>
    <definedName name="DOM90X32_S6" localSheetId="5">#REF!</definedName>
    <definedName name="DOM90X32_S6" localSheetId="10">#REF!</definedName>
    <definedName name="DOM90X32_S6" localSheetId="6">#REF!</definedName>
    <definedName name="DOM90X32_S6" localSheetId="13">#REF!</definedName>
    <definedName name="DOM90X32_S6" localSheetId="12">#REF!</definedName>
    <definedName name="DOM90X32_S6">#REF!</definedName>
    <definedName name="DOMESP90X63_S1" localSheetId="9">#REF!</definedName>
    <definedName name="DOMESP90X63_S1" localSheetId="5">#REF!</definedName>
    <definedName name="DOMESP90X63_S1" localSheetId="10">#REF!</definedName>
    <definedName name="DOMESP90X63_S1" localSheetId="6">#REF!</definedName>
    <definedName name="DOMESP90X63_S1" localSheetId="13">#REF!</definedName>
    <definedName name="DOMESP90X63_S1" localSheetId="12">#REF!</definedName>
    <definedName name="DOMESP90X63_S1">#REF!</definedName>
    <definedName name="DOMESP90X63_S2" localSheetId="9">#REF!</definedName>
    <definedName name="DOMESP90X63_S2" localSheetId="5">#REF!</definedName>
    <definedName name="DOMESP90X63_S2" localSheetId="10">#REF!</definedName>
    <definedName name="DOMESP90X63_S2" localSheetId="6">#REF!</definedName>
    <definedName name="DOMESP90X63_S2" localSheetId="13">#REF!</definedName>
    <definedName name="DOMESP90X63_S2" localSheetId="12">#REF!</definedName>
    <definedName name="DOMESP90X63_S2">#REF!</definedName>
    <definedName name="DOMESP90X63_S3" localSheetId="9">#REF!</definedName>
    <definedName name="DOMESP90X63_S3" localSheetId="5">#REF!</definedName>
    <definedName name="DOMESP90X63_S3" localSheetId="10">#REF!</definedName>
    <definedName name="DOMESP90X63_S3" localSheetId="6">#REF!</definedName>
    <definedName name="DOMESP90X63_S3" localSheetId="13">#REF!</definedName>
    <definedName name="DOMESP90X63_S3" localSheetId="12">#REF!</definedName>
    <definedName name="DOMESP90X63_S3">#REF!</definedName>
    <definedName name="DOMESP90X63_S4" localSheetId="9">#REF!</definedName>
    <definedName name="DOMESP90X63_S4" localSheetId="5">#REF!</definedName>
    <definedName name="DOMESP90X63_S4" localSheetId="10">#REF!</definedName>
    <definedName name="DOMESP90X63_S4" localSheetId="6">#REF!</definedName>
    <definedName name="DOMESP90X63_S4" localSheetId="13">#REF!</definedName>
    <definedName name="DOMESP90X63_S4" localSheetId="12">#REF!</definedName>
    <definedName name="DOMESP90X63_S4">#REF!</definedName>
    <definedName name="DOMESP90X63_S5" localSheetId="9">#REF!</definedName>
    <definedName name="DOMESP90X63_S5" localSheetId="5">#REF!</definedName>
    <definedName name="DOMESP90X63_S5" localSheetId="10">#REF!</definedName>
    <definedName name="DOMESP90X63_S5" localSheetId="6">#REF!</definedName>
    <definedName name="DOMESP90X63_S5" localSheetId="13">#REF!</definedName>
    <definedName name="DOMESP90X63_S5" localSheetId="12">#REF!</definedName>
    <definedName name="DOMESP90X63_S5">#REF!</definedName>
    <definedName name="DOMESP90X63_S6" localSheetId="9">#REF!</definedName>
    <definedName name="DOMESP90X63_S6" localSheetId="5">#REF!</definedName>
    <definedName name="DOMESP90X63_S6" localSheetId="10">#REF!</definedName>
    <definedName name="DOMESP90X63_S6" localSheetId="6">#REF!</definedName>
    <definedName name="DOMESP90X63_S6" localSheetId="13">#REF!</definedName>
    <definedName name="DOMESP90X63_S6" localSheetId="12">#REF!</definedName>
    <definedName name="DOMESP90X63_S6">#REF!</definedName>
    <definedName name="DOR" localSheetId="9">#REF!</definedName>
    <definedName name="DOR" localSheetId="5">#REF!</definedName>
    <definedName name="DOR" localSheetId="10">#REF!</definedName>
    <definedName name="DOR" localSheetId="6">#REF!</definedName>
    <definedName name="DOR" localSheetId="13">#REF!</definedName>
    <definedName name="DOR" localSheetId="12">#REF!</definedName>
    <definedName name="DOR">#REF!</definedName>
    <definedName name="dos" localSheetId="9">#REF!</definedName>
    <definedName name="dos" localSheetId="5">#REF!</definedName>
    <definedName name="dos" localSheetId="10">#REF!</definedName>
    <definedName name="dos" localSheetId="6">#REF!</definedName>
    <definedName name="dos" localSheetId="13">#REF!</definedName>
    <definedName name="dos" localSheetId="12">#REF!</definedName>
    <definedName name="dos">#REF!</definedName>
    <definedName name="DOT" localSheetId="9">#REF!</definedName>
    <definedName name="DOT" localSheetId="5">#REF!</definedName>
    <definedName name="DOT" localSheetId="10">#REF!</definedName>
    <definedName name="DOT" localSheetId="6">#REF!</definedName>
    <definedName name="DOT" localSheetId="13">#REF!</definedName>
    <definedName name="DOT" localSheetId="12">#REF!</definedName>
    <definedName name="DOT">#REF!</definedName>
    <definedName name="dota" localSheetId="9">#REF!</definedName>
    <definedName name="dota" localSheetId="5">#REF!</definedName>
    <definedName name="dota" localSheetId="10">#REF!</definedName>
    <definedName name="dota" localSheetId="6">#REF!</definedName>
    <definedName name="dota" localSheetId="13">#REF!</definedName>
    <definedName name="dota" localSheetId="12">#REF!</definedName>
    <definedName name="dota">#REF!</definedName>
    <definedName name="Dp" localSheetId="9">#REF!</definedName>
    <definedName name="Dp" localSheetId="5">#REF!</definedName>
    <definedName name="Dp" localSheetId="10">#REF!</definedName>
    <definedName name="Dp" localSheetId="6">#REF!</definedName>
    <definedName name="Dp" localSheetId="13">#REF!</definedName>
    <definedName name="Dp" localSheetId="12">#REF!</definedName>
    <definedName name="Dp">#REF!</definedName>
    <definedName name="DR">#REF!</definedName>
    <definedName name="DRAWING_LEAD_TIME" localSheetId="9">#REF!</definedName>
    <definedName name="DRAWING_LEAD_TIME" localSheetId="5">#REF!</definedName>
    <definedName name="DRAWING_LEAD_TIME" localSheetId="10">#REF!</definedName>
    <definedName name="DRAWING_LEAD_TIME" localSheetId="6">#REF!</definedName>
    <definedName name="DRAWING_LEAD_TIME" localSheetId="13">#REF!</definedName>
    <definedName name="DRAWING_LEAD_TIME" localSheetId="12">#REF!</definedName>
    <definedName name="DRAWING_LEAD_TIME">#REF!</definedName>
    <definedName name="drf" localSheetId="9">#REF!</definedName>
    <definedName name="drf" localSheetId="5">#REF!</definedName>
    <definedName name="drf" localSheetId="10">#REF!</definedName>
    <definedName name="drf" localSheetId="6">#REF!</definedName>
    <definedName name="drf" localSheetId="13">#REF!</definedName>
    <definedName name="drf" localSheetId="12">#REF!</definedName>
    <definedName name="drf">#REF!</definedName>
    <definedName name="dry" localSheetId="9" hidden="1">{"via1",#N/A,TRUE,"general";"via2",#N/A,TRUE,"general";"via3",#N/A,TRUE,"general"}</definedName>
    <definedName name="dry" localSheetId="5" hidden="1">{"via1",#N/A,TRUE,"general";"via2",#N/A,TRUE,"general";"via3",#N/A,TRUE,"general"}</definedName>
    <definedName name="dry" localSheetId="10" hidden="1">{"via1",#N/A,TRUE,"general";"via2",#N/A,TRUE,"general";"via3",#N/A,TRUE,"general"}</definedName>
    <definedName name="dry" localSheetId="6" hidden="1">{"via1",#N/A,TRUE,"general";"via2",#N/A,TRUE,"general";"via3",#N/A,TRUE,"general"}</definedName>
    <definedName name="dry" localSheetId="13" hidden="1">{"via1",#N/A,TRUE,"general";"via2",#N/A,TRUE,"general";"via3",#N/A,TRUE,"general"}</definedName>
    <definedName name="dry" localSheetId="12" hidden="1">{"via1",#N/A,TRUE,"general";"via2",#N/A,TRUE,"general";"via3",#N/A,TRUE,"general"}</definedName>
    <definedName name="dry" hidden="1">{"via1",#N/A,TRUE,"general";"via2",#N/A,TRUE,"general";"via3",#N/A,TRUE,"general"}</definedName>
    <definedName name="ds" localSheetId="9">#REF!</definedName>
    <definedName name="ds" localSheetId="5">#REF!</definedName>
    <definedName name="ds" localSheetId="10">#REF!</definedName>
    <definedName name="ds" localSheetId="6">#REF!</definedName>
    <definedName name="ds" localSheetId="13">#REF!</definedName>
    <definedName name="ds" localSheetId="12">#REF!</definedName>
    <definedName name="ds">#REF!</definedName>
    <definedName name="DSA" localSheetId="9">#REF!</definedName>
    <definedName name="DSA" localSheetId="5">#REF!</definedName>
    <definedName name="DSA" localSheetId="10">#REF!</definedName>
    <definedName name="DSA" localSheetId="6">#REF!</definedName>
    <definedName name="DSA" localSheetId="13">#REF!</definedName>
    <definedName name="DSA" localSheetId="12">#REF!</definedName>
    <definedName name="DSA">#REF!</definedName>
    <definedName name="DSAD" localSheetId="9" hidden="1">{"via1",#N/A,TRUE,"general";"via2",#N/A,TRUE,"general";"via3",#N/A,TRUE,"general"}</definedName>
    <definedName name="DSAD" localSheetId="5" hidden="1">{"via1",#N/A,TRUE,"general";"via2",#N/A,TRUE,"general";"via3",#N/A,TRUE,"general"}</definedName>
    <definedName name="DSAD" localSheetId="10" hidden="1">{"via1",#N/A,TRUE,"general";"via2",#N/A,TRUE,"general";"via3",#N/A,TRUE,"general"}</definedName>
    <definedName name="DSAD" localSheetId="6" hidden="1">{"via1",#N/A,TRUE,"general";"via2",#N/A,TRUE,"general";"via3",#N/A,TRUE,"general"}</definedName>
    <definedName name="DSAD" localSheetId="13" hidden="1">{"via1",#N/A,TRUE,"general";"via2",#N/A,TRUE,"general";"via3",#N/A,TRUE,"general"}</definedName>
    <definedName name="DSAD" localSheetId="12"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2" hidden="1">{"TAB1",#N/A,TRUE,"GENERAL";"TAB2",#N/A,TRUE,"GENERAL";"TAB3",#N/A,TRUE,"GENERAL";"TAB4",#N/A,TRUE,"GENERAL";"TAB5",#N/A,TRUE,"GENERAL"}</definedName>
    <definedName name="dsadfp" hidden="1">{"TAB1",#N/A,TRUE,"GENERAL";"TAB2",#N/A,TRUE,"GENERAL";"TAB3",#N/A,TRUE,"GENERAL";"TAB4",#N/A,TRUE,"GENERAL";"TAB5",#N/A,TRUE,"GENERAL"}</definedName>
    <definedName name="Dsbcm" localSheetId="9">#REF!</definedName>
    <definedName name="Dsbcm" localSheetId="5">#REF!</definedName>
    <definedName name="Dsbcm" localSheetId="10">#REF!</definedName>
    <definedName name="Dsbcm" localSheetId="6">#REF!</definedName>
    <definedName name="Dsbcm" localSheetId="13">#REF!</definedName>
    <definedName name="Dsbcm" localSheetId="12">#REF!</definedName>
    <definedName name="Dsbcm">#REF!</definedName>
    <definedName name="dsched" localSheetId="9">#REF!</definedName>
    <definedName name="dsched" localSheetId="5">#REF!</definedName>
    <definedName name="dsched" localSheetId="10">#REF!</definedName>
    <definedName name="dsched" localSheetId="6">#REF!</definedName>
    <definedName name="dsched" localSheetId="13">#REF!</definedName>
    <definedName name="dsched" localSheetId="12">#REF!</definedName>
    <definedName name="dsched">#REF!</definedName>
    <definedName name="dscr" localSheetId="9">#REF!</definedName>
    <definedName name="dscr" localSheetId="5">#REF!</definedName>
    <definedName name="dscr" localSheetId="10">#REF!</definedName>
    <definedName name="dscr" localSheetId="6">#REF!</definedName>
    <definedName name="dscr" localSheetId="13">#REF!</definedName>
    <definedName name="dscr" localSheetId="12">#REF!</definedName>
    <definedName name="dscr">#REF!</definedName>
    <definedName name="dscr1" localSheetId="9">#REF!</definedName>
    <definedName name="dscr1" localSheetId="5">#REF!</definedName>
    <definedName name="dscr1" localSheetId="10">#REF!</definedName>
    <definedName name="dscr1" localSheetId="6">#REF!</definedName>
    <definedName name="dscr1" localSheetId="13">#REF!</definedName>
    <definedName name="dscr1" localSheetId="12">#REF!</definedName>
    <definedName name="dscr1">#REF!</definedName>
    <definedName name="dscr2" localSheetId="9">#REF!</definedName>
    <definedName name="dscr2" localSheetId="5">#REF!</definedName>
    <definedName name="dscr2" localSheetId="10">#REF!</definedName>
    <definedName name="dscr2" localSheetId="6">#REF!</definedName>
    <definedName name="dscr2" localSheetId="13">#REF!</definedName>
    <definedName name="dscr2" localSheetId="12">#REF!</definedName>
    <definedName name="dscr2">#REF!</definedName>
    <definedName name="DSD" localSheetId="9" hidden="1">{"via1",#N/A,TRUE,"general";"via2",#N/A,TRUE,"general";"via3",#N/A,TRUE,"general"}</definedName>
    <definedName name="DSD" localSheetId="5" hidden="1">{"via1",#N/A,TRUE,"general";"via2",#N/A,TRUE,"general";"via3",#N/A,TRUE,"general"}</definedName>
    <definedName name="DSD" localSheetId="10" hidden="1">{"via1",#N/A,TRUE,"general";"via2",#N/A,TRUE,"general";"via3",#N/A,TRUE,"general"}</definedName>
    <definedName name="DSD" localSheetId="6" hidden="1">{"via1",#N/A,TRUE,"general";"via2",#N/A,TRUE,"general";"via3",#N/A,TRUE,"general"}</definedName>
    <definedName name="DSD" localSheetId="13" hidden="1">{"via1",#N/A,TRUE,"general";"via2",#N/A,TRUE,"general";"via3",#N/A,TRUE,"general"}</definedName>
    <definedName name="DSD" localSheetId="12"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2"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5" hidden="1">{"via1",#N/A,TRUE,"general";"via2",#N/A,TRUE,"general";"via3",#N/A,TRUE,"general"}</definedName>
    <definedName name="DSF" localSheetId="10" hidden="1">{"via1",#N/A,TRUE,"general";"via2",#N/A,TRUE,"general";"via3",#N/A,TRUE,"general"}</definedName>
    <definedName name="DSF" localSheetId="6" hidden="1">{"via1",#N/A,TRUE,"general";"via2",#N/A,TRUE,"general";"via3",#N/A,TRUE,"general"}</definedName>
    <definedName name="DSF" localSheetId="13" hidden="1">{"via1",#N/A,TRUE,"general";"via2",#N/A,TRUE,"general";"via3",#N/A,TRUE,"general"}</definedName>
    <definedName name="DSF" localSheetId="12"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2" hidden="1">{"TAB1",#N/A,TRUE,"GENERAL";"TAB2",#N/A,TRUE,"GENERAL";"TAB3",#N/A,TRUE,"GENERAL";"TAB4",#N/A,TRUE,"GENERAL";"TAB5",#N/A,TRUE,"GENERAL"}</definedName>
    <definedName name="DSFCVTY" hidden="1">{"TAB1",#N/A,TRUE,"GENERAL";"TAB2",#N/A,TRUE,"GENERAL";"TAB3",#N/A,TRUE,"GENERAL";"TAB4",#N/A,TRUE,"GENERAL";"TAB5",#N/A,TRUE,"GENERAL"}</definedName>
    <definedName name="DSFFASDF" localSheetId="9">#REF!</definedName>
    <definedName name="DSFFASDF" localSheetId="5">#REF!</definedName>
    <definedName name="DSFFASDF" localSheetId="10">#REF!</definedName>
    <definedName name="DSFFASDF" localSheetId="6">#REF!</definedName>
    <definedName name="DSFFASDF" localSheetId="13">#REF!</definedName>
    <definedName name="DSFFASDF" localSheetId="12">#REF!</definedName>
    <definedName name="DSFFASDF">#REF!</definedName>
    <definedName name="dsfg" localSheetId="9" hidden="1">{"via1",#N/A,TRUE,"general";"via2",#N/A,TRUE,"general";"via3",#N/A,TRUE,"general"}</definedName>
    <definedName name="dsfg" localSheetId="5" hidden="1">{"via1",#N/A,TRUE,"general";"via2",#N/A,TRUE,"general";"via3",#N/A,TRUE,"general"}</definedName>
    <definedName name="dsfg" localSheetId="10" hidden="1">{"via1",#N/A,TRUE,"general";"via2",#N/A,TRUE,"general";"via3",#N/A,TRUE,"general"}</definedName>
    <definedName name="dsfg" localSheetId="6" hidden="1">{"via1",#N/A,TRUE,"general";"via2",#N/A,TRUE,"general";"via3",#N/A,TRUE,"general"}</definedName>
    <definedName name="dsfg" localSheetId="13" hidden="1">{"via1",#N/A,TRUE,"general";"via2",#N/A,TRUE,"general";"via3",#N/A,TRUE,"general"}</definedName>
    <definedName name="dsfg" localSheetId="12"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2"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5" hidden="1">{"via1",#N/A,TRUE,"general";"via2",#N/A,TRUE,"general";"via3",#N/A,TRUE,"general"}</definedName>
    <definedName name="dsfsdf" localSheetId="10" hidden="1">{"via1",#N/A,TRUE,"general";"via2",#N/A,TRUE,"general";"via3",#N/A,TRUE,"general"}</definedName>
    <definedName name="dsfsdf" localSheetId="6" hidden="1">{"via1",#N/A,TRUE,"general";"via2",#N/A,TRUE,"general";"via3",#N/A,TRUE,"general"}</definedName>
    <definedName name="dsfsdf" localSheetId="13" hidden="1">{"via1",#N/A,TRUE,"general";"via2",#N/A,TRUE,"general";"via3",#N/A,TRUE,"general"}</definedName>
    <definedName name="dsfsdf" localSheetId="12"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2"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2"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5" hidden="1">{"via1",#N/A,TRUE,"general";"via2",#N/A,TRUE,"general";"via3",#N/A,TRUE,"general"}</definedName>
    <definedName name="dsftbv" localSheetId="10" hidden="1">{"via1",#N/A,TRUE,"general";"via2",#N/A,TRUE,"general";"via3",#N/A,TRUE,"general"}</definedName>
    <definedName name="dsftbv" localSheetId="6" hidden="1">{"via1",#N/A,TRUE,"general";"via2",#N/A,TRUE,"general";"via3",#N/A,TRUE,"general"}</definedName>
    <definedName name="dsftbv" localSheetId="13" hidden="1">{"via1",#N/A,TRUE,"general";"via2",#N/A,TRUE,"general";"via3",#N/A,TRUE,"general"}</definedName>
    <definedName name="dsftbv" localSheetId="12" hidden="1">{"via1",#N/A,TRUE,"general";"via2",#N/A,TRUE,"general";"via3",#N/A,TRUE,"general"}</definedName>
    <definedName name="dsftbv" hidden="1">{"via1",#N/A,TRUE,"general";"via2",#N/A,TRUE,"general";"via3",#N/A,TRUE,"general"}</definedName>
    <definedName name="DSRAamount_copy" localSheetId="9">#REF!</definedName>
    <definedName name="DSRAamount_copy" localSheetId="5">#REF!</definedName>
    <definedName name="DSRAamount_copy" localSheetId="10">#REF!</definedName>
    <definedName name="DSRAamount_copy" localSheetId="6">#REF!</definedName>
    <definedName name="DSRAamount_copy" localSheetId="13">#REF!</definedName>
    <definedName name="DSRAamount_copy" localSheetId="12">#REF!</definedName>
    <definedName name="DSRAamount_copy">#REF!</definedName>
    <definedName name="DSRAamount_paste" localSheetId="9">#REF!</definedName>
    <definedName name="DSRAamount_paste" localSheetId="5">#REF!</definedName>
    <definedName name="DSRAamount_paste" localSheetId="10">#REF!</definedName>
    <definedName name="DSRAamount_paste" localSheetId="6">#REF!</definedName>
    <definedName name="DSRAamount_paste" localSheetId="13">#REF!</definedName>
    <definedName name="DSRAamount_paste" localSheetId="12">#REF!</definedName>
    <definedName name="DSRAamount_paste">#REF!</definedName>
    <definedName name="DSRAF" localSheetId="9">#REF!</definedName>
    <definedName name="DSRAF" localSheetId="5">#REF!</definedName>
    <definedName name="DSRAF" localSheetId="10">#REF!</definedName>
    <definedName name="DSRAF" localSheetId="6">#REF!</definedName>
    <definedName name="DSRAF" localSheetId="13">#REF!</definedName>
    <definedName name="DSRAF" localSheetId="12">#REF!</definedName>
    <definedName name="DSRAF">#REF!</definedName>
    <definedName name="DSRAfunded" localSheetId="9">#REF!</definedName>
    <definedName name="DSRAfunded" localSheetId="5">#REF!</definedName>
    <definedName name="DSRAfunded" localSheetId="10">#REF!</definedName>
    <definedName name="DSRAfunded" localSheetId="6">#REF!</definedName>
    <definedName name="DSRAfunded" localSheetId="13">#REF!</definedName>
    <definedName name="DSRAfunded" localSheetId="12">#REF!</definedName>
    <definedName name="DSRAfunded">#REF!</definedName>
    <definedName name="DSRAmargincopy" localSheetId="9">#REF!</definedName>
    <definedName name="DSRAmargincopy" localSheetId="5">#REF!</definedName>
    <definedName name="DSRAmargincopy" localSheetId="10">#REF!</definedName>
    <definedName name="DSRAmargincopy" localSheetId="6">#REF!</definedName>
    <definedName name="DSRAmargincopy" localSheetId="13">#REF!</definedName>
    <definedName name="DSRAmargincopy" localSheetId="12">#REF!</definedName>
    <definedName name="DSRAmargincopy">#REF!</definedName>
    <definedName name="DSRAmarginpaste" localSheetId="9">#REF!</definedName>
    <definedName name="DSRAmarginpaste" localSheetId="5">#REF!</definedName>
    <definedName name="DSRAmarginpaste" localSheetId="10">#REF!</definedName>
    <definedName name="DSRAmarginpaste" localSheetId="6">#REF!</definedName>
    <definedName name="DSRAmarginpaste" localSheetId="13">#REF!</definedName>
    <definedName name="DSRAmarginpaste" localSheetId="12">#REF!</definedName>
    <definedName name="DSRAmarginpaste">#REF!</definedName>
    <definedName name="DSRAV" localSheetId="9">#REF!</definedName>
    <definedName name="DSRAV" localSheetId="5">#REF!</definedName>
    <definedName name="DSRAV" localSheetId="10">#REF!</definedName>
    <definedName name="DSRAV" localSheetId="6">#REF!</definedName>
    <definedName name="DSRAV" localSheetId="13">#REF!</definedName>
    <definedName name="DSRAV" localSheetId="12">#REF!</definedName>
    <definedName name="DSRAV">#REF!</definedName>
    <definedName name="dt" localSheetId="9">#REF!</definedName>
    <definedName name="dt" localSheetId="5">#REF!</definedName>
    <definedName name="dt" localSheetId="10">#REF!</definedName>
    <definedName name="dt" localSheetId="6">#REF!</definedName>
    <definedName name="dt" localSheetId="13">#REF!</definedName>
    <definedName name="dt" localSheetId="12">#REF!</definedName>
    <definedName name="dt">#REF!</definedName>
    <definedName name="dtf" localSheetId="9">#REF!</definedName>
    <definedName name="dtf" localSheetId="5">#REF!</definedName>
    <definedName name="dtf" localSheetId="10">#REF!</definedName>
    <definedName name="dtf" localSheetId="6">#REF!</definedName>
    <definedName name="dtf" localSheetId="13">#REF!</definedName>
    <definedName name="dtf" localSheetId="12">#REF!</definedName>
    <definedName name="dtf">#REF!</definedName>
    <definedName name="DTFSMedida" localSheetId="9">#REF!</definedName>
    <definedName name="DTFSMedida" localSheetId="5">#REF!</definedName>
    <definedName name="DTFSMedida" localSheetId="10">#REF!</definedName>
    <definedName name="DTFSMedida" localSheetId="6">#REF!</definedName>
    <definedName name="DTFSMedida" localSheetId="13">#REF!</definedName>
    <definedName name="DTFSMedida" localSheetId="12">#REF!</definedName>
    <definedName name="DTFSMedida">#REF!</definedName>
    <definedName name="DtmFechaCotizacion" localSheetId="9">#REF!</definedName>
    <definedName name="DtmFechaCotizacion" localSheetId="5">#REF!</definedName>
    <definedName name="DtmFechaCotizacion" localSheetId="10">#REF!</definedName>
    <definedName name="DtmFechaCotizacion" localSheetId="6">#REF!</definedName>
    <definedName name="DtmFechaCotizacion" localSheetId="13">#REF!</definedName>
    <definedName name="DtmFechaCotizacion" localSheetId="12">#REF!</definedName>
    <definedName name="DtmFechaCotizacion">#REF!</definedName>
    <definedName name="DtmFechVigenCotiza" localSheetId="9">#REF!</definedName>
    <definedName name="DtmFechVigenCotiza" localSheetId="5">#REF!</definedName>
    <definedName name="DtmFechVigenCotiza" localSheetId="10">#REF!</definedName>
    <definedName name="DtmFechVigenCotiza" localSheetId="6">#REF!</definedName>
    <definedName name="DtmFechVigenCotiza" localSheetId="13">#REF!</definedName>
    <definedName name="DtmFechVigenCotiza" localSheetId="12">#REF!</definedName>
    <definedName name="DtmFechVigenCotiza">#REF!</definedName>
    <definedName name="dtrhj" localSheetId="9" hidden="1">{"via1",#N/A,TRUE,"general";"via2",#N/A,TRUE,"general";"via3",#N/A,TRUE,"general"}</definedName>
    <definedName name="dtrhj" localSheetId="5" hidden="1">{"via1",#N/A,TRUE,"general";"via2",#N/A,TRUE,"general";"via3",#N/A,TRUE,"general"}</definedName>
    <definedName name="dtrhj" localSheetId="10" hidden="1">{"via1",#N/A,TRUE,"general";"via2",#N/A,TRUE,"general";"via3",#N/A,TRUE,"general"}</definedName>
    <definedName name="dtrhj" localSheetId="6" hidden="1">{"via1",#N/A,TRUE,"general";"via2",#N/A,TRUE,"general";"via3",#N/A,TRUE,"general"}</definedName>
    <definedName name="dtrhj" localSheetId="13" hidden="1">{"via1",#N/A,TRUE,"general";"via2",#N/A,TRUE,"general";"via3",#N/A,TRUE,"general"}</definedName>
    <definedName name="dtrhj" localSheetId="12" hidden="1">{"via1",#N/A,TRUE,"general";"via2",#N/A,TRUE,"general";"via3",#N/A,TRUE,"general"}</definedName>
    <definedName name="dtrhj" hidden="1">{"via1",#N/A,TRUE,"general";"via2",#N/A,TRUE,"general";"via3",#N/A,TRUE,"general"}</definedName>
    <definedName name="DTS" localSheetId="9">#REF!</definedName>
    <definedName name="DTS" localSheetId="5">#REF!</definedName>
    <definedName name="DTS" localSheetId="10">#REF!</definedName>
    <definedName name="DTS" localSheetId="6">#REF!</definedName>
    <definedName name="DTS" localSheetId="13">#REF!</definedName>
    <definedName name="DTS" localSheetId="12">#REF!</definedName>
    <definedName name="DTS">#REF!</definedName>
    <definedName name="Duitama" localSheetId="12">#REF!</definedName>
    <definedName name="Duitama">#REF!</definedName>
    <definedName name="DuracionMeses" localSheetId="12">#REF!</definedName>
    <definedName name="DuracionMeses">#REF!</definedName>
    <definedName name="DuracionSemanas" localSheetId="12">#REF!</definedName>
    <definedName name="DuracionSemanas">#REF!</definedName>
    <definedName name="Durata_in_anni" localSheetId="9">#REF!</definedName>
    <definedName name="Durata_in_anni" localSheetId="5">#REF!</definedName>
    <definedName name="Durata_in_anni" localSheetId="10">#REF!</definedName>
    <definedName name="Durata_in_anni" localSheetId="6">#REF!</definedName>
    <definedName name="Durata_in_anni" localSheetId="13">#REF!</definedName>
    <definedName name="Durata_in_anni" localSheetId="12">#REF!</definedName>
    <definedName name="Durata_in_anni">#REF!</definedName>
    <definedName name="Dv" localSheetId="9">#REF!</definedName>
    <definedName name="Dv" localSheetId="5">#REF!</definedName>
    <definedName name="Dv" localSheetId="10">#REF!</definedName>
    <definedName name="Dv" localSheetId="6">#REF!</definedName>
    <definedName name="Dv" localSheetId="13">#REF!</definedName>
    <definedName name="Dv" localSheetId="12">#REF!</definedName>
    <definedName name="Dv">#REF!</definedName>
    <definedName name="dxfgg" localSheetId="9" hidden="1">{"via1",#N/A,TRUE,"general";"via2",#N/A,TRUE,"general";"via3",#N/A,TRUE,"general"}</definedName>
    <definedName name="dxfgg" localSheetId="5" hidden="1">{"via1",#N/A,TRUE,"general";"via2",#N/A,TRUE,"general";"via3",#N/A,TRUE,"general"}</definedName>
    <definedName name="dxfgg" localSheetId="10" hidden="1">{"via1",#N/A,TRUE,"general";"via2",#N/A,TRUE,"general";"via3",#N/A,TRUE,"general"}</definedName>
    <definedName name="dxfgg" localSheetId="6" hidden="1">{"via1",#N/A,TRUE,"general";"via2",#N/A,TRUE,"general";"via3",#N/A,TRUE,"general"}</definedName>
    <definedName name="dxfgg" localSheetId="13" hidden="1">{"via1",#N/A,TRUE,"general";"via2",#N/A,TRUE,"general";"via3",#N/A,TRUE,"general"}</definedName>
    <definedName name="dxfgg" localSheetId="12" hidden="1">{"via1",#N/A,TRUE,"general";"via2",#N/A,TRUE,"general";"via3",#N/A,TRUE,"general"}</definedName>
    <definedName name="dxfgg" hidden="1">{"via1",#N/A,TRUE,"general";"via2",#N/A,TRUE,"general";"via3",#N/A,TRUE,"general"}</definedName>
    <definedName name="DZ.Main" localSheetId="9" hidden="1">#REF!</definedName>
    <definedName name="DZ.Main" localSheetId="5" hidden="1">#REF!</definedName>
    <definedName name="DZ.Main" localSheetId="10" hidden="1">#REF!</definedName>
    <definedName name="DZ.Main" localSheetId="6" hidden="1">#REF!</definedName>
    <definedName name="DZ.Main" localSheetId="13" hidden="1">#REF!</definedName>
    <definedName name="DZ.Main" localSheetId="12" hidden="1">#REF!</definedName>
    <definedName name="DZ.Main" hidden="1">#REF!</definedName>
    <definedName name="e" localSheetId="9">#REF!</definedName>
    <definedName name="e" localSheetId="5">#REF!</definedName>
    <definedName name="e" localSheetId="10">#REF!</definedName>
    <definedName name="e" localSheetId="6">#REF!</definedName>
    <definedName name="e" localSheetId="13">#REF!</definedName>
    <definedName name="e" localSheetId="12">#REF!</definedName>
    <definedName name="E">#REF!</definedName>
    <definedName name="E_03" localSheetId="9">#REF!</definedName>
    <definedName name="E_03" localSheetId="5">#REF!</definedName>
    <definedName name="E_03" localSheetId="10">#REF!</definedName>
    <definedName name="E_03" localSheetId="6">#REF!</definedName>
    <definedName name="E_03" localSheetId="13">#REF!</definedName>
    <definedName name="E_03" localSheetId="12">#REF!</definedName>
    <definedName name="E_03">#REF!</definedName>
    <definedName name="e3e33" localSheetId="9" hidden="1">{"via1",#N/A,TRUE,"general";"via2",#N/A,TRUE,"general";"via3",#N/A,TRUE,"general"}</definedName>
    <definedName name="e3e33" localSheetId="5" hidden="1">{"via1",#N/A,TRUE,"general";"via2",#N/A,TRUE,"general";"via3",#N/A,TRUE,"general"}</definedName>
    <definedName name="e3e33" localSheetId="10" hidden="1">{"via1",#N/A,TRUE,"general";"via2",#N/A,TRUE,"general";"via3",#N/A,TRUE,"general"}</definedName>
    <definedName name="e3e33" localSheetId="6" hidden="1">{"via1",#N/A,TRUE,"general";"via2",#N/A,TRUE,"general";"via3",#N/A,TRUE,"general"}</definedName>
    <definedName name="e3e33" localSheetId="13" hidden="1">{"via1",#N/A,TRUE,"general";"via2",#N/A,TRUE,"general";"via3",#N/A,TRUE,"general"}</definedName>
    <definedName name="e3e33" localSheetId="12" hidden="1">{"via1",#N/A,TRUE,"general";"via2",#N/A,TRUE,"general";"via3",#N/A,TRUE,"general"}</definedName>
    <definedName name="e3e33" hidden="1">{"via1",#N/A,TRUE,"general";"via2",#N/A,TRUE,"general";"via3",#N/A,TRUE,"general"}</definedName>
    <definedName name="ebdait" localSheetId="9">#REF!</definedName>
    <definedName name="ebdait" localSheetId="5">#REF!</definedName>
    <definedName name="ebdait" localSheetId="10">#REF!</definedName>
    <definedName name="ebdait" localSheetId="6">#REF!</definedName>
    <definedName name="ebdait" localSheetId="13">#REF!</definedName>
    <definedName name="ebdait" localSheetId="12">#REF!</definedName>
    <definedName name="ebdait">#REF!</definedName>
    <definedName name="EBIT95" localSheetId="9">#REF!</definedName>
    <definedName name="EBIT95" localSheetId="5">#REF!</definedName>
    <definedName name="EBIT95" localSheetId="10">#REF!</definedName>
    <definedName name="EBIT95" localSheetId="6">#REF!</definedName>
    <definedName name="EBIT95" localSheetId="13">#REF!</definedName>
    <definedName name="EBIT95" localSheetId="12">#REF!</definedName>
    <definedName name="EBIT95">#REF!</definedName>
    <definedName name="EBITSENS" localSheetId="9">#REF!</definedName>
    <definedName name="EBITSENS" localSheetId="5">#REF!</definedName>
    <definedName name="EBITSENS" localSheetId="10">#REF!</definedName>
    <definedName name="EBITSENS" localSheetId="6">#REF!</definedName>
    <definedName name="EBITSENS" localSheetId="13">#REF!</definedName>
    <definedName name="EBITSENS" localSheetId="12">#REF!</definedName>
    <definedName name="EBITSENS">#REF!</definedName>
    <definedName name="ec" localSheetId="10">#REF!</definedName>
    <definedName name="ec" localSheetId="12">[12]Dimensiones!$B$11</definedName>
    <definedName name="ec">#REF!</definedName>
    <definedName name="ED" localSheetId="9">#REF!</definedName>
    <definedName name="ED" localSheetId="5">#REF!</definedName>
    <definedName name="ED" localSheetId="10">#REF!</definedName>
    <definedName name="ED" localSheetId="6">#REF!</definedName>
    <definedName name="ED" localSheetId="13">#REF!</definedName>
    <definedName name="ED" localSheetId="12">#REF!</definedName>
    <definedName name="ED">#REF!</definedName>
    <definedName name="EDEDWSWQA" localSheetId="9"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2"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5" hidden="1">{"via1",#N/A,TRUE,"general";"via2",#N/A,TRUE,"general";"via3",#N/A,TRUE,"general"}</definedName>
    <definedName name="edgfhmn" localSheetId="10" hidden="1">{"via1",#N/A,TRUE,"general";"via2",#N/A,TRUE,"general";"via3",#N/A,TRUE,"general"}</definedName>
    <definedName name="edgfhmn" localSheetId="6" hidden="1">{"via1",#N/A,TRUE,"general";"via2",#N/A,TRUE,"general";"via3",#N/A,TRUE,"general"}</definedName>
    <definedName name="edgfhmn" localSheetId="13" hidden="1">{"via1",#N/A,TRUE,"general";"via2",#N/A,TRUE,"general";"via3",#N/A,TRUE,"general"}</definedName>
    <definedName name="edgfhmn" localSheetId="12" hidden="1">{"via1",#N/A,TRUE,"general";"via2",#N/A,TRUE,"general";"via3",#N/A,TRUE,"general"}</definedName>
    <definedName name="edgfhmn" hidden="1">{"via1",#N/A,TRUE,"general";"via2",#N/A,TRUE,"general";"via3",#N/A,TRUE,"general"}</definedName>
    <definedName name="EDWIN" localSheetId="9">#REF!</definedName>
    <definedName name="EDWIN" localSheetId="5">#REF!</definedName>
    <definedName name="EDWIN" localSheetId="10">#REF!</definedName>
    <definedName name="EDWIN" localSheetId="6">#REF!</definedName>
    <definedName name="EDWIN" localSheetId="13">#REF!</definedName>
    <definedName name="EDWIN" localSheetId="12">#REF!</definedName>
    <definedName name="EDWIN">#REF!</definedName>
    <definedName name="ee" localSheetId="12">#REF!</definedName>
    <definedName name="ee">#REF!</definedName>
    <definedName name="eeedfr" localSheetId="9"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2" hidden="1">{"TAB1",#N/A,TRUE,"GENERAL";"TAB2",#N/A,TRUE,"GENERAL";"TAB3",#N/A,TRUE,"GENERAL";"TAB4",#N/A,TRUE,"GENERAL";"TAB5",#N/A,TRUE,"GENERAL"}</definedName>
    <definedName name="eeedfr" hidden="1">{"TAB1",#N/A,TRUE,"GENERAL";"TAB2",#N/A,TRUE,"GENERAL";"TAB3",#N/A,TRUE,"GENERAL";"TAB4",#N/A,TRUE,"GENERAL";"TAB5",#N/A,TRUE,"GENERAL"}</definedName>
    <definedName name="eeeeeeeeee" localSheetId="9">#REF!</definedName>
    <definedName name="eeeeeeeeee" localSheetId="5">#REF!</definedName>
    <definedName name="eeeeeeeeee" localSheetId="10">#REF!</definedName>
    <definedName name="eeeeeeeeee" localSheetId="6">#REF!</definedName>
    <definedName name="eeeeeeeeee" localSheetId="13">#REF!</definedName>
    <definedName name="eeeeeeeeee" localSheetId="12">#REF!</definedName>
    <definedName name="eeeeeeeeee">#REF!</definedName>
    <definedName name="eeeeeeeeeee" localSheetId="9">#REF!</definedName>
    <definedName name="eeeeeeeeeee" localSheetId="5">#REF!</definedName>
    <definedName name="eeeeeeeeeee" localSheetId="10">#REF!</definedName>
    <definedName name="eeeeeeeeeee" localSheetId="6">#REF!</definedName>
    <definedName name="eeeeeeeeeee" localSheetId="13">#REF!</definedName>
    <definedName name="eeeeeeeeeee" localSheetId="12">#REF!</definedName>
    <definedName name="eeeeeeeeeee">#REF!</definedName>
    <definedName name="eeeeer" localSheetId="9"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2"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5" hidden="1">{"via1",#N/A,TRUE,"general";"via2",#N/A,TRUE,"general";"via3",#N/A,TRUE,"general"}</definedName>
    <definedName name="eeerfd" localSheetId="10" hidden="1">{"via1",#N/A,TRUE,"general";"via2",#N/A,TRUE,"general";"via3",#N/A,TRUE,"general"}</definedName>
    <definedName name="eeerfd" localSheetId="6" hidden="1">{"via1",#N/A,TRUE,"general";"via2",#N/A,TRUE,"general";"via3",#N/A,TRUE,"general"}</definedName>
    <definedName name="eeerfd" localSheetId="13" hidden="1">{"via1",#N/A,TRUE,"general";"via2",#N/A,TRUE,"general";"via3",#N/A,TRUE,"general"}</definedName>
    <definedName name="eeerfd" localSheetId="12" hidden="1">{"via1",#N/A,TRUE,"general";"via2",#N/A,TRUE,"general";"via3",#N/A,TRUE,"general"}</definedName>
    <definedName name="eeerfd" hidden="1">{"via1",#N/A,TRUE,"general";"via2",#N/A,TRUE,"general";"via3",#N/A,TRUE,"general"}</definedName>
    <definedName name="ef" localSheetId="9">#REF!</definedName>
    <definedName name="ef" localSheetId="5">#REF!</definedName>
    <definedName name="ef" localSheetId="10">#REF!</definedName>
    <definedName name="ef" localSheetId="6">#REF!</definedName>
    <definedName name="ef" localSheetId="13">#REF!</definedName>
    <definedName name="ef" localSheetId="12">#REF!</definedName>
    <definedName name="ef">#REF!</definedName>
    <definedName name="efef" localSheetId="9" hidden="1">{"TAB1",#N/A,TRUE,"GENERAL";"TAB2",#N/A,TRUE,"GENERAL";"TAB3",#N/A,TRUE,"GENERAL";"TAB4",#N/A,TRUE,"GENERAL";"TAB5",#N/A,TRUE,"GENERAL"}</definedName>
    <definedName name="efef" localSheetId="5" hidden="1">{"TAB1",#N/A,TRUE,"GENERAL";"TAB2",#N/A,TRUE,"GENERAL";"TAB3",#N/A,TRUE,"GENERAL";"TAB4",#N/A,TRUE,"GENERAL";"TAB5",#N/A,TRUE,"GENERAL"}</definedName>
    <definedName name="efef" localSheetId="10" hidden="1">{"TAB1",#N/A,TRUE,"GENERAL";"TAB2",#N/A,TRUE,"GENERAL";"TAB3",#N/A,TRUE,"GENERAL";"TAB4",#N/A,TRUE,"GENERAL";"TAB5",#N/A,TRUE,"GENERAL"}</definedName>
    <definedName name="efef" localSheetId="6" hidden="1">{"TAB1",#N/A,TRUE,"GENERAL";"TAB2",#N/A,TRUE,"GENERAL";"TAB3",#N/A,TRUE,"GENERAL";"TAB4",#N/A,TRUE,"GENERAL";"TAB5",#N/A,TRUE,"GENERAL"}</definedName>
    <definedName name="efef" localSheetId="13" hidden="1">{"TAB1",#N/A,TRUE,"GENERAL";"TAB2",#N/A,TRUE,"GENERAL";"TAB3",#N/A,TRUE,"GENERAL";"TAB4",#N/A,TRUE,"GENERAL";"TAB5",#N/A,TRUE,"GENERAL"}</definedName>
    <definedName name="efef" localSheetId="12"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5" hidden="1">{"via1",#N/A,TRUE,"general";"via2",#N/A,TRUE,"general";"via3",#N/A,TRUE,"general"}</definedName>
    <definedName name="efer" localSheetId="10" hidden="1">{"via1",#N/A,TRUE,"general";"via2",#N/A,TRUE,"general";"via3",#N/A,TRUE,"general"}</definedName>
    <definedName name="efer" localSheetId="6" hidden="1">{"via1",#N/A,TRUE,"general";"via2",#N/A,TRUE,"general";"via3",#N/A,TRUE,"general"}</definedName>
    <definedName name="efer" localSheetId="13" hidden="1">{"via1",#N/A,TRUE,"general";"via2",#N/A,TRUE,"general";"via3",#N/A,TRUE,"general"}</definedName>
    <definedName name="efer" localSheetId="12" hidden="1">{"via1",#N/A,TRUE,"general";"via2",#N/A,TRUE,"general";"via3",#N/A,TRUE,"general"}</definedName>
    <definedName name="efer" hidden="1">{"via1",#N/A,TRUE,"general";"via2",#N/A,TRUE,"general";"via3",#N/A,TRUE,"general"}</definedName>
    <definedName name="efr" localSheetId="9">#REF!</definedName>
    <definedName name="efr" localSheetId="5">#REF!</definedName>
    <definedName name="efr" localSheetId="10">#REF!</definedName>
    <definedName name="efr" localSheetId="6">#REF!</definedName>
    <definedName name="efr" localSheetId="13">#REF!</definedName>
    <definedName name="efr" localSheetId="12">#REF!</definedName>
    <definedName name="efr">#REF!</definedName>
    <definedName name="egeg" localSheetId="9" hidden="1">{"TAB1",#N/A,TRUE,"GENERAL";"TAB2",#N/A,TRUE,"GENERAL";"TAB3",#N/A,TRUE,"GENERAL";"TAB4",#N/A,TRUE,"GENERAL";"TAB5",#N/A,TRUE,"GENERAL"}</definedName>
    <definedName name="egeg" localSheetId="5" hidden="1">{"TAB1",#N/A,TRUE,"GENERAL";"TAB2",#N/A,TRUE,"GENERAL";"TAB3",#N/A,TRUE,"GENERAL";"TAB4",#N/A,TRUE,"GENERAL";"TAB5",#N/A,TRUE,"GENERAL"}</definedName>
    <definedName name="egeg" localSheetId="10" hidden="1">{"TAB1",#N/A,TRUE,"GENERAL";"TAB2",#N/A,TRUE,"GENERAL";"TAB3",#N/A,TRUE,"GENERAL";"TAB4",#N/A,TRUE,"GENERAL";"TAB5",#N/A,TRUE,"GENERAL"}</definedName>
    <definedName name="egeg" localSheetId="6" hidden="1">{"TAB1",#N/A,TRUE,"GENERAL";"TAB2",#N/A,TRUE,"GENERAL";"TAB3",#N/A,TRUE,"GENERAL";"TAB4",#N/A,TRUE,"GENERAL";"TAB5",#N/A,TRUE,"GENERAL"}</definedName>
    <definedName name="egeg" localSheetId="13" hidden="1">{"TAB1",#N/A,TRUE,"GENERAL";"TAB2",#N/A,TRUE,"GENERAL";"TAB3",#N/A,TRUE,"GENERAL";"TAB4",#N/A,TRUE,"GENERAL";"TAB5",#N/A,TRUE,"GENERAL"}</definedName>
    <definedName name="egeg" localSheetId="12"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2" hidden="1">{"TAB1",#N/A,TRUE,"GENERAL";"TAB2",#N/A,TRUE,"GENERAL";"TAB3",#N/A,TRUE,"GENERAL";"TAB4",#N/A,TRUE,"GENERAL";"TAB5",#N/A,TRUE,"GENERAL"}</definedName>
    <definedName name="egtrgthrt" hidden="1">{"TAB1",#N/A,TRUE,"GENERAL";"TAB2",#N/A,TRUE,"GENERAL";"TAB3",#N/A,TRUE,"GENERAL";"TAB4",#N/A,TRUE,"GENERAL";"TAB5",#N/A,TRUE,"GENERAL"}</definedName>
    <definedName name="EINAR" localSheetId="9">#REF!</definedName>
    <definedName name="EINAR" localSheetId="5">#REF!</definedName>
    <definedName name="EINAR" localSheetId="10">#REF!</definedName>
    <definedName name="EINAR" localSheetId="6">#REF!</definedName>
    <definedName name="EINAR" localSheetId="13">#REF!</definedName>
    <definedName name="EINAR" localSheetId="12">#REF!</definedName>
    <definedName name="EINAR">#REF!</definedName>
    <definedName name="EJE" localSheetId="10">#REF!</definedName>
    <definedName name="EJE" localSheetId="12">'[64]CANTIDADES VIA'!$E$5</definedName>
    <definedName name="EJE">#REF!</definedName>
    <definedName name="el" localSheetId="9">#REF!</definedName>
    <definedName name="el" localSheetId="5">#REF!</definedName>
    <definedName name="el" localSheetId="10">#REF!</definedName>
    <definedName name="el" localSheetId="6">#REF!</definedName>
    <definedName name="el" localSheetId="13">#REF!</definedName>
    <definedName name="el" localSheetId="12">#REF!</definedName>
    <definedName name="el">#REF!</definedName>
    <definedName name="ElectDemandPrice" localSheetId="9">#REF!</definedName>
    <definedName name="ElectDemandPrice" localSheetId="5">#REF!</definedName>
    <definedName name="ElectDemandPrice" localSheetId="10">#REF!</definedName>
    <definedName name="ElectDemandPrice" localSheetId="6">#REF!</definedName>
    <definedName name="ElectDemandPrice" localSheetId="13">#REF!</definedName>
    <definedName name="ElectDemandPrice" localSheetId="12">#REF!</definedName>
    <definedName name="ElectDemandPrice">#REF!</definedName>
    <definedName name="Elegido" localSheetId="10">#REF!</definedName>
    <definedName name="Elegido" localSheetId="12">[65]ESPECIFICACIONES!$C$7</definedName>
    <definedName name="Elegido">#REF!</definedName>
    <definedName name="emanto" localSheetId="9">#REF!</definedName>
    <definedName name="emanto" localSheetId="5">#REF!</definedName>
    <definedName name="emanto" localSheetId="10">#REF!</definedName>
    <definedName name="emanto" localSheetId="6">#REF!</definedName>
    <definedName name="emanto" localSheetId="13">#REF!</definedName>
    <definedName name="emanto" localSheetId="12">#REF!</definedName>
    <definedName name="emanto">#REF!</definedName>
    <definedName name="emanto_51" localSheetId="9">#REF!</definedName>
    <definedName name="emanto_51" localSheetId="5">#REF!</definedName>
    <definedName name="emanto_51" localSheetId="10">#REF!</definedName>
    <definedName name="emanto_51" localSheetId="6">#REF!</definedName>
    <definedName name="emanto_51" localSheetId="13">#REF!</definedName>
    <definedName name="emanto_51" localSheetId="12">#REF!</definedName>
    <definedName name="emanto_51">#REF!</definedName>
    <definedName name="empotra" localSheetId="10">#REF!</definedName>
    <definedName name="empotra" localSheetId="12">[10]datos!$W$5:$W$300</definedName>
    <definedName name="empotra">#REF!</definedName>
    <definedName name="End_Bal" localSheetId="9">#REF!</definedName>
    <definedName name="End_Bal" localSheetId="5">#REF!</definedName>
    <definedName name="End_Bal" localSheetId="10">#REF!</definedName>
    <definedName name="End_Bal" localSheetId="6">#REF!</definedName>
    <definedName name="End_Bal" localSheetId="13">#REF!</definedName>
    <definedName name="End_Bal" localSheetId="12">#REF!</definedName>
    <definedName name="End_Bal">#REF!</definedName>
    <definedName name="ENE" localSheetId="12">#REF!</definedName>
    <definedName name="ENE">#REF!</definedName>
    <definedName name="ENERGIATABLA1.2.4" localSheetId="10">#REF!</definedName>
    <definedName name="ENERGIATABLA1.2.4" localSheetId="12">'[6]CALCULO COSTOS DE OPERACIÓN'!$B$127:$AF$163</definedName>
    <definedName name="ENERGIATABLA1.2.4">#REF!</definedName>
    <definedName name="Engine">#N/A</definedName>
    <definedName name="Ensayos" localSheetId="12">#REF!</definedName>
    <definedName name="Ensayos">#REF!</definedName>
    <definedName name="ENT.A1">'[66]CANT.5921'!#REF!</definedName>
    <definedName name="ENT.ESP">'[66]CANT.5921'!#REF!</definedName>
    <definedName name="ENTIB">#REF!</definedName>
    <definedName name="entibado" localSheetId="9">#REF!</definedName>
    <definedName name="entibado" localSheetId="5">#REF!</definedName>
    <definedName name="entibado" localSheetId="10">#REF!</definedName>
    <definedName name="entibado" localSheetId="6">#REF!</definedName>
    <definedName name="entibado" localSheetId="12">[10]datos!$T$5:$T$300</definedName>
    <definedName name="ENTIBADO">[67]TUBERIA!#REF!</definedName>
    <definedName name="EQ_COM" localSheetId="9">#REF!</definedName>
    <definedName name="EQ_COM" localSheetId="5">#REF!</definedName>
    <definedName name="EQ_COM" localSheetId="10">#REF!</definedName>
    <definedName name="EQ_COM" localSheetId="6">#REF!</definedName>
    <definedName name="EQ_COM" localSheetId="13">#REF!</definedName>
    <definedName name="EQ_COM" localSheetId="12">#REF!</definedName>
    <definedName name="EQ_COM">#REF!</definedName>
    <definedName name="EQ_EX" localSheetId="9">#REF!</definedName>
    <definedName name="EQ_EX" localSheetId="5">#REF!</definedName>
    <definedName name="EQ_EX" localSheetId="10">#REF!</definedName>
    <definedName name="EQ_EX" localSheetId="6">#REF!</definedName>
    <definedName name="EQ_EX" localSheetId="13">#REF!</definedName>
    <definedName name="EQ_EX" localSheetId="12">#REF!</definedName>
    <definedName name="EQ_EX">#REF!</definedName>
    <definedName name="EQ_JSD" localSheetId="9">#REF!</definedName>
    <definedName name="EQ_JSD" localSheetId="5">#REF!</definedName>
    <definedName name="EQ_JSD" localSheetId="10">#REF!</definedName>
    <definedName name="EQ_JSD" localSheetId="6">#REF!</definedName>
    <definedName name="EQ_JSD" localSheetId="13">#REF!</definedName>
    <definedName name="EQ_JSD" localSheetId="12">#REF!</definedName>
    <definedName name="EQ_JSD">#REF!</definedName>
    <definedName name="EQ_PREF" localSheetId="9">#REF!</definedName>
    <definedName name="EQ_PREF" localSheetId="5">#REF!</definedName>
    <definedName name="EQ_PREF" localSheetId="10">#REF!</definedName>
    <definedName name="EQ_PREF" localSheetId="6">#REF!</definedName>
    <definedName name="EQ_PREF" localSheetId="13">#REF!</definedName>
    <definedName name="EQ_PREF" localSheetId="12">#REF!</definedName>
    <definedName name="EQ_PREF">#REF!</definedName>
    <definedName name="EQ_PRFD" localSheetId="9">#REF!</definedName>
    <definedName name="EQ_PRFD" localSheetId="5">#REF!</definedName>
    <definedName name="EQ_PRFD" localSheetId="10">#REF!</definedName>
    <definedName name="EQ_PRFD" localSheetId="6">#REF!</definedName>
    <definedName name="EQ_PRFD" localSheetId="13">#REF!</definedName>
    <definedName name="EQ_PRFD" localSheetId="12">#REF!</definedName>
    <definedName name="EQ_PRFD">#REF!</definedName>
    <definedName name="EQ_SSN" localSheetId="9">#REF!</definedName>
    <definedName name="EQ_SSN" localSheetId="5">#REF!</definedName>
    <definedName name="EQ_SSN" localSheetId="10">#REF!</definedName>
    <definedName name="EQ_SSN" localSheetId="6">#REF!</definedName>
    <definedName name="EQ_SSN" localSheetId="13">#REF!</definedName>
    <definedName name="EQ_SSN" localSheetId="12">#REF!</definedName>
    <definedName name="EQ_SSN">#REF!</definedName>
    <definedName name="eqb" localSheetId="9">#REF!</definedName>
    <definedName name="eqb" localSheetId="5">#REF!</definedName>
    <definedName name="eqb" localSheetId="10">#REF!</definedName>
    <definedName name="eqb" localSheetId="6">#REF!</definedName>
    <definedName name="eqb" localSheetId="13">#REF!</definedName>
    <definedName name="eqb" localSheetId="12">#REF!</definedName>
    <definedName name="eqb">#REF!</definedName>
    <definedName name="equi" localSheetId="9">#REF!</definedName>
    <definedName name="EQUI" localSheetId="10">#REF!</definedName>
    <definedName name="equi" localSheetId="6">#REF!</definedName>
    <definedName name="EQUI" localSheetId="12">#REF!</definedName>
    <definedName name="equi">#REF!</definedName>
    <definedName name="EquipInput" localSheetId="9">#REF!</definedName>
    <definedName name="EquipInput" localSheetId="5">#REF!</definedName>
    <definedName name="EquipInput" localSheetId="10">#REF!</definedName>
    <definedName name="EquipInput" localSheetId="6">#REF!</definedName>
    <definedName name="EquipInput" localSheetId="13">#REF!</definedName>
    <definedName name="EquipInput" localSheetId="12">#REF!</definedName>
    <definedName name="EquipInput">#REF!</definedName>
    <definedName name="EquipLifeRank" localSheetId="9">#REF!</definedName>
    <definedName name="EquipLifeRank" localSheetId="5">#REF!</definedName>
    <definedName name="EquipLifeRank" localSheetId="10">#REF!</definedName>
    <definedName name="EquipLifeRank" localSheetId="6">#REF!</definedName>
    <definedName name="EquipLifeRank" localSheetId="13">#REF!</definedName>
    <definedName name="EquipLifeRank" localSheetId="12">#REF!</definedName>
    <definedName name="EquipLifeRank">#REF!</definedName>
    <definedName name="EQUIPO" localSheetId="9">#REF!</definedName>
    <definedName name="EQUIPO" localSheetId="5">#REF!</definedName>
    <definedName name="EQUIPO" localSheetId="10">#REF!</definedName>
    <definedName name="EQUIPO" localSheetId="6">#REF!</definedName>
    <definedName name="EQUIPO" localSheetId="13">#REF!</definedName>
    <definedName name="EQUIPO" localSheetId="12">#REF!</definedName>
    <definedName name="EQUIPO">#REF!</definedName>
    <definedName name="EQUIPO_1" localSheetId="10">#REF!</definedName>
    <definedName name="EQUIPO_1" localSheetId="12">[68]EQUIPO!$B$2:$D$36</definedName>
    <definedName name="EQUIPO_1">#REF!</definedName>
    <definedName name="equipo_mayor" localSheetId="9">#REF!</definedName>
    <definedName name="equipo_mayor" localSheetId="5">#REF!</definedName>
    <definedName name="equipo_mayor" localSheetId="10">#REF!</definedName>
    <definedName name="equipo_mayor" localSheetId="6">#REF!</definedName>
    <definedName name="equipo_mayor" localSheetId="13">#REF!</definedName>
    <definedName name="equipo_mayor" localSheetId="12">#REF!</definedName>
    <definedName name="equipo_mayor">#REF!</definedName>
    <definedName name="EquipOpCostOutput" localSheetId="9">#REF!</definedName>
    <definedName name="EquipOpCostOutput" localSheetId="5">#REF!</definedName>
    <definedName name="EquipOpCostOutput" localSheetId="10">#REF!</definedName>
    <definedName name="EquipOpCostOutput" localSheetId="6">#REF!</definedName>
    <definedName name="EquipOpCostOutput" localSheetId="13">#REF!</definedName>
    <definedName name="EquipOpCostOutput" localSheetId="12">#REF!</definedName>
    <definedName name="EquipOpCostOutput">#REF!</definedName>
    <definedName name="EquipOpFleet" localSheetId="9">#REF!</definedName>
    <definedName name="EquipOpFleet" localSheetId="5">#REF!</definedName>
    <definedName name="EquipOpFleet" localSheetId="10">#REF!</definedName>
    <definedName name="EquipOpFleet" localSheetId="6">#REF!</definedName>
    <definedName name="EquipOpFleet" localSheetId="13">#REF!</definedName>
    <definedName name="EquipOpFleet" localSheetId="12">#REF!</definedName>
    <definedName name="EquipOpFleet">#REF!</definedName>
    <definedName name="Equipos" localSheetId="9">#REF!</definedName>
    <definedName name="Equipos" localSheetId="5">#REF!</definedName>
    <definedName name="Equipos" localSheetId="10">#REF!</definedName>
    <definedName name="Equipos" localSheetId="6">#REF!</definedName>
    <definedName name="Equipos" localSheetId="13">#REF!</definedName>
    <definedName name="Equipos" localSheetId="12">#REF!</definedName>
    <definedName name="Equipos">#REF!</definedName>
    <definedName name="EquipReplOutput" localSheetId="9">#REF!</definedName>
    <definedName name="EquipReplOutput" localSheetId="5">#REF!</definedName>
    <definedName name="EquipReplOutput" localSheetId="10">#REF!</definedName>
    <definedName name="EquipReplOutput" localSheetId="6">#REF!</definedName>
    <definedName name="EquipReplOutput" localSheetId="13">#REF!</definedName>
    <definedName name="EquipReplOutput" localSheetId="12">#REF!</definedName>
    <definedName name="EquipReplOutput">#REF!</definedName>
    <definedName name="EquipRow" localSheetId="9">#REF!</definedName>
    <definedName name="EquipRow" localSheetId="5">#REF!</definedName>
    <definedName name="EquipRow" localSheetId="10">#REF!</definedName>
    <definedName name="EquipRow" localSheetId="6">#REF!</definedName>
    <definedName name="EquipRow" localSheetId="13">#REF!</definedName>
    <definedName name="EquipRow" localSheetId="12">#REF!</definedName>
    <definedName name="EquipRow">#REF!</definedName>
    <definedName name="eqw" localSheetId="9" hidden="1">{"via1",#N/A,TRUE,"general";"via2",#N/A,TRUE,"general";"via3",#N/A,TRUE,"general"}</definedName>
    <definedName name="eqw" localSheetId="5" hidden="1">{"via1",#N/A,TRUE,"general";"via2",#N/A,TRUE,"general";"via3",#N/A,TRUE,"general"}</definedName>
    <definedName name="eqw" localSheetId="10" hidden="1">{"via1",#N/A,TRUE,"general";"via2",#N/A,TRUE,"general";"via3",#N/A,TRUE,"general"}</definedName>
    <definedName name="eqw" localSheetId="6" hidden="1">{"via1",#N/A,TRUE,"general";"via2",#N/A,TRUE,"general";"via3",#N/A,TRUE,"general"}</definedName>
    <definedName name="eqw" localSheetId="13" hidden="1">{"via1",#N/A,TRUE,"general";"via2",#N/A,TRUE,"general";"via3",#N/A,TRUE,"general"}</definedName>
    <definedName name="eqw" localSheetId="12" hidden="1">{"via1",#N/A,TRUE,"general";"via2",#N/A,TRUE,"general";"via3",#N/A,TRUE,"general"}</definedName>
    <definedName name="eqw" hidden="1">{"via1",#N/A,TRUE,"general";"via2",#N/A,TRUE,"general";"via3",#N/A,TRUE,"general"}</definedName>
    <definedName name="er" localSheetId="9">#REF!</definedName>
    <definedName name="er" localSheetId="5">#REF!</definedName>
    <definedName name="er" localSheetId="10">#REF!</definedName>
    <definedName name="er" localSheetId="6">#REF!</definedName>
    <definedName name="er" localSheetId="13">#REF!</definedName>
    <definedName name="er" localSheetId="12">#REF!</definedName>
    <definedName name="er">#REF!</definedName>
    <definedName name="EREE" localSheetId="12">#REF!</definedName>
    <definedName name="EREE">#REF!</definedName>
    <definedName name="erg" localSheetId="9" hidden="1">{"TAB1",#N/A,TRUE,"GENERAL";"TAB2",#N/A,TRUE,"GENERAL";"TAB3",#N/A,TRUE,"GENERAL";"TAB4",#N/A,TRUE,"GENERAL";"TAB5",#N/A,TRUE,"GENERAL"}</definedName>
    <definedName name="erg" localSheetId="5" hidden="1">{"TAB1",#N/A,TRUE,"GENERAL";"TAB2",#N/A,TRUE,"GENERAL";"TAB3",#N/A,TRUE,"GENERAL";"TAB4",#N/A,TRUE,"GENERAL";"TAB5",#N/A,TRUE,"GENERAL"}</definedName>
    <definedName name="erg" localSheetId="10" hidden="1">{"TAB1",#N/A,TRUE,"GENERAL";"TAB2",#N/A,TRUE,"GENERAL";"TAB3",#N/A,TRUE,"GENERAL";"TAB4",#N/A,TRUE,"GENERAL";"TAB5",#N/A,TRUE,"GENERAL"}</definedName>
    <definedName name="erg" localSheetId="6" hidden="1">{"TAB1",#N/A,TRUE,"GENERAL";"TAB2",#N/A,TRUE,"GENERAL";"TAB3",#N/A,TRUE,"GENERAL";"TAB4",#N/A,TRUE,"GENERAL";"TAB5",#N/A,TRUE,"GENERAL"}</definedName>
    <definedName name="erg" localSheetId="13" hidden="1">{"TAB1",#N/A,TRUE,"GENERAL";"TAB2",#N/A,TRUE,"GENERAL";"TAB3",#N/A,TRUE,"GENERAL";"TAB4",#N/A,TRUE,"GENERAL";"TAB5",#N/A,TRUE,"GENERAL"}</definedName>
    <definedName name="erg" localSheetId="12"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5" hidden="1">{"via1",#N/A,TRUE,"general";"via2",#N/A,TRUE,"general";"via3",#N/A,TRUE,"general"}</definedName>
    <definedName name="erger" localSheetId="10" hidden="1">{"via1",#N/A,TRUE,"general";"via2",#N/A,TRUE,"general";"via3",#N/A,TRUE,"general"}</definedName>
    <definedName name="erger" localSheetId="6" hidden="1">{"via1",#N/A,TRUE,"general";"via2",#N/A,TRUE,"general";"via3",#N/A,TRUE,"general"}</definedName>
    <definedName name="erger" localSheetId="13" hidden="1">{"via1",#N/A,TRUE,"general";"via2",#N/A,TRUE,"general";"via3",#N/A,TRUE,"general"}</definedName>
    <definedName name="erger" localSheetId="12"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5" hidden="1">{"via1",#N/A,TRUE,"general";"via2",#N/A,TRUE,"general";"via3",#N/A,TRUE,"general"}</definedName>
    <definedName name="ergerg" localSheetId="10" hidden="1">{"via1",#N/A,TRUE,"general";"via2",#N/A,TRUE,"general";"via3",#N/A,TRUE,"general"}</definedName>
    <definedName name="ergerg" localSheetId="6" hidden="1">{"via1",#N/A,TRUE,"general";"via2",#N/A,TRUE,"general";"via3",#N/A,TRUE,"general"}</definedName>
    <definedName name="ergerg" localSheetId="13" hidden="1">{"via1",#N/A,TRUE,"general";"via2",#N/A,TRUE,"general";"via3",#N/A,TRUE,"general"}</definedName>
    <definedName name="ergerg" localSheetId="12"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5" hidden="1">{"via1",#N/A,TRUE,"general";"via2",#N/A,TRUE,"general";"via3",#N/A,TRUE,"general"}</definedName>
    <definedName name="ergfegr" localSheetId="10" hidden="1">{"via1",#N/A,TRUE,"general";"via2",#N/A,TRUE,"general";"via3",#N/A,TRUE,"general"}</definedName>
    <definedName name="ergfegr" localSheetId="6" hidden="1">{"via1",#N/A,TRUE,"general";"via2",#N/A,TRUE,"general";"via3",#N/A,TRUE,"general"}</definedName>
    <definedName name="ergfegr" localSheetId="13" hidden="1">{"via1",#N/A,TRUE,"general";"via2",#N/A,TRUE,"general";"via3",#N/A,TRUE,"general"}</definedName>
    <definedName name="ergfegr" localSheetId="12"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5"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2"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5" hidden="1">{"via1",#N/A,TRUE,"general";"via2",#N/A,TRUE,"general";"via3",#N/A,TRUE,"general"}</definedName>
    <definedName name="erggewg" localSheetId="10" hidden="1">{"via1",#N/A,TRUE,"general";"via2",#N/A,TRUE,"general";"via3",#N/A,TRUE,"general"}</definedName>
    <definedName name="erggewg" localSheetId="6" hidden="1">{"via1",#N/A,TRUE,"general";"via2",#N/A,TRUE,"general";"via3",#N/A,TRUE,"general"}</definedName>
    <definedName name="erggewg" localSheetId="13" hidden="1">{"via1",#N/A,TRUE,"general";"via2",#N/A,TRUE,"general";"via3",#N/A,TRUE,"general"}</definedName>
    <definedName name="erggewg" localSheetId="12"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2"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5" hidden="1">{"via1",#N/A,TRUE,"general";"via2",#N/A,TRUE,"general";"via3",#N/A,TRUE,"general"}</definedName>
    <definedName name="ergregerg" localSheetId="10" hidden="1">{"via1",#N/A,TRUE,"general";"via2",#N/A,TRUE,"general";"via3",#N/A,TRUE,"general"}</definedName>
    <definedName name="ergregerg" localSheetId="6" hidden="1">{"via1",#N/A,TRUE,"general";"via2",#N/A,TRUE,"general";"via3",#N/A,TRUE,"general"}</definedName>
    <definedName name="ergregerg" localSheetId="13" hidden="1">{"via1",#N/A,TRUE,"general";"via2",#N/A,TRUE,"general";"via3",#N/A,TRUE,"general"}</definedName>
    <definedName name="ergregerg" localSheetId="12"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5"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2"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2"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5" hidden="1">{"via1",#N/A,TRUE,"general";"via2",#N/A,TRUE,"general";"via3",#N/A,TRUE,"general"}</definedName>
    <definedName name="ergwreg" localSheetId="10" hidden="1">{"via1",#N/A,TRUE,"general";"via2",#N/A,TRUE,"general";"via3",#N/A,TRUE,"general"}</definedName>
    <definedName name="ergwreg" localSheetId="6" hidden="1">{"via1",#N/A,TRUE,"general";"via2",#N/A,TRUE,"general";"via3",#N/A,TRUE,"general"}</definedName>
    <definedName name="ergwreg" localSheetId="13" hidden="1">{"via1",#N/A,TRUE,"general";"via2",#N/A,TRUE,"general";"via3",#N/A,TRUE,"general"}</definedName>
    <definedName name="ergwreg" localSheetId="12"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2" hidden="1">{"TAB1",#N/A,TRUE,"GENERAL";"TAB2",#N/A,TRUE,"GENERAL";"TAB3",#N/A,TRUE,"GENERAL";"TAB4",#N/A,TRUE,"GENERAL";"TAB5",#N/A,TRUE,"GENERAL"}</definedName>
    <definedName name="erheyh" hidden="1">{"TAB1",#N/A,TRUE,"GENERAL";"TAB2",#N/A,TRUE,"GENERAL";"TAB3",#N/A,TRUE,"GENERAL";"TAB4",#N/A,TRUE,"GENERAL";"TAB5",#N/A,TRUE,"GENERAL"}</definedName>
    <definedName name="err" localSheetId="9" hidden="1">{"TAB1",#N/A,TRUE,"GENERAL";"TAB2",#N/A,TRUE,"GENERAL";"TAB3",#N/A,TRUE,"GENERAL";"TAB4",#N/A,TRUE,"GENERAL";"TAB5",#N/A,TRUE,"GENERAL"}</definedName>
    <definedName name="err" localSheetId="5" hidden="1">{"TAB1",#N/A,TRUE,"GENERAL";"TAB2",#N/A,TRUE,"GENERAL";"TAB3",#N/A,TRUE,"GENERAL";"TAB4",#N/A,TRUE,"GENERAL";"TAB5",#N/A,TRUE,"GENERAL"}</definedName>
    <definedName name="err" localSheetId="10" hidden="1">{"TAB1",#N/A,TRUE,"GENERAL";"TAB2",#N/A,TRUE,"GENERAL";"TAB3",#N/A,TRUE,"GENERAL";"TAB4",#N/A,TRUE,"GENERAL";"TAB5",#N/A,TRUE,"GENERAL"}</definedName>
    <definedName name="err" localSheetId="6" hidden="1">{"TAB1",#N/A,TRUE,"GENERAL";"TAB2",#N/A,TRUE,"GENERAL";"TAB3",#N/A,TRUE,"GENERAL";"TAB4",#N/A,TRUE,"GENERAL";"TAB5",#N/A,TRUE,"GENERAL"}</definedName>
    <definedName name="err" localSheetId="13" hidden="1">{"TAB1",#N/A,TRUE,"GENERAL";"TAB2",#N/A,TRUE,"GENERAL";"TAB3",#N/A,TRUE,"GENERAL";"TAB4",#N/A,TRUE,"GENERAL";"TAB5",#N/A,TRUE,"GENERAL"}</definedName>
    <definedName name="err" localSheetId="12" hidden="1">{"TAB1",#N/A,TRUE,"GENERAL";"TAB2",#N/A,TRUE,"GENERAL";"TAB3",#N/A,TRUE,"GENERAL";"TAB4",#N/A,TRUE,"GENERAL";"TAB5",#N/A,TRUE,"GENERAL"}</definedName>
    <definedName name="err" hidden="1">{"TAB1",#N/A,TRUE,"GENERAL";"TAB2",#N/A,TRUE,"GENERAL";"TAB3",#N/A,TRUE,"GENERAL";"TAB4",#N/A,TRUE,"GENERAL";"TAB5",#N/A,TRUE,"GENERAL"}</definedName>
    <definedName name="erra" localSheetId="9">#REF!</definedName>
    <definedName name="erra" localSheetId="5">#REF!</definedName>
    <definedName name="erra" localSheetId="10">#REF!</definedName>
    <definedName name="erra" localSheetId="6">#REF!</definedName>
    <definedName name="erra" localSheetId="13">#REF!</definedName>
    <definedName name="erra" localSheetId="12">#REF!</definedName>
    <definedName name="erra">#REF!</definedName>
    <definedName name="ERROR" localSheetId="9">#REF!</definedName>
    <definedName name="ERROR" localSheetId="5">#REF!</definedName>
    <definedName name="ERROR" localSheetId="10">#REF!</definedName>
    <definedName name="ERROR" localSheetId="6">#REF!</definedName>
    <definedName name="ERROR" localSheetId="13">#REF!</definedName>
    <definedName name="ERROR" localSheetId="12">#REF!</definedName>
    <definedName name="ERROR">#REF!</definedName>
    <definedName name="ERROR1" localSheetId="9">#REF!</definedName>
    <definedName name="ERROR1" localSheetId="5">#REF!</definedName>
    <definedName name="ERROR1" localSheetId="10">#REF!</definedName>
    <definedName name="ERROR1" localSheetId="6">#REF!</definedName>
    <definedName name="ERROR1" localSheetId="13">#REF!</definedName>
    <definedName name="ERROR1" localSheetId="12">#REF!</definedName>
    <definedName name="ERROR1">#REF!</definedName>
    <definedName name="ERROR2" localSheetId="9">#REF!</definedName>
    <definedName name="ERROR2" localSheetId="5">#REF!</definedName>
    <definedName name="ERROR2" localSheetId="10">#REF!</definedName>
    <definedName name="ERROR2" localSheetId="6">#REF!</definedName>
    <definedName name="ERROR2" localSheetId="13">#REF!</definedName>
    <definedName name="ERROR2" localSheetId="12">#REF!</definedName>
    <definedName name="ERROR2">#REF!</definedName>
    <definedName name="errr" localSheetId="9">#REF!</definedName>
    <definedName name="errr" localSheetId="5">#REF!</definedName>
    <definedName name="errr" localSheetId="10">#REF!</definedName>
    <definedName name="errr" localSheetId="6">#REF!</definedName>
    <definedName name="errr" localSheetId="13">#REF!</definedName>
    <definedName name="errr" localSheetId="12">#REF!</definedName>
    <definedName name="errr">#REF!</definedName>
    <definedName name="ert" localSheetId="9" hidden="1">{"via1",#N/A,TRUE,"general";"via2",#N/A,TRUE,"general";"via3",#N/A,TRUE,"general"}</definedName>
    <definedName name="ert" localSheetId="5" hidden="1">{"via1",#N/A,TRUE,"general";"via2",#N/A,TRUE,"general";"via3",#N/A,TRUE,"general"}</definedName>
    <definedName name="ert" localSheetId="10" hidden="1">{"via1",#N/A,TRUE,"general";"via2",#N/A,TRUE,"general";"via3",#N/A,TRUE,"general"}</definedName>
    <definedName name="ert" localSheetId="6" hidden="1">{"via1",#N/A,TRUE,"general";"via2",#N/A,TRUE,"general";"via3",#N/A,TRUE,"general"}</definedName>
    <definedName name="ert" localSheetId="13" hidden="1">{"via1",#N/A,TRUE,"general";"via2",#N/A,TRUE,"general";"via3",#N/A,TRUE,"general"}</definedName>
    <definedName name="ert" localSheetId="12"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5" hidden="1">{"via1",#N/A,TRUE,"general";"via2",#N/A,TRUE,"general";"via3",#N/A,TRUE,"general"}</definedName>
    <definedName name="erte" localSheetId="10" hidden="1">{"via1",#N/A,TRUE,"general";"via2",#N/A,TRUE,"general";"via3",#N/A,TRUE,"general"}</definedName>
    <definedName name="erte" localSheetId="6" hidden="1">{"via1",#N/A,TRUE,"general";"via2",#N/A,TRUE,"general";"via3",#N/A,TRUE,"general"}</definedName>
    <definedName name="erte" localSheetId="13" hidden="1">{"via1",#N/A,TRUE,"general";"via2",#N/A,TRUE,"general";"via3",#N/A,TRUE,"general"}</definedName>
    <definedName name="erte" localSheetId="12"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5"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2"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5" hidden="1">{"via1",#N/A,TRUE,"general";"via2",#N/A,TRUE,"general";"via3",#N/A,TRUE,"general"}</definedName>
    <definedName name="ertert" localSheetId="10" hidden="1">{"via1",#N/A,TRUE,"general";"via2",#N/A,TRUE,"general";"via3",#N/A,TRUE,"general"}</definedName>
    <definedName name="ertert" localSheetId="6" hidden="1">{"via1",#N/A,TRUE,"general";"via2",#N/A,TRUE,"general";"via3",#N/A,TRUE,"general"}</definedName>
    <definedName name="ertert" localSheetId="13" hidden="1">{"via1",#N/A,TRUE,"general";"via2",#N/A,TRUE,"general";"via3",#N/A,TRUE,"general"}</definedName>
    <definedName name="ertert" localSheetId="12"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2"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5" hidden="1">{"via1",#N/A,TRUE,"general";"via2",#N/A,TRUE,"general";"via3",#N/A,TRUE,"general"}</definedName>
    <definedName name="ertreb" localSheetId="10" hidden="1">{"via1",#N/A,TRUE,"general";"via2",#N/A,TRUE,"general";"via3",#N/A,TRUE,"general"}</definedName>
    <definedName name="ertreb" localSheetId="6" hidden="1">{"via1",#N/A,TRUE,"general";"via2",#N/A,TRUE,"general";"via3",#N/A,TRUE,"general"}</definedName>
    <definedName name="ertreb" localSheetId="13" hidden="1">{"via1",#N/A,TRUE,"general";"via2",#N/A,TRUE,"general";"via3",#N/A,TRUE,"general"}</definedName>
    <definedName name="ertreb" localSheetId="12"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2"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5" hidden="1">{"via1",#N/A,TRUE,"general";"via2",#N/A,TRUE,"general";"via3",#N/A,TRUE,"general"}</definedName>
    <definedName name="erttret" localSheetId="10" hidden="1">{"via1",#N/A,TRUE,"general";"via2",#N/A,TRUE,"general";"via3",#N/A,TRUE,"general"}</definedName>
    <definedName name="erttret" localSheetId="6" hidden="1">{"via1",#N/A,TRUE,"general";"via2",#N/A,TRUE,"general";"via3",#N/A,TRUE,"general"}</definedName>
    <definedName name="erttret" localSheetId="13" hidden="1">{"via1",#N/A,TRUE,"general";"via2",#N/A,TRUE,"general";"via3",#N/A,TRUE,"general"}</definedName>
    <definedName name="erttret" localSheetId="12"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5" hidden="1">{"via1",#N/A,TRUE,"general";"via2",#N/A,TRUE,"general";"via3",#N/A,TRUE,"general"}</definedName>
    <definedName name="ertuiy" localSheetId="10" hidden="1">{"via1",#N/A,TRUE,"general";"via2",#N/A,TRUE,"general";"via3",#N/A,TRUE,"general"}</definedName>
    <definedName name="ertuiy" localSheetId="6" hidden="1">{"via1",#N/A,TRUE,"general";"via2",#N/A,TRUE,"general";"via3",#N/A,TRUE,"general"}</definedName>
    <definedName name="ertuiy" localSheetId="13" hidden="1">{"via1",#N/A,TRUE,"general";"via2",#N/A,TRUE,"general";"via3",#N/A,TRUE,"general"}</definedName>
    <definedName name="ertuiy" localSheetId="12"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2"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5" hidden="1">{"TAB1",#N/A,TRUE,"GENERAL";"TAB2",#N/A,TRUE,"GENERAL";"TAB3",#N/A,TRUE,"GENERAL";"TAB4",#N/A,TRUE,"GENERAL";"TAB5",#N/A,TRUE,"GENERAL"}</definedName>
    <definedName name="eru" localSheetId="10" hidden="1">{"TAB1",#N/A,TRUE,"GENERAL";"TAB2",#N/A,TRUE,"GENERAL";"TAB3",#N/A,TRUE,"GENERAL";"TAB4",#N/A,TRUE,"GENERAL";"TAB5",#N/A,TRUE,"GENERAL"}</definedName>
    <definedName name="eru" localSheetId="6" hidden="1">{"TAB1",#N/A,TRUE,"GENERAL";"TAB2",#N/A,TRUE,"GENERAL";"TAB3",#N/A,TRUE,"GENERAL";"TAB4",#N/A,TRUE,"GENERAL";"TAB5",#N/A,TRUE,"GENERAL"}</definedName>
    <definedName name="eru" localSheetId="13" hidden="1">{"TAB1",#N/A,TRUE,"GENERAL";"TAB2",#N/A,TRUE,"GENERAL";"TAB3",#N/A,TRUE,"GENERAL";"TAB4",#N/A,TRUE,"GENERAL";"TAB5",#N/A,TRUE,"GENERAL"}</definedName>
    <definedName name="eru" localSheetId="12"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5" hidden="1">{"via1",#N/A,TRUE,"general";"via2",#N/A,TRUE,"general";"via3",#N/A,TRUE,"general"}</definedName>
    <definedName name="ERV" localSheetId="10" hidden="1">{"via1",#N/A,TRUE,"general";"via2",#N/A,TRUE,"general";"via3",#N/A,TRUE,"general"}</definedName>
    <definedName name="ERV" localSheetId="6" hidden="1">{"via1",#N/A,TRUE,"general";"via2",#N/A,TRUE,"general";"via3",#N/A,TRUE,"general"}</definedName>
    <definedName name="ERV" localSheetId="13" hidden="1">{"via1",#N/A,TRUE,"general";"via2",#N/A,TRUE,"general";"via3",#N/A,TRUE,"general"}</definedName>
    <definedName name="ERV" localSheetId="12"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5" hidden="1">{"via1",#N/A,TRUE,"general";"via2",#N/A,TRUE,"general";"via3",#N/A,TRUE,"general"}</definedName>
    <definedName name="erware" localSheetId="10" hidden="1">{"via1",#N/A,TRUE,"general";"via2",#N/A,TRUE,"general";"via3",#N/A,TRUE,"general"}</definedName>
    <definedName name="erware" localSheetId="6" hidden="1">{"via1",#N/A,TRUE,"general";"via2",#N/A,TRUE,"general";"via3",#N/A,TRUE,"general"}</definedName>
    <definedName name="erware" localSheetId="13" hidden="1">{"via1",#N/A,TRUE,"general";"via2",#N/A,TRUE,"general";"via3",#N/A,TRUE,"general"}</definedName>
    <definedName name="erware" localSheetId="12"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5" hidden="1">{"via1",#N/A,TRUE,"general";"via2",#N/A,TRUE,"general";"via3",#N/A,TRUE,"general"}</definedName>
    <definedName name="ERWER" localSheetId="10" hidden="1">{"via1",#N/A,TRUE,"general";"via2",#N/A,TRUE,"general";"via3",#N/A,TRUE,"general"}</definedName>
    <definedName name="ERWER" localSheetId="6" hidden="1">{"via1",#N/A,TRUE,"general";"via2",#N/A,TRUE,"general";"via3",#N/A,TRUE,"general"}</definedName>
    <definedName name="ERWER" localSheetId="13" hidden="1">{"via1",#N/A,TRUE,"general";"via2",#N/A,TRUE,"general";"via3",#N/A,TRUE,"general"}</definedName>
    <definedName name="ERWER" localSheetId="12"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2"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5" hidden="1">{"TAB1",#N/A,TRUE,"GENERAL";"TAB2",#N/A,TRUE,"GENERAL";"TAB3",#N/A,TRUE,"GENERAL";"TAB4",#N/A,TRUE,"GENERAL";"TAB5",#N/A,TRUE,"GENERAL"}</definedName>
    <definedName name="erwr" localSheetId="10" hidden="1">{"TAB1",#N/A,TRUE,"GENERAL";"TAB2",#N/A,TRUE,"GENERAL";"TAB3",#N/A,TRUE,"GENERAL";"TAB4",#N/A,TRUE,"GENERAL";"TAB5",#N/A,TRUE,"GENERAL"}</definedName>
    <definedName name="erwr" localSheetId="6" hidden="1">{"TAB1",#N/A,TRUE,"GENERAL";"TAB2",#N/A,TRUE,"GENERAL";"TAB3",#N/A,TRUE,"GENERAL";"TAB4",#N/A,TRUE,"GENERAL";"TAB5",#N/A,TRUE,"GENERAL"}</definedName>
    <definedName name="erwr" localSheetId="13" hidden="1">{"TAB1",#N/A,TRUE,"GENERAL";"TAB2",#N/A,TRUE,"GENERAL";"TAB3",#N/A,TRUE,"GENERAL";"TAB4",#N/A,TRUE,"GENERAL";"TAB5",#N/A,TRUE,"GENERAL"}</definedName>
    <definedName name="erwr" localSheetId="12"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5" hidden="1">{"via1",#N/A,TRUE,"general";"via2",#N/A,TRUE,"general";"via3",#N/A,TRUE,"general"}</definedName>
    <definedName name="ERWRL" localSheetId="10" hidden="1">{"via1",#N/A,TRUE,"general";"via2",#N/A,TRUE,"general";"via3",#N/A,TRUE,"general"}</definedName>
    <definedName name="ERWRL" localSheetId="6" hidden="1">{"via1",#N/A,TRUE,"general";"via2",#N/A,TRUE,"general";"via3",#N/A,TRUE,"general"}</definedName>
    <definedName name="ERWRL" localSheetId="13" hidden="1">{"via1",#N/A,TRUE,"general";"via2",#N/A,TRUE,"general";"via3",#N/A,TRUE,"general"}</definedName>
    <definedName name="ERWRL" localSheetId="12"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5" hidden="1">{"via1",#N/A,TRUE,"general";"via2",#N/A,TRUE,"general";"via3",#N/A,TRUE,"general"}</definedName>
    <definedName name="ery" localSheetId="10" hidden="1">{"via1",#N/A,TRUE,"general";"via2",#N/A,TRUE,"general";"via3",#N/A,TRUE,"general"}</definedName>
    <definedName name="ery" localSheetId="6" hidden="1">{"via1",#N/A,TRUE,"general";"via2",#N/A,TRUE,"general";"via3",#N/A,TRUE,"general"}</definedName>
    <definedName name="ery" localSheetId="13" hidden="1">{"via1",#N/A,TRUE,"general";"via2",#N/A,TRUE,"general";"via3",#N/A,TRUE,"general"}</definedName>
    <definedName name="ery" localSheetId="12"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5" hidden="1">{"via1",#N/A,TRUE,"general";"via2",#N/A,TRUE,"general";"via3",#N/A,TRUE,"general"}</definedName>
    <definedName name="eryhd" localSheetId="10" hidden="1">{"via1",#N/A,TRUE,"general";"via2",#N/A,TRUE,"general";"via3",#N/A,TRUE,"general"}</definedName>
    <definedName name="eryhd" localSheetId="6" hidden="1">{"via1",#N/A,TRUE,"general";"via2",#N/A,TRUE,"general";"via3",#N/A,TRUE,"general"}</definedName>
    <definedName name="eryhd" localSheetId="13" hidden="1">{"via1",#N/A,TRUE,"general";"via2",#N/A,TRUE,"general";"via3",#N/A,TRUE,"general"}</definedName>
    <definedName name="eryhd" localSheetId="12"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2"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5"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2"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2"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5"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2"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5" hidden="1">{"via1",#N/A,TRUE,"general";"via2",#N/A,TRUE,"general";"via3",#N/A,TRUE,"general"}</definedName>
    <definedName name="erytd" localSheetId="10" hidden="1">{"via1",#N/A,TRUE,"general";"via2",#N/A,TRUE,"general";"via3",#N/A,TRUE,"general"}</definedName>
    <definedName name="erytd" localSheetId="6" hidden="1">{"via1",#N/A,TRUE,"general";"via2",#N/A,TRUE,"general";"via3",#N/A,TRUE,"general"}</definedName>
    <definedName name="erytd" localSheetId="13" hidden="1">{"via1",#N/A,TRUE,"general";"via2",#N/A,TRUE,"general";"via3",#N/A,TRUE,"general"}</definedName>
    <definedName name="erytd" localSheetId="12"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5" hidden="1">{"via1",#N/A,TRUE,"general";"via2",#N/A,TRUE,"general";"via3",#N/A,TRUE,"general"}</definedName>
    <definedName name="eryty" localSheetId="10" hidden="1">{"via1",#N/A,TRUE,"general";"via2",#N/A,TRUE,"general";"via3",#N/A,TRUE,"general"}</definedName>
    <definedName name="eryty" localSheetId="6" hidden="1">{"via1",#N/A,TRUE,"general";"via2",#N/A,TRUE,"general";"via3",#N/A,TRUE,"general"}</definedName>
    <definedName name="eryty" localSheetId="13" hidden="1">{"via1",#N/A,TRUE,"general";"via2",#N/A,TRUE,"general";"via3",#N/A,TRUE,"general"}</definedName>
    <definedName name="eryty" localSheetId="12"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5" hidden="1">{"via1",#N/A,TRUE,"general";"via2",#N/A,TRUE,"general";"via3",#N/A,TRUE,"general"}</definedName>
    <definedName name="eryy" localSheetId="10" hidden="1">{"via1",#N/A,TRUE,"general";"via2",#N/A,TRUE,"general";"via3",#N/A,TRUE,"general"}</definedName>
    <definedName name="eryy" localSheetId="6" hidden="1">{"via1",#N/A,TRUE,"general";"via2",#N/A,TRUE,"general";"via3",#N/A,TRUE,"general"}</definedName>
    <definedName name="eryy" localSheetId="13" hidden="1">{"via1",#N/A,TRUE,"general";"via2",#N/A,TRUE,"general";"via3",#N/A,TRUE,"general"}</definedName>
    <definedName name="eryy" localSheetId="12" hidden="1">{"via1",#N/A,TRUE,"general";"via2",#N/A,TRUE,"general";"via3",#N/A,TRUE,"general"}</definedName>
    <definedName name="eryy" hidden="1">{"via1",#N/A,TRUE,"general";"via2",#N/A,TRUE,"general";"via3",#N/A,TRUE,"general"}</definedName>
    <definedName name="es" localSheetId="9">#REF!</definedName>
    <definedName name="es" localSheetId="5">#REF!</definedName>
    <definedName name="es" localSheetId="10">#REF!</definedName>
    <definedName name="es" localSheetId="6">#REF!</definedName>
    <definedName name="es" localSheetId="13">#REF!</definedName>
    <definedName name="es" localSheetId="12">#REF!</definedName>
    <definedName name="es">#REF!</definedName>
    <definedName name="ES1_1" localSheetId="9">#REF!</definedName>
    <definedName name="ES1_1" localSheetId="5">#REF!</definedName>
    <definedName name="ES1_1" localSheetId="10">#REF!</definedName>
    <definedName name="ES1_1" localSheetId="6">#REF!</definedName>
    <definedName name="ES1_1" localSheetId="13">#REF!</definedName>
    <definedName name="ES1_1" localSheetId="12">#REF!</definedName>
    <definedName name="ES1_1">#REF!</definedName>
    <definedName name="ES1_10" localSheetId="9">#REF!</definedName>
    <definedName name="ES1_10" localSheetId="5">#REF!</definedName>
    <definedName name="ES1_10" localSheetId="10">#REF!</definedName>
    <definedName name="ES1_10" localSheetId="6">#REF!</definedName>
    <definedName name="ES1_10" localSheetId="13">#REF!</definedName>
    <definedName name="ES1_10" localSheetId="12">#REF!</definedName>
    <definedName name="ES1_10">#REF!</definedName>
    <definedName name="ES1_11" localSheetId="9">#REF!</definedName>
    <definedName name="ES1_11" localSheetId="5">#REF!</definedName>
    <definedName name="ES1_11" localSheetId="10">#REF!</definedName>
    <definedName name="ES1_11" localSheetId="6">#REF!</definedName>
    <definedName name="ES1_11" localSheetId="13">#REF!</definedName>
    <definedName name="ES1_11" localSheetId="12">#REF!</definedName>
    <definedName name="ES1_11">#REF!</definedName>
    <definedName name="ES1_12" localSheetId="9">#REF!</definedName>
    <definedName name="ES1_12" localSheetId="5">#REF!</definedName>
    <definedName name="ES1_12" localSheetId="10">#REF!</definedName>
    <definedName name="ES1_12" localSheetId="6">#REF!</definedName>
    <definedName name="ES1_12" localSheetId="13">#REF!</definedName>
    <definedName name="ES1_12" localSheetId="12">#REF!</definedName>
    <definedName name="ES1_12">#REF!</definedName>
    <definedName name="ES1_13" localSheetId="9">#REF!</definedName>
    <definedName name="ES1_13" localSheetId="5">#REF!</definedName>
    <definedName name="ES1_13" localSheetId="10">#REF!</definedName>
    <definedName name="ES1_13" localSheetId="6">#REF!</definedName>
    <definedName name="ES1_13" localSheetId="13">#REF!</definedName>
    <definedName name="ES1_13" localSheetId="12">#REF!</definedName>
    <definedName name="ES1_13">#REF!</definedName>
    <definedName name="ES1_14" localSheetId="9">#REF!</definedName>
    <definedName name="ES1_14" localSheetId="5">#REF!</definedName>
    <definedName name="ES1_14" localSheetId="10">#REF!</definedName>
    <definedName name="ES1_14" localSheetId="6">#REF!</definedName>
    <definedName name="ES1_14" localSheetId="13">#REF!</definedName>
    <definedName name="ES1_14" localSheetId="12">#REF!</definedName>
    <definedName name="ES1_14">#REF!</definedName>
    <definedName name="ES1_15" localSheetId="9">#REF!</definedName>
    <definedName name="ES1_15" localSheetId="5">#REF!</definedName>
    <definedName name="ES1_15" localSheetId="10">#REF!</definedName>
    <definedName name="ES1_15" localSheetId="6">#REF!</definedName>
    <definedName name="ES1_15" localSheetId="13">#REF!</definedName>
    <definedName name="ES1_15" localSheetId="12">#REF!</definedName>
    <definedName name="ES1_15">#REF!</definedName>
    <definedName name="ES1_16" localSheetId="9">#REF!</definedName>
    <definedName name="ES1_16" localSheetId="5">#REF!</definedName>
    <definedName name="ES1_16" localSheetId="10">#REF!</definedName>
    <definedName name="ES1_16" localSheetId="6">#REF!</definedName>
    <definedName name="ES1_16" localSheetId="13">#REF!</definedName>
    <definedName name="ES1_16" localSheetId="12">#REF!</definedName>
    <definedName name="ES1_16">#REF!</definedName>
    <definedName name="ES1_17" localSheetId="9">#REF!</definedName>
    <definedName name="ES1_17" localSheetId="5">#REF!</definedName>
    <definedName name="ES1_17" localSheetId="10">#REF!</definedName>
    <definedName name="ES1_17" localSheetId="6">#REF!</definedName>
    <definedName name="ES1_17" localSheetId="13">#REF!</definedName>
    <definedName name="ES1_17" localSheetId="12">#REF!</definedName>
    <definedName name="ES1_17">#REF!</definedName>
    <definedName name="ES1_18" localSheetId="9">#REF!</definedName>
    <definedName name="ES1_18" localSheetId="5">#REF!</definedName>
    <definedName name="ES1_18" localSheetId="10">#REF!</definedName>
    <definedName name="ES1_18" localSheetId="6">#REF!</definedName>
    <definedName name="ES1_18" localSheetId="13">#REF!</definedName>
    <definedName name="ES1_18" localSheetId="12">#REF!</definedName>
    <definedName name="ES1_18">#REF!</definedName>
    <definedName name="ES1_19" localSheetId="9">#REF!</definedName>
    <definedName name="ES1_19" localSheetId="5">#REF!</definedName>
    <definedName name="ES1_19" localSheetId="10">#REF!</definedName>
    <definedName name="ES1_19" localSheetId="6">#REF!</definedName>
    <definedName name="ES1_19" localSheetId="13">#REF!</definedName>
    <definedName name="ES1_19" localSheetId="12">#REF!</definedName>
    <definedName name="ES1_19">#REF!</definedName>
    <definedName name="ES1_2" localSheetId="9">#REF!</definedName>
    <definedName name="ES1_2" localSheetId="5">#REF!</definedName>
    <definedName name="ES1_2" localSheetId="10">#REF!</definedName>
    <definedName name="ES1_2" localSheetId="6">#REF!</definedName>
    <definedName name="ES1_2" localSheetId="13">#REF!</definedName>
    <definedName name="ES1_2" localSheetId="12">#REF!</definedName>
    <definedName name="ES1_2">#REF!</definedName>
    <definedName name="ES1_20" localSheetId="9">#REF!</definedName>
    <definedName name="ES1_20" localSheetId="5">#REF!</definedName>
    <definedName name="ES1_20" localSheetId="10">#REF!</definedName>
    <definedName name="ES1_20" localSheetId="6">#REF!</definedName>
    <definedName name="ES1_20" localSheetId="13">#REF!</definedName>
    <definedName name="ES1_20" localSheetId="12">#REF!</definedName>
    <definedName name="ES1_20">#REF!</definedName>
    <definedName name="ES1_21" localSheetId="9">#REF!</definedName>
    <definedName name="ES1_21" localSheetId="5">#REF!</definedName>
    <definedName name="ES1_21" localSheetId="10">#REF!</definedName>
    <definedName name="ES1_21" localSheetId="6">#REF!</definedName>
    <definedName name="ES1_21" localSheetId="13">#REF!</definedName>
    <definedName name="ES1_21" localSheetId="12">#REF!</definedName>
    <definedName name="ES1_21">#REF!</definedName>
    <definedName name="ES1_22" localSheetId="9">#REF!</definedName>
    <definedName name="ES1_22" localSheetId="5">#REF!</definedName>
    <definedName name="ES1_22" localSheetId="10">#REF!</definedName>
    <definedName name="ES1_22" localSheetId="6">#REF!</definedName>
    <definedName name="ES1_22" localSheetId="13">#REF!</definedName>
    <definedName name="ES1_22" localSheetId="12">#REF!</definedName>
    <definedName name="ES1_22">#REF!</definedName>
    <definedName name="ES1_23" localSheetId="9">#REF!</definedName>
    <definedName name="ES1_23" localSheetId="5">#REF!</definedName>
    <definedName name="ES1_23" localSheetId="10">#REF!</definedName>
    <definedName name="ES1_23" localSheetId="6">#REF!</definedName>
    <definedName name="ES1_23" localSheetId="13">#REF!</definedName>
    <definedName name="ES1_23" localSheetId="12">#REF!</definedName>
    <definedName name="ES1_23">#REF!</definedName>
    <definedName name="ES1_24" localSheetId="9">#REF!</definedName>
    <definedName name="ES1_24" localSheetId="5">#REF!</definedName>
    <definedName name="ES1_24" localSheetId="10">#REF!</definedName>
    <definedName name="ES1_24" localSheetId="6">#REF!</definedName>
    <definedName name="ES1_24" localSheetId="13">#REF!</definedName>
    <definedName name="ES1_24" localSheetId="12">#REF!</definedName>
    <definedName name="ES1_24">#REF!</definedName>
    <definedName name="ES1_25" localSheetId="9">#REF!</definedName>
    <definedName name="ES1_25" localSheetId="5">#REF!</definedName>
    <definedName name="ES1_25" localSheetId="10">#REF!</definedName>
    <definedName name="ES1_25" localSheetId="6">#REF!</definedName>
    <definedName name="ES1_25" localSheetId="13">#REF!</definedName>
    <definedName name="ES1_25" localSheetId="12">#REF!</definedName>
    <definedName name="ES1_25">#REF!</definedName>
    <definedName name="ES1_26" localSheetId="9">#REF!</definedName>
    <definedName name="ES1_26" localSheetId="5">#REF!</definedName>
    <definedName name="ES1_26" localSheetId="10">#REF!</definedName>
    <definedName name="ES1_26" localSheetId="6">#REF!</definedName>
    <definedName name="ES1_26" localSheetId="13">#REF!</definedName>
    <definedName name="ES1_26" localSheetId="12">#REF!</definedName>
    <definedName name="ES1_26">#REF!</definedName>
    <definedName name="ES1_27" localSheetId="9">#REF!</definedName>
    <definedName name="ES1_27" localSheetId="5">#REF!</definedName>
    <definedName name="ES1_27" localSheetId="10">#REF!</definedName>
    <definedName name="ES1_27" localSheetId="6">#REF!</definedName>
    <definedName name="ES1_27" localSheetId="13">#REF!</definedName>
    <definedName name="ES1_27" localSheetId="12">#REF!</definedName>
    <definedName name="ES1_27">#REF!</definedName>
    <definedName name="ES1_28" localSheetId="9">#REF!</definedName>
    <definedName name="ES1_28" localSheetId="5">#REF!</definedName>
    <definedName name="ES1_28" localSheetId="10">#REF!</definedName>
    <definedName name="ES1_28" localSheetId="6">#REF!</definedName>
    <definedName name="ES1_28" localSheetId="13">#REF!</definedName>
    <definedName name="ES1_28" localSheetId="12">#REF!</definedName>
    <definedName name="ES1_28">#REF!</definedName>
    <definedName name="ES1_29" localSheetId="9">#REF!</definedName>
    <definedName name="ES1_29" localSheetId="5">#REF!</definedName>
    <definedName name="ES1_29" localSheetId="10">#REF!</definedName>
    <definedName name="ES1_29" localSheetId="6">#REF!</definedName>
    <definedName name="ES1_29" localSheetId="13">#REF!</definedName>
    <definedName name="ES1_29" localSheetId="12">#REF!</definedName>
    <definedName name="ES1_29">#REF!</definedName>
    <definedName name="ES1_3" localSheetId="9">#REF!</definedName>
    <definedName name="ES1_3" localSheetId="5">#REF!</definedName>
    <definedName name="ES1_3" localSheetId="10">#REF!</definedName>
    <definedName name="ES1_3" localSheetId="6">#REF!</definedName>
    <definedName name="ES1_3" localSheetId="13">#REF!</definedName>
    <definedName name="ES1_3" localSheetId="12">#REF!</definedName>
    <definedName name="ES1_3">#REF!</definedName>
    <definedName name="ES1_30" localSheetId="9">#REF!</definedName>
    <definedName name="ES1_30" localSheetId="5">#REF!</definedName>
    <definedName name="ES1_30" localSheetId="10">#REF!</definedName>
    <definedName name="ES1_30" localSheetId="6">#REF!</definedName>
    <definedName name="ES1_30" localSheetId="13">#REF!</definedName>
    <definedName name="ES1_30" localSheetId="12">#REF!</definedName>
    <definedName name="ES1_30">#REF!</definedName>
    <definedName name="ES1_31" localSheetId="9">#REF!</definedName>
    <definedName name="ES1_31" localSheetId="5">#REF!</definedName>
    <definedName name="ES1_31" localSheetId="10">#REF!</definedName>
    <definedName name="ES1_31" localSheetId="6">#REF!</definedName>
    <definedName name="ES1_31" localSheetId="13">#REF!</definedName>
    <definedName name="ES1_31" localSheetId="12">#REF!</definedName>
    <definedName name="ES1_31">#REF!</definedName>
    <definedName name="ES1_32" localSheetId="9">#REF!</definedName>
    <definedName name="ES1_32" localSheetId="5">#REF!</definedName>
    <definedName name="ES1_32" localSheetId="10">#REF!</definedName>
    <definedName name="ES1_32" localSheetId="6">#REF!</definedName>
    <definedName name="ES1_32" localSheetId="13">#REF!</definedName>
    <definedName name="ES1_32" localSheetId="12">#REF!</definedName>
    <definedName name="ES1_32">#REF!</definedName>
    <definedName name="ES1_33" localSheetId="9">#REF!</definedName>
    <definedName name="ES1_33" localSheetId="5">#REF!</definedName>
    <definedName name="ES1_33" localSheetId="10">#REF!</definedName>
    <definedName name="ES1_33" localSheetId="6">#REF!</definedName>
    <definedName name="ES1_33" localSheetId="13">#REF!</definedName>
    <definedName name="ES1_33" localSheetId="12">#REF!</definedName>
    <definedName name="ES1_33">#REF!</definedName>
    <definedName name="ES1_34" localSheetId="9">#REF!</definedName>
    <definedName name="ES1_34" localSheetId="5">#REF!</definedName>
    <definedName name="ES1_34" localSheetId="10">#REF!</definedName>
    <definedName name="ES1_34" localSheetId="6">#REF!</definedName>
    <definedName name="ES1_34" localSheetId="13">#REF!</definedName>
    <definedName name="ES1_34" localSheetId="12">#REF!</definedName>
    <definedName name="ES1_34">#REF!</definedName>
    <definedName name="ES1_35" localSheetId="9">#REF!</definedName>
    <definedName name="ES1_35" localSheetId="5">#REF!</definedName>
    <definedName name="ES1_35" localSheetId="10">#REF!</definedName>
    <definedName name="ES1_35" localSheetId="6">#REF!</definedName>
    <definedName name="ES1_35" localSheetId="13">#REF!</definedName>
    <definedName name="ES1_35" localSheetId="12">#REF!</definedName>
    <definedName name="ES1_35">#REF!</definedName>
    <definedName name="ES1_36" localSheetId="9">#REF!</definedName>
    <definedName name="ES1_36" localSheetId="5">#REF!</definedName>
    <definedName name="ES1_36" localSheetId="10">#REF!</definedName>
    <definedName name="ES1_36" localSheetId="6">#REF!</definedName>
    <definedName name="ES1_36" localSheetId="13">#REF!</definedName>
    <definedName name="ES1_36" localSheetId="12">#REF!</definedName>
    <definedName name="ES1_36">#REF!</definedName>
    <definedName name="ES1_37" localSheetId="9">#REF!</definedName>
    <definedName name="ES1_37" localSheetId="5">#REF!</definedName>
    <definedName name="ES1_37" localSheetId="10">#REF!</definedName>
    <definedName name="ES1_37" localSheetId="6">#REF!</definedName>
    <definedName name="ES1_37" localSheetId="13">#REF!</definedName>
    <definedName name="ES1_37" localSheetId="12">#REF!</definedName>
    <definedName name="ES1_37">#REF!</definedName>
    <definedName name="ES1_38" localSheetId="9">#REF!</definedName>
    <definedName name="ES1_38" localSheetId="5">#REF!</definedName>
    <definedName name="ES1_38" localSheetId="10">#REF!</definedName>
    <definedName name="ES1_38" localSheetId="6">#REF!</definedName>
    <definedName name="ES1_38" localSheetId="13">#REF!</definedName>
    <definedName name="ES1_38" localSheetId="12">#REF!</definedName>
    <definedName name="ES1_38">#REF!</definedName>
    <definedName name="ES1_39" localSheetId="9">#REF!</definedName>
    <definedName name="ES1_39" localSheetId="5">#REF!</definedName>
    <definedName name="ES1_39" localSheetId="10">#REF!</definedName>
    <definedName name="ES1_39" localSheetId="6">#REF!</definedName>
    <definedName name="ES1_39" localSheetId="13">#REF!</definedName>
    <definedName name="ES1_39" localSheetId="12">#REF!</definedName>
    <definedName name="ES1_39">#REF!</definedName>
    <definedName name="ES1_4" localSheetId="9">#REF!</definedName>
    <definedName name="ES1_4" localSheetId="5">#REF!</definedName>
    <definedName name="ES1_4" localSheetId="10">#REF!</definedName>
    <definedName name="ES1_4" localSheetId="6">#REF!</definedName>
    <definedName name="ES1_4" localSheetId="13">#REF!</definedName>
    <definedName name="ES1_4" localSheetId="12">#REF!</definedName>
    <definedName name="ES1_4">#REF!</definedName>
    <definedName name="ES1_40" localSheetId="9">#REF!</definedName>
    <definedName name="ES1_40" localSheetId="5">#REF!</definedName>
    <definedName name="ES1_40" localSheetId="10">#REF!</definedName>
    <definedName name="ES1_40" localSheetId="6">#REF!</definedName>
    <definedName name="ES1_40" localSheetId="13">#REF!</definedName>
    <definedName name="ES1_40" localSheetId="12">#REF!</definedName>
    <definedName name="ES1_40">#REF!</definedName>
    <definedName name="ES1_41" localSheetId="9">#REF!</definedName>
    <definedName name="ES1_41" localSheetId="5">#REF!</definedName>
    <definedName name="ES1_41" localSheetId="10">#REF!</definedName>
    <definedName name="ES1_41" localSheetId="6">#REF!</definedName>
    <definedName name="ES1_41" localSheetId="13">#REF!</definedName>
    <definedName name="ES1_41" localSheetId="12">#REF!</definedName>
    <definedName name="ES1_41">#REF!</definedName>
    <definedName name="ES1_42" localSheetId="9">#REF!</definedName>
    <definedName name="ES1_42" localSheetId="5">#REF!</definedName>
    <definedName name="ES1_42" localSheetId="10">#REF!</definedName>
    <definedName name="ES1_42" localSheetId="6">#REF!</definedName>
    <definedName name="ES1_42" localSheetId="13">#REF!</definedName>
    <definedName name="ES1_42" localSheetId="12">#REF!</definedName>
    <definedName name="ES1_42">#REF!</definedName>
    <definedName name="ES1_43" localSheetId="9">#REF!</definedName>
    <definedName name="ES1_43" localSheetId="5">#REF!</definedName>
    <definedName name="ES1_43" localSheetId="10">#REF!</definedName>
    <definedName name="ES1_43" localSheetId="6">#REF!</definedName>
    <definedName name="ES1_43" localSheetId="13">#REF!</definedName>
    <definedName name="ES1_43" localSheetId="12">#REF!</definedName>
    <definedName name="ES1_43">#REF!</definedName>
    <definedName name="ES1_5" localSheetId="9">#REF!</definedName>
    <definedName name="ES1_5" localSheetId="5">#REF!</definedName>
    <definedName name="ES1_5" localSheetId="10">#REF!</definedName>
    <definedName name="ES1_5" localSheetId="6">#REF!</definedName>
    <definedName name="ES1_5" localSheetId="13">#REF!</definedName>
    <definedName name="ES1_5" localSheetId="12">#REF!</definedName>
    <definedName name="ES1_5">#REF!</definedName>
    <definedName name="ES1_6" localSheetId="9">#REF!</definedName>
    <definedName name="ES1_6" localSheetId="5">#REF!</definedName>
    <definedName name="ES1_6" localSheetId="10">#REF!</definedName>
    <definedName name="ES1_6" localSheetId="6">#REF!</definedName>
    <definedName name="ES1_6" localSheetId="13">#REF!</definedName>
    <definedName name="ES1_6" localSheetId="12">#REF!</definedName>
    <definedName name="ES1_6">#REF!</definedName>
    <definedName name="ES1_7" localSheetId="9">#REF!</definedName>
    <definedName name="ES1_7" localSheetId="5">#REF!</definedName>
    <definedName name="ES1_7" localSheetId="10">#REF!</definedName>
    <definedName name="ES1_7" localSheetId="6">#REF!</definedName>
    <definedName name="ES1_7" localSheetId="13">#REF!</definedName>
    <definedName name="ES1_7" localSheetId="12">#REF!</definedName>
    <definedName name="ES1_7">#REF!</definedName>
    <definedName name="ES1_8" localSheetId="9">#REF!</definedName>
    <definedName name="ES1_8" localSheetId="5">#REF!</definedName>
    <definedName name="ES1_8" localSheetId="10">#REF!</definedName>
    <definedName name="ES1_8" localSheetId="6">#REF!</definedName>
    <definedName name="ES1_8" localSheetId="13">#REF!</definedName>
    <definedName name="ES1_8" localSheetId="12">#REF!</definedName>
    <definedName name="ES1_8">#REF!</definedName>
    <definedName name="ES1_9" localSheetId="9">#REF!</definedName>
    <definedName name="ES1_9" localSheetId="5">#REF!</definedName>
    <definedName name="ES1_9" localSheetId="10">#REF!</definedName>
    <definedName name="ES1_9" localSheetId="6">#REF!</definedName>
    <definedName name="ES1_9" localSheetId="13">#REF!</definedName>
    <definedName name="ES1_9" localSheetId="12">#REF!</definedName>
    <definedName name="ES1_9">#REF!</definedName>
    <definedName name="ES2_1" localSheetId="9">#REF!</definedName>
    <definedName name="ES2_1" localSheetId="5">#REF!</definedName>
    <definedName name="ES2_1" localSheetId="10">#REF!</definedName>
    <definedName name="ES2_1" localSheetId="6">#REF!</definedName>
    <definedName name="ES2_1" localSheetId="13">#REF!</definedName>
    <definedName name="ES2_1" localSheetId="12">#REF!</definedName>
    <definedName name="ES2_1">#REF!</definedName>
    <definedName name="ES2_10" localSheetId="9">#REF!</definedName>
    <definedName name="ES2_10" localSheetId="5">#REF!</definedName>
    <definedName name="ES2_10" localSheetId="10">#REF!</definedName>
    <definedName name="ES2_10" localSheetId="6">#REF!</definedName>
    <definedName name="ES2_10" localSheetId="13">#REF!</definedName>
    <definedName name="ES2_10" localSheetId="12">#REF!</definedName>
    <definedName name="ES2_10">#REF!</definedName>
    <definedName name="ES2_11" localSheetId="9">#REF!</definedName>
    <definedName name="ES2_11" localSheetId="5">#REF!</definedName>
    <definedName name="ES2_11" localSheetId="10">#REF!</definedName>
    <definedName name="ES2_11" localSheetId="6">#REF!</definedName>
    <definedName name="ES2_11" localSheetId="13">#REF!</definedName>
    <definedName name="ES2_11" localSheetId="12">#REF!</definedName>
    <definedName name="ES2_11">#REF!</definedName>
    <definedName name="ES2_12" localSheetId="9">#REF!</definedName>
    <definedName name="ES2_12" localSheetId="5">#REF!</definedName>
    <definedName name="ES2_12" localSheetId="10">#REF!</definedName>
    <definedName name="ES2_12" localSheetId="6">#REF!</definedName>
    <definedName name="ES2_12" localSheetId="13">#REF!</definedName>
    <definedName name="ES2_12" localSheetId="12">#REF!</definedName>
    <definedName name="ES2_12">#REF!</definedName>
    <definedName name="ES2_13" localSheetId="9">#REF!</definedName>
    <definedName name="ES2_13" localSheetId="5">#REF!</definedName>
    <definedName name="ES2_13" localSheetId="10">#REF!</definedName>
    <definedName name="ES2_13" localSheetId="6">#REF!</definedName>
    <definedName name="ES2_13" localSheetId="13">#REF!</definedName>
    <definedName name="ES2_13" localSheetId="12">#REF!</definedName>
    <definedName name="ES2_13">#REF!</definedName>
    <definedName name="ES2_14" localSheetId="9">#REF!</definedName>
    <definedName name="ES2_14" localSheetId="5">#REF!</definedName>
    <definedName name="ES2_14" localSheetId="10">#REF!</definedName>
    <definedName name="ES2_14" localSheetId="6">#REF!</definedName>
    <definedName name="ES2_14" localSheetId="13">#REF!</definedName>
    <definedName name="ES2_14" localSheetId="12">#REF!</definedName>
    <definedName name="ES2_14">#REF!</definedName>
    <definedName name="ES2_15" localSheetId="9">#REF!</definedName>
    <definedName name="ES2_15" localSheetId="5">#REF!</definedName>
    <definedName name="ES2_15" localSheetId="10">#REF!</definedName>
    <definedName name="ES2_15" localSheetId="6">#REF!</definedName>
    <definedName name="ES2_15" localSheetId="13">#REF!</definedName>
    <definedName name="ES2_15" localSheetId="12">#REF!</definedName>
    <definedName name="ES2_15">#REF!</definedName>
    <definedName name="ES2_16" localSheetId="9">#REF!</definedName>
    <definedName name="ES2_16" localSheetId="5">#REF!</definedName>
    <definedName name="ES2_16" localSheetId="10">#REF!</definedName>
    <definedName name="ES2_16" localSheetId="6">#REF!</definedName>
    <definedName name="ES2_16" localSheetId="13">#REF!</definedName>
    <definedName name="ES2_16" localSheetId="12">#REF!</definedName>
    <definedName name="ES2_16">#REF!</definedName>
    <definedName name="ES2_17" localSheetId="9">#REF!</definedName>
    <definedName name="ES2_17" localSheetId="5">#REF!</definedName>
    <definedName name="ES2_17" localSheetId="10">#REF!</definedName>
    <definedName name="ES2_17" localSheetId="6">#REF!</definedName>
    <definedName name="ES2_17" localSheetId="13">#REF!</definedName>
    <definedName name="ES2_17" localSheetId="12">#REF!</definedName>
    <definedName name="ES2_17">#REF!</definedName>
    <definedName name="ES2_18" localSheetId="9">#REF!</definedName>
    <definedName name="ES2_18" localSheetId="5">#REF!</definedName>
    <definedName name="ES2_18" localSheetId="10">#REF!</definedName>
    <definedName name="ES2_18" localSheetId="6">#REF!</definedName>
    <definedName name="ES2_18" localSheetId="13">#REF!</definedName>
    <definedName name="ES2_18" localSheetId="12">#REF!</definedName>
    <definedName name="ES2_18">#REF!</definedName>
    <definedName name="ES2_19" localSheetId="9">#REF!</definedName>
    <definedName name="ES2_19" localSheetId="5">#REF!</definedName>
    <definedName name="ES2_19" localSheetId="10">#REF!</definedName>
    <definedName name="ES2_19" localSheetId="6">#REF!</definedName>
    <definedName name="ES2_19" localSheetId="13">#REF!</definedName>
    <definedName name="ES2_19" localSheetId="12">#REF!</definedName>
    <definedName name="ES2_19">#REF!</definedName>
    <definedName name="ES2_2" localSheetId="9">#REF!</definedName>
    <definedName name="ES2_2" localSheetId="5">#REF!</definedName>
    <definedName name="ES2_2" localSheetId="10">#REF!</definedName>
    <definedName name="ES2_2" localSheetId="6">#REF!</definedName>
    <definedName name="ES2_2" localSheetId="13">#REF!</definedName>
    <definedName name="ES2_2" localSheetId="12">#REF!</definedName>
    <definedName name="ES2_2">#REF!</definedName>
    <definedName name="ES2_20" localSheetId="9">#REF!</definedName>
    <definedName name="ES2_20" localSheetId="5">#REF!</definedName>
    <definedName name="ES2_20" localSheetId="10">#REF!</definedName>
    <definedName name="ES2_20" localSheetId="6">#REF!</definedName>
    <definedName name="ES2_20" localSheetId="13">#REF!</definedName>
    <definedName name="ES2_20" localSheetId="12">#REF!</definedName>
    <definedName name="ES2_20">#REF!</definedName>
    <definedName name="ES2_21" localSheetId="9">#REF!</definedName>
    <definedName name="ES2_21" localSheetId="5">#REF!</definedName>
    <definedName name="ES2_21" localSheetId="10">#REF!</definedName>
    <definedName name="ES2_21" localSheetId="6">#REF!</definedName>
    <definedName name="ES2_21" localSheetId="13">#REF!</definedName>
    <definedName name="ES2_21" localSheetId="12">#REF!</definedName>
    <definedName name="ES2_21">#REF!</definedName>
    <definedName name="ES2_22" localSheetId="9">#REF!</definedName>
    <definedName name="ES2_22" localSheetId="5">#REF!</definedName>
    <definedName name="ES2_22" localSheetId="10">#REF!</definedName>
    <definedName name="ES2_22" localSheetId="6">#REF!</definedName>
    <definedName name="ES2_22" localSheetId="13">#REF!</definedName>
    <definedName name="ES2_22" localSheetId="12">#REF!</definedName>
    <definedName name="ES2_22">#REF!</definedName>
    <definedName name="ES2_23" localSheetId="9">#REF!</definedName>
    <definedName name="ES2_23" localSheetId="5">#REF!</definedName>
    <definedName name="ES2_23" localSheetId="10">#REF!</definedName>
    <definedName name="ES2_23" localSheetId="6">#REF!</definedName>
    <definedName name="ES2_23" localSheetId="13">#REF!</definedName>
    <definedName name="ES2_23" localSheetId="12">#REF!</definedName>
    <definedName name="ES2_23">#REF!</definedName>
    <definedName name="ES2_24" localSheetId="9">#REF!</definedName>
    <definedName name="ES2_24" localSheetId="5">#REF!</definedName>
    <definedName name="ES2_24" localSheetId="10">#REF!</definedName>
    <definedName name="ES2_24" localSheetId="6">#REF!</definedName>
    <definedName name="ES2_24" localSheetId="13">#REF!</definedName>
    <definedName name="ES2_24" localSheetId="12">#REF!</definedName>
    <definedName name="ES2_24">#REF!</definedName>
    <definedName name="ES2_25" localSheetId="9">#REF!</definedName>
    <definedName name="ES2_25" localSheetId="5">#REF!</definedName>
    <definedName name="ES2_25" localSheetId="10">#REF!</definedName>
    <definedName name="ES2_25" localSheetId="6">#REF!</definedName>
    <definedName name="ES2_25" localSheetId="13">#REF!</definedName>
    <definedName name="ES2_25" localSheetId="12">#REF!</definedName>
    <definedName name="ES2_25">#REF!</definedName>
    <definedName name="ES2_26" localSheetId="9">#REF!</definedName>
    <definedName name="ES2_26" localSheetId="5">#REF!</definedName>
    <definedName name="ES2_26" localSheetId="10">#REF!</definedName>
    <definedName name="ES2_26" localSheetId="6">#REF!</definedName>
    <definedName name="ES2_26" localSheetId="13">#REF!</definedName>
    <definedName name="ES2_26" localSheetId="12">#REF!</definedName>
    <definedName name="ES2_26">#REF!</definedName>
    <definedName name="ES2_27" localSheetId="9">#REF!</definedName>
    <definedName name="ES2_27" localSheetId="5">#REF!</definedName>
    <definedName name="ES2_27" localSheetId="10">#REF!</definedName>
    <definedName name="ES2_27" localSheetId="6">#REF!</definedName>
    <definedName name="ES2_27" localSheetId="13">#REF!</definedName>
    <definedName name="ES2_27" localSheetId="12">#REF!</definedName>
    <definedName name="ES2_27">#REF!</definedName>
    <definedName name="ES2_28" localSheetId="9">#REF!</definedName>
    <definedName name="ES2_28" localSheetId="5">#REF!</definedName>
    <definedName name="ES2_28" localSheetId="10">#REF!</definedName>
    <definedName name="ES2_28" localSheetId="6">#REF!</definedName>
    <definedName name="ES2_28" localSheetId="13">#REF!</definedName>
    <definedName name="ES2_28" localSheetId="12">#REF!</definedName>
    <definedName name="ES2_28">#REF!</definedName>
    <definedName name="ES2_29" localSheetId="9">#REF!</definedName>
    <definedName name="ES2_29" localSheetId="5">#REF!</definedName>
    <definedName name="ES2_29" localSheetId="10">#REF!</definedName>
    <definedName name="ES2_29" localSheetId="6">#REF!</definedName>
    <definedName name="ES2_29" localSheetId="13">#REF!</definedName>
    <definedName name="ES2_29" localSheetId="12">#REF!</definedName>
    <definedName name="ES2_29">#REF!</definedName>
    <definedName name="ES2_3" localSheetId="9">#REF!</definedName>
    <definedName name="ES2_3" localSheetId="5">#REF!</definedName>
    <definedName name="ES2_3" localSheetId="10">#REF!</definedName>
    <definedName name="ES2_3" localSheetId="6">#REF!</definedName>
    <definedName name="ES2_3" localSheetId="13">#REF!</definedName>
    <definedName name="ES2_3" localSheetId="12">#REF!</definedName>
    <definedName name="ES2_3">#REF!</definedName>
    <definedName name="ES2_30" localSheetId="9">#REF!</definedName>
    <definedName name="ES2_30" localSheetId="5">#REF!</definedName>
    <definedName name="ES2_30" localSheetId="10">#REF!</definedName>
    <definedName name="ES2_30" localSheetId="6">#REF!</definedName>
    <definedName name="ES2_30" localSheetId="13">#REF!</definedName>
    <definedName name="ES2_30" localSheetId="12">#REF!</definedName>
    <definedName name="ES2_30">#REF!</definedName>
    <definedName name="ES2_31" localSheetId="9">#REF!</definedName>
    <definedName name="ES2_31" localSheetId="5">#REF!</definedName>
    <definedName name="ES2_31" localSheetId="10">#REF!</definedName>
    <definedName name="ES2_31" localSheetId="6">#REF!</definedName>
    <definedName name="ES2_31" localSheetId="13">#REF!</definedName>
    <definedName name="ES2_31" localSheetId="12">#REF!</definedName>
    <definedName name="ES2_31">#REF!</definedName>
    <definedName name="ES2_32" localSheetId="9">#REF!</definedName>
    <definedName name="ES2_32" localSheetId="5">#REF!</definedName>
    <definedName name="ES2_32" localSheetId="10">#REF!</definedName>
    <definedName name="ES2_32" localSheetId="6">#REF!</definedName>
    <definedName name="ES2_32" localSheetId="13">#REF!</definedName>
    <definedName name="ES2_32" localSheetId="12">#REF!</definedName>
    <definedName name="ES2_32">#REF!</definedName>
    <definedName name="ES2_33" localSheetId="9">#REF!</definedName>
    <definedName name="ES2_33" localSheetId="5">#REF!</definedName>
    <definedName name="ES2_33" localSheetId="10">#REF!</definedName>
    <definedName name="ES2_33" localSheetId="6">#REF!</definedName>
    <definedName name="ES2_33" localSheetId="13">#REF!</definedName>
    <definedName name="ES2_33" localSheetId="12">#REF!</definedName>
    <definedName name="ES2_33">#REF!</definedName>
    <definedName name="ES2_34" localSheetId="9">#REF!</definedName>
    <definedName name="ES2_34" localSheetId="5">#REF!</definedName>
    <definedName name="ES2_34" localSheetId="10">#REF!</definedName>
    <definedName name="ES2_34" localSheetId="6">#REF!</definedName>
    <definedName name="ES2_34" localSheetId="13">#REF!</definedName>
    <definedName name="ES2_34" localSheetId="12">#REF!</definedName>
    <definedName name="ES2_34">#REF!</definedName>
    <definedName name="ES2_35" localSheetId="9">#REF!</definedName>
    <definedName name="ES2_35" localSheetId="5">#REF!</definedName>
    <definedName name="ES2_35" localSheetId="10">#REF!</definedName>
    <definedName name="ES2_35" localSheetId="6">#REF!</definedName>
    <definedName name="ES2_35" localSheetId="13">#REF!</definedName>
    <definedName name="ES2_35" localSheetId="12">#REF!</definedName>
    <definedName name="ES2_35">#REF!</definedName>
    <definedName name="ES2_36" localSheetId="9">#REF!</definedName>
    <definedName name="ES2_36" localSheetId="5">#REF!</definedName>
    <definedName name="ES2_36" localSheetId="10">#REF!</definedName>
    <definedName name="ES2_36" localSheetId="6">#REF!</definedName>
    <definedName name="ES2_36" localSheetId="13">#REF!</definedName>
    <definedName name="ES2_36" localSheetId="12">#REF!</definedName>
    <definedName name="ES2_36">#REF!</definedName>
    <definedName name="ES2_37" localSheetId="9">#REF!</definedName>
    <definedName name="ES2_37" localSheetId="5">#REF!</definedName>
    <definedName name="ES2_37" localSheetId="10">#REF!</definedName>
    <definedName name="ES2_37" localSheetId="6">#REF!</definedName>
    <definedName name="ES2_37" localSheetId="13">#REF!</definedName>
    <definedName name="ES2_37" localSheetId="12">#REF!</definedName>
    <definedName name="ES2_37">#REF!</definedName>
    <definedName name="ES2_38" localSheetId="9">#REF!</definedName>
    <definedName name="ES2_38" localSheetId="5">#REF!</definedName>
    <definedName name="ES2_38" localSheetId="10">#REF!</definedName>
    <definedName name="ES2_38" localSheetId="6">#REF!</definedName>
    <definedName name="ES2_38" localSheetId="13">#REF!</definedName>
    <definedName name="ES2_38" localSheetId="12">#REF!</definedName>
    <definedName name="ES2_38">#REF!</definedName>
    <definedName name="ES2_39" localSheetId="9">#REF!</definedName>
    <definedName name="ES2_39" localSheetId="5">#REF!</definedName>
    <definedName name="ES2_39" localSheetId="10">#REF!</definedName>
    <definedName name="ES2_39" localSheetId="6">#REF!</definedName>
    <definedName name="ES2_39" localSheetId="13">#REF!</definedName>
    <definedName name="ES2_39" localSheetId="12">#REF!</definedName>
    <definedName name="ES2_39">#REF!</definedName>
    <definedName name="ES2_4" localSheetId="9">#REF!</definedName>
    <definedName name="ES2_4" localSheetId="5">#REF!</definedName>
    <definedName name="ES2_4" localSheetId="10">#REF!</definedName>
    <definedName name="ES2_4" localSheetId="6">#REF!</definedName>
    <definedName name="ES2_4" localSheetId="13">#REF!</definedName>
    <definedName name="ES2_4" localSheetId="12">#REF!</definedName>
    <definedName name="ES2_4">#REF!</definedName>
    <definedName name="ES2_40" localSheetId="9">#REF!</definedName>
    <definedName name="ES2_40" localSheetId="5">#REF!</definedName>
    <definedName name="ES2_40" localSheetId="10">#REF!</definedName>
    <definedName name="ES2_40" localSheetId="6">#REF!</definedName>
    <definedName name="ES2_40" localSheetId="13">#REF!</definedName>
    <definedName name="ES2_40" localSheetId="12">#REF!</definedName>
    <definedName name="ES2_40">#REF!</definedName>
    <definedName name="ES2_41" localSheetId="9">#REF!</definedName>
    <definedName name="ES2_41" localSheetId="5">#REF!</definedName>
    <definedName name="ES2_41" localSheetId="10">#REF!</definedName>
    <definedName name="ES2_41" localSheetId="6">#REF!</definedName>
    <definedName name="ES2_41" localSheetId="13">#REF!</definedName>
    <definedName name="ES2_41" localSheetId="12">#REF!</definedName>
    <definedName name="ES2_41">#REF!</definedName>
    <definedName name="ES2_42" localSheetId="9">#REF!</definedName>
    <definedName name="ES2_42" localSheetId="5">#REF!</definedName>
    <definedName name="ES2_42" localSheetId="10">#REF!</definedName>
    <definedName name="ES2_42" localSheetId="6">#REF!</definedName>
    <definedName name="ES2_42" localSheetId="13">#REF!</definedName>
    <definedName name="ES2_42" localSheetId="12">#REF!</definedName>
    <definedName name="ES2_42">#REF!</definedName>
    <definedName name="ES2_43" localSheetId="9">#REF!</definedName>
    <definedName name="ES2_43" localSheetId="5">#REF!</definedName>
    <definedName name="ES2_43" localSheetId="10">#REF!</definedName>
    <definedName name="ES2_43" localSheetId="6">#REF!</definedName>
    <definedName name="ES2_43" localSheetId="13">#REF!</definedName>
    <definedName name="ES2_43" localSheetId="12">#REF!</definedName>
    <definedName name="ES2_43">#REF!</definedName>
    <definedName name="ES2_5" localSheetId="9">#REF!</definedName>
    <definedName name="ES2_5" localSheetId="5">#REF!</definedName>
    <definedName name="ES2_5" localSheetId="10">#REF!</definedName>
    <definedName name="ES2_5" localSheetId="6">#REF!</definedName>
    <definedName name="ES2_5" localSheetId="13">#REF!</definedName>
    <definedName name="ES2_5" localSheetId="12">#REF!</definedName>
    <definedName name="ES2_5">#REF!</definedName>
    <definedName name="ES2_6" localSheetId="9">#REF!</definedName>
    <definedName name="ES2_6" localSheetId="5">#REF!</definedName>
    <definedName name="ES2_6" localSheetId="10">#REF!</definedName>
    <definedName name="ES2_6" localSheetId="6">#REF!</definedName>
    <definedName name="ES2_6" localSheetId="13">#REF!</definedName>
    <definedName name="ES2_6" localSheetId="12">#REF!</definedName>
    <definedName name="ES2_6">#REF!</definedName>
    <definedName name="ES2_7" localSheetId="9">#REF!</definedName>
    <definedName name="ES2_7" localSheetId="5">#REF!</definedName>
    <definedName name="ES2_7" localSheetId="10">#REF!</definedName>
    <definedName name="ES2_7" localSheetId="6">#REF!</definedName>
    <definedName name="ES2_7" localSheetId="13">#REF!</definedName>
    <definedName name="ES2_7" localSheetId="12">#REF!</definedName>
    <definedName name="ES2_7">#REF!</definedName>
    <definedName name="ES2_8" localSheetId="9">#REF!</definedName>
    <definedName name="ES2_8" localSheetId="5">#REF!</definedName>
    <definedName name="ES2_8" localSheetId="10">#REF!</definedName>
    <definedName name="ES2_8" localSheetId="6">#REF!</definedName>
    <definedName name="ES2_8" localSheetId="13">#REF!</definedName>
    <definedName name="ES2_8" localSheetId="12">#REF!</definedName>
    <definedName name="ES2_8">#REF!</definedName>
    <definedName name="ES2_9" localSheetId="9">#REF!</definedName>
    <definedName name="ES2_9" localSheetId="5">#REF!</definedName>
    <definedName name="ES2_9" localSheetId="10">#REF!</definedName>
    <definedName name="ES2_9" localSheetId="6">#REF!</definedName>
    <definedName name="ES2_9" localSheetId="13">#REF!</definedName>
    <definedName name="ES2_9" localSheetId="12">#REF!</definedName>
    <definedName name="ES2_9">#REF!</definedName>
    <definedName name="ES3_1" localSheetId="9">#REF!</definedName>
    <definedName name="ES3_1" localSheetId="5">#REF!</definedName>
    <definedName name="ES3_1" localSheetId="10">#REF!</definedName>
    <definedName name="ES3_1" localSheetId="6">#REF!</definedName>
    <definedName name="ES3_1" localSheetId="13">#REF!</definedName>
    <definedName name="ES3_1" localSheetId="12">#REF!</definedName>
    <definedName name="ES3_1">#REF!</definedName>
    <definedName name="ES3_10" localSheetId="9">#REF!</definedName>
    <definedName name="ES3_10" localSheetId="5">#REF!</definedName>
    <definedName name="ES3_10" localSheetId="10">#REF!</definedName>
    <definedName name="ES3_10" localSheetId="6">#REF!</definedName>
    <definedName name="ES3_10" localSheetId="13">#REF!</definedName>
    <definedName name="ES3_10" localSheetId="12">#REF!</definedName>
    <definedName name="ES3_10">#REF!</definedName>
    <definedName name="ES3_11" localSheetId="9">#REF!</definedName>
    <definedName name="ES3_11" localSheetId="5">#REF!</definedName>
    <definedName name="ES3_11" localSheetId="10">#REF!</definedName>
    <definedName name="ES3_11" localSheetId="6">#REF!</definedName>
    <definedName name="ES3_11" localSheetId="13">#REF!</definedName>
    <definedName name="ES3_11" localSheetId="12">#REF!</definedName>
    <definedName name="ES3_11">#REF!</definedName>
    <definedName name="ES3_12" localSheetId="9">#REF!</definedName>
    <definedName name="ES3_12" localSheetId="5">#REF!</definedName>
    <definedName name="ES3_12" localSheetId="10">#REF!</definedName>
    <definedName name="ES3_12" localSheetId="6">#REF!</definedName>
    <definedName name="ES3_12" localSheetId="13">#REF!</definedName>
    <definedName name="ES3_12" localSheetId="12">#REF!</definedName>
    <definedName name="ES3_12">#REF!</definedName>
    <definedName name="ES3_13" localSheetId="9">#REF!</definedName>
    <definedName name="ES3_13" localSheetId="5">#REF!</definedName>
    <definedName name="ES3_13" localSheetId="10">#REF!</definedName>
    <definedName name="ES3_13" localSheetId="6">#REF!</definedName>
    <definedName name="ES3_13" localSheetId="13">#REF!</definedName>
    <definedName name="ES3_13" localSheetId="12">#REF!</definedName>
    <definedName name="ES3_13">#REF!</definedName>
    <definedName name="ES3_14" localSheetId="9">#REF!</definedName>
    <definedName name="ES3_14" localSheetId="5">#REF!</definedName>
    <definedName name="ES3_14" localSheetId="10">#REF!</definedName>
    <definedName name="ES3_14" localSheetId="6">#REF!</definedName>
    <definedName name="ES3_14" localSheetId="13">#REF!</definedName>
    <definedName name="ES3_14" localSheetId="12">#REF!</definedName>
    <definedName name="ES3_14">#REF!</definedName>
    <definedName name="ES3_15" localSheetId="9">#REF!</definedName>
    <definedName name="ES3_15" localSheetId="5">#REF!</definedName>
    <definedName name="ES3_15" localSheetId="10">#REF!</definedName>
    <definedName name="ES3_15" localSheetId="6">#REF!</definedName>
    <definedName name="ES3_15" localSheetId="13">#REF!</definedName>
    <definedName name="ES3_15" localSheetId="12">#REF!</definedName>
    <definedName name="ES3_15">#REF!</definedName>
    <definedName name="ES3_16" localSheetId="9">#REF!</definedName>
    <definedName name="ES3_16" localSheetId="5">#REF!</definedName>
    <definedName name="ES3_16" localSheetId="10">#REF!</definedName>
    <definedName name="ES3_16" localSheetId="6">#REF!</definedName>
    <definedName name="ES3_16" localSheetId="13">#REF!</definedName>
    <definedName name="ES3_16" localSheetId="12">#REF!</definedName>
    <definedName name="ES3_16">#REF!</definedName>
    <definedName name="ES3_17" localSheetId="9">#REF!</definedName>
    <definedName name="ES3_17" localSheetId="5">#REF!</definedName>
    <definedName name="ES3_17" localSheetId="10">#REF!</definedName>
    <definedName name="ES3_17" localSheetId="6">#REF!</definedName>
    <definedName name="ES3_17" localSheetId="13">#REF!</definedName>
    <definedName name="ES3_17" localSheetId="12">#REF!</definedName>
    <definedName name="ES3_17">#REF!</definedName>
    <definedName name="ES3_18" localSheetId="9">#REF!</definedName>
    <definedName name="ES3_18" localSheetId="5">#REF!</definedName>
    <definedName name="ES3_18" localSheetId="10">#REF!</definedName>
    <definedName name="ES3_18" localSheetId="6">#REF!</definedName>
    <definedName name="ES3_18" localSheetId="13">#REF!</definedName>
    <definedName name="ES3_18" localSheetId="12">#REF!</definedName>
    <definedName name="ES3_18">#REF!</definedName>
    <definedName name="ES3_19" localSheetId="9">#REF!</definedName>
    <definedName name="ES3_19" localSheetId="5">#REF!</definedName>
    <definedName name="ES3_19" localSheetId="10">#REF!</definedName>
    <definedName name="ES3_19" localSheetId="6">#REF!</definedName>
    <definedName name="ES3_19" localSheetId="13">#REF!</definedName>
    <definedName name="ES3_19" localSheetId="12">#REF!</definedName>
    <definedName name="ES3_19">#REF!</definedName>
    <definedName name="ES3_2" localSheetId="9">#REF!</definedName>
    <definedName name="ES3_2" localSheetId="5">#REF!</definedName>
    <definedName name="ES3_2" localSheetId="10">#REF!</definedName>
    <definedName name="ES3_2" localSheetId="6">#REF!</definedName>
    <definedName name="ES3_2" localSheetId="13">#REF!</definedName>
    <definedName name="ES3_2" localSheetId="12">#REF!</definedName>
    <definedName name="ES3_2">#REF!</definedName>
    <definedName name="ES3_20" localSheetId="9">#REF!</definedName>
    <definedName name="ES3_20" localSheetId="5">#REF!</definedName>
    <definedName name="ES3_20" localSheetId="10">#REF!</definedName>
    <definedName name="ES3_20" localSheetId="6">#REF!</definedName>
    <definedName name="ES3_20" localSheetId="13">#REF!</definedName>
    <definedName name="ES3_20" localSheetId="12">#REF!</definedName>
    <definedName name="ES3_20">#REF!</definedName>
    <definedName name="ES3_21" localSheetId="9">#REF!</definedName>
    <definedName name="ES3_21" localSheetId="5">#REF!</definedName>
    <definedName name="ES3_21" localSheetId="10">#REF!</definedName>
    <definedName name="ES3_21" localSheetId="6">#REF!</definedName>
    <definedName name="ES3_21" localSheetId="13">#REF!</definedName>
    <definedName name="ES3_21" localSheetId="12">#REF!</definedName>
    <definedName name="ES3_21">#REF!</definedName>
    <definedName name="ES3_22" localSheetId="9">#REF!</definedName>
    <definedName name="ES3_22" localSheetId="5">#REF!</definedName>
    <definedName name="ES3_22" localSheetId="10">#REF!</definedName>
    <definedName name="ES3_22" localSheetId="6">#REF!</definedName>
    <definedName name="ES3_22" localSheetId="13">#REF!</definedName>
    <definedName name="ES3_22" localSheetId="12">#REF!</definedName>
    <definedName name="ES3_22">#REF!</definedName>
    <definedName name="ES3_23" localSheetId="9">#REF!</definedName>
    <definedName name="ES3_23" localSheetId="5">#REF!</definedName>
    <definedName name="ES3_23" localSheetId="10">#REF!</definedName>
    <definedName name="ES3_23" localSheetId="6">#REF!</definedName>
    <definedName name="ES3_23" localSheetId="13">#REF!</definedName>
    <definedName name="ES3_23" localSheetId="12">#REF!</definedName>
    <definedName name="ES3_23">#REF!</definedName>
    <definedName name="ES3_24" localSheetId="9">#REF!</definedName>
    <definedName name="ES3_24" localSheetId="5">#REF!</definedName>
    <definedName name="ES3_24" localSheetId="10">#REF!</definedName>
    <definedName name="ES3_24" localSheetId="6">#REF!</definedName>
    <definedName name="ES3_24" localSheetId="13">#REF!</definedName>
    <definedName name="ES3_24" localSheetId="12">#REF!</definedName>
    <definedName name="ES3_24">#REF!</definedName>
    <definedName name="ES3_25" localSheetId="9">#REF!</definedName>
    <definedName name="ES3_25" localSheetId="5">#REF!</definedName>
    <definedName name="ES3_25" localSheetId="10">#REF!</definedName>
    <definedName name="ES3_25" localSheetId="6">#REF!</definedName>
    <definedName name="ES3_25" localSheetId="13">#REF!</definedName>
    <definedName name="ES3_25" localSheetId="12">#REF!</definedName>
    <definedName name="ES3_25">#REF!</definedName>
    <definedName name="ES3_26" localSheetId="9">#REF!</definedName>
    <definedName name="ES3_26" localSheetId="5">#REF!</definedName>
    <definedName name="ES3_26" localSheetId="10">#REF!</definedName>
    <definedName name="ES3_26" localSheetId="6">#REF!</definedName>
    <definedName name="ES3_26" localSheetId="13">#REF!</definedName>
    <definedName name="ES3_26" localSheetId="12">#REF!</definedName>
    <definedName name="ES3_26">#REF!</definedName>
    <definedName name="ES3_27" localSheetId="9">#REF!</definedName>
    <definedName name="ES3_27" localSheetId="5">#REF!</definedName>
    <definedName name="ES3_27" localSheetId="10">#REF!</definedName>
    <definedName name="ES3_27" localSheetId="6">#REF!</definedName>
    <definedName name="ES3_27" localSheetId="13">#REF!</definedName>
    <definedName name="ES3_27" localSheetId="12">#REF!</definedName>
    <definedName name="ES3_27">#REF!</definedName>
    <definedName name="ES3_28" localSheetId="9">#REF!</definedName>
    <definedName name="ES3_28" localSheetId="5">#REF!</definedName>
    <definedName name="ES3_28" localSheetId="10">#REF!</definedName>
    <definedName name="ES3_28" localSheetId="6">#REF!</definedName>
    <definedName name="ES3_28" localSheetId="13">#REF!</definedName>
    <definedName name="ES3_28" localSheetId="12">#REF!</definedName>
    <definedName name="ES3_28">#REF!</definedName>
    <definedName name="ES3_29" localSheetId="9">#REF!</definedName>
    <definedName name="ES3_29" localSheetId="5">#REF!</definedName>
    <definedName name="ES3_29" localSheetId="10">#REF!</definedName>
    <definedName name="ES3_29" localSheetId="6">#REF!</definedName>
    <definedName name="ES3_29" localSheetId="13">#REF!</definedName>
    <definedName name="ES3_29" localSheetId="12">#REF!</definedName>
    <definedName name="ES3_29">#REF!</definedName>
    <definedName name="ES3_3" localSheetId="9">#REF!</definedName>
    <definedName name="ES3_3" localSheetId="5">#REF!</definedName>
    <definedName name="ES3_3" localSheetId="10">#REF!</definedName>
    <definedName name="ES3_3" localSheetId="6">#REF!</definedName>
    <definedName name="ES3_3" localSheetId="13">#REF!</definedName>
    <definedName name="ES3_3" localSheetId="12">#REF!</definedName>
    <definedName name="ES3_3">#REF!</definedName>
    <definedName name="ES3_30" localSheetId="9">#REF!</definedName>
    <definedName name="ES3_30" localSheetId="5">#REF!</definedName>
    <definedName name="ES3_30" localSheetId="10">#REF!</definedName>
    <definedName name="ES3_30" localSheetId="6">#REF!</definedName>
    <definedName name="ES3_30" localSheetId="13">#REF!</definedName>
    <definedName name="ES3_30" localSheetId="12">#REF!</definedName>
    <definedName name="ES3_30">#REF!</definedName>
    <definedName name="ES3_31" localSheetId="9">#REF!</definedName>
    <definedName name="ES3_31" localSheetId="5">#REF!</definedName>
    <definedName name="ES3_31" localSheetId="10">#REF!</definedName>
    <definedName name="ES3_31" localSheetId="6">#REF!</definedName>
    <definedName name="ES3_31" localSheetId="13">#REF!</definedName>
    <definedName name="ES3_31" localSheetId="12">#REF!</definedName>
    <definedName name="ES3_31">#REF!</definedName>
    <definedName name="ES3_32" localSheetId="9">#REF!</definedName>
    <definedName name="ES3_32" localSheetId="5">#REF!</definedName>
    <definedName name="ES3_32" localSheetId="10">#REF!</definedName>
    <definedName name="ES3_32" localSheetId="6">#REF!</definedName>
    <definedName name="ES3_32" localSheetId="13">#REF!</definedName>
    <definedName name="ES3_32" localSheetId="12">#REF!</definedName>
    <definedName name="ES3_32">#REF!</definedName>
    <definedName name="ES3_33" localSheetId="9">#REF!</definedName>
    <definedName name="ES3_33" localSheetId="5">#REF!</definedName>
    <definedName name="ES3_33" localSheetId="10">#REF!</definedName>
    <definedName name="ES3_33" localSheetId="6">#REF!</definedName>
    <definedName name="ES3_33" localSheetId="13">#REF!</definedName>
    <definedName name="ES3_33" localSheetId="12">#REF!</definedName>
    <definedName name="ES3_33">#REF!</definedName>
    <definedName name="ES3_34" localSheetId="9">#REF!</definedName>
    <definedName name="ES3_34" localSheetId="5">#REF!</definedName>
    <definedName name="ES3_34" localSheetId="10">#REF!</definedName>
    <definedName name="ES3_34" localSheetId="6">#REF!</definedName>
    <definedName name="ES3_34" localSheetId="13">#REF!</definedName>
    <definedName name="ES3_34" localSheetId="12">#REF!</definedName>
    <definedName name="ES3_34">#REF!</definedName>
    <definedName name="ES3_35" localSheetId="9">#REF!</definedName>
    <definedName name="ES3_35" localSheetId="5">#REF!</definedName>
    <definedName name="ES3_35" localSheetId="10">#REF!</definedName>
    <definedName name="ES3_35" localSheetId="6">#REF!</definedName>
    <definedName name="ES3_35" localSheetId="13">#REF!</definedName>
    <definedName name="ES3_35" localSheetId="12">#REF!</definedName>
    <definedName name="ES3_35">#REF!</definedName>
    <definedName name="ES3_36" localSheetId="9">#REF!</definedName>
    <definedName name="ES3_36" localSheetId="5">#REF!</definedName>
    <definedName name="ES3_36" localSheetId="10">#REF!</definedName>
    <definedName name="ES3_36" localSheetId="6">#REF!</definedName>
    <definedName name="ES3_36" localSheetId="13">#REF!</definedName>
    <definedName name="ES3_36" localSheetId="12">#REF!</definedName>
    <definedName name="ES3_36">#REF!</definedName>
    <definedName name="ES3_37" localSheetId="9">#REF!</definedName>
    <definedName name="ES3_37" localSheetId="5">#REF!</definedName>
    <definedName name="ES3_37" localSheetId="10">#REF!</definedName>
    <definedName name="ES3_37" localSheetId="6">#REF!</definedName>
    <definedName name="ES3_37" localSheetId="13">#REF!</definedName>
    <definedName name="ES3_37" localSheetId="12">#REF!</definedName>
    <definedName name="ES3_37">#REF!</definedName>
    <definedName name="ES3_38" localSheetId="9">#REF!</definedName>
    <definedName name="ES3_38" localSheetId="5">#REF!</definedName>
    <definedName name="ES3_38" localSheetId="10">#REF!</definedName>
    <definedName name="ES3_38" localSheetId="6">#REF!</definedName>
    <definedName name="ES3_38" localSheetId="13">#REF!</definedName>
    <definedName name="ES3_38" localSheetId="12">#REF!</definedName>
    <definedName name="ES3_38">#REF!</definedName>
    <definedName name="ES3_39" localSheetId="9">#REF!</definedName>
    <definedName name="ES3_39" localSheetId="5">#REF!</definedName>
    <definedName name="ES3_39" localSheetId="10">#REF!</definedName>
    <definedName name="ES3_39" localSheetId="6">#REF!</definedName>
    <definedName name="ES3_39" localSheetId="13">#REF!</definedName>
    <definedName name="ES3_39" localSheetId="12">#REF!</definedName>
    <definedName name="ES3_39">#REF!</definedName>
    <definedName name="ES3_4" localSheetId="9">#REF!</definedName>
    <definedName name="ES3_4" localSheetId="5">#REF!</definedName>
    <definedName name="ES3_4" localSheetId="10">#REF!</definedName>
    <definedName name="ES3_4" localSheetId="6">#REF!</definedName>
    <definedName name="ES3_4" localSheetId="13">#REF!</definedName>
    <definedName name="ES3_4" localSheetId="12">#REF!</definedName>
    <definedName name="ES3_4">#REF!</definedName>
    <definedName name="ES3_40" localSheetId="9">#REF!</definedName>
    <definedName name="ES3_40" localSheetId="5">#REF!</definedName>
    <definedName name="ES3_40" localSheetId="10">#REF!</definedName>
    <definedName name="ES3_40" localSheetId="6">#REF!</definedName>
    <definedName name="ES3_40" localSheetId="13">#REF!</definedName>
    <definedName name="ES3_40" localSheetId="12">#REF!</definedName>
    <definedName name="ES3_40">#REF!</definedName>
    <definedName name="ES3_41" localSheetId="9">#REF!</definedName>
    <definedName name="ES3_41" localSheetId="5">#REF!</definedName>
    <definedName name="ES3_41" localSheetId="10">#REF!</definedName>
    <definedName name="ES3_41" localSheetId="6">#REF!</definedName>
    <definedName name="ES3_41" localSheetId="13">#REF!</definedName>
    <definedName name="ES3_41" localSheetId="12">#REF!</definedName>
    <definedName name="ES3_41">#REF!</definedName>
    <definedName name="ES3_42" localSheetId="9">#REF!</definedName>
    <definedName name="ES3_42" localSheetId="5">#REF!</definedName>
    <definedName name="ES3_42" localSheetId="10">#REF!</definedName>
    <definedName name="ES3_42" localSheetId="6">#REF!</definedName>
    <definedName name="ES3_42" localSheetId="13">#REF!</definedName>
    <definedName name="ES3_42" localSheetId="12">#REF!</definedName>
    <definedName name="ES3_42">#REF!</definedName>
    <definedName name="ES3_43" localSheetId="9">#REF!</definedName>
    <definedName name="ES3_43" localSheetId="5">#REF!</definedName>
    <definedName name="ES3_43" localSheetId="10">#REF!</definedName>
    <definedName name="ES3_43" localSheetId="6">#REF!</definedName>
    <definedName name="ES3_43" localSheetId="13">#REF!</definedName>
    <definedName name="ES3_43" localSheetId="12">#REF!</definedName>
    <definedName name="ES3_43">#REF!</definedName>
    <definedName name="ES3_5" localSheetId="9">#REF!</definedName>
    <definedName name="ES3_5" localSheetId="5">#REF!</definedName>
    <definedName name="ES3_5" localSheetId="10">#REF!</definedName>
    <definedName name="ES3_5" localSheetId="6">#REF!</definedName>
    <definedName name="ES3_5" localSheetId="13">#REF!</definedName>
    <definedName name="ES3_5" localSheetId="12">#REF!</definedName>
    <definedName name="ES3_5">#REF!</definedName>
    <definedName name="ES3_6" localSheetId="9">#REF!</definedName>
    <definedName name="ES3_6" localSheetId="5">#REF!</definedName>
    <definedName name="ES3_6" localSheetId="10">#REF!</definedName>
    <definedName name="ES3_6" localSheetId="6">#REF!</definedName>
    <definedName name="ES3_6" localSheetId="13">#REF!</definedName>
    <definedName name="ES3_6" localSheetId="12">#REF!</definedName>
    <definedName name="ES3_6">#REF!</definedName>
    <definedName name="ES3_7" localSheetId="9">#REF!</definedName>
    <definedName name="ES3_7" localSheetId="5">#REF!</definedName>
    <definedName name="ES3_7" localSheetId="10">#REF!</definedName>
    <definedName name="ES3_7" localSheetId="6">#REF!</definedName>
    <definedName name="ES3_7" localSheetId="13">#REF!</definedName>
    <definedName name="ES3_7" localSheetId="12">#REF!</definedName>
    <definedName name="ES3_7">#REF!</definedName>
    <definedName name="ES3_8" localSheetId="9">#REF!</definedName>
    <definedName name="ES3_8" localSheetId="5">#REF!</definedName>
    <definedName name="ES3_8" localSheetId="10">#REF!</definedName>
    <definedName name="ES3_8" localSheetId="6">#REF!</definedName>
    <definedName name="ES3_8" localSheetId="13">#REF!</definedName>
    <definedName name="ES3_8" localSheetId="12">#REF!</definedName>
    <definedName name="ES3_8">#REF!</definedName>
    <definedName name="ES3_9" localSheetId="9">#REF!</definedName>
    <definedName name="ES3_9" localSheetId="5">#REF!</definedName>
    <definedName name="ES3_9" localSheetId="10">#REF!</definedName>
    <definedName name="ES3_9" localSheetId="6">#REF!</definedName>
    <definedName name="ES3_9" localSheetId="13">#REF!</definedName>
    <definedName name="ES3_9" localSheetId="12">#REF!</definedName>
    <definedName name="ES3_9">#REF!</definedName>
    <definedName name="ES4_1" localSheetId="9">#REF!</definedName>
    <definedName name="ES4_1" localSheetId="5">#REF!</definedName>
    <definedName name="ES4_1" localSheetId="10">#REF!</definedName>
    <definedName name="ES4_1" localSheetId="6">#REF!</definedName>
    <definedName name="ES4_1" localSheetId="13">#REF!</definedName>
    <definedName name="ES4_1" localSheetId="12">#REF!</definedName>
    <definedName name="ES4_1">#REF!</definedName>
    <definedName name="ES4_10" localSheetId="9">#REF!</definedName>
    <definedName name="ES4_10" localSheetId="5">#REF!</definedName>
    <definedName name="ES4_10" localSheetId="10">#REF!</definedName>
    <definedName name="ES4_10" localSheetId="6">#REF!</definedName>
    <definedName name="ES4_10" localSheetId="13">#REF!</definedName>
    <definedName name="ES4_10" localSheetId="12">#REF!</definedName>
    <definedName name="ES4_10">#REF!</definedName>
    <definedName name="ES4_11" localSheetId="9">#REF!</definedName>
    <definedName name="ES4_11" localSheetId="5">#REF!</definedName>
    <definedName name="ES4_11" localSheetId="10">#REF!</definedName>
    <definedName name="ES4_11" localSheetId="6">#REF!</definedName>
    <definedName name="ES4_11" localSheetId="13">#REF!</definedName>
    <definedName name="ES4_11" localSheetId="12">#REF!</definedName>
    <definedName name="ES4_11">#REF!</definedName>
    <definedName name="ES4_12" localSheetId="9">#REF!</definedName>
    <definedName name="ES4_12" localSheetId="5">#REF!</definedName>
    <definedName name="ES4_12" localSheetId="10">#REF!</definedName>
    <definedName name="ES4_12" localSheetId="6">#REF!</definedName>
    <definedName name="ES4_12" localSheetId="13">#REF!</definedName>
    <definedName name="ES4_12" localSheetId="12">#REF!</definedName>
    <definedName name="ES4_12">#REF!</definedName>
    <definedName name="ES4_13" localSheetId="9">#REF!</definedName>
    <definedName name="ES4_13" localSheetId="5">#REF!</definedName>
    <definedName name="ES4_13" localSheetId="10">#REF!</definedName>
    <definedName name="ES4_13" localSheetId="6">#REF!</definedName>
    <definedName name="ES4_13" localSheetId="13">#REF!</definedName>
    <definedName name="ES4_13" localSheetId="12">#REF!</definedName>
    <definedName name="ES4_13">#REF!</definedName>
    <definedName name="ES4_14" localSheetId="9">#REF!</definedName>
    <definedName name="ES4_14" localSheetId="5">#REF!</definedName>
    <definedName name="ES4_14" localSheetId="10">#REF!</definedName>
    <definedName name="ES4_14" localSheetId="6">#REF!</definedName>
    <definedName name="ES4_14" localSheetId="13">#REF!</definedName>
    <definedName name="ES4_14" localSheetId="12">#REF!</definedName>
    <definedName name="ES4_14">#REF!</definedName>
    <definedName name="ES4_15" localSheetId="9">#REF!</definedName>
    <definedName name="ES4_15" localSheetId="5">#REF!</definedName>
    <definedName name="ES4_15" localSheetId="10">#REF!</definedName>
    <definedName name="ES4_15" localSheetId="6">#REF!</definedName>
    <definedName name="ES4_15" localSheetId="13">#REF!</definedName>
    <definedName name="ES4_15" localSheetId="12">#REF!</definedName>
    <definedName name="ES4_15">#REF!</definedName>
    <definedName name="ES4_16" localSheetId="9">#REF!</definedName>
    <definedName name="ES4_16" localSheetId="5">#REF!</definedName>
    <definedName name="ES4_16" localSheetId="10">#REF!</definedName>
    <definedName name="ES4_16" localSheetId="6">#REF!</definedName>
    <definedName name="ES4_16" localSheetId="13">#REF!</definedName>
    <definedName name="ES4_16" localSheetId="12">#REF!</definedName>
    <definedName name="ES4_16">#REF!</definedName>
    <definedName name="ES4_17" localSheetId="9">#REF!</definedName>
    <definedName name="ES4_17" localSheetId="5">#REF!</definedName>
    <definedName name="ES4_17" localSheetId="10">#REF!</definedName>
    <definedName name="ES4_17" localSheetId="6">#REF!</definedName>
    <definedName name="ES4_17" localSheetId="13">#REF!</definedName>
    <definedName name="ES4_17" localSheetId="12">#REF!</definedName>
    <definedName name="ES4_17">#REF!</definedName>
    <definedName name="ES4_18" localSheetId="9">#REF!</definedName>
    <definedName name="ES4_18" localSheetId="5">#REF!</definedName>
    <definedName name="ES4_18" localSheetId="10">#REF!</definedName>
    <definedName name="ES4_18" localSheetId="6">#REF!</definedName>
    <definedName name="ES4_18" localSheetId="13">#REF!</definedName>
    <definedName name="ES4_18" localSheetId="12">#REF!</definedName>
    <definedName name="ES4_18">#REF!</definedName>
    <definedName name="ES4_19" localSheetId="9">#REF!</definedName>
    <definedName name="ES4_19" localSheetId="5">#REF!</definedName>
    <definedName name="ES4_19" localSheetId="10">#REF!</definedName>
    <definedName name="ES4_19" localSheetId="6">#REF!</definedName>
    <definedName name="ES4_19" localSheetId="13">#REF!</definedName>
    <definedName name="ES4_19" localSheetId="12">#REF!</definedName>
    <definedName name="ES4_19">#REF!</definedName>
    <definedName name="ES4_2" localSheetId="9">#REF!</definedName>
    <definedName name="ES4_2" localSheetId="5">#REF!</definedName>
    <definedName name="ES4_2" localSheetId="10">#REF!</definedName>
    <definedName name="ES4_2" localSheetId="6">#REF!</definedName>
    <definedName name="ES4_2" localSheetId="13">#REF!</definedName>
    <definedName name="ES4_2" localSheetId="12">#REF!</definedName>
    <definedName name="ES4_2">#REF!</definedName>
    <definedName name="ES4_20" localSheetId="9">#REF!</definedName>
    <definedName name="ES4_20" localSheetId="5">#REF!</definedName>
    <definedName name="ES4_20" localSheetId="10">#REF!</definedName>
    <definedName name="ES4_20" localSheetId="6">#REF!</definedName>
    <definedName name="ES4_20" localSheetId="13">#REF!</definedName>
    <definedName name="ES4_20" localSheetId="12">#REF!</definedName>
    <definedName name="ES4_20">#REF!</definedName>
    <definedName name="ES4_21" localSheetId="9">#REF!</definedName>
    <definedName name="ES4_21" localSheetId="5">#REF!</definedName>
    <definedName name="ES4_21" localSheetId="10">#REF!</definedName>
    <definedName name="ES4_21" localSheetId="6">#REF!</definedName>
    <definedName name="ES4_21" localSheetId="13">#REF!</definedName>
    <definedName name="ES4_21" localSheetId="12">#REF!</definedName>
    <definedName name="ES4_21">#REF!</definedName>
    <definedName name="ES4_22" localSheetId="9">#REF!</definedName>
    <definedName name="ES4_22" localSheetId="5">#REF!</definedName>
    <definedName name="ES4_22" localSheetId="10">#REF!</definedName>
    <definedName name="ES4_22" localSheetId="6">#REF!</definedName>
    <definedName name="ES4_22" localSheetId="13">#REF!</definedName>
    <definedName name="ES4_22" localSheetId="12">#REF!</definedName>
    <definedName name="ES4_22">#REF!</definedName>
    <definedName name="ES4_23" localSheetId="9">#REF!</definedName>
    <definedName name="ES4_23" localSheetId="5">#REF!</definedName>
    <definedName name="ES4_23" localSheetId="10">#REF!</definedName>
    <definedName name="ES4_23" localSheetId="6">#REF!</definedName>
    <definedName name="ES4_23" localSheetId="13">#REF!</definedName>
    <definedName name="ES4_23" localSheetId="12">#REF!</definedName>
    <definedName name="ES4_23">#REF!</definedName>
    <definedName name="ES4_24" localSheetId="9">#REF!</definedName>
    <definedName name="ES4_24" localSheetId="5">#REF!</definedName>
    <definedName name="ES4_24" localSheetId="10">#REF!</definedName>
    <definedName name="ES4_24" localSheetId="6">#REF!</definedName>
    <definedName name="ES4_24" localSheetId="13">#REF!</definedName>
    <definedName name="ES4_24" localSheetId="12">#REF!</definedName>
    <definedName name="ES4_24">#REF!</definedName>
    <definedName name="ES4_25" localSheetId="9">#REF!</definedName>
    <definedName name="ES4_25" localSheetId="5">#REF!</definedName>
    <definedName name="ES4_25" localSheetId="10">#REF!</definedName>
    <definedName name="ES4_25" localSheetId="6">#REF!</definedName>
    <definedName name="ES4_25" localSheetId="13">#REF!</definedName>
    <definedName name="ES4_25" localSheetId="12">#REF!</definedName>
    <definedName name="ES4_25">#REF!</definedName>
    <definedName name="ES4_26" localSheetId="9">#REF!</definedName>
    <definedName name="ES4_26" localSheetId="5">#REF!</definedName>
    <definedName name="ES4_26" localSheetId="10">#REF!</definedName>
    <definedName name="ES4_26" localSheetId="6">#REF!</definedName>
    <definedName name="ES4_26" localSheetId="13">#REF!</definedName>
    <definedName name="ES4_26" localSheetId="12">#REF!</definedName>
    <definedName name="ES4_26">#REF!</definedName>
    <definedName name="ES4_27" localSheetId="9">#REF!</definedName>
    <definedName name="ES4_27" localSheetId="5">#REF!</definedName>
    <definedName name="ES4_27" localSheetId="10">#REF!</definedName>
    <definedName name="ES4_27" localSheetId="6">#REF!</definedName>
    <definedName name="ES4_27" localSheetId="13">#REF!</definedName>
    <definedName name="ES4_27" localSheetId="12">#REF!</definedName>
    <definedName name="ES4_27">#REF!</definedName>
    <definedName name="ES4_28" localSheetId="9">#REF!</definedName>
    <definedName name="ES4_28" localSheetId="5">#REF!</definedName>
    <definedName name="ES4_28" localSheetId="10">#REF!</definedName>
    <definedName name="ES4_28" localSheetId="6">#REF!</definedName>
    <definedName name="ES4_28" localSheetId="13">#REF!</definedName>
    <definedName name="ES4_28" localSheetId="12">#REF!</definedName>
    <definedName name="ES4_28">#REF!</definedName>
    <definedName name="ES4_29" localSheetId="9">#REF!</definedName>
    <definedName name="ES4_29" localSheetId="5">#REF!</definedName>
    <definedName name="ES4_29" localSheetId="10">#REF!</definedName>
    <definedName name="ES4_29" localSheetId="6">#REF!</definedName>
    <definedName name="ES4_29" localSheetId="13">#REF!</definedName>
    <definedName name="ES4_29" localSheetId="12">#REF!</definedName>
    <definedName name="ES4_29">#REF!</definedName>
    <definedName name="ES4_3" localSheetId="9">#REF!</definedName>
    <definedName name="ES4_3" localSheetId="5">#REF!</definedName>
    <definedName name="ES4_3" localSheetId="10">#REF!</definedName>
    <definedName name="ES4_3" localSheetId="6">#REF!</definedName>
    <definedName name="ES4_3" localSheetId="13">#REF!</definedName>
    <definedName name="ES4_3" localSheetId="12">#REF!</definedName>
    <definedName name="ES4_3">#REF!</definedName>
    <definedName name="ES4_30" localSheetId="9">#REF!</definedName>
    <definedName name="ES4_30" localSheetId="5">#REF!</definedName>
    <definedName name="ES4_30" localSheetId="10">#REF!</definedName>
    <definedName name="ES4_30" localSheetId="6">#REF!</definedName>
    <definedName name="ES4_30" localSheetId="13">#REF!</definedName>
    <definedName name="ES4_30" localSheetId="12">#REF!</definedName>
    <definedName name="ES4_30">#REF!</definedName>
    <definedName name="ES4_31" localSheetId="9">#REF!</definedName>
    <definedName name="ES4_31" localSheetId="5">#REF!</definedName>
    <definedName name="ES4_31" localSheetId="10">#REF!</definedName>
    <definedName name="ES4_31" localSheetId="6">#REF!</definedName>
    <definedName name="ES4_31" localSheetId="13">#REF!</definedName>
    <definedName name="ES4_31" localSheetId="12">#REF!</definedName>
    <definedName name="ES4_31">#REF!</definedName>
    <definedName name="ES4_32" localSheetId="9">#REF!</definedName>
    <definedName name="ES4_32" localSheetId="5">#REF!</definedName>
    <definedName name="ES4_32" localSheetId="10">#REF!</definedName>
    <definedName name="ES4_32" localSheetId="6">#REF!</definedName>
    <definedName name="ES4_32" localSheetId="13">#REF!</definedName>
    <definedName name="ES4_32" localSheetId="12">#REF!</definedName>
    <definedName name="ES4_32">#REF!</definedName>
    <definedName name="ES4_33" localSheetId="9">#REF!</definedName>
    <definedName name="ES4_33" localSheetId="5">#REF!</definedName>
    <definedName name="ES4_33" localSheetId="10">#REF!</definedName>
    <definedName name="ES4_33" localSheetId="6">#REF!</definedName>
    <definedName name="ES4_33" localSheetId="13">#REF!</definedName>
    <definedName name="ES4_33" localSheetId="12">#REF!</definedName>
    <definedName name="ES4_33">#REF!</definedName>
    <definedName name="ES4_34" localSheetId="9">#REF!</definedName>
    <definedName name="ES4_34" localSheetId="5">#REF!</definedName>
    <definedName name="ES4_34" localSheetId="10">#REF!</definedName>
    <definedName name="ES4_34" localSheetId="6">#REF!</definedName>
    <definedName name="ES4_34" localSheetId="13">#REF!</definedName>
    <definedName name="ES4_34" localSheetId="12">#REF!</definedName>
    <definedName name="ES4_34">#REF!</definedName>
    <definedName name="ES4_35" localSheetId="9">#REF!</definedName>
    <definedName name="ES4_35" localSheetId="5">#REF!</definedName>
    <definedName name="ES4_35" localSheetId="10">#REF!</definedName>
    <definedName name="ES4_35" localSheetId="6">#REF!</definedName>
    <definedName name="ES4_35" localSheetId="13">#REF!</definedName>
    <definedName name="ES4_35" localSheetId="12">#REF!</definedName>
    <definedName name="ES4_35">#REF!</definedName>
    <definedName name="ES4_36" localSheetId="9">#REF!</definedName>
    <definedName name="ES4_36" localSheetId="5">#REF!</definedName>
    <definedName name="ES4_36" localSheetId="10">#REF!</definedName>
    <definedName name="ES4_36" localSheetId="6">#REF!</definedName>
    <definedName name="ES4_36" localSheetId="13">#REF!</definedName>
    <definedName name="ES4_36" localSheetId="12">#REF!</definedName>
    <definedName name="ES4_36">#REF!</definedName>
    <definedName name="ES4_37" localSheetId="9">#REF!</definedName>
    <definedName name="ES4_37" localSheetId="5">#REF!</definedName>
    <definedName name="ES4_37" localSheetId="10">#REF!</definedName>
    <definedName name="ES4_37" localSheetId="6">#REF!</definedName>
    <definedName name="ES4_37" localSheetId="13">#REF!</definedName>
    <definedName name="ES4_37" localSheetId="12">#REF!</definedName>
    <definedName name="ES4_37">#REF!</definedName>
    <definedName name="ES4_38" localSheetId="9">#REF!</definedName>
    <definedName name="ES4_38" localSheetId="5">#REF!</definedName>
    <definedName name="ES4_38" localSheetId="10">#REF!</definedName>
    <definedName name="ES4_38" localSheetId="6">#REF!</definedName>
    <definedName name="ES4_38" localSheetId="13">#REF!</definedName>
    <definedName name="ES4_38" localSheetId="12">#REF!</definedName>
    <definedName name="ES4_38">#REF!</definedName>
    <definedName name="ES4_39" localSheetId="9">#REF!</definedName>
    <definedName name="ES4_39" localSheetId="5">#REF!</definedName>
    <definedName name="ES4_39" localSheetId="10">#REF!</definedName>
    <definedName name="ES4_39" localSheetId="6">#REF!</definedName>
    <definedName name="ES4_39" localSheetId="13">#REF!</definedName>
    <definedName name="ES4_39" localSheetId="12">#REF!</definedName>
    <definedName name="ES4_39">#REF!</definedName>
    <definedName name="ES4_4" localSheetId="9">#REF!</definedName>
    <definedName name="ES4_4" localSheetId="5">#REF!</definedName>
    <definedName name="ES4_4" localSheetId="10">#REF!</definedName>
    <definedName name="ES4_4" localSheetId="6">#REF!</definedName>
    <definedName name="ES4_4" localSheetId="13">#REF!</definedName>
    <definedName name="ES4_4" localSheetId="12">#REF!</definedName>
    <definedName name="ES4_4">#REF!</definedName>
    <definedName name="ES4_40" localSheetId="9">#REF!</definedName>
    <definedName name="ES4_40" localSheetId="5">#REF!</definedName>
    <definedName name="ES4_40" localSheetId="10">#REF!</definedName>
    <definedName name="ES4_40" localSheetId="6">#REF!</definedName>
    <definedName name="ES4_40" localSheetId="13">#REF!</definedName>
    <definedName name="ES4_40" localSheetId="12">#REF!</definedName>
    <definedName name="ES4_40">#REF!</definedName>
    <definedName name="ES4_41" localSheetId="9">#REF!</definedName>
    <definedName name="ES4_41" localSheetId="5">#REF!</definedName>
    <definedName name="ES4_41" localSheetId="10">#REF!</definedName>
    <definedName name="ES4_41" localSheetId="6">#REF!</definedName>
    <definedName name="ES4_41" localSheetId="13">#REF!</definedName>
    <definedName name="ES4_41" localSheetId="12">#REF!</definedName>
    <definedName name="ES4_41">#REF!</definedName>
    <definedName name="ES4_42" localSheetId="9">#REF!</definedName>
    <definedName name="ES4_42" localSheetId="5">#REF!</definedName>
    <definedName name="ES4_42" localSheetId="10">#REF!</definedName>
    <definedName name="ES4_42" localSheetId="6">#REF!</definedName>
    <definedName name="ES4_42" localSheetId="13">#REF!</definedName>
    <definedName name="ES4_42" localSheetId="12">#REF!</definedName>
    <definedName name="ES4_42">#REF!</definedName>
    <definedName name="ES4_43" localSheetId="9">#REF!</definedName>
    <definedName name="ES4_43" localSheetId="5">#REF!</definedName>
    <definedName name="ES4_43" localSheetId="10">#REF!</definedName>
    <definedName name="ES4_43" localSheetId="6">#REF!</definedName>
    <definedName name="ES4_43" localSheetId="13">#REF!</definedName>
    <definedName name="ES4_43" localSheetId="12">#REF!</definedName>
    <definedName name="ES4_43">#REF!</definedName>
    <definedName name="ES4_5" localSheetId="9">#REF!</definedName>
    <definedName name="ES4_5" localSheetId="5">#REF!</definedName>
    <definedName name="ES4_5" localSheetId="10">#REF!</definedName>
    <definedName name="ES4_5" localSheetId="6">#REF!</definedName>
    <definedName name="ES4_5" localSheetId="13">#REF!</definedName>
    <definedName name="ES4_5" localSheetId="12">#REF!</definedName>
    <definedName name="ES4_5">#REF!</definedName>
    <definedName name="ES4_6" localSheetId="9">#REF!</definedName>
    <definedName name="ES4_6" localSheetId="5">#REF!</definedName>
    <definedName name="ES4_6" localSheetId="10">#REF!</definedName>
    <definedName name="ES4_6" localSheetId="6">#REF!</definedName>
    <definedName name="ES4_6" localSheetId="13">#REF!</definedName>
    <definedName name="ES4_6" localSheetId="12">#REF!</definedName>
    <definedName name="ES4_6">#REF!</definedName>
    <definedName name="ES4_7" localSheetId="9">#REF!</definedName>
    <definedName name="ES4_7" localSheetId="5">#REF!</definedName>
    <definedName name="ES4_7" localSheetId="10">#REF!</definedName>
    <definedName name="ES4_7" localSheetId="6">#REF!</definedName>
    <definedName name="ES4_7" localSheetId="13">#REF!</definedName>
    <definedName name="ES4_7" localSheetId="12">#REF!</definedName>
    <definedName name="ES4_7">#REF!</definedName>
    <definedName name="ES4_8" localSheetId="9">#REF!</definedName>
    <definedName name="ES4_8" localSheetId="5">#REF!</definedName>
    <definedName name="ES4_8" localSheetId="10">#REF!</definedName>
    <definedName name="ES4_8" localSheetId="6">#REF!</definedName>
    <definedName name="ES4_8" localSheetId="13">#REF!</definedName>
    <definedName name="ES4_8" localSheetId="12">#REF!</definedName>
    <definedName name="ES4_8">#REF!</definedName>
    <definedName name="ES4_9" localSheetId="9">#REF!</definedName>
    <definedName name="ES4_9" localSheetId="5">#REF!</definedName>
    <definedName name="ES4_9" localSheetId="10">#REF!</definedName>
    <definedName name="ES4_9" localSheetId="6">#REF!</definedName>
    <definedName name="ES4_9" localSheetId="13">#REF!</definedName>
    <definedName name="ES4_9" localSheetId="12">#REF!</definedName>
    <definedName name="ES4_9">#REF!</definedName>
    <definedName name="ES5_1" localSheetId="9">#REF!</definedName>
    <definedName name="ES5_1" localSheetId="5">#REF!</definedName>
    <definedName name="ES5_1" localSheetId="10">#REF!</definedName>
    <definedName name="ES5_1" localSheetId="6">#REF!</definedName>
    <definedName name="ES5_1" localSheetId="13">#REF!</definedName>
    <definedName name="ES5_1" localSheetId="12">#REF!</definedName>
    <definedName name="ES5_1">#REF!</definedName>
    <definedName name="ES5_10" localSheetId="9">#REF!</definedName>
    <definedName name="ES5_10" localSheetId="5">#REF!</definedName>
    <definedName name="ES5_10" localSheetId="10">#REF!</definedName>
    <definedName name="ES5_10" localSheetId="6">#REF!</definedName>
    <definedName name="ES5_10" localSheetId="13">#REF!</definedName>
    <definedName name="ES5_10" localSheetId="12">#REF!</definedName>
    <definedName name="ES5_10">#REF!</definedName>
    <definedName name="ES5_11" localSheetId="9">#REF!</definedName>
    <definedName name="ES5_11" localSheetId="5">#REF!</definedName>
    <definedName name="ES5_11" localSheetId="10">#REF!</definedName>
    <definedName name="ES5_11" localSheetId="6">#REF!</definedName>
    <definedName name="ES5_11" localSheetId="13">#REF!</definedName>
    <definedName name="ES5_11" localSheetId="12">#REF!</definedName>
    <definedName name="ES5_11">#REF!</definedName>
    <definedName name="ES5_12" localSheetId="9">#REF!</definedName>
    <definedName name="ES5_12" localSheetId="5">#REF!</definedName>
    <definedName name="ES5_12" localSheetId="10">#REF!</definedName>
    <definedName name="ES5_12" localSheetId="6">#REF!</definedName>
    <definedName name="ES5_12" localSheetId="13">#REF!</definedName>
    <definedName name="ES5_12" localSheetId="12">#REF!</definedName>
    <definedName name="ES5_12">#REF!</definedName>
    <definedName name="ES5_13" localSheetId="9">#REF!</definedName>
    <definedName name="ES5_13" localSheetId="5">#REF!</definedName>
    <definedName name="ES5_13" localSheetId="10">#REF!</definedName>
    <definedName name="ES5_13" localSheetId="6">#REF!</definedName>
    <definedName name="ES5_13" localSheetId="13">#REF!</definedName>
    <definedName name="ES5_13" localSheetId="12">#REF!</definedName>
    <definedName name="ES5_13">#REF!</definedName>
    <definedName name="ES5_14" localSheetId="9">#REF!</definedName>
    <definedName name="ES5_14" localSheetId="5">#REF!</definedName>
    <definedName name="ES5_14" localSheetId="10">#REF!</definedName>
    <definedName name="ES5_14" localSheetId="6">#REF!</definedName>
    <definedName name="ES5_14" localSheetId="13">#REF!</definedName>
    <definedName name="ES5_14" localSheetId="12">#REF!</definedName>
    <definedName name="ES5_14">#REF!</definedName>
    <definedName name="ES5_15" localSheetId="9">#REF!</definedName>
    <definedName name="ES5_15" localSheetId="5">#REF!</definedName>
    <definedName name="ES5_15" localSheetId="10">#REF!</definedName>
    <definedName name="ES5_15" localSheetId="6">#REF!</definedName>
    <definedName name="ES5_15" localSheetId="13">#REF!</definedName>
    <definedName name="ES5_15" localSheetId="12">#REF!</definedName>
    <definedName name="ES5_15">#REF!</definedName>
    <definedName name="ES5_16" localSheetId="9">#REF!</definedName>
    <definedName name="ES5_16" localSheetId="5">#REF!</definedName>
    <definedName name="ES5_16" localSheetId="10">#REF!</definedName>
    <definedName name="ES5_16" localSheetId="6">#REF!</definedName>
    <definedName name="ES5_16" localSheetId="13">#REF!</definedName>
    <definedName name="ES5_16" localSheetId="12">#REF!</definedName>
    <definedName name="ES5_16">#REF!</definedName>
    <definedName name="ES5_17" localSheetId="9">#REF!</definedName>
    <definedName name="ES5_17" localSheetId="5">#REF!</definedName>
    <definedName name="ES5_17" localSheetId="10">#REF!</definedName>
    <definedName name="ES5_17" localSheetId="6">#REF!</definedName>
    <definedName name="ES5_17" localSheetId="13">#REF!</definedName>
    <definedName name="ES5_17" localSheetId="12">#REF!</definedName>
    <definedName name="ES5_17">#REF!</definedName>
    <definedName name="ES5_18" localSheetId="9">#REF!</definedName>
    <definedName name="ES5_18" localSheetId="5">#REF!</definedName>
    <definedName name="ES5_18" localSheetId="10">#REF!</definedName>
    <definedName name="ES5_18" localSheetId="6">#REF!</definedName>
    <definedName name="ES5_18" localSheetId="13">#REF!</definedName>
    <definedName name="ES5_18" localSheetId="12">#REF!</definedName>
    <definedName name="ES5_18">#REF!</definedName>
    <definedName name="ES5_19" localSheetId="9">#REF!</definedName>
    <definedName name="ES5_19" localSheetId="5">#REF!</definedName>
    <definedName name="ES5_19" localSheetId="10">#REF!</definedName>
    <definedName name="ES5_19" localSheetId="6">#REF!</definedName>
    <definedName name="ES5_19" localSheetId="13">#REF!</definedName>
    <definedName name="ES5_19" localSheetId="12">#REF!</definedName>
    <definedName name="ES5_19">#REF!</definedName>
    <definedName name="ES5_2" localSheetId="9">#REF!</definedName>
    <definedName name="ES5_2" localSheetId="5">#REF!</definedName>
    <definedName name="ES5_2" localSheetId="10">#REF!</definedName>
    <definedName name="ES5_2" localSheetId="6">#REF!</definedName>
    <definedName name="ES5_2" localSheetId="13">#REF!</definedName>
    <definedName name="ES5_2" localSheetId="12">#REF!</definedName>
    <definedName name="ES5_2">#REF!</definedName>
    <definedName name="ES5_20" localSheetId="9">#REF!</definedName>
    <definedName name="ES5_20" localSheetId="5">#REF!</definedName>
    <definedName name="ES5_20" localSheetId="10">#REF!</definedName>
    <definedName name="ES5_20" localSheetId="6">#REF!</definedName>
    <definedName name="ES5_20" localSheetId="13">#REF!</definedName>
    <definedName name="ES5_20" localSheetId="12">#REF!</definedName>
    <definedName name="ES5_20">#REF!</definedName>
    <definedName name="ES5_21" localSheetId="9">#REF!</definedName>
    <definedName name="ES5_21" localSheetId="5">#REF!</definedName>
    <definedName name="ES5_21" localSheetId="10">#REF!</definedName>
    <definedName name="ES5_21" localSheetId="6">#REF!</definedName>
    <definedName name="ES5_21" localSheetId="13">#REF!</definedName>
    <definedName name="ES5_21" localSheetId="12">#REF!</definedName>
    <definedName name="ES5_21">#REF!</definedName>
    <definedName name="ES5_22" localSheetId="9">#REF!</definedName>
    <definedName name="ES5_22" localSheetId="5">#REF!</definedName>
    <definedName name="ES5_22" localSheetId="10">#REF!</definedName>
    <definedName name="ES5_22" localSheetId="6">#REF!</definedName>
    <definedName name="ES5_22" localSheetId="13">#REF!</definedName>
    <definedName name="ES5_22" localSheetId="12">#REF!</definedName>
    <definedName name="ES5_22">#REF!</definedName>
    <definedName name="ES5_23" localSheetId="9">#REF!</definedName>
    <definedName name="ES5_23" localSheetId="5">#REF!</definedName>
    <definedName name="ES5_23" localSheetId="10">#REF!</definedName>
    <definedName name="ES5_23" localSheetId="6">#REF!</definedName>
    <definedName name="ES5_23" localSheetId="13">#REF!</definedName>
    <definedName name="ES5_23" localSheetId="12">#REF!</definedName>
    <definedName name="ES5_23">#REF!</definedName>
    <definedName name="ES5_24" localSheetId="9">#REF!</definedName>
    <definedName name="ES5_24" localSheetId="5">#REF!</definedName>
    <definedName name="ES5_24" localSheetId="10">#REF!</definedName>
    <definedName name="ES5_24" localSheetId="6">#REF!</definedName>
    <definedName name="ES5_24" localSheetId="13">#REF!</definedName>
    <definedName name="ES5_24" localSheetId="12">#REF!</definedName>
    <definedName name="ES5_24">#REF!</definedName>
    <definedName name="ES5_25" localSheetId="9">#REF!</definedName>
    <definedName name="ES5_25" localSheetId="5">#REF!</definedName>
    <definedName name="ES5_25" localSheetId="10">#REF!</definedName>
    <definedName name="ES5_25" localSheetId="6">#REF!</definedName>
    <definedName name="ES5_25" localSheetId="13">#REF!</definedName>
    <definedName name="ES5_25" localSheetId="12">#REF!</definedName>
    <definedName name="ES5_25">#REF!</definedName>
    <definedName name="ES5_26" localSheetId="9">#REF!</definedName>
    <definedName name="ES5_26" localSheetId="5">#REF!</definedName>
    <definedName name="ES5_26" localSheetId="10">#REF!</definedName>
    <definedName name="ES5_26" localSheetId="6">#REF!</definedName>
    <definedName name="ES5_26" localSheetId="13">#REF!</definedName>
    <definedName name="ES5_26" localSheetId="12">#REF!</definedName>
    <definedName name="ES5_26">#REF!</definedName>
    <definedName name="ES5_27" localSheetId="9">#REF!</definedName>
    <definedName name="ES5_27" localSheetId="5">#REF!</definedName>
    <definedName name="ES5_27" localSheetId="10">#REF!</definedName>
    <definedName name="ES5_27" localSheetId="6">#REF!</definedName>
    <definedName name="ES5_27" localSheetId="13">#REF!</definedName>
    <definedName name="ES5_27" localSheetId="12">#REF!</definedName>
    <definedName name="ES5_27">#REF!</definedName>
    <definedName name="ES5_28" localSheetId="9">#REF!</definedName>
    <definedName name="ES5_28" localSheetId="5">#REF!</definedName>
    <definedName name="ES5_28" localSheetId="10">#REF!</definedName>
    <definedName name="ES5_28" localSheetId="6">#REF!</definedName>
    <definedName name="ES5_28" localSheetId="13">#REF!</definedName>
    <definedName name="ES5_28" localSheetId="12">#REF!</definedName>
    <definedName name="ES5_28">#REF!</definedName>
    <definedName name="ES5_29" localSheetId="9">#REF!</definedName>
    <definedName name="ES5_29" localSheetId="5">#REF!</definedName>
    <definedName name="ES5_29" localSheetId="10">#REF!</definedName>
    <definedName name="ES5_29" localSheetId="6">#REF!</definedName>
    <definedName name="ES5_29" localSheetId="13">#REF!</definedName>
    <definedName name="ES5_29" localSheetId="12">#REF!</definedName>
    <definedName name="ES5_29">#REF!</definedName>
    <definedName name="ES5_3" localSheetId="9">#REF!</definedName>
    <definedName name="ES5_3" localSheetId="5">#REF!</definedName>
    <definedName name="ES5_3" localSheetId="10">#REF!</definedName>
    <definedName name="ES5_3" localSheetId="6">#REF!</definedName>
    <definedName name="ES5_3" localSheetId="13">#REF!</definedName>
    <definedName name="ES5_3" localSheetId="12">#REF!</definedName>
    <definedName name="ES5_3">#REF!</definedName>
    <definedName name="ES5_30" localSheetId="9">#REF!</definedName>
    <definedName name="ES5_30" localSheetId="5">#REF!</definedName>
    <definedName name="ES5_30" localSheetId="10">#REF!</definedName>
    <definedName name="ES5_30" localSheetId="6">#REF!</definedName>
    <definedName name="ES5_30" localSheetId="13">#REF!</definedName>
    <definedName name="ES5_30" localSheetId="12">#REF!</definedName>
    <definedName name="ES5_30">#REF!</definedName>
    <definedName name="ES5_31" localSheetId="9">#REF!</definedName>
    <definedName name="ES5_31" localSheetId="5">#REF!</definedName>
    <definedName name="ES5_31" localSheetId="10">#REF!</definedName>
    <definedName name="ES5_31" localSheetId="6">#REF!</definedName>
    <definedName name="ES5_31" localSheetId="13">#REF!</definedName>
    <definedName name="ES5_31" localSheetId="12">#REF!</definedName>
    <definedName name="ES5_31">#REF!</definedName>
    <definedName name="ES5_32" localSheetId="9">#REF!</definedName>
    <definedName name="ES5_32" localSheetId="5">#REF!</definedName>
    <definedName name="ES5_32" localSheetId="10">#REF!</definedName>
    <definedName name="ES5_32" localSheetId="6">#REF!</definedName>
    <definedName name="ES5_32" localSheetId="13">#REF!</definedName>
    <definedName name="ES5_32" localSheetId="12">#REF!</definedName>
    <definedName name="ES5_32">#REF!</definedName>
    <definedName name="ES5_33" localSheetId="9">#REF!</definedName>
    <definedName name="ES5_33" localSheetId="5">#REF!</definedName>
    <definedName name="ES5_33" localSheetId="10">#REF!</definedName>
    <definedName name="ES5_33" localSheetId="6">#REF!</definedName>
    <definedName name="ES5_33" localSheetId="13">#REF!</definedName>
    <definedName name="ES5_33" localSheetId="12">#REF!</definedName>
    <definedName name="ES5_33">#REF!</definedName>
    <definedName name="ES5_34" localSheetId="9">#REF!</definedName>
    <definedName name="ES5_34" localSheetId="5">#REF!</definedName>
    <definedName name="ES5_34" localSheetId="10">#REF!</definedName>
    <definedName name="ES5_34" localSheetId="6">#REF!</definedName>
    <definedName name="ES5_34" localSheetId="13">#REF!</definedName>
    <definedName name="ES5_34" localSheetId="12">#REF!</definedName>
    <definedName name="ES5_34">#REF!</definedName>
    <definedName name="ES5_35" localSheetId="9">#REF!</definedName>
    <definedName name="ES5_35" localSheetId="5">#REF!</definedName>
    <definedName name="ES5_35" localSheetId="10">#REF!</definedName>
    <definedName name="ES5_35" localSheetId="6">#REF!</definedName>
    <definedName name="ES5_35" localSheetId="13">#REF!</definedName>
    <definedName name="ES5_35" localSheetId="12">#REF!</definedName>
    <definedName name="ES5_35">#REF!</definedName>
    <definedName name="ES5_36" localSheetId="9">#REF!</definedName>
    <definedName name="ES5_36" localSheetId="5">#REF!</definedName>
    <definedName name="ES5_36" localSheetId="10">#REF!</definedName>
    <definedName name="ES5_36" localSheetId="6">#REF!</definedName>
    <definedName name="ES5_36" localSheetId="13">#REF!</definedName>
    <definedName name="ES5_36" localSheetId="12">#REF!</definedName>
    <definedName name="ES5_36">#REF!</definedName>
    <definedName name="ES5_37" localSheetId="9">#REF!</definedName>
    <definedName name="ES5_37" localSheetId="5">#REF!</definedName>
    <definedName name="ES5_37" localSheetId="10">#REF!</definedName>
    <definedName name="ES5_37" localSheetId="6">#REF!</definedName>
    <definedName name="ES5_37" localSheetId="13">#REF!</definedName>
    <definedName name="ES5_37" localSheetId="12">#REF!</definedName>
    <definedName name="ES5_37">#REF!</definedName>
    <definedName name="ES5_38" localSheetId="9">#REF!</definedName>
    <definedName name="ES5_38" localSheetId="5">#REF!</definedName>
    <definedName name="ES5_38" localSheetId="10">#REF!</definedName>
    <definedName name="ES5_38" localSheetId="6">#REF!</definedName>
    <definedName name="ES5_38" localSheetId="13">#REF!</definedName>
    <definedName name="ES5_38" localSheetId="12">#REF!</definedName>
    <definedName name="ES5_38">#REF!</definedName>
    <definedName name="ES5_39" localSheetId="9">#REF!</definedName>
    <definedName name="ES5_39" localSheetId="5">#REF!</definedName>
    <definedName name="ES5_39" localSheetId="10">#REF!</definedName>
    <definedName name="ES5_39" localSheetId="6">#REF!</definedName>
    <definedName name="ES5_39" localSheetId="13">#REF!</definedName>
    <definedName name="ES5_39" localSheetId="12">#REF!</definedName>
    <definedName name="ES5_39">#REF!</definedName>
    <definedName name="ES5_4" localSheetId="9">#REF!</definedName>
    <definedName name="ES5_4" localSheetId="5">#REF!</definedName>
    <definedName name="ES5_4" localSheetId="10">#REF!</definedName>
    <definedName name="ES5_4" localSheetId="6">#REF!</definedName>
    <definedName name="ES5_4" localSheetId="13">#REF!</definedName>
    <definedName name="ES5_4" localSheetId="12">#REF!</definedName>
    <definedName name="ES5_4">#REF!</definedName>
    <definedName name="ES5_40" localSheetId="9">#REF!</definedName>
    <definedName name="ES5_40" localSheetId="5">#REF!</definedName>
    <definedName name="ES5_40" localSheetId="10">#REF!</definedName>
    <definedName name="ES5_40" localSheetId="6">#REF!</definedName>
    <definedName name="ES5_40" localSheetId="13">#REF!</definedName>
    <definedName name="ES5_40" localSheetId="12">#REF!</definedName>
    <definedName name="ES5_40">#REF!</definedName>
    <definedName name="ES5_41" localSheetId="9">#REF!</definedName>
    <definedName name="ES5_41" localSheetId="5">#REF!</definedName>
    <definedName name="ES5_41" localSheetId="10">#REF!</definedName>
    <definedName name="ES5_41" localSheetId="6">#REF!</definedName>
    <definedName name="ES5_41" localSheetId="13">#REF!</definedName>
    <definedName name="ES5_41" localSheetId="12">#REF!</definedName>
    <definedName name="ES5_41">#REF!</definedName>
    <definedName name="ES5_42" localSheetId="9">#REF!</definedName>
    <definedName name="ES5_42" localSheetId="5">#REF!</definedName>
    <definedName name="ES5_42" localSheetId="10">#REF!</definedName>
    <definedName name="ES5_42" localSheetId="6">#REF!</definedName>
    <definedName name="ES5_42" localSheetId="13">#REF!</definedName>
    <definedName name="ES5_42" localSheetId="12">#REF!</definedName>
    <definedName name="ES5_42">#REF!</definedName>
    <definedName name="ES5_43" localSheetId="9">#REF!</definedName>
    <definedName name="ES5_43" localSheetId="5">#REF!</definedName>
    <definedName name="ES5_43" localSheetId="10">#REF!</definedName>
    <definedName name="ES5_43" localSheetId="6">#REF!</definedName>
    <definedName name="ES5_43" localSheetId="13">#REF!</definedName>
    <definedName name="ES5_43" localSheetId="12">#REF!</definedName>
    <definedName name="ES5_43">#REF!</definedName>
    <definedName name="ES5_5" localSheetId="9">#REF!</definedName>
    <definedName name="ES5_5" localSheetId="5">#REF!</definedName>
    <definedName name="ES5_5" localSheetId="10">#REF!</definedName>
    <definedName name="ES5_5" localSheetId="6">#REF!</definedName>
    <definedName name="ES5_5" localSheetId="13">#REF!</definedName>
    <definedName name="ES5_5" localSheetId="12">#REF!</definedName>
    <definedName name="ES5_5">#REF!</definedName>
    <definedName name="ES5_6" localSheetId="9">#REF!</definedName>
    <definedName name="ES5_6" localSheetId="5">#REF!</definedName>
    <definedName name="ES5_6" localSheetId="10">#REF!</definedName>
    <definedName name="ES5_6" localSheetId="6">#REF!</definedName>
    <definedName name="ES5_6" localSheetId="13">#REF!</definedName>
    <definedName name="ES5_6" localSheetId="12">#REF!</definedName>
    <definedName name="ES5_6">#REF!</definedName>
    <definedName name="ES5_7" localSheetId="9">#REF!</definedName>
    <definedName name="ES5_7" localSheetId="5">#REF!</definedName>
    <definedName name="ES5_7" localSheetId="10">#REF!</definedName>
    <definedName name="ES5_7" localSheetId="6">#REF!</definedName>
    <definedName name="ES5_7" localSheetId="13">#REF!</definedName>
    <definedName name="ES5_7" localSheetId="12">#REF!</definedName>
    <definedName name="ES5_7">#REF!</definedName>
    <definedName name="ES5_8" localSheetId="9">#REF!</definedName>
    <definedName name="ES5_8" localSheetId="5">#REF!</definedName>
    <definedName name="ES5_8" localSheetId="10">#REF!</definedName>
    <definedName name="ES5_8" localSheetId="6">#REF!</definedName>
    <definedName name="ES5_8" localSheetId="13">#REF!</definedName>
    <definedName name="ES5_8" localSheetId="12">#REF!</definedName>
    <definedName name="ES5_8">#REF!</definedName>
    <definedName name="ES5_9" localSheetId="9">#REF!</definedName>
    <definedName name="ES5_9" localSheetId="5">#REF!</definedName>
    <definedName name="ES5_9" localSheetId="10">#REF!</definedName>
    <definedName name="ES5_9" localSheetId="6">#REF!</definedName>
    <definedName name="ES5_9" localSheetId="13">#REF!</definedName>
    <definedName name="ES5_9" localSheetId="12">#REF!</definedName>
    <definedName name="ES5_9">#REF!</definedName>
    <definedName name="ES6_1" localSheetId="9">#REF!</definedName>
    <definedName name="ES6_1" localSheetId="5">#REF!</definedName>
    <definedName name="ES6_1" localSheetId="10">#REF!</definedName>
    <definedName name="ES6_1" localSheetId="6">#REF!</definedName>
    <definedName name="ES6_1" localSheetId="13">#REF!</definedName>
    <definedName name="ES6_1" localSheetId="12">#REF!</definedName>
    <definedName name="ES6_1">#REF!</definedName>
    <definedName name="ES6_10" localSheetId="9">#REF!</definedName>
    <definedName name="ES6_10" localSheetId="5">#REF!</definedName>
    <definedName name="ES6_10" localSheetId="10">#REF!</definedName>
    <definedName name="ES6_10" localSheetId="6">#REF!</definedName>
    <definedName name="ES6_10" localSheetId="13">#REF!</definedName>
    <definedName name="ES6_10" localSheetId="12">#REF!</definedName>
    <definedName name="ES6_10">#REF!</definedName>
    <definedName name="ES6_11" localSheetId="9">#REF!</definedName>
    <definedName name="ES6_11" localSheetId="5">#REF!</definedName>
    <definedName name="ES6_11" localSheetId="10">#REF!</definedName>
    <definedName name="ES6_11" localSheetId="6">#REF!</definedName>
    <definedName name="ES6_11" localSheetId="13">#REF!</definedName>
    <definedName name="ES6_11" localSheetId="12">#REF!</definedName>
    <definedName name="ES6_11">#REF!</definedName>
    <definedName name="ES6_12" localSheetId="9">#REF!</definedName>
    <definedName name="ES6_12" localSheetId="5">#REF!</definedName>
    <definedName name="ES6_12" localSheetId="10">#REF!</definedName>
    <definedName name="ES6_12" localSheetId="6">#REF!</definedName>
    <definedName name="ES6_12" localSheetId="13">#REF!</definedName>
    <definedName name="ES6_12" localSheetId="12">#REF!</definedName>
    <definedName name="ES6_12">#REF!</definedName>
    <definedName name="ES6_13" localSheetId="9">#REF!</definedName>
    <definedName name="ES6_13" localSheetId="5">#REF!</definedName>
    <definedName name="ES6_13" localSheetId="10">#REF!</definedName>
    <definedName name="ES6_13" localSheetId="6">#REF!</definedName>
    <definedName name="ES6_13" localSheetId="13">#REF!</definedName>
    <definedName name="ES6_13" localSheetId="12">#REF!</definedName>
    <definedName name="ES6_13">#REF!</definedName>
    <definedName name="ES6_14" localSheetId="9">#REF!</definedName>
    <definedName name="ES6_14" localSheetId="5">#REF!</definedName>
    <definedName name="ES6_14" localSheetId="10">#REF!</definedName>
    <definedName name="ES6_14" localSheetId="6">#REF!</definedName>
    <definedName name="ES6_14" localSheetId="13">#REF!</definedName>
    <definedName name="ES6_14" localSheetId="12">#REF!</definedName>
    <definedName name="ES6_14">#REF!</definedName>
    <definedName name="ES6_15" localSheetId="9">#REF!</definedName>
    <definedName name="ES6_15" localSheetId="5">#REF!</definedName>
    <definedName name="ES6_15" localSheetId="10">#REF!</definedName>
    <definedName name="ES6_15" localSheetId="6">#REF!</definedName>
    <definedName name="ES6_15" localSheetId="13">#REF!</definedName>
    <definedName name="ES6_15" localSheetId="12">#REF!</definedName>
    <definedName name="ES6_15">#REF!</definedName>
    <definedName name="ES6_16" localSheetId="9">#REF!</definedName>
    <definedName name="ES6_16" localSheetId="5">#REF!</definedName>
    <definedName name="ES6_16" localSheetId="10">#REF!</definedName>
    <definedName name="ES6_16" localSheetId="6">#REF!</definedName>
    <definedName name="ES6_16" localSheetId="13">#REF!</definedName>
    <definedName name="ES6_16" localSheetId="12">#REF!</definedName>
    <definedName name="ES6_16">#REF!</definedName>
    <definedName name="ES6_17" localSheetId="9">#REF!</definedName>
    <definedName name="ES6_17" localSheetId="5">#REF!</definedName>
    <definedName name="ES6_17" localSheetId="10">#REF!</definedName>
    <definedName name="ES6_17" localSheetId="6">#REF!</definedName>
    <definedName name="ES6_17" localSheetId="13">#REF!</definedName>
    <definedName name="ES6_17" localSheetId="12">#REF!</definedName>
    <definedName name="ES6_17">#REF!</definedName>
    <definedName name="ES6_18" localSheetId="9">#REF!</definedName>
    <definedName name="ES6_18" localSheetId="5">#REF!</definedName>
    <definedName name="ES6_18" localSheetId="10">#REF!</definedName>
    <definedName name="ES6_18" localSheetId="6">#REF!</definedName>
    <definedName name="ES6_18" localSheetId="13">#REF!</definedName>
    <definedName name="ES6_18" localSheetId="12">#REF!</definedName>
    <definedName name="ES6_18">#REF!</definedName>
    <definedName name="ES6_19" localSheetId="9">#REF!</definedName>
    <definedName name="ES6_19" localSheetId="5">#REF!</definedName>
    <definedName name="ES6_19" localSheetId="10">#REF!</definedName>
    <definedName name="ES6_19" localSheetId="6">#REF!</definedName>
    <definedName name="ES6_19" localSheetId="13">#REF!</definedName>
    <definedName name="ES6_19" localSheetId="12">#REF!</definedName>
    <definedName name="ES6_19">#REF!</definedName>
    <definedName name="ES6_2" localSheetId="9">#REF!</definedName>
    <definedName name="ES6_2" localSheetId="5">#REF!</definedName>
    <definedName name="ES6_2" localSheetId="10">#REF!</definedName>
    <definedName name="ES6_2" localSheetId="6">#REF!</definedName>
    <definedName name="ES6_2" localSheetId="13">#REF!</definedName>
    <definedName name="ES6_2" localSheetId="12">#REF!</definedName>
    <definedName name="ES6_2">#REF!</definedName>
    <definedName name="ES6_20" localSheetId="9">#REF!</definedName>
    <definedName name="ES6_20" localSheetId="5">#REF!</definedName>
    <definedName name="ES6_20" localSheetId="10">#REF!</definedName>
    <definedName name="ES6_20" localSheetId="6">#REF!</definedName>
    <definedName name="ES6_20" localSheetId="13">#REF!</definedName>
    <definedName name="ES6_20" localSheetId="12">#REF!</definedName>
    <definedName name="ES6_20">#REF!</definedName>
    <definedName name="ES6_21" localSheetId="9">#REF!</definedName>
    <definedName name="ES6_21" localSheetId="5">#REF!</definedName>
    <definedName name="ES6_21" localSheetId="10">#REF!</definedName>
    <definedName name="ES6_21" localSheetId="6">#REF!</definedName>
    <definedName name="ES6_21" localSheetId="13">#REF!</definedName>
    <definedName name="ES6_21" localSheetId="12">#REF!</definedName>
    <definedName name="ES6_21">#REF!</definedName>
    <definedName name="ES6_22" localSheetId="9">#REF!</definedName>
    <definedName name="ES6_22" localSheetId="5">#REF!</definedName>
    <definedName name="ES6_22" localSheetId="10">#REF!</definedName>
    <definedName name="ES6_22" localSheetId="6">#REF!</definedName>
    <definedName name="ES6_22" localSheetId="13">#REF!</definedName>
    <definedName name="ES6_22" localSheetId="12">#REF!</definedName>
    <definedName name="ES6_22">#REF!</definedName>
    <definedName name="ES6_23" localSheetId="9">#REF!</definedName>
    <definedName name="ES6_23" localSheetId="5">#REF!</definedName>
    <definedName name="ES6_23" localSheetId="10">#REF!</definedName>
    <definedName name="ES6_23" localSheetId="6">#REF!</definedName>
    <definedName name="ES6_23" localSheetId="13">#REF!</definedName>
    <definedName name="ES6_23" localSheetId="12">#REF!</definedName>
    <definedName name="ES6_23">#REF!</definedName>
    <definedName name="ES6_24" localSheetId="9">#REF!</definedName>
    <definedName name="ES6_24" localSheetId="5">#REF!</definedName>
    <definedName name="ES6_24" localSheetId="10">#REF!</definedName>
    <definedName name="ES6_24" localSheetId="6">#REF!</definedName>
    <definedName name="ES6_24" localSheetId="13">#REF!</definedName>
    <definedName name="ES6_24" localSheetId="12">#REF!</definedName>
    <definedName name="ES6_24">#REF!</definedName>
    <definedName name="ES6_25" localSheetId="9">#REF!</definedName>
    <definedName name="ES6_25" localSheetId="5">#REF!</definedName>
    <definedName name="ES6_25" localSheetId="10">#REF!</definedName>
    <definedName name="ES6_25" localSheetId="6">#REF!</definedName>
    <definedName name="ES6_25" localSheetId="13">#REF!</definedName>
    <definedName name="ES6_25" localSheetId="12">#REF!</definedName>
    <definedName name="ES6_25">#REF!</definedName>
    <definedName name="ES6_26" localSheetId="9">#REF!</definedName>
    <definedName name="ES6_26" localSheetId="5">#REF!</definedName>
    <definedName name="ES6_26" localSheetId="10">#REF!</definedName>
    <definedName name="ES6_26" localSheetId="6">#REF!</definedName>
    <definedName name="ES6_26" localSheetId="13">#REF!</definedName>
    <definedName name="ES6_26" localSheetId="12">#REF!</definedName>
    <definedName name="ES6_26">#REF!</definedName>
    <definedName name="ES6_27" localSheetId="9">#REF!</definedName>
    <definedName name="ES6_27" localSheetId="5">#REF!</definedName>
    <definedName name="ES6_27" localSheetId="10">#REF!</definedName>
    <definedName name="ES6_27" localSheetId="6">#REF!</definedName>
    <definedName name="ES6_27" localSheetId="13">#REF!</definedName>
    <definedName name="ES6_27" localSheetId="12">#REF!</definedName>
    <definedName name="ES6_27">#REF!</definedName>
    <definedName name="ES6_28" localSheetId="9">#REF!</definedName>
    <definedName name="ES6_28" localSheetId="5">#REF!</definedName>
    <definedName name="ES6_28" localSheetId="10">#REF!</definedName>
    <definedName name="ES6_28" localSheetId="6">#REF!</definedName>
    <definedName name="ES6_28" localSheetId="13">#REF!</definedName>
    <definedName name="ES6_28" localSheetId="12">#REF!</definedName>
    <definedName name="ES6_28">#REF!</definedName>
    <definedName name="ES6_29" localSheetId="9">#REF!</definedName>
    <definedName name="ES6_29" localSheetId="5">#REF!</definedName>
    <definedName name="ES6_29" localSheetId="10">#REF!</definedName>
    <definedName name="ES6_29" localSheetId="6">#REF!</definedName>
    <definedName name="ES6_29" localSheetId="13">#REF!</definedName>
    <definedName name="ES6_29" localSheetId="12">#REF!</definedName>
    <definedName name="ES6_29">#REF!</definedName>
    <definedName name="ES6_3" localSheetId="9">#REF!</definedName>
    <definedName name="ES6_3" localSheetId="5">#REF!</definedName>
    <definedName name="ES6_3" localSheetId="10">#REF!</definedName>
    <definedName name="ES6_3" localSheetId="6">#REF!</definedName>
    <definedName name="ES6_3" localSheetId="13">#REF!</definedName>
    <definedName name="ES6_3" localSheetId="12">#REF!</definedName>
    <definedName name="ES6_3">#REF!</definedName>
    <definedName name="ES6_30" localSheetId="9">#REF!</definedName>
    <definedName name="ES6_30" localSheetId="5">#REF!</definedName>
    <definedName name="ES6_30" localSheetId="10">#REF!</definedName>
    <definedName name="ES6_30" localSheetId="6">#REF!</definedName>
    <definedName name="ES6_30" localSheetId="13">#REF!</definedName>
    <definedName name="ES6_30" localSheetId="12">#REF!</definedName>
    <definedName name="ES6_30">#REF!</definedName>
    <definedName name="ES6_31" localSheetId="9">#REF!</definedName>
    <definedName name="ES6_31" localSheetId="5">#REF!</definedName>
    <definedName name="ES6_31" localSheetId="10">#REF!</definedName>
    <definedName name="ES6_31" localSheetId="6">#REF!</definedName>
    <definedName name="ES6_31" localSheetId="13">#REF!</definedName>
    <definedName name="ES6_31" localSheetId="12">#REF!</definedName>
    <definedName name="ES6_31">#REF!</definedName>
    <definedName name="ES6_32" localSheetId="9">#REF!</definedName>
    <definedName name="ES6_32" localSheetId="5">#REF!</definedName>
    <definedName name="ES6_32" localSheetId="10">#REF!</definedName>
    <definedName name="ES6_32" localSheetId="6">#REF!</definedName>
    <definedName name="ES6_32" localSheetId="13">#REF!</definedName>
    <definedName name="ES6_32" localSheetId="12">#REF!</definedName>
    <definedName name="ES6_32">#REF!</definedName>
    <definedName name="ES6_33" localSheetId="9">#REF!</definedName>
    <definedName name="ES6_33" localSheetId="5">#REF!</definedName>
    <definedName name="ES6_33" localSheetId="10">#REF!</definedName>
    <definedName name="ES6_33" localSheetId="6">#REF!</definedName>
    <definedName name="ES6_33" localSheetId="13">#REF!</definedName>
    <definedName name="ES6_33" localSheetId="12">#REF!</definedName>
    <definedName name="ES6_33">#REF!</definedName>
    <definedName name="ES6_34" localSheetId="9">#REF!</definedName>
    <definedName name="ES6_34" localSheetId="5">#REF!</definedName>
    <definedName name="ES6_34" localSheetId="10">#REF!</definedName>
    <definedName name="ES6_34" localSheetId="6">#REF!</definedName>
    <definedName name="ES6_34" localSheetId="13">#REF!</definedName>
    <definedName name="ES6_34" localSheetId="12">#REF!</definedName>
    <definedName name="ES6_34">#REF!</definedName>
    <definedName name="ES6_35" localSheetId="9">#REF!</definedName>
    <definedName name="ES6_35" localSheetId="5">#REF!</definedName>
    <definedName name="ES6_35" localSheetId="10">#REF!</definedName>
    <definedName name="ES6_35" localSheetId="6">#REF!</definedName>
    <definedName name="ES6_35" localSheetId="13">#REF!</definedName>
    <definedName name="ES6_35" localSheetId="12">#REF!</definedName>
    <definedName name="ES6_35">#REF!</definedName>
    <definedName name="ES6_36" localSheetId="9">#REF!</definedName>
    <definedName name="ES6_36" localSheetId="5">#REF!</definedName>
    <definedName name="ES6_36" localSheetId="10">#REF!</definedName>
    <definedName name="ES6_36" localSheetId="6">#REF!</definedName>
    <definedName name="ES6_36" localSheetId="13">#REF!</definedName>
    <definedName name="ES6_36" localSheetId="12">#REF!</definedName>
    <definedName name="ES6_36">#REF!</definedName>
    <definedName name="ES6_37" localSheetId="9">#REF!</definedName>
    <definedName name="ES6_37" localSheetId="5">#REF!</definedName>
    <definedName name="ES6_37" localSheetId="10">#REF!</definedName>
    <definedName name="ES6_37" localSheetId="6">#REF!</definedName>
    <definedName name="ES6_37" localSheetId="13">#REF!</definedName>
    <definedName name="ES6_37" localSheetId="12">#REF!</definedName>
    <definedName name="ES6_37">#REF!</definedName>
    <definedName name="ES6_38" localSheetId="9">#REF!</definedName>
    <definedName name="ES6_38" localSheetId="5">#REF!</definedName>
    <definedName name="ES6_38" localSheetId="10">#REF!</definedName>
    <definedName name="ES6_38" localSheetId="6">#REF!</definedName>
    <definedName name="ES6_38" localSheetId="13">#REF!</definedName>
    <definedName name="ES6_38" localSheetId="12">#REF!</definedName>
    <definedName name="ES6_38">#REF!</definedName>
    <definedName name="ES6_39" localSheetId="9">#REF!</definedName>
    <definedName name="ES6_39" localSheetId="5">#REF!</definedName>
    <definedName name="ES6_39" localSheetId="10">#REF!</definedName>
    <definedName name="ES6_39" localSheetId="6">#REF!</definedName>
    <definedName name="ES6_39" localSheetId="13">#REF!</definedName>
    <definedName name="ES6_39" localSheetId="12">#REF!</definedName>
    <definedName name="ES6_39">#REF!</definedName>
    <definedName name="ES6_4" localSheetId="9">#REF!</definedName>
    <definedName name="ES6_4" localSheetId="5">#REF!</definedName>
    <definedName name="ES6_4" localSheetId="10">#REF!</definedName>
    <definedName name="ES6_4" localSheetId="6">#REF!</definedName>
    <definedName name="ES6_4" localSheetId="13">#REF!</definedName>
    <definedName name="ES6_4" localSheetId="12">#REF!</definedName>
    <definedName name="ES6_4">#REF!</definedName>
    <definedName name="ES6_40" localSheetId="9">#REF!</definedName>
    <definedName name="ES6_40" localSheetId="5">#REF!</definedName>
    <definedName name="ES6_40" localSheetId="10">#REF!</definedName>
    <definedName name="ES6_40" localSheetId="6">#REF!</definedName>
    <definedName name="ES6_40" localSheetId="13">#REF!</definedName>
    <definedName name="ES6_40" localSheetId="12">#REF!</definedName>
    <definedName name="ES6_40">#REF!</definedName>
    <definedName name="ES6_41" localSheetId="9">#REF!</definedName>
    <definedName name="ES6_41" localSheetId="5">#REF!</definedName>
    <definedName name="ES6_41" localSheetId="10">#REF!</definedName>
    <definedName name="ES6_41" localSheetId="6">#REF!</definedName>
    <definedName name="ES6_41" localSheetId="13">#REF!</definedName>
    <definedName name="ES6_41" localSheetId="12">#REF!</definedName>
    <definedName name="ES6_41">#REF!</definedName>
    <definedName name="ES6_42" localSheetId="9">#REF!</definedName>
    <definedName name="ES6_42" localSheetId="5">#REF!</definedName>
    <definedName name="ES6_42" localSheetId="10">#REF!</definedName>
    <definedName name="ES6_42" localSheetId="6">#REF!</definedName>
    <definedName name="ES6_42" localSheetId="13">#REF!</definedName>
    <definedName name="ES6_42" localSheetId="12">#REF!</definedName>
    <definedName name="ES6_42">#REF!</definedName>
    <definedName name="ES6_43" localSheetId="9">#REF!</definedName>
    <definedName name="ES6_43" localSheetId="5">#REF!</definedName>
    <definedName name="ES6_43" localSheetId="10">#REF!</definedName>
    <definedName name="ES6_43" localSheetId="6">#REF!</definedName>
    <definedName name="ES6_43" localSheetId="13">#REF!</definedName>
    <definedName name="ES6_43" localSheetId="12">#REF!</definedName>
    <definedName name="ES6_43">#REF!</definedName>
    <definedName name="ES6_5" localSheetId="9">#REF!</definedName>
    <definedName name="ES6_5" localSheetId="5">#REF!</definedName>
    <definedName name="ES6_5" localSheetId="10">#REF!</definedName>
    <definedName name="ES6_5" localSheetId="6">#REF!</definedName>
    <definedName name="ES6_5" localSheetId="13">#REF!</definedName>
    <definedName name="ES6_5" localSheetId="12">#REF!</definedName>
    <definedName name="ES6_5">#REF!</definedName>
    <definedName name="ES6_6" localSheetId="9">#REF!</definedName>
    <definedName name="ES6_6" localSheetId="5">#REF!</definedName>
    <definedName name="ES6_6" localSheetId="10">#REF!</definedName>
    <definedName name="ES6_6" localSheetId="6">#REF!</definedName>
    <definedName name="ES6_6" localSheetId="13">#REF!</definedName>
    <definedName name="ES6_6" localSheetId="12">#REF!</definedName>
    <definedName name="ES6_6">#REF!</definedName>
    <definedName name="ES6_7" localSheetId="9">#REF!</definedName>
    <definedName name="ES6_7" localSheetId="5">#REF!</definedName>
    <definedName name="ES6_7" localSheetId="10">#REF!</definedName>
    <definedName name="ES6_7" localSheetId="6">#REF!</definedName>
    <definedName name="ES6_7" localSheetId="13">#REF!</definedName>
    <definedName name="ES6_7" localSheetId="12">#REF!</definedName>
    <definedName name="ES6_7">#REF!</definedName>
    <definedName name="ES6_8" localSheetId="9">#REF!</definedName>
    <definedName name="ES6_8" localSheetId="5">#REF!</definedName>
    <definedName name="ES6_8" localSheetId="10">#REF!</definedName>
    <definedName name="ES6_8" localSheetId="6">#REF!</definedName>
    <definedName name="ES6_8" localSheetId="13">#REF!</definedName>
    <definedName name="ES6_8" localSheetId="12">#REF!</definedName>
    <definedName name="ES6_8">#REF!</definedName>
    <definedName name="ES6_9" localSheetId="9">#REF!</definedName>
    <definedName name="ES6_9" localSheetId="5">#REF!</definedName>
    <definedName name="ES6_9" localSheetId="10">#REF!</definedName>
    <definedName name="ES6_9" localSheetId="6">#REF!</definedName>
    <definedName name="ES6_9" localSheetId="13">#REF!</definedName>
    <definedName name="ES6_9" localSheetId="12">#REF!</definedName>
    <definedName name="ES6_9">#REF!</definedName>
    <definedName name="ESC" localSheetId="9">IF([0]!LG=9,[0]!FES,"")</definedName>
    <definedName name="ESC" localSheetId="5">IF([0]!LG=9,[0]!FES,"")</definedName>
    <definedName name="ESC" localSheetId="10">IF([0]!LG=9,[0]!FES,"")</definedName>
    <definedName name="ESC" localSheetId="6">IF([0]!LG=9,[0]!FES,"")</definedName>
    <definedName name="ESC" localSheetId="12">IF(LG=9,FES,"")</definedName>
    <definedName name="ESC" localSheetId="1">IF([0]!LG=9,[0]!FES,"")</definedName>
    <definedName name="ESC" localSheetId="11">IF([0]!LG=9,[0]!FES,"")</definedName>
    <definedName name="ESC">IF([0]!LG=9,[0]!FES,"")</definedName>
    <definedName name="ESE" localSheetId="9">#REF!</definedName>
    <definedName name="ESE" localSheetId="5">#REF!</definedName>
    <definedName name="ESE" localSheetId="10">#REF!</definedName>
    <definedName name="ESE" localSheetId="6">#REF!</definedName>
    <definedName name="ESE" localSheetId="13">#REF!</definedName>
    <definedName name="ESE" localSheetId="12">#REF!</definedName>
    <definedName name="ESE">#REF!</definedName>
    <definedName name="ESP_PAV">#REF!</definedName>
    <definedName name="ESP1S">#REF!</definedName>
    <definedName name="ESP201.15" localSheetId="9">#REF!</definedName>
    <definedName name="ESP201.15" localSheetId="10">#REF!</definedName>
    <definedName name="ESP201.15" localSheetId="6">#REF!</definedName>
    <definedName name="ESP201.15" localSheetId="12">#REF!</definedName>
    <definedName name="ESP201.15">#REF!</definedName>
    <definedName name="ESP201.21" localSheetId="9">#REF!</definedName>
    <definedName name="ESP201.21" localSheetId="10">#REF!</definedName>
    <definedName name="ESP201.21" localSheetId="6">#REF!</definedName>
    <definedName name="ESP201.21" localSheetId="12">#REF!</definedName>
    <definedName name="ESP201.21">#REF!</definedName>
    <definedName name="ESP201.7" localSheetId="9">#REF!</definedName>
    <definedName name="ESP201.7" localSheetId="10">#REF!</definedName>
    <definedName name="ESP201.7" localSheetId="6">#REF!</definedName>
    <definedName name="ESP201.7" localSheetId="12">#REF!</definedName>
    <definedName name="ESP201.7">#REF!</definedName>
    <definedName name="ESP201.8" localSheetId="9">#REF!</definedName>
    <definedName name="ESP201.8" localSheetId="10">#REF!</definedName>
    <definedName name="ESP201.8" localSheetId="6">#REF!</definedName>
    <definedName name="ESP201.8" localSheetId="12">#REF!</definedName>
    <definedName name="ESP201.8">#REF!</definedName>
    <definedName name="ESP210.2.2" localSheetId="9">#REF!</definedName>
    <definedName name="ESP210.2.2" localSheetId="5">#REF!</definedName>
    <definedName name="ESP210.2.2" localSheetId="10">#REF!</definedName>
    <definedName name="ESP210.2.2" localSheetId="6">#REF!</definedName>
    <definedName name="ESP210.2.2" localSheetId="13">#REF!</definedName>
    <definedName name="ESP210.2.2" localSheetId="12">#REF!</definedName>
    <definedName name="ESP210.2.2">#REF!</definedName>
    <definedName name="ESP220.1" localSheetId="10">#REF!</definedName>
    <definedName name="ESP220.1" localSheetId="12">'[69]220.1'!$H$52</definedName>
    <definedName name="ESP220.1">#REF!</definedName>
    <definedName name="ESP225P" localSheetId="9">#REF!</definedName>
    <definedName name="ESP225P" localSheetId="5">#REF!</definedName>
    <definedName name="ESP225P" localSheetId="10">#REF!</definedName>
    <definedName name="ESP225P" localSheetId="6">#REF!</definedName>
    <definedName name="ESP225P" localSheetId="13">#REF!</definedName>
    <definedName name="ESP225P" localSheetId="12">#REF!</definedName>
    <definedName name="ESP225P">#REF!</definedName>
    <definedName name="ESP2S">#REF!</definedName>
    <definedName name="ESP320.1" localSheetId="10">#REF!</definedName>
    <definedName name="ESP320.1" localSheetId="12">'[70]320.1'!$H$52</definedName>
    <definedName name="ESP320.1">#REF!</definedName>
    <definedName name="ESP330.1" localSheetId="10">#REF!</definedName>
    <definedName name="ESP330.1" localSheetId="12">'[69]330.1'!$H$52</definedName>
    <definedName name="ESP330.1">#REF!</definedName>
    <definedName name="ESP330.1P" localSheetId="9">#REF!</definedName>
    <definedName name="ESP330.1P" localSheetId="10">#REF!</definedName>
    <definedName name="ESP330.1P" localSheetId="6">#REF!</definedName>
    <definedName name="ESP330.1P" localSheetId="12">#REF!</definedName>
    <definedName name="ESP330.1P">#REF!</definedName>
    <definedName name="ESP330.2" localSheetId="10">#REF!</definedName>
    <definedName name="ESP330.2" localSheetId="12">'[70]330.2'!$H$52</definedName>
    <definedName name="ESP330.2">#REF!</definedName>
    <definedName name="ESP600.1" localSheetId="10">#REF!</definedName>
    <definedName name="ESP600.1" localSheetId="12">'[71]600.1 (2)'!$H$49</definedName>
    <definedName name="ESP600.1">#REF!</definedName>
    <definedName name="ESP610.1" localSheetId="10">#REF!</definedName>
    <definedName name="ESP610.1" localSheetId="12">'[71]610.1 (2)'!$H$52</definedName>
    <definedName name="ESP610.1">#REF!</definedName>
    <definedName name="ESP630.4" localSheetId="9">#REF!</definedName>
    <definedName name="ESP630.4" localSheetId="5">#REF!</definedName>
    <definedName name="ESP630.4" localSheetId="10">#REF!</definedName>
    <definedName name="ESP630.4" localSheetId="6">#REF!</definedName>
    <definedName name="ESP630.4" localSheetId="13">#REF!</definedName>
    <definedName name="ESP630.4" localSheetId="12">#REF!</definedName>
    <definedName name="ESP630.4">#REF!</definedName>
    <definedName name="ESP630.6" localSheetId="10">#REF!</definedName>
    <definedName name="ESP630.6" localSheetId="12">'[71]630.6 (2)'!$H$51</definedName>
    <definedName name="ESP630.6">#REF!</definedName>
    <definedName name="ESP630.7" localSheetId="10">#REF!</definedName>
    <definedName name="ESP630.7" localSheetId="12">'[71]630.7 (2)'!$H$52</definedName>
    <definedName name="ESP630.7">#REF!</definedName>
    <definedName name="ESP632.1P" localSheetId="9">#REF!</definedName>
    <definedName name="ESP632.1P" localSheetId="10">#REF!</definedName>
    <definedName name="ESP632.1P" localSheetId="6">#REF!</definedName>
    <definedName name="ESP632.1P" localSheetId="12">#REF!</definedName>
    <definedName name="ESP632.1P">#REF!</definedName>
    <definedName name="ESP632.4P" localSheetId="9">#REF!</definedName>
    <definedName name="ESP632.4P" localSheetId="10">#REF!</definedName>
    <definedName name="ESP632.4P" localSheetId="6">#REF!</definedName>
    <definedName name="ESP632.4P" localSheetId="12">#REF!</definedName>
    <definedName name="ESP632.4P">#REF!</definedName>
    <definedName name="ESP640.1" localSheetId="10">#REF!</definedName>
    <definedName name="ESP640.1" localSheetId="12">'[71]640.1 (2)'!$H$49</definedName>
    <definedName name="ESP640.1">#REF!</definedName>
    <definedName name="ESP640.1.2" localSheetId="10">#REF!</definedName>
    <definedName name="ESP640.1.2" localSheetId="12">'[69]640.1.2'!$H$50</definedName>
    <definedName name="ESP640.1.2">#REF!</definedName>
    <definedName name="ESP671.1" localSheetId="9">#REF!</definedName>
    <definedName name="ESP671.1" localSheetId="5">#REF!</definedName>
    <definedName name="ESP671.1" localSheetId="10">#REF!</definedName>
    <definedName name="ESP671.1" localSheetId="6">#REF!</definedName>
    <definedName name="ESP671.1" localSheetId="13">#REF!</definedName>
    <definedName name="ESP671.1" localSheetId="12">#REF!</definedName>
    <definedName name="ESP671.1">#REF!</definedName>
    <definedName name="ESP673.1" localSheetId="10">#REF!</definedName>
    <definedName name="ESP673.1" localSheetId="12">'[69]673.1'!$H$49</definedName>
    <definedName name="ESP673.1">#REF!</definedName>
    <definedName name="ESP673.2" localSheetId="10">#REF!</definedName>
    <definedName name="ESP673.2" localSheetId="12">'[69]673.2'!$H$53</definedName>
    <definedName name="ESP673.2">#REF!</definedName>
    <definedName name="ESP700.1" localSheetId="10">#REF!</definedName>
    <definedName name="ESP700.1" localSheetId="12">'[70]700.1'!$H$52</definedName>
    <definedName name="ESP700.1">#REF!</definedName>
    <definedName name="ESPECIFICACION" localSheetId="9">#REF!</definedName>
    <definedName name="ESPECIFICACION" localSheetId="5">#REF!</definedName>
    <definedName name="ESPECIFICACION" localSheetId="10">#REF!</definedName>
    <definedName name="ESPECIFICACION" localSheetId="6">#REF!</definedName>
    <definedName name="ESPECIFICACION" localSheetId="13">#REF!</definedName>
    <definedName name="ESPECIFICACION" localSheetId="12">#REF!</definedName>
    <definedName name="ESPECIFICACION">#REF!</definedName>
    <definedName name="Especificación" localSheetId="9">#REF!</definedName>
    <definedName name="Especificación" localSheetId="5">#REF!</definedName>
    <definedName name="Especificación" localSheetId="10">#REF!</definedName>
    <definedName name="Especificación" localSheetId="6">#REF!</definedName>
    <definedName name="Especificación" localSheetId="13">#REF!</definedName>
    <definedName name="Especificación" localSheetId="12">#REF!</definedName>
    <definedName name="Especificación">#REF!</definedName>
    <definedName name="espejo" localSheetId="10">#REF!</definedName>
    <definedName name="espejo" localSheetId="12">[18]Insumos!#REF!</definedName>
    <definedName name="espejo">#REF!</definedName>
    <definedName name="ESPESOR">#REF!</definedName>
    <definedName name="ESPESORPLACAS" localSheetId="9">#REF!</definedName>
    <definedName name="ESPESORPLACAS" localSheetId="5">#REF!</definedName>
    <definedName name="ESPESORPLACAS" localSheetId="10">#REF!</definedName>
    <definedName name="ESPESORPLACAS" localSheetId="6">#REF!</definedName>
    <definedName name="ESPESORPLACAS" localSheetId="13">#REF!</definedName>
    <definedName name="ESPESORPLACAS" localSheetId="12">#REF!</definedName>
    <definedName name="ESPESORPLACAS">#REF!</definedName>
    <definedName name="ESPR">#REF!</definedName>
    <definedName name="EST10A" localSheetId="12">#REF!</definedName>
    <definedName name="EST10A">#REF!</definedName>
    <definedName name="EST10V1" localSheetId="12">#REF!</definedName>
    <definedName name="EST10V1">#REF!</definedName>
    <definedName name="EST11A" localSheetId="12">#REF!</definedName>
    <definedName name="EST11A">#REF!</definedName>
    <definedName name="ESTACA" localSheetId="12">#REF!</definedName>
    <definedName name="ESTACA">#REF!</definedName>
    <definedName name="Este" localSheetId="9">#REF!</definedName>
    <definedName name="Este" localSheetId="5">#REF!</definedName>
    <definedName name="Este" localSheetId="10">#REF!</definedName>
    <definedName name="Este" localSheetId="6">#REF!</definedName>
    <definedName name="Este" localSheetId="13">#REF!</definedName>
    <definedName name="Este" localSheetId="12">#REF!</definedName>
    <definedName name="Este">#REF!</definedName>
    <definedName name="ESTRUCT01" localSheetId="10">#REF!</definedName>
    <definedName name="ESTRUCT01" localSheetId="12">'[72]Análisis Unit'!$A$6:$I$10</definedName>
    <definedName name="ESTRUCT01">#REF!</definedName>
    <definedName name="ESTRUCT02" localSheetId="10">#REF!</definedName>
    <definedName name="ESTRUCT02" localSheetId="12">'[72]Análisis Unit'!$A$26:$I$30</definedName>
    <definedName name="ESTRUCT02">#REF!</definedName>
    <definedName name="ESTRUCT03" localSheetId="10">#REF!</definedName>
    <definedName name="ESTRUCT03" localSheetId="12">'[72]Análisis Unit'!$A$46:$I$52</definedName>
    <definedName name="ESTRUCT03">#REF!</definedName>
    <definedName name="ESTRUCT04" localSheetId="10">#REF!</definedName>
    <definedName name="ESTRUCT04" localSheetId="12">'[72]Análisis Unit'!$A$68:$I$72</definedName>
    <definedName name="ESTRUCT04">#REF!</definedName>
    <definedName name="ESTRUCT05" localSheetId="10">#REF!</definedName>
    <definedName name="ESTRUCT05" localSheetId="12">'[72]Análisis Unit'!$A$88:$I$95</definedName>
    <definedName name="ESTRUCT05">#REF!</definedName>
    <definedName name="ESTRUCT06" localSheetId="9">#REF!</definedName>
    <definedName name="ESTRUCT06" localSheetId="5">#REF!</definedName>
    <definedName name="ESTRUCT06" localSheetId="10">#REF!</definedName>
    <definedName name="ESTRUCT06" localSheetId="6">#REF!</definedName>
    <definedName name="ESTRUCT06" localSheetId="12">'[73]Análisis Unit'!#REF!</definedName>
    <definedName name="ESTRUCT06">#REF!</definedName>
    <definedName name="ESTRUCT07" localSheetId="10">#REF!</definedName>
    <definedName name="ESTRUCT07" localSheetId="12">'[73]Análisis Unit'!#REF!</definedName>
    <definedName name="ESTRUCT07">#REF!</definedName>
    <definedName name="ESTRUCT08" localSheetId="10">#REF!</definedName>
    <definedName name="ESTRUCT08" localSheetId="12">'[73]Análisis Unit'!#REF!</definedName>
    <definedName name="ESTRUCT08">#REF!</definedName>
    <definedName name="ESTRUCT09" localSheetId="10">#REF!</definedName>
    <definedName name="ESTRUCT09" localSheetId="12">'[73]Análisis Unit'!#REF!</definedName>
    <definedName name="ESTRUCT09">#REF!</definedName>
    <definedName name="ESTRUCT10" localSheetId="10">#REF!</definedName>
    <definedName name="ESTRUCT10" localSheetId="12">'[73]Análisis Unit'!#REF!</definedName>
    <definedName name="ESTRUCT10">#REF!</definedName>
    <definedName name="ESTRUCT11" localSheetId="10">#REF!</definedName>
    <definedName name="ESTRUCT11" localSheetId="12">'[73]Análisis Unit'!#REF!</definedName>
    <definedName name="ESTRUCT11">#REF!</definedName>
    <definedName name="ESTRUCT12" localSheetId="10">#REF!</definedName>
    <definedName name="ESTRUCT12" localSheetId="12">'[73]Análisis Unit'!#REF!</definedName>
    <definedName name="ESTRUCT12">#REF!</definedName>
    <definedName name="ESTRUCT13" localSheetId="10">#REF!</definedName>
    <definedName name="ESTRUCT13" localSheetId="12">'[73]Análisis Unit'!#REF!</definedName>
    <definedName name="ESTRUCT13">#REF!</definedName>
    <definedName name="ESTRUCT14" localSheetId="10">#REF!</definedName>
    <definedName name="ESTRUCT14" localSheetId="12">'[73]Análisis Unit'!#REF!</definedName>
    <definedName name="ESTRUCT14">#REF!</definedName>
    <definedName name="ESTRUCT15" localSheetId="10">#REF!</definedName>
    <definedName name="ESTRUCT15" localSheetId="12">'[73]Análisis Unit'!#REF!</definedName>
    <definedName name="ESTRUCT15">#REF!</definedName>
    <definedName name="ESTRUCT16" localSheetId="10">#REF!</definedName>
    <definedName name="ESTRUCT16" localSheetId="12">'[73]Análisis Unit'!#REF!</definedName>
    <definedName name="ESTRUCT16">#REF!</definedName>
    <definedName name="ESTRUCT17" localSheetId="10">#REF!</definedName>
    <definedName name="ESTRUCT17" localSheetId="12">'[73]Análisis Unit'!#REF!</definedName>
    <definedName name="ESTRUCT17">#REF!</definedName>
    <definedName name="ESTRUCT18" localSheetId="10">#REF!</definedName>
    <definedName name="ESTRUCT18" localSheetId="12">'[73]Análisis Unit'!#REF!</definedName>
    <definedName name="ESTRUCT18">#REF!</definedName>
    <definedName name="ESTRUCT19" localSheetId="10">#REF!</definedName>
    <definedName name="ESTRUCT19" localSheetId="12">'[73]Análisis Unit'!#REF!</definedName>
    <definedName name="ESTRUCT19">#REF!</definedName>
    <definedName name="ESTRUCT20" localSheetId="10">#REF!</definedName>
    <definedName name="ESTRUCT20" localSheetId="12">'[73]Análisis Unit'!#REF!</definedName>
    <definedName name="ESTRUCT20">#REF!</definedName>
    <definedName name="ESTRUCT21" localSheetId="10">#REF!</definedName>
    <definedName name="ESTRUCT21" localSheetId="12">'[73]Análisis Unit'!#REF!</definedName>
    <definedName name="ESTRUCT21">#REF!</definedName>
    <definedName name="ESTRUCT22" localSheetId="10">#REF!</definedName>
    <definedName name="ESTRUCT22" localSheetId="12">'[73]Análisis Unit'!#REF!</definedName>
    <definedName name="ESTRUCT22">#REF!</definedName>
    <definedName name="ESTRUCT23" localSheetId="10">#REF!</definedName>
    <definedName name="ESTRUCT23" localSheetId="12">'[72]Análisis Unit'!$A$664:$I$676</definedName>
    <definedName name="ESTRUCT23">#REF!</definedName>
    <definedName name="ESTRUCT24" localSheetId="9">#REF!</definedName>
    <definedName name="ESTRUCT24" localSheetId="5">#REF!</definedName>
    <definedName name="ESTRUCT24" localSheetId="10">#REF!</definedName>
    <definedName name="ESTRUCT24" localSheetId="6">#REF!</definedName>
    <definedName name="ESTRUCT24" localSheetId="12">'[73]Análisis Unit'!#REF!</definedName>
    <definedName name="ESTRUCT24">#REF!</definedName>
    <definedName name="ESTRUCT25" localSheetId="10">#REF!</definedName>
    <definedName name="ESTRUCT25" localSheetId="12">'[73]Análisis Unit'!#REF!</definedName>
    <definedName name="ESTRUCT25">#REF!</definedName>
    <definedName name="ESTRUCT26" localSheetId="10">#REF!</definedName>
    <definedName name="ESTRUCT26" localSheetId="12">'[72]Análisis Unit'!$A$756:$I$770</definedName>
    <definedName name="ESTRUCT26">#REF!</definedName>
    <definedName name="ESTRUCT27" localSheetId="10">#REF!</definedName>
    <definedName name="ESTRUCT27" localSheetId="12">'[72]Análisis Unit'!$A$786:$I$801</definedName>
    <definedName name="ESTRUCT27">#REF!</definedName>
    <definedName name="ESTRUCT28" localSheetId="9">#REF!</definedName>
    <definedName name="ESTRUCT28" localSheetId="5">#REF!</definedName>
    <definedName name="ESTRUCT28" localSheetId="10">#REF!</definedName>
    <definedName name="ESTRUCT28" localSheetId="6">#REF!</definedName>
    <definedName name="ESTRUCT28" localSheetId="12">'[73]Análisis Unit'!#REF!</definedName>
    <definedName name="ESTRUCT28">#REF!</definedName>
    <definedName name="ESTRUCT29" localSheetId="10">#REF!</definedName>
    <definedName name="ESTRUCT29" localSheetId="12">'[73]Análisis Unit'!#REF!</definedName>
    <definedName name="ESTRUCT29">#REF!</definedName>
    <definedName name="ESTRUCT30" localSheetId="10">#REF!</definedName>
    <definedName name="ESTRUCT30" localSheetId="12">'[72]Análisis Unit'!$A$866:$I$872</definedName>
    <definedName name="ESTRUCT30">#REF!</definedName>
    <definedName name="ESTRUCT31" localSheetId="9">#REF!</definedName>
    <definedName name="ESTRUCT31" localSheetId="5">#REF!</definedName>
    <definedName name="ESTRUCT31" localSheetId="10">#REF!</definedName>
    <definedName name="ESTRUCT31" localSheetId="6">#REF!</definedName>
    <definedName name="ESTRUCT31" localSheetId="12">'[73]Análisis Unit'!#REF!</definedName>
    <definedName name="ESTRUCT31">#REF!</definedName>
    <definedName name="ESTRUCT32" localSheetId="10">#REF!</definedName>
    <definedName name="ESTRUCT32" localSheetId="12">'[72]Análisis Unit'!$A$911:$I$917</definedName>
    <definedName name="ESTRUCT32">#REF!</definedName>
    <definedName name="ESTRUCT33" localSheetId="9">#REF!</definedName>
    <definedName name="ESTRUCT33" localSheetId="5">#REF!</definedName>
    <definedName name="ESTRUCT33" localSheetId="10">#REF!</definedName>
    <definedName name="ESTRUCT33" localSheetId="6">#REF!</definedName>
    <definedName name="ESTRUCT33" localSheetId="12">'[73]Análisis Unit'!#REF!</definedName>
    <definedName name="ESTRUCT33">#REF!</definedName>
    <definedName name="ESTRUCT34" localSheetId="10">#REF!</definedName>
    <definedName name="ESTRUCT34" localSheetId="12">'[73]Análisis Unit'!#REF!</definedName>
    <definedName name="ESTRUCT34">#REF!</definedName>
    <definedName name="ESTRUCT35" localSheetId="10">#REF!</definedName>
    <definedName name="ESTRUCT35" localSheetId="12">'[72]Análisis Unit'!$A$999:$I$1001</definedName>
    <definedName name="ESTRUCT35">#REF!</definedName>
    <definedName name="ESTRUCT36" localSheetId="10">#REF!</definedName>
    <definedName name="ESTRUCT36" localSheetId="12">'[72]Análisis Unit'!$A$374:$I$386</definedName>
    <definedName name="ESTRUCT36">#REF!</definedName>
    <definedName name="ESTRUCT37" localSheetId="10">#REF!</definedName>
    <definedName name="ESTRUCT37" localSheetId="12">'[72]Análisis Unit'!$A$402:$I$414</definedName>
    <definedName name="ESTRUCT37">#REF!</definedName>
    <definedName name="ESTRUCT38" localSheetId="10">#REF!</definedName>
    <definedName name="ESTRUCT38" localSheetId="12">'[72]Análisis Unit'!$A$521:$I$534</definedName>
    <definedName name="ESTRUCT38">#REF!</definedName>
    <definedName name="ESTRUCT39" localSheetId="10">#REF!</definedName>
    <definedName name="ESTRUCT39" localSheetId="12">'[72]Análisis Unit'!$A$978:$I$983</definedName>
    <definedName name="ESTRUCT39">#REF!</definedName>
    <definedName name="ESTRUCT40" localSheetId="10">#REF!</definedName>
    <definedName name="ESTRUCT40" localSheetId="12">'[72]Análisis Unit'!$A$1017:$I$1020</definedName>
    <definedName name="ESTRUCT40">#REF!</definedName>
    <definedName name="ESTRUCT41" localSheetId="10">#REF!</definedName>
    <definedName name="ESTRUCT41" localSheetId="12">'[72]Análisis Unit'!$A$1036:$I$1038</definedName>
    <definedName name="ESTRUCT41">#REF!</definedName>
    <definedName name="ESTRUCT42" localSheetId="10">#REF!</definedName>
    <definedName name="ESTRUCT42" localSheetId="12">'[72]Análisis Unit'!$A$1055:$I$1068</definedName>
    <definedName name="ESTRUCT42">#REF!</definedName>
    <definedName name="ESTRUCT43" localSheetId="9">#REF!</definedName>
    <definedName name="ESTRUCT43" localSheetId="5">#REF!</definedName>
    <definedName name="ESTRUCT43" localSheetId="10">#REF!</definedName>
    <definedName name="ESTRUCT43" localSheetId="6">#REF!</definedName>
    <definedName name="ESTRUCT43" localSheetId="12">'[73]Análisis Unit'!#REF!</definedName>
    <definedName name="ESTRUCT43">#REF!</definedName>
    <definedName name="ESTRUCT44" localSheetId="10">#REF!</definedName>
    <definedName name="ESTRUCT44" localSheetId="12">'[72]Análisis Unit'!$A$1111:$I$1122</definedName>
    <definedName name="ESTRUCT44">#REF!</definedName>
    <definedName name="ESTRUCT45" localSheetId="10">#REF!</definedName>
    <definedName name="ESTRUCT45" localSheetId="12">'[72]Análisis Unit'!$A$1138:$I$1147</definedName>
    <definedName name="ESTRUCT45">#REF!</definedName>
    <definedName name="et" localSheetId="10">#REF!</definedName>
    <definedName name="et" localSheetId="12">[12]Dimensiones!$D$11</definedName>
    <definedName name="et">#REF!</definedName>
    <definedName name="ET_DSC" localSheetId="10">#REF!</definedName>
    <definedName name="ET_DSC" localSheetId="12">[38]Modelo!$P$2</definedName>
    <definedName name="ET_DSC">#REF!</definedName>
    <definedName name="ET_IMO" localSheetId="10">#REF!</definedName>
    <definedName name="ET_IMO" localSheetId="12">[38]Modelo!$O$44</definedName>
    <definedName name="ET_IMO">#REF!</definedName>
    <definedName name="ET_IND" localSheetId="10">#REF!</definedName>
    <definedName name="ET_IND" localSheetId="12">[38]Modelo!$O$42</definedName>
    <definedName name="ET_IND">#REF!</definedName>
    <definedName name="ETERNIT6" localSheetId="9">#REF!</definedName>
    <definedName name="ETERNIT6" localSheetId="5">#REF!</definedName>
    <definedName name="ETERNIT6" localSheetId="10">#REF!</definedName>
    <definedName name="ETERNIT6" localSheetId="6">#REF!</definedName>
    <definedName name="ETERNIT6" localSheetId="13">#REF!</definedName>
    <definedName name="ETERNIT6" localSheetId="12">#REF!</definedName>
    <definedName name="ETERNIT6">#REF!</definedName>
    <definedName name="etertgg" localSheetId="9" hidden="1">{"via1",#N/A,TRUE,"general";"via2",#N/A,TRUE,"general";"via3",#N/A,TRUE,"general"}</definedName>
    <definedName name="etertgg" localSheetId="5" hidden="1">{"via1",#N/A,TRUE,"general";"via2",#N/A,TRUE,"general";"via3",#N/A,TRUE,"general"}</definedName>
    <definedName name="etertgg" localSheetId="10" hidden="1">{"via1",#N/A,TRUE,"general";"via2",#N/A,TRUE,"general";"via3",#N/A,TRUE,"general"}</definedName>
    <definedName name="etertgg" localSheetId="6" hidden="1">{"via1",#N/A,TRUE,"general";"via2",#N/A,TRUE,"general";"via3",#N/A,TRUE,"general"}</definedName>
    <definedName name="etertgg" localSheetId="13" hidden="1">{"via1",#N/A,TRUE,"general";"via2",#N/A,TRUE,"general";"via3",#N/A,TRUE,"general"}</definedName>
    <definedName name="etertgg" localSheetId="12" hidden="1">{"via1",#N/A,TRUE,"general";"via2",#N/A,TRUE,"general";"via3",#N/A,TRUE,"general"}</definedName>
    <definedName name="etertgg" hidden="1">{"via1",#N/A,TRUE,"general";"via2",#N/A,TRUE,"general";"via3",#N/A,TRUE,"general"}</definedName>
    <definedName name="etewt" localSheetId="9" hidden="1">{"TAB1",#N/A,TRUE,"GENERAL";"TAB2",#N/A,TRUE,"GENERAL";"TAB3",#N/A,TRUE,"GENERAL";"TAB4",#N/A,TRUE,"GENERAL";"TAB5",#N/A,TRUE,"GENERAL"}</definedName>
    <definedName name="etewt" localSheetId="5"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2"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5" hidden="1">{"via1",#N/A,TRUE,"general";"via2",#N/A,TRUE,"general";"via3",#N/A,TRUE,"general"}</definedName>
    <definedName name="etu" localSheetId="10" hidden="1">{"via1",#N/A,TRUE,"general";"via2",#N/A,TRUE,"general";"via3",#N/A,TRUE,"general"}</definedName>
    <definedName name="etu" localSheetId="6" hidden="1">{"via1",#N/A,TRUE,"general";"via2",#N/A,TRUE,"general";"via3",#N/A,TRUE,"general"}</definedName>
    <definedName name="etu" localSheetId="13" hidden="1">{"via1",#N/A,TRUE,"general";"via2",#N/A,TRUE,"general";"via3",#N/A,TRUE,"general"}</definedName>
    <definedName name="etu" localSheetId="12"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5" hidden="1">{"via1",#N/A,TRUE,"general";"via2",#N/A,TRUE,"general";"via3",#N/A,TRUE,"general"}</definedName>
    <definedName name="etueh" localSheetId="10" hidden="1">{"via1",#N/A,TRUE,"general";"via2",#N/A,TRUE,"general";"via3",#N/A,TRUE,"general"}</definedName>
    <definedName name="etueh" localSheetId="6" hidden="1">{"via1",#N/A,TRUE,"general";"via2",#N/A,TRUE,"general";"via3",#N/A,TRUE,"general"}</definedName>
    <definedName name="etueh" localSheetId="13" hidden="1">{"via1",#N/A,TRUE,"general";"via2",#N/A,TRUE,"general";"via3",#N/A,TRUE,"general"}</definedName>
    <definedName name="etueh" localSheetId="12"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5" hidden="1">{"via1",#N/A,TRUE,"general";"via2",#N/A,TRUE,"general";"via3",#N/A,TRUE,"general"}</definedName>
    <definedName name="etyty" localSheetId="10" hidden="1">{"via1",#N/A,TRUE,"general";"via2",#N/A,TRUE,"general";"via3",#N/A,TRUE,"general"}</definedName>
    <definedName name="etyty" localSheetId="6" hidden="1">{"via1",#N/A,TRUE,"general";"via2",#N/A,TRUE,"general";"via3",#N/A,TRUE,"general"}</definedName>
    <definedName name="etyty" localSheetId="13" hidden="1">{"via1",#N/A,TRUE,"general";"via2",#N/A,TRUE,"general";"via3",#N/A,TRUE,"general"}</definedName>
    <definedName name="etyty" localSheetId="12"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5" hidden="1">{"TAB1",#N/A,TRUE,"GENERAL";"TAB2",#N/A,TRUE,"GENERAL";"TAB3",#N/A,TRUE,"GENERAL";"TAB4",#N/A,TRUE,"GENERAL";"TAB5",#N/A,TRUE,"GENERAL"}</definedName>
    <definedName name="etyu" localSheetId="10" hidden="1">{"TAB1",#N/A,TRUE,"GENERAL";"TAB2",#N/A,TRUE,"GENERAL";"TAB3",#N/A,TRUE,"GENERAL";"TAB4",#N/A,TRUE,"GENERAL";"TAB5",#N/A,TRUE,"GENERAL"}</definedName>
    <definedName name="etyu" localSheetId="6" hidden="1">{"TAB1",#N/A,TRUE,"GENERAL";"TAB2",#N/A,TRUE,"GENERAL";"TAB3",#N/A,TRUE,"GENERAL";"TAB4",#N/A,TRUE,"GENERAL";"TAB5",#N/A,TRUE,"GENERAL"}</definedName>
    <definedName name="etyu" localSheetId="13" hidden="1">{"TAB1",#N/A,TRUE,"GENERAL";"TAB2",#N/A,TRUE,"GENERAL";"TAB3",#N/A,TRUE,"GENERAL";"TAB4",#N/A,TRUE,"GENERAL";"TAB5",#N/A,TRUE,"GENERAL"}</definedName>
    <definedName name="etyu" localSheetId="12"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5" hidden="1">{"via1",#N/A,TRUE,"general";"via2",#N/A,TRUE,"general";"via3",#N/A,TRUE,"general"}</definedName>
    <definedName name="eu" localSheetId="10" hidden="1">{"via1",#N/A,TRUE,"general";"via2",#N/A,TRUE,"general";"via3",#N/A,TRUE,"general"}</definedName>
    <definedName name="eu" localSheetId="6" hidden="1">{"via1",#N/A,TRUE,"general";"via2",#N/A,TRUE,"general";"via3",#N/A,TRUE,"general"}</definedName>
    <definedName name="eu" localSheetId="13" hidden="1">{"via1",#N/A,TRUE,"general";"via2",#N/A,TRUE,"general";"via3",#N/A,TRUE,"general"}</definedName>
    <definedName name="eu" localSheetId="12"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5" hidden="1">{"via1",#N/A,TRUE,"general";"via2",#N/A,TRUE,"general";"via3",#N/A,TRUE,"general"}</definedName>
    <definedName name="eut" localSheetId="10" hidden="1">{"via1",#N/A,TRUE,"general";"via2",#N/A,TRUE,"general";"via3",#N/A,TRUE,"general"}</definedName>
    <definedName name="eut" localSheetId="6" hidden="1">{"via1",#N/A,TRUE,"general";"via2",#N/A,TRUE,"general";"via3",#N/A,TRUE,"general"}</definedName>
    <definedName name="eut" localSheetId="13" hidden="1">{"via1",#N/A,TRUE,"general";"via2",#N/A,TRUE,"general";"via3",#N/A,TRUE,"general"}</definedName>
    <definedName name="eut" localSheetId="12"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5" hidden="1">{"TAB1",#N/A,TRUE,"GENERAL";"TAB2",#N/A,TRUE,"GENERAL";"TAB3",#N/A,TRUE,"GENERAL";"TAB4",#N/A,TRUE,"GENERAL";"TAB5",#N/A,TRUE,"GENERAL"}</definedName>
    <definedName name="euyt" localSheetId="10" hidden="1">{"TAB1",#N/A,TRUE,"GENERAL";"TAB2",#N/A,TRUE,"GENERAL";"TAB3",#N/A,TRUE,"GENERAL";"TAB4",#N/A,TRUE,"GENERAL";"TAB5",#N/A,TRUE,"GENERAL"}</definedName>
    <definedName name="euyt" localSheetId="6" hidden="1">{"TAB1",#N/A,TRUE,"GENERAL";"TAB2",#N/A,TRUE,"GENERAL";"TAB3",#N/A,TRUE,"GENERAL";"TAB4",#N/A,TRUE,"GENERAL";"TAB5",#N/A,TRUE,"GENERAL"}</definedName>
    <definedName name="euyt" localSheetId="13" hidden="1">{"TAB1",#N/A,TRUE,"GENERAL";"TAB2",#N/A,TRUE,"GENERAL";"TAB3",#N/A,TRUE,"GENERAL";"TAB4",#N/A,TRUE,"GENERAL";"TAB5",#N/A,TRUE,"GENERAL"}</definedName>
    <definedName name="euyt" localSheetId="1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 localSheetId="9">#REF!</definedName>
    <definedName name="Eval_Currency" localSheetId="5">#REF!</definedName>
    <definedName name="Eval_Currency" localSheetId="10">#REF!</definedName>
    <definedName name="Eval_Currency" localSheetId="6">#REF!</definedName>
    <definedName name="Eval_Currency" localSheetId="13">#REF!</definedName>
    <definedName name="Eval_Currency" localSheetId="12">#REF!</definedName>
    <definedName name="Eval_Currency">#REF!</definedName>
    <definedName name="evergreen_ar" localSheetId="9">#REF!</definedName>
    <definedName name="evergreen_ar" localSheetId="5">#REF!</definedName>
    <definedName name="evergreen_ar" localSheetId="10">#REF!</definedName>
    <definedName name="evergreen_ar" localSheetId="6">#REF!</definedName>
    <definedName name="evergreen_ar" localSheetId="13">#REF!</definedName>
    <definedName name="evergreen_ar" localSheetId="12">#REF!</definedName>
    <definedName name="evergreen_ar">#REF!</definedName>
    <definedName name="evergreen_inv" localSheetId="9">#REF!</definedName>
    <definedName name="evergreen_inv" localSheetId="5">#REF!</definedName>
    <definedName name="evergreen_inv" localSheetId="10">#REF!</definedName>
    <definedName name="evergreen_inv" localSheetId="6">#REF!</definedName>
    <definedName name="evergreen_inv" localSheetId="13">#REF!</definedName>
    <definedName name="evergreen_inv" localSheetId="12">#REF!</definedName>
    <definedName name="evergreen_inv">#REF!</definedName>
    <definedName name="ewegt" localSheetId="9" hidden="1">{"TAB1",#N/A,TRUE,"GENERAL";"TAB2",#N/A,TRUE,"GENERAL";"TAB3",#N/A,TRUE,"GENERAL";"TAB4",#N/A,TRUE,"GENERAL";"TAB5",#N/A,TRUE,"GENERAL"}</definedName>
    <definedName name="ewegt" localSheetId="5"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2"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2"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5" hidden="1">{"TAB1",#N/A,TRUE,"GENERAL";"TAB2",#N/A,TRUE,"GENERAL";"TAB3",#N/A,TRUE,"GENERAL";"TAB4",#N/A,TRUE,"GENERAL";"TAB5",#N/A,TRUE,"GENERAL"}</definedName>
    <definedName name="ewre" localSheetId="10" hidden="1">{"TAB1",#N/A,TRUE,"GENERAL";"TAB2",#N/A,TRUE,"GENERAL";"TAB3",#N/A,TRUE,"GENERAL";"TAB4",#N/A,TRUE,"GENERAL";"TAB5",#N/A,TRUE,"GENERAL"}</definedName>
    <definedName name="ewre" localSheetId="6" hidden="1">{"TAB1",#N/A,TRUE,"GENERAL";"TAB2",#N/A,TRUE,"GENERAL";"TAB3",#N/A,TRUE,"GENERAL";"TAB4",#N/A,TRUE,"GENERAL";"TAB5",#N/A,TRUE,"GENERAL"}</definedName>
    <definedName name="ewre" localSheetId="13" hidden="1">{"TAB1",#N/A,TRUE,"GENERAL";"TAB2",#N/A,TRUE,"GENERAL";"TAB3",#N/A,TRUE,"GENERAL";"TAB4",#N/A,TRUE,"GENERAL";"TAB5",#N/A,TRUE,"GENERAL"}</definedName>
    <definedName name="ewre" localSheetId="12"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2"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5" hidden="1">{"TAB1",#N/A,TRUE,"GENERAL";"TAB2",#N/A,TRUE,"GENERAL";"TAB3",#N/A,TRUE,"GENERAL";"TAB4",#N/A,TRUE,"GENERAL";"TAB5",#N/A,TRUE,"GENERAL"}</definedName>
    <definedName name="ewrr" localSheetId="10" hidden="1">{"TAB1",#N/A,TRUE,"GENERAL";"TAB2",#N/A,TRUE,"GENERAL";"TAB3",#N/A,TRUE,"GENERAL";"TAB4",#N/A,TRUE,"GENERAL";"TAB5",#N/A,TRUE,"GENERAL"}</definedName>
    <definedName name="ewrr" localSheetId="6" hidden="1">{"TAB1",#N/A,TRUE,"GENERAL";"TAB2",#N/A,TRUE,"GENERAL";"TAB3",#N/A,TRUE,"GENERAL";"TAB4",#N/A,TRUE,"GENERAL";"TAB5",#N/A,TRUE,"GENERAL"}</definedName>
    <definedName name="ewrr" localSheetId="13" hidden="1">{"TAB1",#N/A,TRUE,"GENERAL";"TAB2",#N/A,TRUE,"GENERAL";"TAB3",#N/A,TRUE,"GENERAL";"TAB4",#N/A,TRUE,"GENERAL";"TAB5",#N/A,TRUE,"GENERAL"}</definedName>
    <definedName name="ewrr" localSheetId="12"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5" hidden="1">{"TAB1",#N/A,TRUE,"GENERAL";"TAB2",#N/A,TRUE,"GENERAL";"TAB3",#N/A,TRUE,"GENERAL";"TAB4",#N/A,TRUE,"GENERAL";"TAB5",#N/A,TRUE,"GENERAL"}</definedName>
    <definedName name="ewrt" localSheetId="10" hidden="1">{"TAB1",#N/A,TRUE,"GENERAL";"TAB2",#N/A,TRUE,"GENERAL";"TAB3",#N/A,TRUE,"GENERAL";"TAB4",#N/A,TRUE,"GENERAL";"TAB5",#N/A,TRUE,"GENERAL"}</definedName>
    <definedName name="ewrt" localSheetId="6" hidden="1">{"TAB1",#N/A,TRUE,"GENERAL";"TAB2",#N/A,TRUE,"GENERAL";"TAB3",#N/A,TRUE,"GENERAL";"TAB4",#N/A,TRUE,"GENERAL";"TAB5",#N/A,TRUE,"GENERAL"}</definedName>
    <definedName name="ewrt" localSheetId="13" hidden="1">{"TAB1",#N/A,TRUE,"GENERAL";"TAB2",#N/A,TRUE,"GENERAL";"TAB3",#N/A,TRUE,"GENERAL";"TAB4",#N/A,TRUE,"GENERAL";"TAB5",#N/A,TRUE,"GENERAL"}</definedName>
    <definedName name="ewrt" localSheetId="12"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2" hidden="1">{"TAB1",#N/A,TRUE,"GENERAL";"TAB2",#N/A,TRUE,"GENERAL";"TAB3",#N/A,TRUE,"GENERAL";"TAB4",#N/A,TRUE,"GENERAL";"TAB5",#N/A,TRUE,"GENERAL"}</definedName>
    <definedName name="ewrwer" hidden="1">{"TAB1",#N/A,TRUE,"GENERAL";"TAB2",#N/A,TRUE,"GENERAL";"TAB3",#N/A,TRUE,"GENERAL";"TAB4",#N/A,TRUE,"GENERAL";"TAB5",#N/A,TRUE,"GENERAL"}</definedName>
    <definedName name="ex" localSheetId="9">#REF!</definedName>
    <definedName name="ex" localSheetId="5">#REF!</definedName>
    <definedName name="ex" localSheetId="10">#REF!</definedName>
    <definedName name="ex" localSheetId="6">#REF!</definedName>
    <definedName name="ex" localSheetId="13">#REF!</definedName>
    <definedName name="ex" localSheetId="12">#REF!</definedName>
    <definedName name="ex">#REF!</definedName>
    <definedName name="EXC.POZ">#REF!</definedName>
    <definedName name="EXC.ZAN">#REF!</definedName>
    <definedName name="exc02" localSheetId="10">#REF!</definedName>
    <definedName name="exc02" localSheetId="12">[10]datos!$Q$5:$Q$300</definedName>
    <definedName name="exc02">#REF!</definedName>
    <definedName name="exc24" localSheetId="10">#REF!</definedName>
    <definedName name="exc24" localSheetId="12">[10]datos!$R$5:$R$300</definedName>
    <definedName name="exc24">#REF!</definedName>
    <definedName name="exc40" localSheetId="10">#REF!</definedName>
    <definedName name="exc40" localSheetId="12">[10]datos!$S$5:$S$300</definedName>
    <definedName name="exc40">#REF!</definedName>
    <definedName name="excav" localSheetId="10">#REF!</definedName>
    <definedName name="excav" localSheetId="12">[10]datos!$P$5:$P$300</definedName>
    <definedName name="excav">#REF!</definedName>
    <definedName name="EXCAVACIONCONGLOMERADO" localSheetId="9">#REF!</definedName>
    <definedName name="EXCAVACIONCONGLOMERADO" localSheetId="5">#REF!</definedName>
    <definedName name="EXCAVACIONCONGLOMERADO" localSheetId="10">#REF!</definedName>
    <definedName name="EXCAVACIONCONGLOMERADO" localSheetId="6">#REF!</definedName>
    <definedName name="EXCAVACIONCONGLOMERADO" localSheetId="13">#REF!</definedName>
    <definedName name="EXCAVACIONCONGLOMERADO" localSheetId="12">#REF!</definedName>
    <definedName name="EXCAVACIONCONGLOMERADO">#REF!</definedName>
    <definedName name="EXCAVACIONSIMPLE" localSheetId="9">#REF!</definedName>
    <definedName name="EXCAVACIONSIMPLE" localSheetId="5">#REF!</definedName>
    <definedName name="EXCAVACIONSIMPLE" localSheetId="10">#REF!</definedName>
    <definedName name="EXCAVACIONSIMPLE" localSheetId="6">#REF!</definedName>
    <definedName name="EXCAVACIONSIMPLE" localSheetId="13">#REF!</definedName>
    <definedName name="EXCAVACIONSIMPLE" localSheetId="12">#REF!</definedName>
    <definedName name="EXCAVACIONSIMPLE">#REF!</definedName>
    <definedName name="excavaconglomerado" localSheetId="12">#REF!</definedName>
    <definedName name="excavaconglomerado">#REF!</definedName>
    <definedName name="EXCAVAMANOV" localSheetId="12">#REF!</definedName>
    <definedName name="EXCAVAMANOV">#REF!</definedName>
    <definedName name="EXCAVAMAQUINAV" localSheetId="12">#REF!</definedName>
    <definedName name="EXCAVAMAQUINAV">#REF!</definedName>
    <definedName name="EXCAVATIERRA" localSheetId="12">#REF!</definedName>
    <definedName name="EXCAVATIERRA">#REF!</definedName>
    <definedName name="exCEL" localSheetId="9">#REF!</definedName>
    <definedName name="exCEL" localSheetId="5">#REF!</definedName>
    <definedName name="exCEL" localSheetId="10">#REF!</definedName>
    <definedName name="exCEL" localSheetId="6">#REF!</definedName>
    <definedName name="exCEL" localSheetId="13">#REF!</definedName>
    <definedName name="exCEL" localSheetId="12">#REF!</definedName>
    <definedName name="exCEL">#REF!</definedName>
    <definedName name="exCEL_51" localSheetId="9">#REF!</definedName>
    <definedName name="exCEL_51" localSheetId="5">#REF!</definedName>
    <definedName name="exCEL_51" localSheetId="10">#REF!</definedName>
    <definedName name="exCEL_51" localSheetId="6">#REF!</definedName>
    <definedName name="exCEL_51" localSheetId="13">#REF!</definedName>
    <definedName name="exCEL_51" localSheetId="12">#REF!</definedName>
    <definedName name="exCEL_51">#REF!</definedName>
    <definedName name="Excel_BuiltIn__FilterDatabase_2" localSheetId="10">#REF!</definedName>
    <definedName name="Excel_BuiltIn__FilterDatabase_2" localSheetId="12">'[74]Presup Av 1o de mayo con 73a '!$A$17:$N$110</definedName>
    <definedName name="Excel_BuiltIn__FilterDatabase_2">#REF!</definedName>
    <definedName name="Excel_BuiltIn_Print_Area" localSheetId="9">#REF!</definedName>
    <definedName name="Excel_BuiltIn_Print_Area" localSheetId="5">#REF!</definedName>
    <definedName name="Excel_BuiltIn_Print_Area" localSheetId="10">#REF!</definedName>
    <definedName name="Excel_BuiltIn_Print_Area" localSheetId="6">#REF!</definedName>
    <definedName name="Excel_BuiltIn_Print_Area" localSheetId="13">#REF!</definedName>
    <definedName name="Excel_BuiltIn_Print_Area" localSheetId="12">#REF!</definedName>
    <definedName name="Excel_BuiltIn_Print_Area">#REF!</definedName>
    <definedName name="Excel_BuiltIn_Print_Area_1" localSheetId="9">#REF!</definedName>
    <definedName name="Excel_BuiltIn_Print_Area_1" localSheetId="5">#REF!</definedName>
    <definedName name="Excel_BuiltIn_Print_Area_1" localSheetId="10">#REF!</definedName>
    <definedName name="Excel_BuiltIn_Print_Area_1" localSheetId="6">#REF!</definedName>
    <definedName name="Excel_BuiltIn_Print_Area_1" localSheetId="13">#REF!</definedName>
    <definedName name="Excel_BuiltIn_Print_Area_1" localSheetId="12">#REF!</definedName>
    <definedName name="Excel_BuiltIn_Print_Area_1">#REF!</definedName>
    <definedName name="Excel_BuiltIn_Print_Area_1_1" localSheetId="9">#REF!</definedName>
    <definedName name="Excel_BuiltIn_Print_Area_1_1" localSheetId="5">#REF!</definedName>
    <definedName name="Excel_BuiltIn_Print_Area_1_1" localSheetId="10">#REF!</definedName>
    <definedName name="Excel_BuiltIn_Print_Area_1_1" localSheetId="6">#REF!</definedName>
    <definedName name="Excel_BuiltIn_Print_Area_1_1" localSheetId="13">#REF!</definedName>
    <definedName name="Excel_BuiltIn_Print_Area_1_1" localSheetId="12">#REF!</definedName>
    <definedName name="Excel_BuiltIn_Print_Area_1_1">#REF!</definedName>
    <definedName name="Excel_BuiltIn_Print_Area_1_1_1" localSheetId="12">#REF!</definedName>
    <definedName name="Excel_BuiltIn_Print_Area_1_1_1">#REF!</definedName>
    <definedName name="Excel_BuiltIn_Print_Area_1_1_1_1" localSheetId="12">#REF!</definedName>
    <definedName name="Excel_BuiltIn_Print_Area_1_1_1_1">#REF!</definedName>
    <definedName name="Excel_BuiltIn_Print_Area_1_1_1_1_1" localSheetId="12">#REF!</definedName>
    <definedName name="Excel_BuiltIn_Print_Area_1_1_1_1_1">#REF!</definedName>
    <definedName name="Excel_BuiltIn_Print_Area_1_1_1_1_1_1" localSheetId="12">#REF!</definedName>
    <definedName name="Excel_BuiltIn_Print_Area_1_1_1_1_1_1">#REF!</definedName>
    <definedName name="Excel_BuiltIn_Print_Area_3" localSheetId="9">#REF!</definedName>
    <definedName name="Excel_BuiltIn_Print_Area_3" localSheetId="5">#REF!</definedName>
    <definedName name="Excel_BuiltIn_Print_Area_3" localSheetId="10">#REF!</definedName>
    <definedName name="Excel_BuiltIn_Print_Area_3" localSheetId="6">#REF!</definedName>
    <definedName name="Excel_BuiltIn_Print_Area_3" localSheetId="13">#REF!</definedName>
    <definedName name="Excel_BuiltIn_Print_Area_3" localSheetId="12">#REF!</definedName>
    <definedName name="Excel_BuiltIn_Print_Area_3">#REF!</definedName>
    <definedName name="Excel_BuiltIn_Print_Area_3_51" localSheetId="9">#REF!</definedName>
    <definedName name="Excel_BuiltIn_Print_Area_3_51" localSheetId="5">#REF!</definedName>
    <definedName name="Excel_BuiltIn_Print_Area_3_51" localSheetId="10">#REF!</definedName>
    <definedName name="Excel_BuiltIn_Print_Area_3_51" localSheetId="6">#REF!</definedName>
    <definedName name="Excel_BuiltIn_Print_Area_3_51" localSheetId="13">#REF!</definedName>
    <definedName name="Excel_BuiltIn_Print_Area_3_51" localSheetId="12">#REF!</definedName>
    <definedName name="Excel_BuiltIn_Print_Area_3_51">#REF!</definedName>
    <definedName name="Excel_BuiltIn_Print_Area_3_X" localSheetId="9">#REF!</definedName>
    <definedName name="Excel_BuiltIn_Print_Area_3_X" localSheetId="5">#REF!</definedName>
    <definedName name="Excel_BuiltIn_Print_Area_3_X" localSheetId="10">#REF!</definedName>
    <definedName name="Excel_BuiltIn_Print_Area_3_X" localSheetId="6">#REF!</definedName>
    <definedName name="Excel_BuiltIn_Print_Area_3_X" localSheetId="13">#REF!</definedName>
    <definedName name="Excel_BuiltIn_Print_Area_3_X" localSheetId="12">#REF!</definedName>
    <definedName name="Excel_BuiltIn_Print_Area_3_X">#REF!</definedName>
    <definedName name="Excel_BuiltIn_Print_Area_3_X_51" localSheetId="9">#REF!</definedName>
    <definedName name="Excel_BuiltIn_Print_Area_3_X_51" localSheetId="5">#REF!</definedName>
    <definedName name="Excel_BuiltIn_Print_Area_3_X_51" localSheetId="10">#REF!</definedName>
    <definedName name="Excel_BuiltIn_Print_Area_3_X_51" localSheetId="6">#REF!</definedName>
    <definedName name="Excel_BuiltIn_Print_Area_3_X_51" localSheetId="13">#REF!</definedName>
    <definedName name="Excel_BuiltIn_Print_Area_3_X_51" localSheetId="12">#REF!</definedName>
    <definedName name="Excel_BuiltIn_Print_Area_3_X_51">#REF!</definedName>
    <definedName name="Excel_BuiltIn_Print_Area_7" localSheetId="12">#REF!</definedName>
    <definedName name="Excel_BuiltIn_Print_Area_7">#REF!</definedName>
    <definedName name="Excel_BuiltIn_Print_Titles_1" localSheetId="9">#REF!</definedName>
    <definedName name="Excel_BuiltIn_Print_Titles_1" localSheetId="5">#REF!</definedName>
    <definedName name="Excel_BuiltIn_Print_Titles_1" localSheetId="10">#REF!</definedName>
    <definedName name="Excel_BuiltIn_Print_Titles_1" localSheetId="6">#REF!</definedName>
    <definedName name="Excel_BuiltIn_Print_Titles_1" localSheetId="13">#REF!</definedName>
    <definedName name="Excel_BuiltIn_Print_Titles_1" localSheetId="12">#REF!</definedName>
    <definedName name="Excel_BuiltIn_Print_Titles_1">#REF!</definedName>
    <definedName name="Excel_BuiltIn_Print_Titles_1_1" localSheetId="12">#REF!</definedName>
    <definedName name="Excel_BuiltIn_Print_Titles_1_1">#REF!</definedName>
    <definedName name="Excel_BuiltIn_Print_Titles_1_1_1" localSheetId="12">#REF!</definedName>
    <definedName name="Excel_BuiltIn_Print_Titles_1_1_1">#REF!</definedName>
    <definedName name="Excel_BuiltIn_Print_Titles_1_1_1_1" localSheetId="12">#REF!</definedName>
    <definedName name="Excel_BuiltIn_Print_Titles_1_1_1_1">#REF!</definedName>
    <definedName name="Excel_BuiltIn_Print_Titles_10" localSheetId="9">#REF!</definedName>
    <definedName name="Excel_BuiltIn_Print_Titles_10" localSheetId="5">#REF!</definedName>
    <definedName name="Excel_BuiltIn_Print_Titles_10" localSheetId="10">#REF!</definedName>
    <definedName name="Excel_BuiltIn_Print_Titles_10" localSheetId="6">#REF!</definedName>
    <definedName name="Excel_BuiltIn_Print_Titles_10" localSheetId="13">#REF!</definedName>
    <definedName name="Excel_BuiltIn_Print_Titles_10" localSheetId="12">#REF!</definedName>
    <definedName name="Excel_BuiltIn_Print_Titles_10">#REF!</definedName>
    <definedName name="Excel_BuiltIn_Print_Titles_10_51" localSheetId="9">#REF!</definedName>
    <definedName name="Excel_BuiltIn_Print_Titles_10_51" localSheetId="5">#REF!</definedName>
    <definedName name="Excel_BuiltIn_Print_Titles_10_51" localSheetId="10">#REF!</definedName>
    <definedName name="Excel_BuiltIn_Print_Titles_10_51" localSheetId="6">#REF!</definedName>
    <definedName name="Excel_BuiltIn_Print_Titles_10_51" localSheetId="13">#REF!</definedName>
    <definedName name="Excel_BuiltIn_Print_Titles_10_51" localSheetId="12">#REF!</definedName>
    <definedName name="Excel_BuiltIn_Print_Titles_10_51">#REF!</definedName>
    <definedName name="Excel_BuiltIn_Print_Titles_11" localSheetId="9">#REF!</definedName>
    <definedName name="Excel_BuiltIn_Print_Titles_11" localSheetId="5">#REF!</definedName>
    <definedName name="Excel_BuiltIn_Print_Titles_11" localSheetId="10">#REF!</definedName>
    <definedName name="Excel_BuiltIn_Print_Titles_11" localSheetId="6">#REF!</definedName>
    <definedName name="Excel_BuiltIn_Print_Titles_11" localSheetId="13">#REF!</definedName>
    <definedName name="Excel_BuiltIn_Print_Titles_11" localSheetId="12">#REF!</definedName>
    <definedName name="Excel_BuiltIn_Print_Titles_11">#REF!</definedName>
    <definedName name="Excel_BuiltIn_Print_Titles_11_51" localSheetId="9">#REF!</definedName>
    <definedName name="Excel_BuiltIn_Print_Titles_11_51" localSheetId="5">#REF!</definedName>
    <definedName name="Excel_BuiltIn_Print_Titles_11_51" localSheetId="10">#REF!</definedName>
    <definedName name="Excel_BuiltIn_Print_Titles_11_51" localSheetId="6">#REF!</definedName>
    <definedName name="Excel_BuiltIn_Print_Titles_11_51" localSheetId="13">#REF!</definedName>
    <definedName name="Excel_BuiltIn_Print_Titles_11_51" localSheetId="12">#REF!</definedName>
    <definedName name="Excel_BuiltIn_Print_Titles_11_51">#REF!</definedName>
    <definedName name="Excel_BuiltIn_Print_Titles_12" localSheetId="9">#REF!</definedName>
    <definedName name="Excel_BuiltIn_Print_Titles_12" localSheetId="5">#REF!</definedName>
    <definedName name="Excel_BuiltIn_Print_Titles_12" localSheetId="10">#REF!</definedName>
    <definedName name="Excel_BuiltIn_Print_Titles_12" localSheetId="6">#REF!</definedName>
    <definedName name="Excel_BuiltIn_Print_Titles_12" localSheetId="13">#REF!</definedName>
    <definedName name="Excel_BuiltIn_Print_Titles_12" localSheetId="12">#REF!</definedName>
    <definedName name="Excel_BuiltIn_Print_Titles_12">#REF!</definedName>
    <definedName name="Excel_BuiltIn_Print_Titles_12_51" localSheetId="9">#REF!</definedName>
    <definedName name="Excel_BuiltIn_Print_Titles_12_51" localSheetId="5">#REF!</definedName>
    <definedName name="Excel_BuiltIn_Print_Titles_12_51" localSheetId="10">#REF!</definedName>
    <definedName name="Excel_BuiltIn_Print_Titles_12_51" localSheetId="6">#REF!</definedName>
    <definedName name="Excel_BuiltIn_Print_Titles_12_51" localSheetId="13">#REF!</definedName>
    <definedName name="Excel_BuiltIn_Print_Titles_12_51" localSheetId="12">#REF!</definedName>
    <definedName name="Excel_BuiltIn_Print_Titles_12_51">#REF!</definedName>
    <definedName name="Excel_BuiltIn_Print_Titles_13" localSheetId="9">#REF!</definedName>
    <definedName name="Excel_BuiltIn_Print_Titles_13" localSheetId="5">#REF!</definedName>
    <definedName name="Excel_BuiltIn_Print_Titles_13" localSheetId="10">#REF!</definedName>
    <definedName name="Excel_BuiltIn_Print_Titles_13" localSheetId="6">#REF!</definedName>
    <definedName name="Excel_BuiltIn_Print_Titles_13" localSheetId="13">#REF!</definedName>
    <definedName name="Excel_BuiltIn_Print_Titles_13" localSheetId="12">#REF!</definedName>
    <definedName name="Excel_BuiltIn_Print_Titles_13">#REF!</definedName>
    <definedName name="Excel_BuiltIn_Print_Titles_13_51" localSheetId="9">#REF!</definedName>
    <definedName name="Excel_BuiltIn_Print_Titles_13_51" localSheetId="5">#REF!</definedName>
    <definedName name="Excel_BuiltIn_Print_Titles_13_51" localSheetId="10">#REF!</definedName>
    <definedName name="Excel_BuiltIn_Print_Titles_13_51" localSheetId="6">#REF!</definedName>
    <definedName name="Excel_BuiltIn_Print_Titles_13_51" localSheetId="13">#REF!</definedName>
    <definedName name="Excel_BuiltIn_Print_Titles_13_51" localSheetId="12">#REF!</definedName>
    <definedName name="Excel_BuiltIn_Print_Titles_13_51">#REF!</definedName>
    <definedName name="Excel_BuiltIn_Print_Titles_14" localSheetId="9">#REF!</definedName>
    <definedName name="Excel_BuiltIn_Print_Titles_14" localSheetId="5">#REF!</definedName>
    <definedName name="Excel_BuiltIn_Print_Titles_14" localSheetId="10">#REF!</definedName>
    <definedName name="Excel_BuiltIn_Print_Titles_14" localSheetId="6">#REF!</definedName>
    <definedName name="Excel_BuiltIn_Print_Titles_14" localSheetId="13">#REF!</definedName>
    <definedName name="Excel_BuiltIn_Print_Titles_14" localSheetId="12">#REF!</definedName>
    <definedName name="Excel_BuiltIn_Print_Titles_14">#REF!</definedName>
    <definedName name="Excel_BuiltIn_Print_Titles_14_51" localSheetId="9">#REF!</definedName>
    <definedName name="Excel_BuiltIn_Print_Titles_14_51" localSheetId="5">#REF!</definedName>
    <definedName name="Excel_BuiltIn_Print_Titles_14_51" localSheetId="10">#REF!</definedName>
    <definedName name="Excel_BuiltIn_Print_Titles_14_51" localSheetId="6">#REF!</definedName>
    <definedName name="Excel_BuiltIn_Print_Titles_14_51" localSheetId="13">#REF!</definedName>
    <definedName name="Excel_BuiltIn_Print_Titles_14_51" localSheetId="12">#REF!</definedName>
    <definedName name="Excel_BuiltIn_Print_Titles_14_51">#REF!</definedName>
    <definedName name="Excel_BuiltIn_Print_Titles_15" localSheetId="9">#REF!</definedName>
    <definedName name="Excel_BuiltIn_Print_Titles_15" localSheetId="5">#REF!</definedName>
    <definedName name="Excel_BuiltIn_Print_Titles_15" localSheetId="10">#REF!</definedName>
    <definedName name="Excel_BuiltIn_Print_Titles_15" localSheetId="6">#REF!</definedName>
    <definedName name="Excel_BuiltIn_Print_Titles_15" localSheetId="13">#REF!</definedName>
    <definedName name="Excel_BuiltIn_Print_Titles_15" localSheetId="12">#REF!</definedName>
    <definedName name="Excel_BuiltIn_Print_Titles_15">#REF!</definedName>
    <definedName name="Excel_BuiltIn_Print_Titles_15_51" localSheetId="9">#REF!</definedName>
    <definedName name="Excel_BuiltIn_Print_Titles_15_51" localSheetId="5">#REF!</definedName>
    <definedName name="Excel_BuiltIn_Print_Titles_15_51" localSheetId="10">#REF!</definedName>
    <definedName name="Excel_BuiltIn_Print_Titles_15_51" localSheetId="6">#REF!</definedName>
    <definedName name="Excel_BuiltIn_Print_Titles_15_51" localSheetId="13">#REF!</definedName>
    <definedName name="Excel_BuiltIn_Print_Titles_15_51" localSheetId="12">#REF!</definedName>
    <definedName name="Excel_BuiltIn_Print_Titles_15_51">#REF!</definedName>
    <definedName name="Excel_BuiltIn_Print_Titles_16" localSheetId="9">#REF!</definedName>
    <definedName name="Excel_BuiltIn_Print_Titles_16" localSheetId="5">#REF!</definedName>
    <definedName name="Excel_BuiltIn_Print_Titles_16" localSheetId="10">#REF!</definedName>
    <definedName name="Excel_BuiltIn_Print_Titles_16" localSheetId="6">#REF!</definedName>
    <definedName name="Excel_BuiltIn_Print_Titles_16" localSheetId="13">#REF!</definedName>
    <definedName name="Excel_BuiltIn_Print_Titles_16" localSheetId="12">#REF!</definedName>
    <definedName name="Excel_BuiltIn_Print_Titles_16">#REF!</definedName>
    <definedName name="Excel_BuiltIn_Print_Titles_16_51" localSheetId="9">#REF!</definedName>
    <definedName name="Excel_BuiltIn_Print_Titles_16_51" localSheetId="5">#REF!</definedName>
    <definedName name="Excel_BuiltIn_Print_Titles_16_51" localSheetId="10">#REF!</definedName>
    <definedName name="Excel_BuiltIn_Print_Titles_16_51" localSheetId="6">#REF!</definedName>
    <definedName name="Excel_BuiltIn_Print_Titles_16_51" localSheetId="13">#REF!</definedName>
    <definedName name="Excel_BuiltIn_Print_Titles_16_51" localSheetId="12">#REF!</definedName>
    <definedName name="Excel_BuiltIn_Print_Titles_16_51">#REF!</definedName>
    <definedName name="Excel_BuiltIn_Print_Titles_17" localSheetId="9">#REF!</definedName>
    <definedName name="Excel_BuiltIn_Print_Titles_17" localSheetId="5">#REF!</definedName>
    <definedName name="Excel_BuiltIn_Print_Titles_17" localSheetId="10">#REF!</definedName>
    <definedName name="Excel_BuiltIn_Print_Titles_17" localSheetId="6">#REF!</definedName>
    <definedName name="Excel_BuiltIn_Print_Titles_17" localSheetId="13">#REF!</definedName>
    <definedName name="Excel_BuiltIn_Print_Titles_17" localSheetId="12">#REF!</definedName>
    <definedName name="Excel_BuiltIn_Print_Titles_17">#REF!</definedName>
    <definedName name="Excel_BuiltIn_Print_Titles_17_51" localSheetId="9">#REF!</definedName>
    <definedName name="Excel_BuiltIn_Print_Titles_17_51" localSheetId="5">#REF!</definedName>
    <definedName name="Excel_BuiltIn_Print_Titles_17_51" localSheetId="10">#REF!</definedName>
    <definedName name="Excel_BuiltIn_Print_Titles_17_51" localSheetId="6">#REF!</definedName>
    <definedName name="Excel_BuiltIn_Print_Titles_17_51" localSheetId="13">#REF!</definedName>
    <definedName name="Excel_BuiltIn_Print_Titles_17_51" localSheetId="12">#REF!</definedName>
    <definedName name="Excel_BuiltIn_Print_Titles_17_51">#REF!</definedName>
    <definedName name="Excel_BuiltIn_Print_Titles_18" localSheetId="9">#REF!</definedName>
    <definedName name="Excel_BuiltIn_Print_Titles_18" localSheetId="5">#REF!</definedName>
    <definedName name="Excel_BuiltIn_Print_Titles_18" localSheetId="10">#REF!</definedName>
    <definedName name="Excel_BuiltIn_Print_Titles_18" localSheetId="6">#REF!</definedName>
    <definedName name="Excel_BuiltIn_Print_Titles_18" localSheetId="13">#REF!</definedName>
    <definedName name="Excel_BuiltIn_Print_Titles_18" localSheetId="12">#REF!</definedName>
    <definedName name="Excel_BuiltIn_Print_Titles_18">#REF!</definedName>
    <definedName name="Excel_BuiltIn_Print_Titles_18_51" localSheetId="9">#REF!</definedName>
    <definedName name="Excel_BuiltIn_Print_Titles_18_51" localSheetId="5">#REF!</definedName>
    <definedName name="Excel_BuiltIn_Print_Titles_18_51" localSheetId="10">#REF!</definedName>
    <definedName name="Excel_BuiltIn_Print_Titles_18_51" localSheetId="6">#REF!</definedName>
    <definedName name="Excel_BuiltIn_Print_Titles_18_51" localSheetId="13">#REF!</definedName>
    <definedName name="Excel_BuiltIn_Print_Titles_18_51" localSheetId="12">#REF!</definedName>
    <definedName name="Excel_BuiltIn_Print_Titles_18_51">#REF!</definedName>
    <definedName name="Excel_BuiltIn_Print_Titles_19" localSheetId="9">#REF!</definedName>
    <definedName name="Excel_BuiltIn_Print_Titles_19" localSheetId="5">#REF!</definedName>
    <definedName name="Excel_BuiltIn_Print_Titles_19" localSheetId="10">#REF!</definedName>
    <definedName name="Excel_BuiltIn_Print_Titles_19" localSheetId="6">#REF!</definedName>
    <definedName name="Excel_BuiltIn_Print_Titles_19" localSheetId="13">#REF!</definedName>
    <definedName name="Excel_BuiltIn_Print_Titles_19" localSheetId="12">#REF!</definedName>
    <definedName name="Excel_BuiltIn_Print_Titles_19">#REF!</definedName>
    <definedName name="Excel_BuiltIn_Print_Titles_19_51" localSheetId="9">#REF!</definedName>
    <definedName name="Excel_BuiltIn_Print_Titles_19_51" localSheetId="5">#REF!</definedName>
    <definedName name="Excel_BuiltIn_Print_Titles_19_51" localSheetId="10">#REF!</definedName>
    <definedName name="Excel_BuiltIn_Print_Titles_19_51" localSheetId="6">#REF!</definedName>
    <definedName name="Excel_BuiltIn_Print_Titles_19_51" localSheetId="13">#REF!</definedName>
    <definedName name="Excel_BuiltIn_Print_Titles_19_51" localSheetId="12">#REF!</definedName>
    <definedName name="Excel_BuiltIn_Print_Titles_19_51">#REF!</definedName>
    <definedName name="Excel_BuiltIn_Print_Titles_20" localSheetId="9">#REF!</definedName>
    <definedName name="Excel_BuiltIn_Print_Titles_20" localSheetId="5">#REF!</definedName>
    <definedName name="Excel_BuiltIn_Print_Titles_20" localSheetId="10">#REF!</definedName>
    <definedName name="Excel_BuiltIn_Print_Titles_20" localSheetId="6">#REF!</definedName>
    <definedName name="Excel_BuiltIn_Print_Titles_20" localSheetId="13">#REF!</definedName>
    <definedName name="Excel_BuiltIn_Print_Titles_20" localSheetId="12">#REF!</definedName>
    <definedName name="Excel_BuiltIn_Print_Titles_20">#REF!</definedName>
    <definedName name="Excel_BuiltIn_Print_Titles_20_51" localSheetId="9">#REF!</definedName>
    <definedName name="Excel_BuiltIn_Print_Titles_20_51" localSheetId="5">#REF!</definedName>
    <definedName name="Excel_BuiltIn_Print_Titles_20_51" localSheetId="10">#REF!</definedName>
    <definedName name="Excel_BuiltIn_Print_Titles_20_51" localSheetId="6">#REF!</definedName>
    <definedName name="Excel_BuiltIn_Print_Titles_20_51" localSheetId="13">#REF!</definedName>
    <definedName name="Excel_BuiltIn_Print_Titles_20_51" localSheetId="12">#REF!</definedName>
    <definedName name="Excel_BuiltIn_Print_Titles_20_51">#REF!</definedName>
    <definedName name="Excel_BuiltIn_Print_Titles_21" localSheetId="9">#REF!</definedName>
    <definedName name="Excel_BuiltIn_Print_Titles_21" localSheetId="5">#REF!</definedName>
    <definedName name="Excel_BuiltIn_Print_Titles_21" localSheetId="10">#REF!</definedName>
    <definedName name="Excel_BuiltIn_Print_Titles_21" localSheetId="6">#REF!</definedName>
    <definedName name="Excel_BuiltIn_Print_Titles_21" localSheetId="13">#REF!</definedName>
    <definedName name="Excel_BuiltIn_Print_Titles_21" localSheetId="12">#REF!</definedName>
    <definedName name="Excel_BuiltIn_Print_Titles_21">#REF!</definedName>
    <definedName name="Excel_BuiltIn_Print_Titles_21_51" localSheetId="9">#REF!</definedName>
    <definedName name="Excel_BuiltIn_Print_Titles_21_51" localSheetId="5">#REF!</definedName>
    <definedName name="Excel_BuiltIn_Print_Titles_21_51" localSheetId="10">#REF!</definedName>
    <definedName name="Excel_BuiltIn_Print_Titles_21_51" localSheetId="6">#REF!</definedName>
    <definedName name="Excel_BuiltIn_Print_Titles_21_51" localSheetId="13">#REF!</definedName>
    <definedName name="Excel_BuiltIn_Print_Titles_21_51" localSheetId="12">#REF!</definedName>
    <definedName name="Excel_BuiltIn_Print_Titles_21_51">#REF!</definedName>
    <definedName name="Excel_BuiltIn_Print_Titles_23" localSheetId="9">#REF!</definedName>
    <definedName name="Excel_BuiltIn_Print_Titles_23" localSheetId="5">#REF!</definedName>
    <definedName name="Excel_BuiltIn_Print_Titles_23" localSheetId="10">#REF!</definedName>
    <definedName name="Excel_BuiltIn_Print_Titles_23" localSheetId="6">#REF!</definedName>
    <definedName name="Excel_BuiltIn_Print_Titles_23" localSheetId="13">#REF!</definedName>
    <definedName name="Excel_BuiltIn_Print_Titles_23" localSheetId="12">#REF!</definedName>
    <definedName name="Excel_BuiltIn_Print_Titles_23">#REF!</definedName>
    <definedName name="Excel_BuiltIn_Print_Titles_23_51" localSheetId="9">#REF!</definedName>
    <definedName name="Excel_BuiltIn_Print_Titles_23_51" localSheetId="5">#REF!</definedName>
    <definedName name="Excel_BuiltIn_Print_Titles_23_51" localSheetId="10">#REF!</definedName>
    <definedName name="Excel_BuiltIn_Print_Titles_23_51" localSheetId="6">#REF!</definedName>
    <definedName name="Excel_BuiltIn_Print_Titles_23_51" localSheetId="13">#REF!</definedName>
    <definedName name="Excel_BuiltIn_Print_Titles_23_51" localSheetId="12">#REF!</definedName>
    <definedName name="Excel_BuiltIn_Print_Titles_23_51">#REF!</definedName>
    <definedName name="Excel_BuiltIn_Print_Titles_3" localSheetId="10">#REF!</definedName>
    <definedName name="Excel_BuiltIn_Print_Titles_3" localSheetId="12">'[75]COSTOS OFICINA'!#REF!</definedName>
    <definedName name="Excel_BuiltIn_Print_Titles_3">#REF!</definedName>
    <definedName name="Excel_BuiltIn_Print_Titles_3_51" localSheetId="9">#REF!</definedName>
    <definedName name="Excel_BuiltIn_Print_Titles_3_51" localSheetId="5">#REF!</definedName>
    <definedName name="Excel_BuiltIn_Print_Titles_3_51" localSheetId="10">#REF!</definedName>
    <definedName name="Excel_BuiltIn_Print_Titles_3_51" localSheetId="6">#REF!</definedName>
    <definedName name="Excel_BuiltIn_Print_Titles_3_51" localSheetId="13">#REF!</definedName>
    <definedName name="Excel_BuiltIn_Print_Titles_3_51" localSheetId="12">#REF!</definedName>
    <definedName name="Excel_BuiltIn_Print_Titles_3_51">#REF!</definedName>
    <definedName name="Excel_BuiltIn_Print_Titles_4" localSheetId="9">#REF!</definedName>
    <definedName name="Excel_BuiltIn_Print_Titles_4" localSheetId="10">#REF!</definedName>
    <definedName name="Excel_BuiltIn_Print_Titles_4" localSheetId="6">#REF!</definedName>
    <definedName name="Excel_BuiltIn_Print_Titles_4" localSheetId="12">'[75]COSTOS CAMPAMENTO'!#REF!</definedName>
    <definedName name="Excel_BuiltIn_Print_Titles_4">#REF!</definedName>
    <definedName name="Excel_BuiltIn_Print_Titles_5" localSheetId="9">#REF!</definedName>
    <definedName name="Excel_BuiltIn_Print_Titles_5" localSheetId="5">#REF!</definedName>
    <definedName name="Excel_BuiltIn_Print_Titles_5" localSheetId="10">#REF!</definedName>
    <definedName name="Excel_BuiltIn_Print_Titles_5" localSheetId="6">#REF!</definedName>
    <definedName name="Excel_BuiltIn_Print_Titles_5" localSheetId="13">#REF!</definedName>
    <definedName name="Excel_BuiltIn_Print_Titles_5" localSheetId="12">#REF!</definedName>
    <definedName name="Excel_BuiltIn_Print_Titles_5">#REF!</definedName>
    <definedName name="Excel_BuiltIn_Print_Titles_5_51" localSheetId="9">#REF!</definedName>
    <definedName name="Excel_BuiltIn_Print_Titles_5_51" localSheetId="5">#REF!</definedName>
    <definedName name="Excel_BuiltIn_Print_Titles_5_51" localSheetId="10">#REF!</definedName>
    <definedName name="Excel_BuiltIn_Print_Titles_5_51" localSheetId="6">#REF!</definedName>
    <definedName name="Excel_BuiltIn_Print_Titles_5_51" localSheetId="13">#REF!</definedName>
    <definedName name="Excel_BuiltIn_Print_Titles_5_51" localSheetId="12">#REF!</definedName>
    <definedName name="Excel_BuiltIn_Print_Titles_5_51">#REF!</definedName>
    <definedName name="Excel_BuiltIn_Print_Titles_5_XX" localSheetId="9">#REF!</definedName>
    <definedName name="Excel_BuiltIn_Print_Titles_5_XX" localSheetId="5">#REF!</definedName>
    <definedName name="Excel_BuiltIn_Print_Titles_5_XX" localSheetId="10">#REF!</definedName>
    <definedName name="Excel_BuiltIn_Print_Titles_5_XX" localSheetId="6">#REF!</definedName>
    <definedName name="Excel_BuiltIn_Print_Titles_5_XX" localSheetId="13">#REF!</definedName>
    <definedName name="Excel_BuiltIn_Print_Titles_5_XX" localSheetId="12">#REF!</definedName>
    <definedName name="Excel_BuiltIn_Print_Titles_5_XX">#REF!</definedName>
    <definedName name="Excel_BuiltIn_Print_Titles_5_XX_51" localSheetId="9">#REF!</definedName>
    <definedName name="Excel_BuiltIn_Print_Titles_5_XX_51" localSheetId="5">#REF!</definedName>
    <definedName name="Excel_BuiltIn_Print_Titles_5_XX_51" localSheetId="10">#REF!</definedName>
    <definedName name="Excel_BuiltIn_Print_Titles_5_XX_51" localSheetId="6">#REF!</definedName>
    <definedName name="Excel_BuiltIn_Print_Titles_5_XX_51" localSheetId="13">#REF!</definedName>
    <definedName name="Excel_BuiltIn_Print_Titles_5_XX_51" localSheetId="12">#REF!</definedName>
    <definedName name="Excel_BuiltIn_Print_Titles_5_XX_51">#REF!</definedName>
    <definedName name="Excel_BuiltIn_Print_Titles_6" localSheetId="9">#REF!</definedName>
    <definedName name="Excel_BuiltIn_Print_Titles_6" localSheetId="5">#REF!</definedName>
    <definedName name="Excel_BuiltIn_Print_Titles_6" localSheetId="10">#REF!</definedName>
    <definedName name="Excel_BuiltIn_Print_Titles_6" localSheetId="6">#REF!</definedName>
    <definedName name="Excel_BuiltIn_Print_Titles_6" localSheetId="13">#REF!</definedName>
    <definedName name="Excel_BuiltIn_Print_Titles_6" localSheetId="12">#REF!</definedName>
    <definedName name="Excel_BuiltIn_Print_Titles_6">#REF!</definedName>
    <definedName name="Excel_BuiltIn_Print_Titles_6_51" localSheetId="9">#REF!</definedName>
    <definedName name="Excel_BuiltIn_Print_Titles_6_51" localSheetId="5">#REF!</definedName>
    <definedName name="Excel_BuiltIn_Print_Titles_6_51" localSheetId="10">#REF!</definedName>
    <definedName name="Excel_BuiltIn_Print_Titles_6_51" localSheetId="6">#REF!</definedName>
    <definedName name="Excel_BuiltIn_Print_Titles_6_51" localSheetId="13">#REF!</definedName>
    <definedName name="Excel_BuiltIn_Print_Titles_6_51" localSheetId="12">#REF!</definedName>
    <definedName name="Excel_BuiltIn_Print_Titles_6_51">#REF!</definedName>
    <definedName name="Excel_BuiltIn_Print_Titles_7" localSheetId="9">#REF!</definedName>
    <definedName name="Excel_BuiltIn_Print_Titles_7" localSheetId="5">#REF!</definedName>
    <definedName name="Excel_BuiltIn_Print_Titles_7" localSheetId="10">#REF!</definedName>
    <definedName name="Excel_BuiltIn_Print_Titles_7" localSheetId="6">#REF!</definedName>
    <definedName name="Excel_BuiltIn_Print_Titles_7" localSheetId="13">#REF!</definedName>
    <definedName name="Excel_BuiltIn_Print_Titles_7" localSheetId="12">#REF!</definedName>
    <definedName name="Excel_BuiltIn_Print_Titles_7">#REF!</definedName>
    <definedName name="Excel_BuiltIn_Print_Titles_7_51" localSheetId="9">#REF!</definedName>
    <definedName name="Excel_BuiltIn_Print_Titles_7_51" localSheetId="5">#REF!</definedName>
    <definedName name="Excel_BuiltIn_Print_Titles_7_51" localSheetId="10">#REF!</definedName>
    <definedName name="Excel_BuiltIn_Print_Titles_7_51" localSheetId="6">#REF!</definedName>
    <definedName name="Excel_BuiltIn_Print_Titles_7_51" localSheetId="13">#REF!</definedName>
    <definedName name="Excel_BuiltIn_Print_Titles_7_51" localSheetId="12">#REF!</definedName>
    <definedName name="Excel_BuiltIn_Print_Titles_7_51">#REF!</definedName>
    <definedName name="Excel_BuiltIn_Print_Titles_8" localSheetId="9">#REF!</definedName>
    <definedName name="Excel_BuiltIn_Print_Titles_8" localSheetId="5">#REF!</definedName>
    <definedName name="Excel_BuiltIn_Print_Titles_8" localSheetId="10">#REF!</definedName>
    <definedName name="Excel_BuiltIn_Print_Titles_8" localSheetId="6">#REF!</definedName>
    <definedName name="Excel_BuiltIn_Print_Titles_8" localSheetId="13">#REF!</definedName>
    <definedName name="Excel_BuiltIn_Print_Titles_8" localSheetId="12">#REF!</definedName>
    <definedName name="Excel_BuiltIn_Print_Titles_8">#REF!</definedName>
    <definedName name="Excel_BuiltIn_Print_Titles_8_51" localSheetId="9">#REF!</definedName>
    <definedName name="Excel_BuiltIn_Print_Titles_8_51" localSheetId="5">#REF!</definedName>
    <definedName name="Excel_BuiltIn_Print_Titles_8_51" localSheetId="10">#REF!</definedName>
    <definedName name="Excel_BuiltIn_Print_Titles_8_51" localSheetId="6">#REF!</definedName>
    <definedName name="Excel_BuiltIn_Print_Titles_8_51" localSheetId="13">#REF!</definedName>
    <definedName name="Excel_BuiltIn_Print_Titles_8_51" localSheetId="12">#REF!</definedName>
    <definedName name="Excel_BuiltIn_Print_Titles_8_51">#REF!</definedName>
    <definedName name="Excel_BuiltIn_Print_Titles_9" localSheetId="9">#REF!</definedName>
    <definedName name="Excel_BuiltIn_Print_Titles_9" localSheetId="5">#REF!</definedName>
    <definedName name="Excel_BuiltIn_Print_Titles_9" localSheetId="10">#REF!</definedName>
    <definedName name="Excel_BuiltIn_Print_Titles_9" localSheetId="6">#REF!</definedName>
    <definedName name="Excel_BuiltIn_Print_Titles_9" localSheetId="13">#REF!</definedName>
    <definedName name="Excel_BuiltIn_Print_Titles_9" localSheetId="12">#REF!</definedName>
    <definedName name="Excel_BuiltIn_Print_Titles_9">#REF!</definedName>
    <definedName name="Excel_BuiltIn_Print_Titles_9_51" localSheetId="9">#REF!</definedName>
    <definedName name="Excel_BuiltIn_Print_Titles_9_51" localSheetId="5">#REF!</definedName>
    <definedName name="Excel_BuiltIn_Print_Titles_9_51" localSheetId="10">#REF!</definedName>
    <definedName name="Excel_BuiltIn_Print_Titles_9_51" localSheetId="6">#REF!</definedName>
    <definedName name="Excel_BuiltIn_Print_Titles_9_51" localSheetId="13">#REF!</definedName>
    <definedName name="Excel_BuiltIn_Print_Titles_9_51" localSheetId="12">#REF!</definedName>
    <definedName name="Excel_BuiltIn_Print_Titles_9_51">#REF!</definedName>
    <definedName name="Exchange_Rate" localSheetId="9">#REF!</definedName>
    <definedName name="Exchange_Rate" localSheetId="5">#REF!</definedName>
    <definedName name="Exchange_Rate" localSheetId="10">#REF!</definedName>
    <definedName name="Exchange_Rate" localSheetId="6">#REF!</definedName>
    <definedName name="Exchange_Rate" localSheetId="13">#REF!</definedName>
    <definedName name="Exchange_Rate" localSheetId="12">#REF!</definedName>
    <definedName name="Exchange_Rate">#REF!</definedName>
    <definedName name="EXCROC" localSheetId="10">#REF!</definedName>
    <definedName name="EXCROC" localSheetId="12">'[76]Análisis de precios'!$H$52</definedName>
    <definedName name="EXCROC">#REF!</definedName>
    <definedName name="Executivepb" localSheetId="9" hidden="1">#REF!</definedName>
    <definedName name="Executivepb" localSheetId="5" hidden="1">#REF!</definedName>
    <definedName name="Executivepb" localSheetId="10" hidden="1">#REF!</definedName>
    <definedName name="Executivepb" localSheetId="6" hidden="1">#REF!</definedName>
    <definedName name="Executivepb" localSheetId="13" hidden="1">#REF!</definedName>
    <definedName name="Executivepb" localSheetId="12" hidden="1">#REF!</definedName>
    <definedName name="Executivepb" hidden="1">#REF!</definedName>
    <definedName name="ExistAge" localSheetId="9">#REF!</definedName>
    <definedName name="ExistAge" localSheetId="5">#REF!</definedName>
    <definedName name="ExistAge" localSheetId="10">#REF!</definedName>
    <definedName name="ExistAge" localSheetId="6">#REF!</definedName>
    <definedName name="ExistAge" localSheetId="13">#REF!</definedName>
    <definedName name="ExistAge" localSheetId="12">#REF!</definedName>
    <definedName name="ExistAge">#REF!</definedName>
    <definedName name="ExistFleet" localSheetId="9">#REF!</definedName>
    <definedName name="ExistFleet" localSheetId="5">#REF!</definedName>
    <definedName name="ExistFleet" localSheetId="10">#REF!</definedName>
    <definedName name="ExistFleet" localSheetId="6">#REF!</definedName>
    <definedName name="ExistFleet" localSheetId="13">#REF!</definedName>
    <definedName name="ExistFleet" localSheetId="12">#REF!</definedName>
    <definedName name="ExistFleet">#REF!</definedName>
    <definedName name="EXPL" localSheetId="12">#REF!</definedName>
    <definedName name="EXPL">#REF!</definedName>
    <definedName name="EXPP" localSheetId="9">#REF!</definedName>
    <definedName name="EXPP" localSheetId="5">#REF!</definedName>
    <definedName name="EXPP" localSheetId="10">#REF!</definedName>
    <definedName name="EXPP" localSheetId="6">#REF!</definedName>
    <definedName name="EXPP" localSheetId="13">#REF!</definedName>
    <definedName name="EXPP" localSheetId="12">#REF!</definedName>
    <definedName name="EXPP">#REF!</definedName>
    <definedName name="Extra_Pay" localSheetId="9">#REF!</definedName>
    <definedName name="Extra_Pay" localSheetId="5">#REF!</definedName>
    <definedName name="Extra_Pay" localSheetId="10">#REF!</definedName>
    <definedName name="Extra_Pay" localSheetId="6">#REF!</definedName>
    <definedName name="Extra_Pay" localSheetId="13">#REF!</definedName>
    <definedName name="Extra_Pay" localSheetId="12">#REF!</definedName>
    <definedName name="Extra_Pay">#REF!</definedName>
    <definedName name="F.D.CV1_Moisture" localSheetId="9">#REF!</definedName>
    <definedName name="F.D.CV1_Moisture" localSheetId="5">#REF!</definedName>
    <definedName name="F.D.CV1_Moisture" localSheetId="10">#REF!</definedName>
    <definedName name="F.D.CV1_Moisture" localSheetId="6">#REF!</definedName>
    <definedName name="F.D.CV1_Moisture" localSheetId="13">#REF!</definedName>
    <definedName name="F.D.CV1_Moisture" localSheetId="12">#REF!</definedName>
    <definedName name="F.D.CV1_Moisture">#REF!</definedName>
    <definedName name="F.D.CV2_Al" localSheetId="9">#REF!</definedName>
    <definedName name="F.D.CV2_Al" localSheetId="5">#REF!</definedName>
    <definedName name="F.D.CV2_Al" localSheetId="10">#REF!</definedName>
    <definedName name="F.D.CV2_Al" localSheetId="6">#REF!</definedName>
    <definedName name="F.D.CV2_Al" localSheetId="13">#REF!</definedName>
    <definedName name="F.D.CV2_Al" localSheetId="12">#REF!</definedName>
    <definedName name="F.D.CV2_Al">#REF!</definedName>
    <definedName name="F.D.CV2_Co" localSheetId="9">#REF!</definedName>
    <definedName name="F.D.CV2_Co" localSheetId="5">#REF!</definedName>
    <definedName name="F.D.CV2_Co" localSheetId="10">#REF!</definedName>
    <definedName name="F.D.CV2_Co" localSheetId="6">#REF!</definedName>
    <definedName name="F.D.CV2_Co" localSheetId="13">#REF!</definedName>
    <definedName name="F.D.CV2_Co" localSheetId="12">#REF!</definedName>
    <definedName name="F.D.CV2_Co">#REF!</definedName>
    <definedName name="F.D.CV2_DryTonnes" localSheetId="9">#REF!</definedName>
    <definedName name="F.D.CV2_DryTonnes" localSheetId="5">#REF!</definedName>
    <definedName name="F.D.CV2_DryTonnes" localSheetId="10">#REF!</definedName>
    <definedName name="F.D.CV2_DryTonnes" localSheetId="6">#REF!</definedName>
    <definedName name="F.D.CV2_DryTonnes" localSheetId="13">#REF!</definedName>
    <definedName name="F.D.CV2_DryTonnes" localSheetId="12">#REF!</definedName>
    <definedName name="F.D.CV2_DryTonnes">#REF!</definedName>
    <definedName name="F.D.CV2_dtph" localSheetId="9">#REF!</definedName>
    <definedName name="F.D.CV2_dtph" localSheetId="5">#REF!</definedName>
    <definedName name="F.D.CV2_dtph" localSheetId="10">#REF!</definedName>
    <definedName name="F.D.CV2_dtph" localSheetId="6">#REF!</definedName>
    <definedName name="F.D.CV2_dtph" localSheetId="13">#REF!</definedName>
    <definedName name="F.D.CV2_dtph" localSheetId="12">#REF!</definedName>
    <definedName name="F.D.CV2_dtph">#REF!</definedName>
    <definedName name="F.D.CV2_Fe" localSheetId="9">#REF!</definedName>
    <definedName name="F.D.CV2_Fe" localSheetId="5">#REF!</definedName>
    <definedName name="F.D.CV2_Fe" localSheetId="10">#REF!</definedName>
    <definedName name="F.D.CV2_Fe" localSheetId="6">#REF!</definedName>
    <definedName name="F.D.CV2_Fe" localSheetId="13">#REF!</definedName>
    <definedName name="F.D.CV2_Fe" localSheetId="12">#REF!</definedName>
    <definedName name="F.D.CV2_Fe">#REF!</definedName>
    <definedName name="F.D.CV2_Mg" localSheetId="9">#REF!</definedName>
    <definedName name="F.D.CV2_Mg" localSheetId="5">#REF!</definedName>
    <definedName name="F.D.CV2_Mg" localSheetId="10">#REF!</definedName>
    <definedName name="F.D.CV2_Mg" localSheetId="6">#REF!</definedName>
    <definedName name="F.D.CV2_Mg" localSheetId="13">#REF!</definedName>
    <definedName name="F.D.CV2_Mg" localSheetId="12">#REF!</definedName>
    <definedName name="F.D.CV2_Mg">#REF!</definedName>
    <definedName name="F.D.CV2_Ni" localSheetId="9">#REF!</definedName>
    <definedName name="F.D.CV2_Ni" localSheetId="5">#REF!</definedName>
    <definedName name="F.D.CV2_Ni" localSheetId="10">#REF!</definedName>
    <definedName name="F.D.CV2_Ni" localSheetId="6">#REF!</definedName>
    <definedName name="F.D.CV2_Ni" localSheetId="13">#REF!</definedName>
    <definedName name="F.D.CV2_Ni" localSheetId="12">#REF!</definedName>
    <definedName name="F.D.CV2_Ni">#REF!</definedName>
    <definedName name="F.D.CV2_Si" localSheetId="9">#REF!</definedName>
    <definedName name="F.D.CV2_Si" localSheetId="5">#REF!</definedName>
    <definedName name="F.D.CV2_Si" localSheetId="10">#REF!</definedName>
    <definedName name="F.D.CV2_Si" localSheetId="6">#REF!</definedName>
    <definedName name="F.D.CV2_Si" localSheetId="13">#REF!</definedName>
    <definedName name="F.D.CV2_Si" localSheetId="12">#REF!</definedName>
    <definedName name="F.D.CV2_Si">#REF!</definedName>
    <definedName name="F.D.Mill_Availability" localSheetId="9">#REF!</definedName>
    <definedName name="F.D.Mill_Availability" localSheetId="5">#REF!</definedName>
    <definedName name="F.D.Mill_Availability" localSheetId="10">#REF!</definedName>
    <definedName name="F.D.Mill_Availability" localSheetId="6">#REF!</definedName>
    <definedName name="F.D.Mill_Availability" localSheetId="13">#REF!</definedName>
    <definedName name="F.D.Mill_Availability" localSheetId="12">#REF!</definedName>
    <definedName name="F.D.Mill_Availability">#REF!</definedName>
    <definedName name="F.D.Mill_Downtime" localSheetId="9">#REF!</definedName>
    <definedName name="F.D.Mill_Downtime" localSheetId="5">#REF!</definedName>
    <definedName name="F.D.Mill_Downtime" localSheetId="10">#REF!</definedName>
    <definedName name="F.D.Mill_Downtime" localSheetId="6">#REF!</definedName>
    <definedName name="F.D.Mill_Downtime" localSheetId="13">#REF!</definedName>
    <definedName name="F.D.Mill_Downtime" localSheetId="12">#REF!</definedName>
    <definedName name="F.D.Mill_Downtime">#REF!</definedName>
    <definedName name="F.D.Mill_DryTonnes" localSheetId="9">#REF!</definedName>
    <definedName name="F.D.Mill_DryTonnes" localSheetId="5">#REF!</definedName>
    <definedName name="F.D.Mill_DryTonnes" localSheetId="10">#REF!</definedName>
    <definedName name="F.D.Mill_DryTonnes" localSheetId="6">#REF!</definedName>
    <definedName name="F.D.Mill_DryTonnes" localSheetId="13">#REF!</definedName>
    <definedName name="F.D.Mill_DryTonnes" localSheetId="12">#REF!</definedName>
    <definedName name="F.D.Mill_DryTonnes">#REF!</definedName>
    <definedName name="F.D.Mill_DryTph" localSheetId="9">#REF!</definedName>
    <definedName name="F.D.Mill_DryTph" localSheetId="5">#REF!</definedName>
    <definedName name="F.D.Mill_DryTph" localSheetId="10">#REF!</definedName>
    <definedName name="F.D.Mill_DryTph" localSheetId="6">#REF!</definedName>
    <definedName name="F.D.Mill_DryTph" localSheetId="13">#REF!</definedName>
    <definedName name="F.D.Mill_DryTph" localSheetId="12">#REF!</definedName>
    <definedName name="F.D.Mill_DryTph">#REF!</definedName>
    <definedName name="F.D.Mill_PowerDraw" localSheetId="9">#REF!</definedName>
    <definedName name="F.D.Mill_PowerDraw" localSheetId="5">#REF!</definedName>
    <definedName name="F.D.Mill_PowerDraw" localSheetId="10">#REF!</definedName>
    <definedName name="F.D.Mill_PowerDraw" localSheetId="6">#REF!</definedName>
    <definedName name="F.D.Mill_PowerDraw" localSheetId="13">#REF!</definedName>
    <definedName name="F.D.Mill_PowerDraw" localSheetId="12">#REF!</definedName>
    <definedName name="F.D.Mill_PowerDraw">#REF!</definedName>
    <definedName name="F.D.Mill_PowerDrawPerTonne" localSheetId="9">#REF!</definedName>
    <definedName name="F.D.Mill_PowerDrawPerTonne" localSheetId="5">#REF!</definedName>
    <definedName name="F.D.Mill_PowerDrawPerTonne" localSheetId="10">#REF!</definedName>
    <definedName name="F.D.Mill_PowerDrawPerTonne" localSheetId="6">#REF!</definedName>
    <definedName name="F.D.Mill_PowerDrawPerTonne" localSheetId="13">#REF!</definedName>
    <definedName name="F.D.Mill_PowerDrawPerTonne" localSheetId="12">#REF!</definedName>
    <definedName name="F.D.Mill_PowerDrawPerTonne">#REF!</definedName>
    <definedName name="F.D.Mill_Uptime" localSheetId="9">#REF!</definedName>
    <definedName name="F.D.Mill_Uptime" localSheetId="5">#REF!</definedName>
    <definedName name="F.D.Mill_Uptime" localSheetId="10">#REF!</definedName>
    <definedName name="F.D.Mill_Uptime" localSheetId="6">#REF!</definedName>
    <definedName name="F.D.Mill_Uptime" localSheetId="13">#REF!</definedName>
    <definedName name="F.D.Mill_Uptime" localSheetId="12">#REF!</definedName>
    <definedName name="F.D.Mill_Uptime">#REF!</definedName>
    <definedName name="F.D.Mill_Utilization" localSheetId="9">#REF!</definedName>
    <definedName name="F.D.Mill_Utilization" localSheetId="5">#REF!</definedName>
    <definedName name="F.D.Mill_Utilization" localSheetId="10">#REF!</definedName>
    <definedName name="F.D.Mill_Utilization" localSheetId="6">#REF!</definedName>
    <definedName name="F.D.Mill_Utilization" localSheetId="13">#REF!</definedName>
    <definedName name="F.D.Mill_Utilization" localSheetId="12">#REF!</definedName>
    <definedName name="F.D.Mill_Utilization">#REF!</definedName>
    <definedName name="F.D.Mill_WetTonnes" localSheetId="9">#REF!</definedName>
    <definedName name="F.D.Mill_WetTonnes" localSheetId="5">#REF!</definedName>
    <definedName name="F.D.Mill_WetTonnes" localSheetId="10">#REF!</definedName>
    <definedName name="F.D.Mill_WetTonnes" localSheetId="6">#REF!</definedName>
    <definedName name="F.D.Mill_WetTonnes" localSheetId="13">#REF!</definedName>
    <definedName name="F.D.Mill_WetTonnes" localSheetId="12">#REF!</definedName>
    <definedName name="F.D.Mill_WetTonnes">#REF!</definedName>
    <definedName name="F.D.Mill_WetTph" localSheetId="9">#REF!</definedName>
    <definedName name="F.D.Mill_WetTph" localSheetId="5">#REF!</definedName>
    <definedName name="F.D.Mill_WetTph" localSheetId="10">#REF!</definedName>
    <definedName name="F.D.Mill_WetTph" localSheetId="6">#REF!</definedName>
    <definedName name="F.D.Mill_WetTph" localSheetId="13">#REF!</definedName>
    <definedName name="F.D.Mill_WetTph" localSheetId="12">#REF!</definedName>
    <definedName name="F.D.Mill_WetTph">#REF!</definedName>
    <definedName name="F.D.MillFeed_Al" localSheetId="9">#REF!</definedName>
    <definedName name="F.D.MillFeed_Al" localSheetId="5">#REF!</definedName>
    <definedName name="F.D.MillFeed_Al" localSheetId="10">#REF!</definedName>
    <definedName name="F.D.MillFeed_Al" localSheetId="6">#REF!</definedName>
    <definedName name="F.D.MillFeed_Al" localSheetId="13">#REF!</definedName>
    <definedName name="F.D.MillFeed_Al" localSheetId="12">#REF!</definedName>
    <definedName name="F.D.MillFeed_Al">#REF!</definedName>
    <definedName name="F.D.MillFeed_Co" localSheetId="9">#REF!</definedName>
    <definedName name="F.D.MillFeed_Co" localSheetId="5">#REF!</definedName>
    <definedName name="F.D.MillFeed_Co" localSheetId="10">#REF!</definedName>
    <definedName name="F.D.MillFeed_Co" localSheetId="6">#REF!</definedName>
    <definedName name="F.D.MillFeed_Co" localSheetId="13">#REF!</definedName>
    <definedName name="F.D.MillFeed_Co" localSheetId="12">#REF!</definedName>
    <definedName name="F.D.MillFeed_Co">#REF!</definedName>
    <definedName name="F.D.MillFeed_Fe" localSheetId="9">#REF!</definedName>
    <definedName name="F.D.MillFeed_Fe" localSheetId="5">#REF!</definedName>
    <definedName name="F.D.MillFeed_Fe" localSheetId="10">#REF!</definedName>
    <definedName name="F.D.MillFeed_Fe" localSheetId="6">#REF!</definedName>
    <definedName name="F.D.MillFeed_Fe" localSheetId="13">#REF!</definedName>
    <definedName name="F.D.MillFeed_Fe" localSheetId="12">#REF!</definedName>
    <definedName name="F.D.MillFeed_Fe">#REF!</definedName>
    <definedName name="F.D.MillFeed_Mg" localSheetId="9">#REF!</definedName>
    <definedName name="F.D.MillFeed_Mg" localSheetId="5">#REF!</definedName>
    <definedName name="F.D.MillFeed_Mg" localSheetId="10">#REF!</definedName>
    <definedName name="F.D.MillFeed_Mg" localSheetId="6">#REF!</definedName>
    <definedName name="F.D.MillFeed_Mg" localSheetId="13">#REF!</definedName>
    <definedName name="F.D.MillFeed_Mg" localSheetId="12">#REF!</definedName>
    <definedName name="F.D.MillFeed_Mg">#REF!</definedName>
    <definedName name="F.D.MillFeed_Ni" localSheetId="9">#REF!</definedName>
    <definedName name="F.D.MillFeed_Ni" localSheetId="5">#REF!</definedName>
    <definedName name="F.D.MillFeed_Ni" localSheetId="10">#REF!</definedName>
    <definedName name="F.D.MillFeed_Ni" localSheetId="6">#REF!</definedName>
    <definedName name="F.D.MillFeed_Ni" localSheetId="13">#REF!</definedName>
    <definedName name="F.D.MillFeed_Ni" localSheetId="12">#REF!</definedName>
    <definedName name="F.D.MillFeed_Ni">#REF!</definedName>
    <definedName name="F.D.MillFeed_Si" localSheetId="9">#REF!</definedName>
    <definedName name="F.D.MillFeed_Si" localSheetId="5">#REF!</definedName>
    <definedName name="F.D.MillFeed_Si" localSheetId="10">#REF!</definedName>
    <definedName name="F.D.MillFeed_Si" localSheetId="6">#REF!</definedName>
    <definedName name="F.D.MillFeed_Si" localSheetId="13">#REF!</definedName>
    <definedName name="F.D.MillFeed_Si" localSheetId="12">#REF!</definedName>
    <definedName name="F.D.MillFeed_Si">#REF!</definedName>
    <definedName name="F.D.MillH2O_Head" localSheetId="9">#REF!</definedName>
    <definedName name="F.D.MillH2O_Head" localSheetId="5">#REF!</definedName>
    <definedName name="F.D.MillH2O_Head" localSheetId="10">#REF!</definedName>
    <definedName name="F.D.MillH2O_Head" localSheetId="6">#REF!</definedName>
    <definedName name="F.D.MillH2O_Head" localSheetId="13">#REF!</definedName>
    <definedName name="F.D.MillH2O_Head" localSheetId="12">#REF!</definedName>
    <definedName name="F.D.MillH2O_Head">#REF!</definedName>
    <definedName name="F.D.MillH2O_Screen" localSheetId="9">#REF!</definedName>
    <definedName name="F.D.MillH2O_Screen" localSheetId="5">#REF!</definedName>
    <definedName name="F.D.MillH2O_Screen" localSheetId="10">#REF!</definedName>
    <definedName name="F.D.MillH2O_Screen" localSheetId="6">#REF!</definedName>
    <definedName name="F.D.MillH2O_Screen" localSheetId="13">#REF!</definedName>
    <definedName name="F.D.MillH2O_Screen" localSheetId="12">#REF!</definedName>
    <definedName name="F.D.MillH2O_Screen">#REF!</definedName>
    <definedName name="F.D.MillH2O_Total" localSheetId="9">#REF!</definedName>
    <definedName name="F.D.MillH2O_Total" localSheetId="5">#REF!</definedName>
    <definedName name="F.D.MillH2O_Total" localSheetId="10">#REF!</definedName>
    <definedName name="F.D.MillH2O_Total" localSheetId="6">#REF!</definedName>
    <definedName name="F.D.MillH2O_Total" localSheetId="13">#REF!</definedName>
    <definedName name="F.D.MillH2O_Total" localSheetId="12">#REF!</definedName>
    <definedName name="F.D.MillH2O_Total">#REF!</definedName>
    <definedName name="F.D.OreToStorage_Al" localSheetId="9">#REF!</definedName>
    <definedName name="F.D.OreToStorage_Al" localSheetId="5">#REF!</definedName>
    <definedName name="F.D.OreToStorage_Al" localSheetId="10">#REF!</definedName>
    <definedName name="F.D.OreToStorage_Al" localSheetId="6">#REF!</definedName>
    <definedName name="F.D.OreToStorage_Al" localSheetId="13">#REF!</definedName>
    <definedName name="F.D.OreToStorage_Al" localSheetId="12">#REF!</definedName>
    <definedName name="F.D.OreToStorage_Al">#REF!</definedName>
    <definedName name="F.D.OreToStorage_Co" localSheetId="9">#REF!</definedName>
    <definedName name="F.D.OreToStorage_Co" localSheetId="5">#REF!</definedName>
    <definedName name="F.D.OreToStorage_Co" localSheetId="10">#REF!</definedName>
    <definedName name="F.D.OreToStorage_Co" localSheetId="6">#REF!</definedName>
    <definedName name="F.D.OreToStorage_Co" localSheetId="13">#REF!</definedName>
    <definedName name="F.D.OreToStorage_Co" localSheetId="12">#REF!</definedName>
    <definedName name="F.D.OreToStorage_Co">#REF!</definedName>
    <definedName name="F.D.OreToStorage_DryTonnes" localSheetId="9">#REF!</definedName>
    <definedName name="F.D.OreToStorage_DryTonnes" localSheetId="5">#REF!</definedName>
    <definedName name="F.D.OreToStorage_DryTonnes" localSheetId="10">#REF!</definedName>
    <definedName name="F.D.OreToStorage_DryTonnes" localSheetId="6">#REF!</definedName>
    <definedName name="F.D.OreToStorage_DryTonnes" localSheetId="13">#REF!</definedName>
    <definedName name="F.D.OreToStorage_DryTonnes" localSheetId="12">#REF!</definedName>
    <definedName name="F.D.OreToStorage_DryTonnes">#REF!</definedName>
    <definedName name="F.D.OreToStorage_DryTph" localSheetId="9">#REF!</definedName>
    <definedName name="F.D.OreToStorage_DryTph" localSheetId="5">#REF!</definedName>
    <definedName name="F.D.OreToStorage_DryTph" localSheetId="10">#REF!</definedName>
    <definedName name="F.D.OreToStorage_DryTph" localSheetId="6">#REF!</definedName>
    <definedName name="F.D.OreToStorage_DryTph" localSheetId="13">#REF!</definedName>
    <definedName name="F.D.OreToStorage_DryTph" localSheetId="12">#REF!</definedName>
    <definedName name="F.D.OreToStorage_DryTph">#REF!</definedName>
    <definedName name="F.D.OreToStorage_Fe" localSheetId="9">#REF!</definedName>
    <definedName name="F.D.OreToStorage_Fe" localSheetId="5">#REF!</definedName>
    <definedName name="F.D.OreToStorage_Fe" localSheetId="10">#REF!</definedName>
    <definedName name="F.D.OreToStorage_Fe" localSheetId="6">#REF!</definedName>
    <definedName name="F.D.OreToStorage_Fe" localSheetId="13">#REF!</definedName>
    <definedName name="F.D.OreToStorage_Fe" localSheetId="12">#REF!</definedName>
    <definedName name="F.D.OreToStorage_Fe">#REF!</definedName>
    <definedName name="F.D.OreToStorage_Mg" localSheetId="9">#REF!</definedName>
    <definedName name="F.D.OreToStorage_Mg" localSheetId="5">#REF!</definedName>
    <definedName name="F.D.OreToStorage_Mg" localSheetId="10">#REF!</definedName>
    <definedName name="F.D.OreToStorage_Mg" localSheetId="6">#REF!</definedName>
    <definedName name="F.D.OreToStorage_Mg" localSheetId="13">#REF!</definedName>
    <definedName name="F.D.OreToStorage_Mg" localSheetId="12">#REF!</definedName>
    <definedName name="F.D.OreToStorage_Mg">#REF!</definedName>
    <definedName name="F.D.OreToStorage_Ni" localSheetId="9">#REF!</definedName>
    <definedName name="F.D.OreToStorage_Ni" localSheetId="5">#REF!</definedName>
    <definedName name="F.D.OreToStorage_Ni" localSheetId="10">#REF!</definedName>
    <definedName name="F.D.OreToStorage_Ni" localSheetId="6">#REF!</definedName>
    <definedName name="F.D.OreToStorage_Ni" localSheetId="13">#REF!</definedName>
    <definedName name="F.D.OreToStorage_Ni" localSheetId="12">#REF!</definedName>
    <definedName name="F.D.OreToStorage_Ni">#REF!</definedName>
    <definedName name="F.D.OreToStorage_PulpDensity" localSheetId="9">#REF!</definedName>
    <definedName name="F.D.OreToStorage_PulpDensity" localSheetId="5">#REF!</definedName>
    <definedName name="F.D.OreToStorage_PulpDensity" localSheetId="10">#REF!</definedName>
    <definedName name="F.D.OreToStorage_PulpDensity" localSheetId="6">#REF!</definedName>
    <definedName name="F.D.OreToStorage_PulpDensity" localSheetId="13">#REF!</definedName>
    <definedName name="F.D.OreToStorage_PulpDensity" localSheetId="12">#REF!</definedName>
    <definedName name="F.D.OreToStorage_PulpDensity">#REF!</definedName>
    <definedName name="F.D.OreToStorage_PulpYieldStress" localSheetId="9">#REF!</definedName>
    <definedName name="F.D.OreToStorage_PulpYieldStress" localSheetId="5">#REF!</definedName>
    <definedName name="F.D.OreToStorage_PulpYieldStress" localSheetId="10">#REF!</definedName>
    <definedName name="F.D.OreToStorage_PulpYieldStress" localSheetId="6">#REF!</definedName>
    <definedName name="F.D.OreToStorage_PulpYieldStress" localSheetId="13">#REF!</definedName>
    <definedName name="F.D.OreToStorage_PulpYieldStress" localSheetId="12">#REF!</definedName>
    <definedName name="F.D.OreToStorage_PulpYieldStress">#REF!</definedName>
    <definedName name="F.D.OreToStorage_Si" localSheetId="9">#REF!</definedName>
    <definedName name="F.D.OreToStorage_Si" localSheetId="5">#REF!</definedName>
    <definedName name="F.D.OreToStorage_Si" localSheetId="10">#REF!</definedName>
    <definedName name="F.D.OreToStorage_Si" localSheetId="6">#REF!</definedName>
    <definedName name="F.D.OreToStorage_Si" localSheetId="13">#REF!</definedName>
    <definedName name="F.D.OreToStorage_Si" localSheetId="12">#REF!</definedName>
    <definedName name="F.D.OreToStorage_Si">#REF!</definedName>
    <definedName name="F.D.OreToStorage_Tank1Level" localSheetId="9">#REF!</definedName>
    <definedName name="F.D.OreToStorage_Tank1Level" localSheetId="5">#REF!</definedName>
    <definedName name="F.D.OreToStorage_Tank1Level" localSheetId="10">#REF!</definedName>
    <definedName name="F.D.OreToStorage_Tank1Level" localSheetId="6">#REF!</definedName>
    <definedName name="F.D.OreToStorage_Tank1Level" localSheetId="13">#REF!</definedName>
    <definedName name="F.D.OreToStorage_Tank1Level" localSheetId="12">#REF!</definedName>
    <definedName name="F.D.OreToStorage_Tank1Level">#REF!</definedName>
    <definedName name="F.D.OreToStorage_Tank2Level" localSheetId="9">#REF!</definedName>
    <definedName name="F.D.OreToStorage_Tank2Level" localSheetId="5">#REF!</definedName>
    <definedName name="F.D.OreToStorage_Tank2Level" localSheetId="10">#REF!</definedName>
    <definedName name="F.D.OreToStorage_Tank2Level" localSheetId="6">#REF!</definedName>
    <definedName name="F.D.OreToStorage_Tank2Level" localSheetId="13">#REF!</definedName>
    <definedName name="F.D.OreToStorage_Tank2Level" localSheetId="12">#REF!</definedName>
    <definedName name="F.D.OreToStorage_Tank2Level">#REF!</definedName>
    <definedName name="F.D.OreToStorage_Tank3Level" localSheetId="9">#REF!</definedName>
    <definedName name="F.D.OreToStorage_Tank3Level" localSheetId="5">#REF!</definedName>
    <definedName name="F.D.OreToStorage_Tank3Level" localSheetId="10">#REF!</definedName>
    <definedName name="F.D.OreToStorage_Tank3Level" localSheetId="6">#REF!</definedName>
    <definedName name="F.D.OreToStorage_Tank3Level" localSheetId="13">#REF!</definedName>
    <definedName name="F.D.OreToStorage_Tank3Level" localSheetId="12">#REF!</definedName>
    <definedName name="F.D.OreToStorage_Tank3Level">#REF!</definedName>
    <definedName name="F.D.OreToStorage_Tank4Level" localSheetId="9">#REF!</definedName>
    <definedName name="F.D.OreToStorage_Tank4Level" localSheetId="5">#REF!</definedName>
    <definedName name="F.D.OreToStorage_Tank4Level" localSheetId="10">#REF!</definedName>
    <definedName name="F.D.OreToStorage_Tank4Level" localSheetId="6">#REF!</definedName>
    <definedName name="F.D.OreToStorage_Tank4Level" localSheetId="13">#REF!</definedName>
    <definedName name="F.D.OreToStorage_Tank4Level" localSheetId="12">#REF!</definedName>
    <definedName name="F.D.OreToStorage_Tank4Level">#REF!</definedName>
    <definedName name="F.D.OreToStorage_Volume" localSheetId="9">#REF!</definedName>
    <definedName name="F.D.OreToStorage_Volume" localSheetId="5">#REF!</definedName>
    <definedName name="F.D.OreToStorage_Volume" localSheetId="10">#REF!</definedName>
    <definedName name="F.D.OreToStorage_Volume" localSheetId="6">#REF!</definedName>
    <definedName name="F.D.OreToStorage_Volume" localSheetId="13">#REF!</definedName>
    <definedName name="F.D.OreToStorage_Volume" localSheetId="12">#REF!</definedName>
    <definedName name="F.D.OreToStorage_Volume">#REF!</definedName>
    <definedName name="F.D.OreToStorage_VolumePerHr" localSheetId="9">#REF!</definedName>
    <definedName name="F.D.OreToStorage_VolumePerHr" localSheetId="5">#REF!</definedName>
    <definedName name="F.D.OreToStorage_VolumePerHr" localSheetId="10">#REF!</definedName>
    <definedName name="F.D.OreToStorage_VolumePerHr" localSheetId="6">#REF!</definedName>
    <definedName name="F.D.OreToStorage_VolumePerHr" localSheetId="13">#REF!</definedName>
    <definedName name="F.D.OreToStorage_VolumePerHr" localSheetId="12">#REF!</definedName>
    <definedName name="F.D.OreToStorage_VolumePerHr">#REF!</definedName>
    <definedName name="F.M.CV1_Moisture" localSheetId="9">#REF!</definedName>
    <definedName name="F.M.CV1_Moisture" localSheetId="5">#REF!</definedName>
    <definedName name="F.M.CV1_Moisture" localSheetId="10">#REF!</definedName>
    <definedName name="F.M.CV1_Moisture" localSheetId="6">#REF!</definedName>
    <definedName name="F.M.CV1_Moisture" localSheetId="13">#REF!</definedName>
    <definedName name="F.M.CV1_Moisture" localSheetId="12">#REF!</definedName>
    <definedName name="F.M.CV1_Moisture">#REF!</definedName>
    <definedName name="F.M.CV2_Al" localSheetId="9">#REF!</definedName>
    <definedName name="F.M.CV2_Al" localSheetId="5">#REF!</definedName>
    <definedName name="F.M.CV2_Al" localSheetId="10">#REF!</definedName>
    <definedName name="F.M.CV2_Al" localSheetId="6">#REF!</definedName>
    <definedName name="F.M.CV2_Al" localSheetId="13">#REF!</definedName>
    <definedName name="F.M.CV2_Al" localSheetId="12">#REF!</definedName>
    <definedName name="F.M.CV2_Al">#REF!</definedName>
    <definedName name="F.M.CV2_Co" localSheetId="9">#REF!</definedName>
    <definedName name="F.M.CV2_Co" localSheetId="5">#REF!</definedName>
    <definedName name="F.M.CV2_Co" localSheetId="10">#REF!</definedName>
    <definedName name="F.M.CV2_Co" localSheetId="6">#REF!</definedName>
    <definedName name="F.M.CV2_Co" localSheetId="13">#REF!</definedName>
    <definedName name="F.M.CV2_Co" localSheetId="12">#REF!</definedName>
    <definedName name="F.M.CV2_Co">#REF!</definedName>
    <definedName name="F.M.CV2_DryTonnes" localSheetId="9">#REF!</definedName>
    <definedName name="F.M.CV2_DryTonnes" localSheetId="5">#REF!</definedName>
    <definedName name="F.M.CV2_DryTonnes" localSheetId="10">#REF!</definedName>
    <definedName name="F.M.CV2_DryTonnes" localSheetId="6">#REF!</definedName>
    <definedName name="F.M.CV2_DryTonnes" localSheetId="13">#REF!</definedName>
    <definedName name="F.M.CV2_DryTonnes" localSheetId="12">#REF!</definedName>
    <definedName name="F.M.CV2_DryTonnes">#REF!</definedName>
    <definedName name="F.M.CV2_dtph" localSheetId="9">#REF!</definedName>
    <definedName name="F.M.CV2_dtph" localSheetId="5">#REF!</definedName>
    <definedName name="F.M.CV2_dtph" localSheetId="10">#REF!</definedName>
    <definedName name="F.M.CV2_dtph" localSheetId="6">#REF!</definedName>
    <definedName name="F.M.CV2_dtph" localSheetId="13">#REF!</definedName>
    <definedName name="F.M.CV2_dtph" localSheetId="12">#REF!</definedName>
    <definedName name="F.M.CV2_dtph">#REF!</definedName>
    <definedName name="F.M.CV2_Fe" localSheetId="9">#REF!</definedName>
    <definedName name="F.M.CV2_Fe" localSheetId="5">#REF!</definedName>
    <definedName name="F.M.CV2_Fe" localSheetId="10">#REF!</definedName>
    <definedName name="F.M.CV2_Fe" localSheetId="6">#REF!</definedName>
    <definedName name="F.M.CV2_Fe" localSheetId="13">#REF!</definedName>
    <definedName name="F.M.CV2_Fe" localSheetId="12">#REF!</definedName>
    <definedName name="F.M.CV2_Fe">#REF!</definedName>
    <definedName name="F.M.CV2_Mg" localSheetId="9">#REF!</definedName>
    <definedName name="F.M.CV2_Mg" localSheetId="5">#REF!</definedName>
    <definedName name="F.M.CV2_Mg" localSheetId="10">#REF!</definedName>
    <definedName name="F.M.CV2_Mg" localSheetId="6">#REF!</definedName>
    <definedName name="F.M.CV2_Mg" localSheetId="13">#REF!</definedName>
    <definedName name="F.M.CV2_Mg" localSheetId="12">#REF!</definedName>
    <definedName name="F.M.CV2_Mg">#REF!</definedName>
    <definedName name="F.M.CV2_Ni" localSheetId="9">#REF!</definedName>
    <definedName name="F.M.CV2_Ni" localSheetId="5">#REF!</definedName>
    <definedName name="F.M.CV2_Ni" localSheetId="10">#REF!</definedName>
    <definedName name="F.M.CV2_Ni" localSheetId="6">#REF!</definedName>
    <definedName name="F.M.CV2_Ni" localSheetId="13">#REF!</definedName>
    <definedName name="F.M.CV2_Ni" localSheetId="12">#REF!</definedName>
    <definedName name="F.M.CV2_Ni">#REF!</definedName>
    <definedName name="F.M.CV2_Si" localSheetId="9">#REF!</definedName>
    <definedName name="F.M.CV2_Si" localSheetId="5">#REF!</definedName>
    <definedName name="F.M.CV2_Si" localSheetId="10">#REF!</definedName>
    <definedName name="F.M.CV2_Si" localSheetId="6">#REF!</definedName>
    <definedName name="F.M.CV2_Si" localSheetId="13">#REF!</definedName>
    <definedName name="F.M.CV2_Si" localSheetId="12">#REF!</definedName>
    <definedName name="F.M.CV2_Si">#REF!</definedName>
    <definedName name="F.M.Mill_Availability" localSheetId="9">#REF!</definedName>
    <definedName name="F.M.Mill_Availability" localSheetId="5">#REF!</definedName>
    <definedName name="F.M.Mill_Availability" localSheetId="10">#REF!</definedName>
    <definedName name="F.M.Mill_Availability" localSheetId="6">#REF!</definedName>
    <definedName name="F.M.Mill_Availability" localSheetId="13">#REF!</definedName>
    <definedName name="F.M.Mill_Availability" localSheetId="12">#REF!</definedName>
    <definedName name="F.M.Mill_Availability">#REF!</definedName>
    <definedName name="F.M.Mill_Downtime" localSheetId="9">#REF!</definedName>
    <definedName name="F.M.Mill_Downtime" localSheetId="5">#REF!</definedName>
    <definedName name="F.M.Mill_Downtime" localSheetId="10">#REF!</definedName>
    <definedName name="F.M.Mill_Downtime" localSheetId="6">#REF!</definedName>
    <definedName name="F.M.Mill_Downtime" localSheetId="13">#REF!</definedName>
    <definedName name="F.M.Mill_Downtime" localSheetId="12">#REF!</definedName>
    <definedName name="F.M.Mill_Downtime">#REF!</definedName>
    <definedName name="F.M.Mill_DryTonnes" localSheetId="9">#REF!</definedName>
    <definedName name="F.M.Mill_DryTonnes" localSheetId="5">#REF!</definedName>
    <definedName name="F.M.Mill_DryTonnes" localSheetId="10">#REF!</definedName>
    <definedName name="F.M.Mill_DryTonnes" localSheetId="6">#REF!</definedName>
    <definedName name="F.M.Mill_DryTonnes" localSheetId="13">#REF!</definedName>
    <definedName name="F.M.Mill_DryTonnes" localSheetId="12">#REF!</definedName>
    <definedName name="F.M.Mill_DryTonnes">#REF!</definedName>
    <definedName name="F.M.Mill_DryTph" localSheetId="9">#REF!</definedName>
    <definedName name="F.M.Mill_DryTph" localSheetId="5">#REF!</definedName>
    <definedName name="F.M.Mill_DryTph" localSheetId="10">#REF!</definedName>
    <definedName name="F.M.Mill_DryTph" localSheetId="6">#REF!</definedName>
    <definedName name="F.M.Mill_DryTph" localSheetId="13">#REF!</definedName>
    <definedName name="F.M.Mill_DryTph" localSheetId="12">#REF!</definedName>
    <definedName name="F.M.Mill_DryTph">#REF!</definedName>
    <definedName name="F.M.Mill_PowerDraw" localSheetId="9">#REF!</definedName>
    <definedName name="F.M.Mill_PowerDraw" localSheetId="5">#REF!</definedName>
    <definedName name="F.M.Mill_PowerDraw" localSheetId="10">#REF!</definedName>
    <definedName name="F.M.Mill_PowerDraw" localSheetId="6">#REF!</definedName>
    <definedName name="F.M.Mill_PowerDraw" localSheetId="13">#REF!</definedName>
    <definedName name="F.M.Mill_PowerDraw" localSheetId="12">#REF!</definedName>
    <definedName name="F.M.Mill_PowerDraw">#REF!</definedName>
    <definedName name="F.M.Mill_PowerDrawPerTonne" localSheetId="9">#REF!</definedName>
    <definedName name="F.M.Mill_PowerDrawPerTonne" localSheetId="5">#REF!</definedName>
    <definedName name="F.M.Mill_PowerDrawPerTonne" localSheetId="10">#REF!</definedName>
    <definedName name="F.M.Mill_PowerDrawPerTonne" localSheetId="6">#REF!</definedName>
    <definedName name="F.M.Mill_PowerDrawPerTonne" localSheetId="13">#REF!</definedName>
    <definedName name="F.M.Mill_PowerDrawPerTonne" localSheetId="12">#REF!</definedName>
    <definedName name="F.M.Mill_PowerDrawPerTonne">#REF!</definedName>
    <definedName name="F.M.Mill_Uptime" localSheetId="9">#REF!</definedName>
    <definedName name="F.M.Mill_Uptime" localSheetId="5">#REF!</definedName>
    <definedName name="F.M.Mill_Uptime" localSheetId="10">#REF!</definedName>
    <definedName name="F.M.Mill_Uptime" localSheetId="6">#REF!</definedName>
    <definedName name="F.M.Mill_Uptime" localSheetId="13">#REF!</definedName>
    <definedName name="F.M.Mill_Uptime" localSheetId="12">#REF!</definedName>
    <definedName name="F.M.Mill_Uptime">#REF!</definedName>
    <definedName name="F.M.Mill_Utilization" localSheetId="9">#REF!</definedName>
    <definedName name="F.M.Mill_Utilization" localSheetId="5">#REF!</definedName>
    <definedName name="F.M.Mill_Utilization" localSheetId="10">#REF!</definedName>
    <definedName name="F.M.Mill_Utilization" localSheetId="6">#REF!</definedName>
    <definedName name="F.M.Mill_Utilization" localSheetId="13">#REF!</definedName>
    <definedName name="F.M.Mill_Utilization" localSheetId="12">#REF!</definedName>
    <definedName name="F.M.Mill_Utilization">#REF!</definedName>
    <definedName name="F.M.Mill_WetTonnes" localSheetId="9">#REF!</definedName>
    <definedName name="F.M.Mill_WetTonnes" localSheetId="5">#REF!</definedName>
    <definedName name="F.M.Mill_WetTonnes" localSheetId="10">#REF!</definedName>
    <definedName name="F.M.Mill_WetTonnes" localSheetId="6">#REF!</definedName>
    <definedName name="F.M.Mill_WetTonnes" localSheetId="13">#REF!</definedName>
    <definedName name="F.M.Mill_WetTonnes" localSheetId="12">#REF!</definedName>
    <definedName name="F.M.Mill_WetTonnes">#REF!</definedName>
    <definedName name="F.M.Mill_WetTph" localSheetId="9">#REF!</definedName>
    <definedName name="F.M.Mill_WetTph" localSheetId="5">#REF!</definedName>
    <definedName name="F.M.Mill_WetTph" localSheetId="10">#REF!</definedName>
    <definedName name="F.M.Mill_WetTph" localSheetId="6">#REF!</definedName>
    <definedName name="F.M.Mill_WetTph" localSheetId="13">#REF!</definedName>
    <definedName name="F.M.Mill_WetTph" localSheetId="12">#REF!</definedName>
    <definedName name="F.M.Mill_WetTph">#REF!</definedName>
    <definedName name="F.M.MillFeed_Al" localSheetId="9">#REF!</definedName>
    <definedName name="F.M.MillFeed_Al" localSheetId="5">#REF!</definedName>
    <definedName name="F.M.MillFeed_Al" localSheetId="10">#REF!</definedName>
    <definedName name="F.M.MillFeed_Al" localSheetId="6">#REF!</definedName>
    <definedName name="F.M.MillFeed_Al" localSheetId="13">#REF!</definedName>
    <definedName name="F.M.MillFeed_Al" localSheetId="12">#REF!</definedName>
    <definedName name="F.M.MillFeed_Al">#REF!</definedName>
    <definedName name="F.M.MillFeed_Co" localSheetId="9">#REF!</definedName>
    <definedName name="F.M.MillFeed_Co" localSheetId="5">#REF!</definedName>
    <definedName name="F.M.MillFeed_Co" localSheetId="10">#REF!</definedName>
    <definedName name="F.M.MillFeed_Co" localSheetId="6">#REF!</definedName>
    <definedName name="F.M.MillFeed_Co" localSheetId="13">#REF!</definedName>
    <definedName name="F.M.MillFeed_Co" localSheetId="12">#REF!</definedName>
    <definedName name="F.M.MillFeed_Co">#REF!</definedName>
    <definedName name="F.M.MillFeed_Fe" localSheetId="9">#REF!</definedName>
    <definedName name="F.M.MillFeed_Fe" localSheetId="5">#REF!</definedName>
    <definedName name="F.M.MillFeed_Fe" localSheetId="10">#REF!</definedName>
    <definedName name="F.M.MillFeed_Fe" localSheetId="6">#REF!</definedName>
    <definedName name="F.M.MillFeed_Fe" localSheetId="13">#REF!</definedName>
    <definedName name="F.M.MillFeed_Fe" localSheetId="12">#REF!</definedName>
    <definedName name="F.M.MillFeed_Fe">#REF!</definedName>
    <definedName name="F.M.MillFeed_Mg" localSheetId="9">#REF!</definedName>
    <definedName name="F.M.MillFeed_Mg" localSheetId="5">#REF!</definedName>
    <definedName name="F.M.MillFeed_Mg" localSheetId="10">#REF!</definedName>
    <definedName name="F.M.MillFeed_Mg" localSheetId="6">#REF!</definedName>
    <definedName name="F.M.MillFeed_Mg" localSheetId="13">#REF!</definedName>
    <definedName name="F.M.MillFeed_Mg" localSheetId="12">#REF!</definedName>
    <definedName name="F.M.MillFeed_Mg">#REF!</definedName>
    <definedName name="F.M.MillFeed_Ni" localSheetId="9">#REF!</definedName>
    <definedName name="F.M.MillFeed_Ni" localSheetId="5">#REF!</definedName>
    <definedName name="F.M.MillFeed_Ni" localSheetId="10">#REF!</definedName>
    <definedName name="F.M.MillFeed_Ni" localSheetId="6">#REF!</definedName>
    <definedName name="F.M.MillFeed_Ni" localSheetId="13">#REF!</definedName>
    <definedName name="F.M.MillFeed_Ni" localSheetId="12">#REF!</definedName>
    <definedName name="F.M.MillFeed_Ni">#REF!</definedName>
    <definedName name="F.M.MillFeed_Si" localSheetId="9">#REF!</definedName>
    <definedName name="F.M.MillFeed_Si" localSheetId="5">#REF!</definedName>
    <definedName name="F.M.MillFeed_Si" localSheetId="10">#REF!</definedName>
    <definedName name="F.M.MillFeed_Si" localSheetId="6">#REF!</definedName>
    <definedName name="F.M.MillFeed_Si" localSheetId="13">#REF!</definedName>
    <definedName name="F.M.MillFeed_Si" localSheetId="12">#REF!</definedName>
    <definedName name="F.M.MillFeed_Si">#REF!</definedName>
    <definedName name="F.M.MillH2O_Head" localSheetId="9">#REF!</definedName>
    <definedName name="F.M.MillH2O_Head" localSheetId="5">#REF!</definedName>
    <definedName name="F.M.MillH2O_Head" localSheetId="10">#REF!</definedName>
    <definedName name="F.M.MillH2O_Head" localSheetId="6">#REF!</definedName>
    <definedName name="F.M.MillH2O_Head" localSheetId="13">#REF!</definedName>
    <definedName name="F.M.MillH2O_Head" localSheetId="12">#REF!</definedName>
    <definedName name="F.M.MillH2O_Head">#REF!</definedName>
    <definedName name="F.M.MillH2O_Screen" localSheetId="9">#REF!</definedName>
    <definedName name="F.M.MillH2O_Screen" localSheetId="5">#REF!</definedName>
    <definedName name="F.M.MillH2O_Screen" localSheetId="10">#REF!</definedName>
    <definedName name="F.M.MillH2O_Screen" localSheetId="6">#REF!</definedName>
    <definedName name="F.M.MillH2O_Screen" localSheetId="13">#REF!</definedName>
    <definedName name="F.M.MillH2O_Screen" localSheetId="12">#REF!</definedName>
    <definedName name="F.M.MillH2O_Screen">#REF!</definedName>
    <definedName name="F.M.MillH2O_Total" localSheetId="9">#REF!</definedName>
    <definedName name="F.M.MillH2O_Total" localSheetId="5">#REF!</definedName>
    <definedName name="F.M.MillH2O_Total" localSheetId="10">#REF!</definedName>
    <definedName name="F.M.MillH2O_Total" localSheetId="6">#REF!</definedName>
    <definedName name="F.M.MillH2O_Total" localSheetId="13">#REF!</definedName>
    <definedName name="F.M.MillH2O_Total" localSheetId="12">#REF!</definedName>
    <definedName name="F.M.MillH2O_Total">#REF!</definedName>
    <definedName name="F.M.OreToStorage_Al" localSheetId="9">#REF!</definedName>
    <definedName name="F.M.OreToStorage_Al" localSheetId="5">#REF!</definedName>
    <definedName name="F.M.OreToStorage_Al" localSheetId="10">#REF!</definedName>
    <definedName name="F.M.OreToStorage_Al" localSheetId="6">#REF!</definedName>
    <definedName name="F.M.OreToStorage_Al" localSheetId="13">#REF!</definedName>
    <definedName name="F.M.OreToStorage_Al" localSheetId="12">#REF!</definedName>
    <definedName name="F.M.OreToStorage_Al">#REF!</definedName>
    <definedName name="F.M.OreToStorage_Co" localSheetId="9">#REF!</definedName>
    <definedName name="F.M.OreToStorage_Co" localSheetId="5">#REF!</definedName>
    <definedName name="F.M.OreToStorage_Co" localSheetId="10">#REF!</definedName>
    <definedName name="F.M.OreToStorage_Co" localSheetId="6">#REF!</definedName>
    <definedName name="F.M.OreToStorage_Co" localSheetId="13">#REF!</definedName>
    <definedName name="F.M.OreToStorage_Co" localSheetId="12">#REF!</definedName>
    <definedName name="F.M.OreToStorage_Co">#REF!</definedName>
    <definedName name="F.M.OreToStorage_DryTonnes" localSheetId="9">#REF!</definedName>
    <definedName name="F.M.OreToStorage_DryTonnes" localSheetId="5">#REF!</definedName>
    <definedName name="F.M.OreToStorage_DryTonnes" localSheetId="10">#REF!</definedName>
    <definedName name="F.M.OreToStorage_DryTonnes" localSheetId="6">#REF!</definedName>
    <definedName name="F.M.OreToStorage_DryTonnes" localSheetId="13">#REF!</definedName>
    <definedName name="F.M.OreToStorage_DryTonnes" localSheetId="12">#REF!</definedName>
    <definedName name="F.M.OreToStorage_DryTonnes">#REF!</definedName>
    <definedName name="F.M.OreToStorage_DryTph" localSheetId="9">#REF!</definedName>
    <definedName name="F.M.OreToStorage_DryTph" localSheetId="5">#REF!</definedName>
    <definedName name="F.M.OreToStorage_DryTph" localSheetId="10">#REF!</definedName>
    <definedName name="F.M.OreToStorage_DryTph" localSheetId="6">#REF!</definedName>
    <definedName name="F.M.OreToStorage_DryTph" localSheetId="13">#REF!</definedName>
    <definedName name="F.M.OreToStorage_DryTph" localSheetId="12">#REF!</definedName>
    <definedName name="F.M.OreToStorage_DryTph">#REF!</definedName>
    <definedName name="F.M.OreToStorage_Fe" localSheetId="9">#REF!</definedName>
    <definedName name="F.M.OreToStorage_Fe" localSheetId="5">#REF!</definedName>
    <definedName name="F.M.OreToStorage_Fe" localSheetId="10">#REF!</definedName>
    <definedName name="F.M.OreToStorage_Fe" localSheetId="6">#REF!</definedName>
    <definedName name="F.M.OreToStorage_Fe" localSheetId="13">#REF!</definedName>
    <definedName name="F.M.OreToStorage_Fe" localSheetId="12">#REF!</definedName>
    <definedName name="F.M.OreToStorage_Fe">#REF!</definedName>
    <definedName name="F.M.OreToStorage_Mg" localSheetId="9">#REF!</definedName>
    <definedName name="F.M.OreToStorage_Mg" localSheetId="5">#REF!</definedName>
    <definedName name="F.M.OreToStorage_Mg" localSheetId="10">#REF!</definedName>
    <definedName name="F.M.OreToStorage_Mg" localSheetId="6">#REF!</definedName>
    <definedName name="F.M.OreToStorage_Mg" localSheetId="13">#REF!</definedName>
    <definedName name="F.M.OreToStorage_Mg" localSheetId="12">#REF!</definedName>
    <definedName name="F.M.OreToStorage_Mg">#REF!</definedName>
    <definedName name="F.M.OreToStorage_Ni" localSheetId="9">#REF!</definedName>
    <definedName name="F.M.OreToStorage_Ni" localSheetId="5">#REF!</definedName>
    <definedName name="F.M.OreToStorage_Ni" localSheetId="10">#REF!</definedName>
    <definedName name="F.M.OreToStorage_Ni" localSheetId="6">#REF!</definedName>
    <definedName name="F.M.OreToStorage_Ni" localSheetId="13">#REF!</definedName>
    <definedName name="F.M.OreToStorage_Ni" localSheetId="12">#REF!</definedName>
    <definedName name="F.M.OreToStorage_Ni">#REF!</definedName>
    <definedName name="F.M.OreToStorage_PulpDensity" localSheetId="9">#REF!</definedName>
    <definedName name="F.M.OreToStorage_PulpDensity" localSheetId="5">#REF!</definedName>
    <definedName name="F.M.OreToStorage_PulpDensity" localSheetId="10">#REF!</definedName>
    <definedName name="F.M.OreToStorage_PulpDensity" localSheetId="6">#REF!</definedName>
    <definedName name="F.M.OreToStorage_PulpDensity" localSheetId="13">#REF!</definedName>
    <definedName name="F.M.OreToStorage_PulpDensity" localSheetId="12">#REF!</definedName>
    <definedName name="F.M.OreToStorage_PulpDensity">#REF!</definedName>
    <definedName name="F.M.OreToStorage_PulpYieldStress" localSheetId="9">#REF!</definedName>
    <definedName name="F.M.OreToStorage_PulpYieldStress" localSheetId="5">#REF!</definedName>
    <definedName name="F.M.OreToStorage_PulpYieldStress" localSheetId="10">#REF!</definedName>
    <definedName name="F.M.OreToStorage_PulpYieldStress" localSheetId="6">#REF!</definedName>
    <definedName name="F.M.OreToStorage_PulpYieldStress" localSheetId="13">#REF!</definedName>
    <definedName name="F.M.OreToStorage_PulpYieldStress" localSheetId="12">#REF!</definedName>
    <definedName name="F.M.OreToStorage_PulpYieldStress">#REF!</definedName>
    <definedName name="F.M.OreToStorage_Si" localSheetId="9">#REF!</definedName>
    <definedName name="F.M.OreToStorage_Si" localSheetId="5">#REF!</definedName>
    <definedName name="F.M.OreToStorage_Si" localSheetId="10">#REF!</definedName>
    <definedName name="F.M.OreToStorage_Si" localSheetId="6">#REF!</definedName>
    <definedName name="F.M.OreToStorage_Si" localSheetId="13">#REF!</definedName>
    <definedName name="F.M.OreToStorage_Si" localSheetId="12">#REF!</definedName>
    <definedName name="F.M.OreToStorage_Si">#REF!</definedName>
    <definedName name="F.M.OreToStorage_Volume" localSheetId="9">#REF!</definedName>
    <definedName name="F.M.OreToStorage_Volume" localSheetId="5">#REF!</definedName>
    <definedName name="F.M.OreToStorage_Volume" localSheetId="10">#REF!</definedName>
    <definedName name="F.M.OreToStorage_Volume" localSheetId="6">#REF!</definedName>
    <definedName name="F.M.OreToStorage_Volume" localSheetId="13">#REF!</definedName>
    <definedName name="F.M.OreToStorage_Volume" localSheetId="12">#REF!</definedName>
    <definedName name="F.M.OreToStorage_Volume">#REF!</definedName>
    <definedName name="F.M.OreToStorage_VolumePerHr" localSheetId="9">#REF!</definedName>
    <definedName name="F.M.OreToStorage_VolumePerHr" localSheetId="5">#REF!</definedName>
    <definedName name="F.M.OreToStorage_VolumePerHr" localSheetId="10">#REF!</definedName>
    <definedName name="F.M.OreToStorage_VolumePerHr" localSheetId="6">#REF!</definedName>
    <definedName name="F.M.OreToStorage_VolumePerHr" localSheetId="13">#REF!</definedName>
    <definedName name="F.M.OreToStorage_VolumePerHr" localSheetId="12">#REF!</definedName>
    <definedName name="F.M.OreToStorage_VolumePerHr">#REF!</definedName>
    <definedName name="F.Y.CV1_Moisture" localSheetId="9">#REF!</definedName>
    <definedName name="F.Y.CV1_Moisture" localSheetId="5">#REF!</definedName>
    <definedName name="F.Y.CV1_Moisture" localSheetId="10">#REF!</definedName>
    <definedName name="F.Y.CV1_Moisture" localSheetId="6">#REF!</definedName>
    <definedName name="F.Y.CV1_Moisture" localSheetId="13">#REF!</definedName>
    <definedName name="F.Y.CV1_Moisture" localSheetId="12">#REF!</definedName>
    <definedName name="F.Y.CV1_Moisture">#REF!</definedName>
    <definedName name="F.Y.CV2_Al" localSheetId="9">#REF!</definedName>
    <definedName name="F.Y.CV2_Al" localSheetId="5">#REF!</definedName>
    <definedName name="F.Y.CV2_Al" localSheetId="10">#REF!</definedName>
    <definedName name="F.Y.CV2_Al" localSheetId="6">#REF!</definedName>
    <definedName name="F.Y.CV2_Al" localSheetId="13">#REF!</definedName>
    <definedName name="F.Y.CV2_Al" localSheetId="12">#REF!</definedName>
    <definedName name="F.Y.CV2_Al">#REF!</definedName>
    <definedName name="F.Y.CV2_Co" localSheetId="9">#REF!</definedName>
    <definedName name="F.Y.CV2_Co" localSheetId="5">#REF!</definedName>
    <definedName name="F.Y.CV2_Co" localSheetId="10">#REF!</definedName>
    <definedName name="F.Y.CV2_Co" localSheetId="6">#REF!</definedName>
    <definedName name="F.Y.CV2_Co" localSheetId="13">#REF!</definedName>
    <definedName name="F.Y.CV2_Co" localSheetId="12">#REF!</definedName>
    <definedName name="F.Y.CV2_Co">#REF!</definedName>
    <definedName name="F.Y.CV2_DryTonnes" localSheetId="9">#REF!</definedName>
    <definedName name="F.Y.CV2_DryTonnes" localSheetId="5">#REF!</definedName>
    <definedName name="F.Y.CV2_DryTonnes" localSheetId="10">#REF!</definedName>
    <definedName name="F.Y.CV2_DryTonnes" localSheetId="6">#REF!</definedName>
    <definedName name="F.Y.CV2_DryTonnes" localSheetId="13">#REF!</definedName>
    <definedName name="F.Y.CV2_DryTonnes" localSheetId="12">#REF!</definedName>
    <definedName name="F.Y.CV2_DryTonnes">#REF!</definedName>
    <definedName name="F.Y.CV2_dtph" localSheetId="9">#REF!</definedName>
    <definedName name="F.Y.CV2_dtph" localSheetId="5">#REF!</definedName>
    <definedName name="F.Y.CV2_dtph" localSheetId="10">#REF!</definedName>
    <definedName name="F.Y.CV2_dtph" localSheetId="6">#REF!</definedName>
    <definedName name="F.Y.CV2_dtph" localSheetId="13">#REF!</definedName>
    <definedName name="F.Y.CV2_dtph" localSheetId="12">#REF!</definedName>
    <definedName name="F.Y.CV2_dtph">#REF!</definedName>
    <definedName name="F.Y.CV2_Fe" localSheetId="9">#REF!</definedName>
    <definedName name="F.Y.CV2_Fe" localSheetId="5">#REF!</definedName>
    <definedName name="F.Y.CV2_Fe" localSheetId="10">#REF!</definedName>
    <definedName name="F.Y.CV2_Fe" localSheetId="6">#REF!</definedName>
    <definedName name="F.Y.CV2_Fe" localSheetId="13">#REF!</definedName>
    <definedName name="F.Y.CV2_Fe" localSheetId="12">#REF!</definedName>
    <definedName name="F.Y.CV2_Fe">#REF!</definedName>
    <definedName name="F.Y.CV2_Mg" localSheetId="9">#REF!</definedName>
    <definedName name="F.Y.CV2_Mg" localSheetId="5">#REF!</definedName>
    <definedName name="F.Y.CV2_Mg" localSheetId="10">#REF!</definedName>
    <definedName name="F.Y.CV2_Mg" localSheetId="6">#REF!</definedName>
    <definedName name="F.Y.CV2_Mg" localSheetId="13">#REF!</definedName>
    <definedName name="F.Y.CV2_Mg" localSheetId="12">#REF!</definedName>
    <definedName name="F.Y.CV2_Mg">#REF!</definedName>
    <definedName name="F.Y.CV2_Ni" localSheetId="9">#REF!</definedName>
    <definedName name="F.Y.CV2_Ni" localSheetId="5">#REF!</definedName>
    <definedName name="F.Y.CV2_Ni" localSheetId="10">#REF!</definedName>
    <definedName name="F.Y.CV2_Ni" localSheetId="6">#REF!</definedName>
    <definedName name="F.Y.CV2_Ni" localSheetId="13">#REF!</definedName>
    <definedName name="F.Y.CV2_Ni" localSheetId="12">#REF!</definedName>
    <definedName name="F.Y.CV2_Ni">#REF!</definedName>
    <definedName name="F.Y.CV2_Si" localSheetId="9">#REF!</definedName>
    <definedName name="F.Y.CV2_Si" localSheetId="5">#REF!</definedName>
    <definedName name="F.Y.CV2_Si" localSheetId="10">#REF!</definedName>
    <definedName name="F.Y.CV2_Si" localSheetId="6">#REF!</definedName>
    <definedName name="F.Y.CV2_Si" localSheetId="13">#REF!</definedName>
    <definedName name="F.Y.CV2_Si" localSheetId="12">#REF!</definedName>
    <definedName name="F.Y.CV2_Si">#REF!</definedName>
    <definedName name="F.Y.Mill_Availability" localSheetId="9">#REF!</definedName>
    <definedName name="F.Y.Mill_Availability" localSheetId="5">#REF!</definedName>
    <definedName name="F.Y.Mill_Availability" localSheetId="10">#REF!</definedName>
    <definedName name="F.Y.Mill_Availability" localSheetId="6">#REF!</definedName>
    <definedName name="F.Y.Mill_Availability" localSheetId="13">#REF!</definedName>
    <definedName name="F.Y.Mill_Availability" localSheetId="12">#REF!</definedName>
    <definedName name="F.Y.Mill_Availability">#REF!</definedName>
    <definedName name="F.Y.Mill_Downtime" localSheetId="9">#REF!</definedName>
    <definedName name="F.Y.Mill_Downtime" localSheetId="5">#REF!</definedName>
    <definedName name="F.Y.Mill_Downtime" localSheetId="10">#REF!</definedName>
    <definedName name="F.Y.Mill_Downtime" localSheetId="6">#REF!</definedName>
    <definedName name="F.Y.Mill_Downtime" localSheetId="13">#REF!</definedName>
    <definedName name="F.Y.Mill_Downtime" localSheetId="12">#REF!</definedName>
    <definedName name="F.Y.Mill_Downtime">#REF!</definedName>
    <definedName name="F.Y.Mill_DryTonnes" localSheetId="9">#REF!</definedName>
    <definedName name="F.Y.Mill_DryTonnes" localSheetId="5">#REF!</definedName>
    <definedName name="F.Y.Mill_DryTonnes" localSheetId="10">#REF!</definedName>
    <definedName name="F.Y.Mill_DryTonnes" localSheetId="6">#REF!</definedName>
    <definedName name="F.Y.Mill_DryTonnes" localSheetId="13">#REF!</definedName>
    <definedName name="F.Y.Mill_DryTonnes" localSheetId="12">#REF!</definedName>
    <definedName name="F.Y.Mill_DryTonnes">#REF!</definedName>
    <definedName name="F.Y.Mill_DryTph" localSheetId="9">#REF!</definedName>
    <definedName name="F.Y.Mill_DryTph" localSheetId="5">#REF!</definedName>
    <definedName name="F.Y.Mill_DryTph" localSheetId="10">#REF!</definedName>
    <definedName name="F.Y.Mill_DryTph" localSheetId="6">#REF!</definedName>
    <definedName name="F.Y.Mill_DryTph" localSheetId="13">#REF!</definedName>
    <definedName name="F.Y.Mill_DryTph" localSheetId="12">#REF!</definedName>
    <definedName name="F.Y.Mill_DryTph">#REF!</definedName>
    <definedName name="F.Y.Mill_PowerDraw" localSheetId="9">#REF!</definedName>
    <definedName name="F.Y.Mill_PowerDraw" localSheetId="5">#REF!</definedName>
    <definedName name="F.Y.Mill_PowerDraw" localSheetId="10">#REF!</definedName>
    <definedName name="F.Y.Mill_PowerDraw" localSheetId="6">#REF!</definedName>
    <definedName name="F.Y.Mill_PowerDraw" localSheetId="13">#REF!</definedName>
    <definedName name="F.Y.Mill_PowerDraw" localSheetId="12">#REF!</definedName>
    <definedName name="F.Y.Mill_PowerDraw">#REF!</definedName>
    <definedName name="F.Y.Mill_PowerDrawPerTonne" localSheetId="9">#REF!</definedName>
    <definedName name="F.Y.Mill_PowerDrawPerTonne" localSheetId="5">#REF!</definedName>
    <definedName name="F.Y.Mill_PowerDrawPerTonne" localSheetId="10">#REF!</definedName>
    <definedName name="F.Y.Mill_PowerDrawPerTonne" localSheetId="6">#REF!</definedName>
    <definedName name="F.Y.Mill_PowerDrawPerTonne" localSheetId="13">#REF!</definedName>
    <definedName name="F.Y.Mill_PowerDrawPerTonne" localSheetId="12">#REF!</definedName>
    <definedName name="F.Y.Mill_PowerDrawPerTonne">#REF!</definedName>
    <definedName name="F.Y.Mill_Uptime" localSheetId="9">#REF!</definedName>
    <definedName name="F.Y.Mill_Uptime" localSheetId="5">#REF!</definedName>
    <definedName name="F.Y.Mill_Uptime" localSheetId="10">#REF!</definedName>
    <definedName name="F.Y.Mill_Uptime" localSheetId="6">#REF!</definedName>
    <definedName name="F.Y.Mill_Uptime" localSheetId="13">#REF!</definedName>
    <definedName name="F.Y.Mill_Uptime" localSheetId="12">#REF!</definedName>
    <definedName name="F.Y.Mill_Uptime">#REF!</definedName>
    <definedName name="F.Y.Mill_Utilization" localSheetId="9">#REF!</definedName>
    <definedName name="F.Y.Mill_Utilization" localSheetId="5">#REF!</definedName>
    <definedName name="F.Y.Mill_Utilization" localSheetId="10">#REF!</definedName>
    <definedName name="F.Y.Mill_Utilization" localSheetId="6">#REF!</definedName>
    <definedName name="F.Y.Mill_Utilization" localSheetId="13">#REF!</definedName>
    <definedName name="F.Y.Mill_Utilization" localSheetId="12">#REF!</definedName>
    <definedName name="F.Y.Mill_Utilization">#REF!</definedName>
    <definedName name="F.Y.Mill_WetTonnes" localSheetId="9">#REF!</definedName>
    <definedName name="F.Y.Mill_WetTonnes" localSheetId="5">#REF!</definedName>
    <definedName name="F.Y.Mill_WetTonnes" localSheetId="10">#REF!</definedName>
    <definedName name="F.Y.Mill_WetTonnes" localSheetId="6">#REF!</definedName>
    <definedName name="F.Y.Mill_WetTonnes" localSheetId="13">#REF!</definedName>
    <definedName name="F.Y.Mill_WetTonnes" localSheetId="12">#REF!</definedName>
    <definedName name="F.Y.Mill_WetTonnes">#REF!</definedName>
    <definedName name="F.Y.Mill_WetTph" localSheetId="9">#REF!</definedName>
    <definedName name="F.Y.Mill_WetTph" localSheetId="5">#REF!</definedName>
    <definedName name="F.Y.Mill_WetTph" localSheetId="10">#REF!</definedName>
    <definedName name="F.Y.Mill_WetTph" localSheetId="6">#REF!</definedName>
    <definedName name="F.Y.Mill_WetTph" localSheetId="13">#REF!</definedName>
    <definedName name="F.Y.Mill_WetTph" localSheetId="12">#REF!</definedName>
    <definedName name="F.Y.Mill_WetTph">#REF!</definedName>
    <definedName name="F.Y.MillFeed_Al" localSheetId="9">#REF!</definedName>
    <definedName name="F.Y.MillFeed_Al" localSheetId="5">#REF!</definedName>
    <definedName name="F.Y.MillFeed_Al" localSheetId="10">#REF!</definedName>
    <definedName name="F.Y.MillFeed_Al" localSheetId="6">#REF!</definedName>
    <definedName name="F.Y.MillFeed_Al" localSheetId="13">#REF!</definedName>
    <definedName name="F.Y.MillFeed_Al" localSheetId="12">#REF!</definedName>
    <definedName name="F.Y.MillFeed_Al">#REF!</definedName>
    <definedName name="F.Y.MillFeed_Co" localSheetId="9">#REF!</definedName>
    <definedName name="F.Y.MillFeed_Co" localSheetId="5">#REF!</definedName>
    <definedName name="F.Y.MillFeed_Co" localSheetId="10">#REF!</definedName>
    <definedName name="F.Y.MillFeed_Co" localSheetId="6">#REF!</definedName>
    <definedName name="F.Y.MillFeed_Co" localSheetId="13">#REF!</definedName>
    <definedName name="F.Y.MillFeed_Co" localSheetId="12">#REF!</definedName>
    <definedName name="F.Y.MillFeed_Co">#REF!</definedName>
    <definedName name="F.Y.MillFeed_Fe" localSheetId="9">#REF!</definedName>
    <definedName name="F.Y.MillFeed_Fe" localSheetId="5">#REF!</definedName>
    <definedName name="F.Y.MillFeed_Fe" localSheetId="10">#REF!</definedName>
    <definedName name="F.Y.MillFeed_Fe" localSheetId="6">#REF!</definedName>
    <definedName name="F.Y.MillFeed_Fe" localSheetId="13">#REF!</definedName>
    <definedName name="F.Y.MillFeed_Fe" localSheetId="12">#REF!</definedName>
    <definedName name="F.Y.MillFeed_Fe">#REF!</definedName>
    <definedName name="F.Y.MillFeed_Mg" localSheetId="9">#REF!</definedName>
    <definedName name="F.Y.MillFeed_Mg" localSheetId="5">#REF!</definedName>
    <definedName name="F.Y.MillFeed_Mg" localSheetId="10">#REF!</definedName>
    <definedName name="F.Y.MillFeed_Mg" localSheetId="6">#REF!</definedName>
    <definedName name="F.Y.MillFeed_Mg" localSheetId="13">#REF!</definedName>
    <definedName name="F.Y.MillFeed_Mg" localSheetId="12">#REF!</definedName>
    <definedName name="F.Y.MillFeed_Mg">#REF!</definedName>
    <definedName name="F.Y.MillFeed_Ni" localSheetId="9">#REF!</definedName>
    <definedName name="F.Y.MillFeed_Ni" localSheetId="5">#REF!</definedName>
    <definedName name="F.Y.MillFeed_Ni" localSheetId="10">#REF!</definedName>
    <definedName name="F.Y.MillFeed_Ni" localSheetId="6">#REF!</definedName>
    <definedName name="F.Y.MillFeed_Ni" localSheetId="13">#REF!</definedName>
    <definedName name="F.Y.MillFeed_Ni" localSheetId="12">#REF!</definedName>
    <definedName name="F.Y.MillFeed_Ni">#REF!</definedName>
    <definedName name="F.Y.MillFeed_Si" localSheetId="9">#REF!</definedName>
    <definedName name="F.Y.MillFeed_Si" localSheetId="5">#REF!</definedName>
    <definedName name="F.Y.MillFeed_Si" localSheetId="10">#REF!</definedName>
    <definedName name="F.Y.MillFeed_Si" localSheetId="6">#REF!</definedName>
    <definedName name="F.Y.MillFeed_Si" localSheetId="13">#REF!</definedName>
    <definedName name="F.Y.MillFeed_Si" localSheetId="12">#REF!</definedName>
    <definedName name="F.Y.MillFeed_Si">#REF!</definedName>
    <definedName name="F.Y.MillH2O_Head" localSheetId="9">#REF!</definedName>
    <definedName name="F.Y.MillH2O_Head" localSheetId="5">#REF!</definedName>
    <definedName name="F.Y.MillH2O_Head" localSheetId="10">#REF!</definedName>
    <definedName name="F.Y.MillH2O_Head" localSheetId="6">#REF!</definedName>
    <definedName name="F.Y.MillH2O_Head" localSheetId="13">#REF!</definedName>
    <definedName name="F.Y.MillH2O_Head" localSheetId="12">#REF!</definedName>
    <definedName name="F.Y.MillH2O_Head">#REF!</definedName>
    <definedName name="F.Y.MillH2O_Screen" localSheetId="9">#REF!</definedName>
    <definedName name="F.Y.MillH2O_Screen" localSheetId="5">#REF!</definedName>
    <definedName name="F.Y.MillH2O_Screen" localSheetId="10">#REF!</definedName>
    <definedName name="F.Y.MillH2O_Screen" localSheetId="6">#REF!</definedName>
    <definedName name="F.Y.MillH2O_Screen" localSheetId="13">#REF!</definedName>
    <definedName name="F.Y.MillH2O_Screen" localSheetId="12">#REF!</definedName>
    <definedName name="F.Y.MillH2O_Screen">#REF!</definedName>
    <definedName name="F.Y.MillH2O_Total" localSheetId="9">#REF!</definedName>
    <definedName name="F.Y.MillH2O_Total" localSheetId="5">#REF!</definedName>
    <definedName name="F.Y.MillH2O_Total" localSheetId="10">#REF!</definedName>
    <definedName name="F.Y.MillH2O_Total" localSheetId="6">#REF!</definedName>
    <definedName name="F.Y.MillH2O_Total" localSheetId="13">#REF!</definedName>
    <definedName name="F.Y.MillH2O_Total" localSheetId="12">#REF!</definedName>
    <definedName name="F.Y.MillH2O_Total">#REF!</definedName>
    <definedName name="F.Y.OreToStorage_Al" localSheetId="9">#REF!</definedName>
    <definedName name="F.Y.OreToStorage_Al" localSheetId="5">#REF!</definedName>
    <definedName name="F.Y.OreToStorage_Al" localSheetId="10">#REF!</definedName>
    <definedName name="F.Y.OreToStorage_Al" localSheetId="6">#REF!</definedName>
    <definedName name="F.Y.OreToStorage_Al" localSheetId="13">#REF!</definedName>
    <definedName name="F.Y.OreToStorage_Al" localSheetId="12">#REF!</definedName>
    <definedName name="F.Y.OreToStorage_Al">#REF!</definedName>
    <definedName name="F.Y.OreToStorage_Co" localSheetId="9">#REF!</definedName>
    <definedName name="F.Y.OreToStorage_Co" localSheetId="5">#REF!</definedName>
    <definedName name="F.Y.OreToStorage_Co" localSheetId="10">#REF!</definedName>
    <definedName name="F.Y.OreToStorage_Co" localSheetId="6">#REF!</definedName>
    <definedName name="F.Y.OreToStorage_Co" localSheetId="13">#REF!</definedName>
    <definedName name="F.Y.OreToStorage_Co" localSheetId="12">#REF!</definedName>
    <definedName name="F.Y.OreToStorage_Co">#REF!</definedName>
    <definedName name="F.Y.OreToStorage_DryTonnes" localSheetId="9">#REF!</definedName>
    <definedName name="F.Y.OreToStorage_DryTonnes" localSheetId="5">#REF!</definedName>
    <definedName name="F.Y.OreToStorage_DryTonnes" localSheetId="10">#REF!</definedName>
    <definedName name="F.Y.OreToStorage_DryTonnes" localSheetId="6">#REF!</definedName>
    <definedName name="F.Y.OreToStorage_DryTonnes" localSheetId="13">#REF!</definedName>
    <definedName name="F.Y.OreToStorage_DryTonnes" localSheetId="12">#REF!</definedName>
    <definedName name="F.Y.OreToStorage_DryTonnes">#REF!</definedName>
    <definedName name="F.Y.OreToStorage_DryTph" localSheetId="9">#REF!</definedName>
    <definedName name="F.Y.OreToStorage_DryTph" localSheetId="5">#REF!</definedName>
    <definedName name="F.Y.OreToStorage_DryTph" localSheetId="10">#REF!</definedName>
    <definedName name="F.Y.OreToStorage_DryTph" localSheetId="6">#REF!</definedName>
    <definedName name="F.Y.OreToStorage_DryTph" localSheetId="13">#REF!</definedName>
    <definedName name="F.Y.OreToStorage_DryTph" localSheetId="12">#REF!</definedName>
    <definedName name="F.Y.OreToStorage_DryTph">#REF!</definedName>
    <definedName name="F.Y.OreToStorage_Fe" localSheetId="9">#REF!</definedName>
    <definedName name="F.Y.OreToStorage_Fe" localSheetId="5">#REF!</definedName>
    <definedName name="F.Y.OreToStorage_Fe" localSheetId="10">#REF!</definedName>
    <definedName name="F.Y.OreToStorage_Fe" localSheetId="6">#REF!</definedName>
    <definedName name="F.Y.OreToStorage_Fe" localSheetId="13">#REF!</definedName>
    <definedName name="F.Y.OreToStorage_Fe" localSheetId="12">#REF!</definedName>
    <definedName name="F.Y.OreToStorage_Fe">#REF!</definedName>
    <definedName name="F.Y.OreToStorage_Mg" localSheetId="9">#REF!</definedName>
    <definedName name="F.Y.OreToStorage_Mg" localSheetId="5">#REF!</definedName>
    <definedName name="F.Y.OreToStorage_Mg" localSheetId="10">#REF!</definedName>
    <definedName name="F.Y.OreToStorage_Mg" localSheetId="6">#REF!</definedName>
    <definedName name="F.Y.OreToStorage_Mg" localSheetId="13">#REF!</definedName>
    <definedName name="F.Y.OreToStorage_Mg" localSheetId="12">#REF!</definedName>
    <definedName name="F.Y.OreToStorage_Mg">#REF!</definedName>
    <definedName name="F.Y.OreToStorage_Ni" localSheetId="9">#REF!</definedName>
    <definedName name="F.Y.OreToStorage_Ni" localSheetId="5">#REF!</definedName>
    <definedName name="F.Y.OreToStorage_Ni" localSheetId="10">#REF!</definedName>
    <definedName name="F.Y.OreToStorage_Ni" localSheetId="6">#REF!</definedName>
    <definedName name="F.Y.OreToStorage_Ni" localSheetId="13">#REF!</definedName>
    <definedName name="F.Y.OreToStorage_Ni" localSheetId="12">#REF!</definedName>
    <definedName name="F.Y.OreToStorage_Ni">#REF!</definedName>
    <definedName name="F.Y.OreToStorage_PulpDensity" localSheetId="9">#REF!</definedName>
    <definedName name="F.Y.OreToStorage_PulpDensity" localSheetId="5">#REF!</definedName>
    <definedName name="F.Y.OreToStorage_PulpDensity" localSheetId="10">#REF!</definedName>
    <definedName name="F.Y.OreToStorage_PulpDensity" localSheetId="6">#REF!</definedName>
    <definedName name="F.Y.OreToStorage_PulpDensity" localSheetId="13">#REF!</definedName>
    <definedName name="F.Y.OreToStorage_PulpDensity" localSheetId="12">#REF!</definedName>
    <definedName name="F.Y.OreToStorage_PulpDensity">#REF!</definedName>
    <definedName name="F.Y.OreToStorage_PulpYieldStress" localSheetId="9">#REF!</definedName>
    <definedName name="F.Y.OreToStorage_PulpYieldStress" localSheetId="5">#REF!</definedName>
    <definedName name="F.Y.OreToStorage_PulpYieldStress" localSheetId="10">#REF!</definedName>
    <definedName name="F.Y.OreToStorage_PulpYieldStress" localSheetId="6">#REF!</definedName>
    <definedName name="F.Y.OreToStorage_PulpYieldStress" localSheetId="13">#REF!</definedName>
    <definedName name="F.Y.OreToStorage_PulpYieldStress" localSheetId="12">#REF!</definedName>
    <definedName name="F.Y.OreToStorage_PulpYieldStress">#REF!</definedName>
    <definedName name="F.Y.OreToStorage_Si" localSheetId="9">#REF!</definedName>
    <definedName name="F.Y.OreToStorage_Si" localSheetId="5">#REF!</definedName>
    <definedName name="F.Y.OreToStorage_Si" localSheetId="10">#REF!</definedName>
    <definedName name="F.Y.OreToStorage_Si" localSheetId="6">#REF!</definedName>
    <definedName name="F.Y.OreToStorage_Si" localSheetId="13">#REF!</definedName>
    <definedName name="F.Y.OreToStorage_Si" localSheetId="12">#REF!</definedName>
    <definedName name="F.Y.OreToStorage_Si">#REF!</definedName>
    <definedName name="F.Y.OreToStorage_Volume" localSheetId="9">#REF!</definedName>
    <definedName name="F.Y.OreToStorage_Volume" localSheetId="5">#REF!</definedName>
    <definedName name="F.Y.OreToStorage_Volume" localSheetId="10">#REF!</definedName>
    <definedName name="F.Y.OreToStorage_Volume" localSheetId="6">#REF!</definedName>
    <definedName name="F.Y.OreToStorage_Volume" localSheetId="13">#REF!</definedName>
    <definedName name="F.Y.OreToStorage_Volume" localSheetId="12">#REF!</definedName>
    <definedName name="F.Y.OreToStorage_Volume">#REF!</definedName>
    <definedName name="F.Y.OreToStorage_VolumePerHr" localSheetId="9">#REF!</definedName>
    <definedName name="F.Y.OreToStorage_VolumePerHr" localSheetId="5">#REF!</definedName>
    <definedName name="F.Y.OreToStorage_VolumePerHr" localSheetId="10">#REF!</definedName>
    <definedName name="F.Y.OreToStorage_VolumePerHr" localSheetId="6">#REF!</definedName>
    <definedName name="F.Y.OreToStorage_VolumePerHr" localSheetId="13">#REF!</definedName>
    <definedName name="F.Y.OreToStorage_VolumePerHr" localSheetId="12">#REF!</definedName>
    <definedName name="F.Y.OreToStorage_VolumePerHr">#REF!</definedName>
    <definedName name="F201.1" localSheetId="9">#REF!</definedName>
    <definedName name="F201.1" localSheetId="5">#REF!</definedName>
    <definedName name="F201.1" localSheetId="10">#REF!</definedName>
    <definedName name="F201.1" localSheetId="6">#REF!</definedName>
    <definedName name="F201.1" localSheetId="13">#REF!</definedName>
    <definedName name="F201.1" localSheetId="12">#REF!</definedName>
    <definedName name="F201.1">#REF!</definedName>
    <definedName name="F201.2" localSheetId="9">#REF!</definedName>
    <definedName name="F201.2" localSheetId="5">#REF!</definedName>
    <definedName name="F201.2" localSheetId="10">#REF!</definedName>
    <definedName name="F201.2" localSheetId="6">#REF!</definedName>
    <definedName name="F201.2" localSheetId="13">#REF!</definedName>
    <definedName name="F201.2" localSheetId="12">#REF!</definedName>
    <definedName name="F201.2">#REF!</definedName>
    <definedName name="F201.3" localSheetId="9">#REF!</definedName>
    <definedName name="F201.3" localSheetId="5">#REF!</definedName>
    <definedName name="F201.3" localSheetId="10">#REF!</definedName>
    <definedName name="F201.3" localSheetId="6">#REF!</definedName>
    <definedName name="F201.3" localSheetId="13">#REF!</definedName>
    <definedName name="F201.3" localSheetId="12">#REF!</definedName>
    <definedName name="F201.3">#REF!</definedName>
    <definedName name="F210.2" localSheetId="9">#REF!</definedName>
    <definedName name="F210.2" localSheetId="5">#REF!</definedName>
    <definedName name="F210.2" localSheetId="10">#REF!</definedName>
    <definedName name="F210.2" localSheetId="6">#REF!</definedName>
    <definedName name="F210.2" localSheetId="13">#REF!</definedName>
    <definedName name="F210.2" localSheetId="12">#REF!</definedName>
    <definedName name="F210.2">#REF!</definedName>
    <definedName name="F210.3" localSheetId="9">#REF!</definedName>
    <definedName name="F210.3" localSheetId="5">#REF!</definedName>
    <definedName name="F210.3" localSheetId="10">#REF!</definedName>
    <definedName name="F210.3" localSheetId="6">#REF!</definedName>
    <definedName name="F210.3" localSheetId="13">#REF!</definedName>
    <definedName name="F210.3" localSheetId="12">#REF!</definedName>
    <definedName name="F210.3">#REF!</definedName>
    <definedName name="F211.1" localSheetId="9">#REF!</definedName>
    <definedName name="F211.1" localSheetId="5">#REF!</definedName>
    <definedName name="F211.1" localSheetId="10">#REF!</definedName>
    <definedName name="F211.1" localSheetId="6">#REF!</definedName>
    <definedName name="F211.1" localSheetId="13">#REF!</definedName>
    <definedName name="F211.1" localSheetId="12">#REF!</definedName>
    <definedName name="F211.1">#REF!</definedName>
    <definedName name="F220.1" localSheetId="9">#REF!</definedName>
    <definedName name="F220.1" localSheetId="5">#REF!</definedName>
    <definedName name="F220.1" localSheetId="10">#REF!</definedName>
    <definedName name="F220.1" localSheetId="6">#REF!</definedName>
    <definedName name="F220.1" localSheetId="13">#REF!</definedName>
    <definedName name="F220.1" localSheetId="12">#REF!</definedName>
    <definedName name="F220.1">#REF!</definedName>
    <definedName name="fa" localSheetId="9">#REF!</definedName>
    <definedName name="fa" localSheetId="5">#REF!</definedName>
    <definedName name="fa" localSheetId="10">#REF!</definedName>
    <definedName name="fa" localSheetId="6">#REF!</definedName>
    <definedName name="fa" localSheetId="13">#REF!</definedName>
    <definedName name="fa" localSheetId="12">#REF!</definedName>
    <definedName name="fa">#REF!</definedName>
    <definedName name="FABI" localSheetId="9">Scheduled_Payment+Extra_Payment</definedName>
    <definedName name="FABI" localSheetId="5">Scheduled_Payment+Extra_Payment</definedName>
    <definedName name="FABI" localSheetId="10">Scheduled_Payment+Extra_Payment</definedName>
    <definedName name="FABI" localSheetId="6">Scheduled_Payment+Extra_Payment</definedName>
    <definedName name="FABI" localSheetId="13">Scheduled_Payment+Extra_Payment</definedName>
    <definedName name="FABI" localSheetId="12">Scheduled_Payment+Extra_Payment</definedName>
    <definedName name="FABI" localSheetId="1">Scheduled_Payment+Extra_Payment</definedName>
    <definedName name="FABI" localSheetId="11">Scheduled_Payment+Extra_Payment</definedName>
    <definedName name="FABI">Scheduled_Payment+Extra_Payment</definedName>
    <definedName name="FABIAN">#N/A</definedName>
    <definedName name="FAC" localSheetId="9" hidden="1">#REF!</definedName>
    <definedName name="FAC" localSheetId="5" hidden="1">#REF!</definedName>
    <definedName name="FAC" localSheetId="10" hidden="1">#REF!</definedName>
    <definedName name="FAC" localSheetId="6" hidden="1">#REF!</definedName>
    <definedName name="FAC" localSheetId="13" hidden="1">#REF!</definedName>
    <definedName name="FAC" localSheetId="12" hidden="1">#REF!</definedName>
    <definedName name="FAC" hidden="1">#REF!</definedName>
    <definedName name="FACTOR" localSheetId="9">#REF!</definedName>
    <definedName name="FACTOR" localSheetId="5">#REF!</definedName>
    <definedName name="FACTOR" localSheetId="10">#REF!</definedName>
    <definedName name="FACTOR" localSheetId="6">#REF!</definedName>
    <definedName name="FACTOR" localSheetId="13">#REF!</definedName>
    <definedName name="FACTOR" localSheetId="12">#REF!</definedName>
    <definedName name="FACTOR">#REF!</definedName>
    <definedName name="factorarena" localSheetId="9">#REF!</definedName>
    <definedName name="factorarena" localSheetId="5">#REF!</definedName>
    <definedName name="factorarena" localSheetId="10">#REF!</definedName>
    <definedName name="factorarena" localSheetId="6">#REF!</definedName>
    <definedName name="factorarena" localSheetId="13">#REF!</definedName>
    <definedName name="factorarena" localSheetId="12">#REF!</definedName>
    <definedName name="factorarena">#REF!</definedName>
    <definedName name="FactorCostoPotencia" localSheetId="9">#REF!</definedName>
    <definedName name="FactorCostoPotencia" localSheetId="5">#REF!</definedName>
    <definedName name="FactorCostoPotencia" localSheetId="10">#REF!</definedName>
    <definedName name="FactorCostoPotencia" localSheetId="6">#REF!</definedName>
    <definedName name="FactorCostoPotencia" localSheetId="12">[54]Modelo!#REF!</definedName>
    <definedName name="FactorCostoPotencia">#REF!</definedName>
    <definedName name="FactorMultFinal" localSheetId="12">#REF!</definedName>
    <definedName name="FactorMultFinal">#REF!</definedName>
    <definedName name="FactorMultiplicaCalculado" localSheetId="12">#REF!</definedName>
    <definedName name="FactorMultiplicaCalculado">#REF!</definedName>
    <definedName name="Factpb" localSheetId="9" hidden="1">#REF!</definedName>
    <definedName name="Factpb" localSheetId="5" hidden="1">#REF!</definedName>
    <definedName name="Factpb" localSheetId="10" hidden="1">#REF!</definedName>
    <definedName name="Factpb" localSheetId="6" hidden="1">#REF!</definedName>
    <definedName name="Factpb" localSheetId="13" hidden="1">#REF!</definedName>
    <definedName name="Factpb" localSheetId="12" hidden="1">#REF!</definedName>
    <definedName name="Factpb" hidden="1">#REF!</definedName>
    <definedName name="Factpb2" localSheetId="9" hidden="1">#REF!</definedName>
    <definedName name="Factpb2" localSheetId="5" hidden="1">#REF!</definedName>
    <definedName name="Factpb2" localSheetId="10" hidden="1">#REF!</definedName>
    <definedName name="Factpb2" localSheetId="6" hidden="1">#REF!</definedName>
    <definedName name="Factpb2" localSheetId="13" hidden="1">#REF!</definedName>
    <definedName name="Factpb2" localSheetId="12" hidden="1">#REF!</definedName>
    <definedName name="Factpb2" hidden="1">#REF!</definedName>
    <definedName name="FALTANTES1" localSheetId="10">#REF!</definedName>
    <definedName name="FALTANTES1" localSheetId="12">'[77]CANT OBRA'!$A:$IV</definedName>
    <definedName name="FALTANTES1">#REF!</definedName>
    <definedName name="fattore_inflaz" localSheetId="9">#REF!</definedName>
    <definedName name="fattore_inflaz" localSheetId="5">#REF!</definedName>
    <definedName name="fattore_inflaz" localSheetId="10">#REF!</definedName>
    <definedName name="fattore_inflaz" localSheetId="6">#REF!</definedName>
    <definedName name="fattore_inflaz" localSheetId="13">#REF!</definedName>
    <definedName name="fattore_inflaz" localSheetId="12">#REF!</definedName>
    <definedName name="fattore_inflaz">#REF!</definedName>
    <definedName name="fattore_inflaz1" localSheetId="9">#REF!</definedName>
    <definedName name="fattore_inflaz1" localSheetId="5">#REF!</definedName>
    <definedName name="fattore_inflaz1" localSheetId="10">#REF!</definedName>
    <definedName name="fattore_inflaz1" localSheetId="6">#REF!</definedName>
    <definedName name="fattore_inflaz1" localSheetId="13">#REF!</definedName>
    <definedName name="fattore_inflaz1" localSheetId="12">#REF!</definedName>
    <definedName name="fattore_inflaz1">#REF!</definedName>
    <definedName name="fb" localSheetId="9">#REF!</definedName>
    <definedName name="fb" localSheetId="5">#REF!</definedName>
    <definedName name="fb" localSheetId="10">#REF!</definedName>
    <definedName name="fb" localSheetId="6">#REF!</definedName>
    <definedName name="fb" localSheetId="13">#REF!</definedName>
    <definedName name="fb" localSheetId="12">#REF!</definedName>
    <definedName name="fb">#REF!</definedName>
    <definedName name="fcv" localSheetId="9">#REF!</definedName>
    <definedName name="fcv" localSheetId="5">#REF!</definedName>
    <definedName name="fcv" localSheetId="10">#REF!</definedName>
    <definedName name="fcv" localSheetId="6">#REF!</definedName>
    <definedName name="fcv" localSheetId="13">#REF!</definedName>
    <definedName name="fcv" localSheetId="12">#REF!</definedName>
    <definedName name="fcv">#REF!</definedName>
    <definedName name="fd" localSheetId="9">#REF!</definedName>
    <definedName name="fd" localSheetId="5">#REF!</definedName>
    <definedName name="fd" localSheetId="10">#REF!</definedName>
    <definedName name="fd" localSheetId="6">#REF!</definedName>
    <definedName name="fd" localSheetId="13">#REF!</definedName>
    <definedName name="fd" localSheetId="12">#REF!</definedName>
    <definedName name="fd">#REF!</definedName>
    <definedName name="fda" localSheetId="9" hidden="1">{"TAB1",#N/A,TRUE,"GENERAL";"TAB2",#N/A,TRUE,"GENERAL";"TAB3",#N/A,TRUE,"GENERAL";"TAB4",#N/A,TRUE,"GENERAL";"TAB5",#N/A,TRUE,"GENERAL"}</definedName>
    <definedName name="fda" localSheetId="5" hidden="1">{"TAB1",#N/A,TRUE,"GENERAL";"TAB2",#N/A,TRUE,"GENERAL";"TAB3",#N/A,TRUE,"GENERAL";"TAB4",#N/A,TRUE,"GENERAL";"TAB5",#N/A,TRUE,"GENERAL"}</definedName>
    <definedName name="fda" localSheetId="10" hidden="1">{"TAB1",#N/A,TRUE,"GENERAL";"TAB2",#N/A,TRUE,"GENERAL";"TAB3",#N/A,TRUE,"GENERAL";"TAB4",#N/A,TRUE,"GENERAL";"TAB5",#N/A,TRUE,"GENERAL"}</definedName>
    <definedName name="fda" localSheetId="6" hidden="1">{"TAB1",#N/A,TRUE,"GENERAL";"TAB2",#N/A,TRUE,"GENERAL";"TAB3",#N/A,TRUE,"GENERAL";"TAB4",#N/A,TRUE,"GENERAL";"TAB5",#N/A,TRUE,"GENERAL"}</definedName>
    <definedName name="fda" localSheetId="13" hidden="1">{"TAB1",#N/A,TRUE,"GENERAL";"TAB2",#N/A,TRUE,"GENERAL";"TAB3",#N/A,TRUE,"GENERAL";"TAB4",#N/A,TRUE,"GENERAL";"TAB5",#N/A,TRUE,"GENERAL"}</definedName>
    <definedName name="fda" localSheetId="12" hidden="1">{"TAB1",#N/A,TRUE,"GENERAL";"TAB2",#N/A,TRUE,"GENERAL";"TAB3",#N/A,TRUE,"GENERAL";"TAB4",#N/A,TRUE,"GENERAL";"TAB5",#N/A,TRUE,"GENERAL"}</definedName>
    <definedName name="fda" hidden="1">{"TAB1",#N/A,TRUE,"GENERAL";"TAB2",#N/A,TRUE,"GENERAL";"TAB3",#N/A,TRUE,"GENERAL";"TAB4",#N/A,TRUE,"GENERAL";"TAB5",#N/A,TRUE,"GENERAL"}</definedName>
    <definedName name="fdadsfa" localSheetId="9" hidden="1">{"PRES REHAB ARM-PER POR ITEMS  KM A KM",#N/A,TRUE,"Rehabilitacion Arm-Per"}</definedName>
    <definedName name="fdadsfa" localSheetId="5" hidden="1">{"PRES REHAB ARM-PER POR ITEMS  KM A KM",#N/A,TRUE,"Rehabilitacion Arm-Per"}</definedName>
    <definedName name="fdadsfa" localSheetId="10" hidden="1">{"PRES REHAB ARM-PER POR ITEMS  KM A KM",#N/A,TRUE,"Rehabilitacion Arm-Per"}</definedName>
    <definedName name="fdadsfa" localSheetId="6" hidden="1">{"PRES REHAB ARM-PER POR ITEMS  KM A KM",#N/A,TRUE,"Rehabilitacion Arm-Per"}</definedName>
    <definedName name="fdadsfa" localSheetId="13" hidden="1">{"PRES REHAB ARM-PER POR ITEMS  KM A KM",#N/A,TRUE,"Rehabilitacion Arm-Per"}</definedName>
    <definedName name="fdadsfa" localSheetId="12" hidden="1">{"PRES REHAB ARM-PER POR ITEMS  KM A KM",#N/A,TRUE,"Rehabilitacion Arm-Per"}</definedName>
    <definedName name="fdadsfa" hidden="1">{"PRES REHAB ARM-PER POR ITEMS  KM A KM",#N/A,TRUE,"Rehabilitacion Arm-Per"}</definedName>
    <definedName name="fdbjp" localSheetId="9" hidden="1">{"TAB1",#N/A,TRUE,"GENERAL";"TAB2",#N/A,TRUE,"GENERAL";"TAB3",#N/A,TRUE,"GENERAL";"TAB4",#N/A,TRUE,"GENERAL";"TAB5",#N/A,TRUE,"GENERAL"}</definedName>
    <definedName name="fdbjp" localSheetId="5"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2" hidden="1">{"TAB1",#N/A,TRUE,"GENERAL";"TAB2",#N/A,TRUE,"GENERAL";"TAB3",#N/A,TRUE,"GENERAL";"TAB4",#N/A,TRUE,"GENERAL";"TAB5",#N/A,TRUE,"GENERAL"}</definedName>
    <definedName name="fdbjp" hidden="1">{"TAB1",#N/A,TRUE,"GENERAL";"TAB2",#N/A,TRUE,"GENERAL";"TAB3",#N/A,TRUE,"GENERAL";"TAB4",#N/A,TRUE,"GENERAL";"TAB5",#N/A,TRUE,"GENERAL"}</definedName>
    <definedName name="fdf" localSheetId="9" hidden="1">{"TAB1",#N/A,TRUE,"GENERAL";"TAB2",#N/A,TRUE,"GENERAL";"TAB3",#N/A,TRUE,"GENERAL";"TAB4",#N/A,TRUE,"GENERAL";"TAB5",#N/A,TRUE,"GENERAL"}</definedName>
    <definedName name="fdf" localSheetId="5" hidden="1">{"TAB1",#N/A,TRUE,"GENERAL";"TAB2",#N/A,TRUE,"GENERAL";"TAB3",#N/A,TRUE,"GENERAL";"TAB4",#N/A,TRUE,"GENERAL";"TAB5",#N/A,TRUE,"GENERAL"}</definedName>
    <definedName name="fdf" localSheetId="10" hidden="1">{"TAB1",#N/A,TRUE,"GENERAL";"TAB2",#N/A,TRUE,"GENERAL";"TAB3",#N/A,TRUE,"GENERAL";"TAB4",#N/A,TRUE,"GENERAL";"TAB5",#N/A,TRUE,"GENERAL"}</definedName>
    <definedName name="fdf" localSheetId="6" hidden="1">{"TAB1",#N/A,TRUE,"GENERAL";"TAB2",#N/A,TRUE,"GENERAL";"TAB3",#N/A,TRUE,"GENERAL";"TAB4",#N/A,TRUE,"GENERAL";"TAB5",#N/A,TRUE,"GENERAL"}</definedName>
    <definedName name="fdf" localSheetId="13" hidden="1">{"TAB1",#N/A,TRUE,"GENERAL";"TAB2",#N/A,TRUE,"GENERAL";"TAB3",#N/A,TRUE,"GENERAL";"TAB4",#N/A,TRUE,"GENERAL";"TAB5",#N/A,TRUE,"GENERAL"}</definedName>
    <definedName name="fdf" localSheetId="12" hidden="1">{"TAB1",#N/A,TRUE,"GENERAL";"TAB2",#N/A,TRUE,"GENERAL";"TAB3",#N/A,TRUE,"GENERAL";"TAB4",#N/A,TRUE,"GENERAL";"TAB5",#N/A,TRUE,"GENERAL"}</definedName>
    <definedName name="fdf" hidden="1">{"TAB1",#N/A,TRUE,"GENERAL";"TAB2",#N/A,TRUE,"GENERAL";"TAB3",#N/A,TRUE,"GENERAL";"TAB4",#N/A,TRUE,"GENERAL";"TAB5",#N/A,TRUE,"GENERAL"}</definedName>
    <definedName name="fdg" localSheetId="9" hidden="1">{"via1",#N/A,TRUE,"general";"via2",#N/A,TRUE,"general";"via3",#N/A,TRUE,"general"}</definedName>
    <definedName name="fdg" localSheetId="5" hidden="1">{"via1",#N/A,TRUE,"general";"via2",#N/A,TRUE,"general";"via3",#N/A,TRUE,"general"}</definedName>
    <definedName name="fdg" localSheetId="10" hidden="1">{"via1",#N/A,TRUE,"general";"via2",#N/A,TRUE,"general";"via3",#N/A,TRUE,"general"}</definedName>
    <definedName name="fdg" localSheetId="6" hidden="1">{"via1",#N/A,TRUE,"general";"via2",#N/A,TRUE,"general";"via3",#N/A,TRUE,"general"}</definedName>
    <definedName name="fdg" localSheetId="13" hidden="1">{"via1",#N/A,TRUE,"general";"via2",#N/A,TRUE,"general";"via3",#N/A,TRUE,"general"}</definedName>
    <definedName name="fdg" localSheetId="12"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5" hidden="1">{"TAB1",#N/A,TRUE,"GENERAL";"TAB2",#N/A,TRUE,"GENERAL";"TAB3",#N/A,TRUE,"GENERAL";"TAB4",#N/A,TRUE,"GENERAL";"TAB5",#N/A,TRUE,"GENERAL"}</definedName>
    <definedName name="FDGD" localSheetId="10" hidden="1">{"TAB1",#N/A,TRUE,"GENERAL";"TAB2",#N/A,TRUE,"GENERAL";"TAB3",#N/A,TRUE,"GENERAL";"TAB4",#N/A,TRUE,"GENERAL";"TAB5",#N/A,TRUE,"GENERAL"}</definedName>
    <definedName name="FDGD" localSheetId="6" hidden="1">{"TAB1",#N/A,TRUE,"GENERAL";"TAB2",#N/A,TRUE,"GENERAL";"TAB3",#N/A,TRUE,"GENERAL";"TAB4",#N/A,TRUE,"GENERAL";"TAB5",#N/A,TRUE,"GENERAL"}</definedName>
    <definedName name="FDGD" localSheetId="13" hidden="1">{"TAB1",#N/A,TRUE,"GENERAL";"TAB2",#N/A,TRUE,"GENERAL";"TAB3",#N/A,TRUE,"GENERAL";"TAB4",#N/A,TRUE,"GENERAL";"TAB5",#N/A,TRUE,"GENERAL"}</definedName>
    <definedName name="FDGD" localSheetId="12"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2"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5" hidden="1">{"TAB1",#N/A,TRUE,"GENERAL";"TAB2",#N/A,TRUE,"GENERAL";"TAB3",#N/A,TRUE,"GENERAL";"TAB4",#N/A,TRUE,"GENERAL";"TAB5",#N/A,TRUE,"GENERAL"}</definedName>
    <definedName name="fdh" localSheetId="10" hidden="1">{"TAB1",#N/A,TRUE,"GENERAL";"TAB2",#N/A,TRUE,"GENERAL";"TAB3",#N/A,TRUE,"GENERAL";"TAB4",#N/A,TRUE,"GENERAL";"TAB5",#N/A,TRUE,"GENERAL"}</definedName>
    <definedName name="fdh" localSheetId="6" hidden="1">{"TAB1",#N/A,TRUE,"GENERAL";"TAB2",#N/A,TRUE,"GENERAL";"TAB3",#N/A,TRUE,"GENERAL";"TAB4",#N/A,TRUE,"GENERAL";"TAB5",#N/A,TRUE,"GENERAL"}</definedName>
    <definedName name="fdh" localSheetId="13" hidden="1">{"TAB1",#N/A,TRUE,"GENERAL";"TAB2",#N/A,TRUE,"GENERAL";"TAB3",#N/A,TRUE,"GENERAL";"TAB4",#N/A,TRUE,"GENERAL";"TAB5",#N/A,TRUE,"GENERAL"}</definedName>
    <definedName name="fdh" localSheetId="12" hidden="1">{"TAB1",#N/A,TRUE,"GENERAL";"TAB2",#N/A,TRUE,"GENERAL";"TAB3",#N/A,TRUE,"GENERAL";"TAB4",#N/A,TRUE,"GENERAL";"TAB5",#N/A,TRUE,"GENERAL"}</definedName>
    <definedName name="fdh" hidden="1">{"TAB1",#N/A,TRUE,"GENERAL";"TAB2",#N/A,TRUE,"GENERAL";"TAB3",#N/A,TRUE,"GENERAL";"TAB4",#N/A,TRUE,"GENERAL";"TAB5",#N/A,TRUE,"GENERAL"}</definedName>
    <definedName name="fdsafd" localSheetId="9">#REF!</definedName>
    <definedName name="fdsafd" localSheetId="5">#REF!</definedName>
    <definedName name="fdsafd" localSheetId="10">#REF!</definedName>
    <definedName name="fdsafd" localSheetId="6">#REF!</definedName>
    <definedName name="fdsafd" localSheetId="13">#REF!</definedName>
    <definedName name="fdsafd" localSheetId="12">#REF!</definedName>
    <definedName name="fdsafd">#REF!</definedName>
    <definedName name="fdsf" localSheetId="9" hidden="1">{"TAB1",#N/A,TRUE,"GENERAL";"TAB2",#N/A,TRUE,"GENERAL";"TAB3",#N/A,TRUE,"GENERAL";"TAB4",#N/A,TRUE,"GENERAL";"TAB5",#N/A,TRUE,"GENERAL"}</definedName>
    <definedName name="fdsf" localSheetId="5" hidden="1">{"TAB1",#N/A,TRUE,"GENERAL";"TAB2",#N/A,TRUE,"GENERAL";"TAB3",#N/A,TRUE,"GENERAL";"TAB4",#N/A,TRUE,"GENERAL";"TAB5",#N/A,TRUE,"GENERAL"}</definedName>
    <definedName name="fdsf" localSheetId="10" hidden="1">{"TAB1",#N/A,TRUE,"GENERAL";"TAB2",#N/A,TRUE,"GENERAL";"TAB3",#N/A,TRUE,"GENERAL";"TAB4",#N/A,TRUE,"GENERAL";"TAB5",#N/A,TRUE,"GENERAL"}</definedName>
    <definedName name="fdsf" localSheetId="6" hidden="1">{"TAB1",#N/A,TRUE,"GENERAL";"TAB2",#N/A,TRUE,"GENERAL";"TAB3",#N/A,TRUE,"GENERAL";"TAB4",#N/A,TRUE,"GENERAL";"TAB5",#N/A,TRUE,"GENERAL"}</definedName>
    <definedName name="fdsf" localSheetId="13" hidden="1">{"TAB1",#N/A,TRUE,"GENERAL";"TAB2",#N/A,TRUE,"GENERAL";"TAB3",#N/A,TRUE,"GENERAL";"TAB4",#N/A,TRUE,"GENERAL";"TAB5",#N/A,TRUE,"GENERAL"}</definedName>
    <definedName name="fdsf" localSheetId="12"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2"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5" hidden="1">{"via1",#N/A,TRUE,"general";"via2",#N/A,TRUE,"general";"via3",#N/A,TRUE,"general"}</definedName>
    <definedName name="fdsfdsf" localSheetId="10" hidden="1">{"via1",#N/A,TRUE,"general";"via2",#N/A,TRUE,"general";"via3",#N/A,TRUE,"general"}</definedName>
    <definedName name="fdsfdsf" localSheetId="6" hidden="1">{"via1",#N/A,TRUE,"general";"via2",#N/A,TRUE,"general";"via3",#N/A,TRUE,"general"}</definedName>
    <definedName name="fdsfdsf" localSheetId="13" hidden="1">{"via1",#N/A,TRUE,"general";"via2",#N/A,TRUE,"general";"via3",#N/A,TRUE,"general"}</definedName>
    <definedName name="fdsfdsf" localSheetId="12"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5" hidden="1">{"via1",#N/A,TRUE,"general";"via2",#N/A,TRUE,"general";"via3",#N/A,TRUE,"general"}</definedName>
    <definedName name="fdsgfds" localSheetId="10" hidden="1">{"via1",#N/A,TRUE,"general";"via2",#N/A,TRUE,"general";"via3",#N/A,TRUE,"general"}</definedName>
    <definedName name="fdsgfds" localSheetId="6" hidden="1">{"via1",#N/A,TRUE,"general";"via2",#N/A,TRUE,"general";"via3",#N/A,TRUE,"general"}</definedName>
    <definedName name="fdsgfds" localSheetId="13" hidden="1">{"via1",#N/A,TRUE,"general";"via2",#N/A,TRUE,"general";"via3",#N/A,TRUE,"general"}</definedName>
    <definedName name="fdsgfds" localSheetId="12"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2"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5"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2" hidden="1">{"TAB1",#N/A,TRUE,"GENERAL";"TAB2",#N/A,TRUE,"GENERAL";"TAB3",#N/A,TRUE,"GENERAL";"TAB4",#N/A,TRUE,"GENERAL";"TAB5",#N/A,TRUE,"GENERAL"}</definedName>
    <definedName name="FDSIO" hidden="1">{"TAB1",#N/A,TRUE,"GENERAL";"TAB2",#N/A,TRUE,"GENERAL";"TAB3",#N/A,TRUE,"GENERAL";"TAB4",#N/A,TRUE,"GENERAL";"TAB5",#N/A,TRUE,"GENERAL"}</definedName>
    <definedName name="fDWD" localSheetId="12">#REF!</definedName>
    <definedName name="fDWD">#REF!</definedName>
    <definedName name="fdwssf" localSheetId="9">#REF!</definedName>
    <definedName name="fdwssf" localSheetId="5">#REF!</definedName>
    <definedName name="fdwssf" localSheetId="10">#REF!</definedName>
    <definedName name="fdwssf" localSheetId="6">#REF!</definedName>
    <definedName name="fdwssf" localSheetId="13">#REF!</definedName>
    <definedName name="fdwssf" localSheetId="12">#REF!</definedName>
    <definedName name="fdwssf">#REF!</definedName>
    <definedName name="fe" localSheetId="9" hidden="1">{"FCB_ALL",#N/A,FALSE,"FCB"}</definedName>
    <definedName name="fe" localSheetId="5" hidden="1">{"FCB_ALL",#N/A,FALSE,"FCB"}</definedName>
    <definedName name="fe" localSheetId="10" hidden="1">{"FCB_ALL",#N/A,FALSE,"FCB"}</definedName>
    <definedName name="fe" localSheetId="6" hidden="1">{"FCB_ALL",#N/A,FALSE,"FCB"}</definedName>
    <definedName name="fe" localSheetId="13" hidden="1">{"FCB_ALL",#N/A,FALSE,"FCB"}</definedName>
    <definedName name="fe" localSheetId="12" hidden="1">{"FCB_ALL",#N/A,FALSE,"FCB"}</definedName>
    <definedName name="fe" hidden="1">{"FCB_ALL",#N/A,FALSE,"FCB"}</definedName>
    <definedName name="FEB" localSheetId="12">#REF!</definedName>
    <definedName name="FEB">#REF!</definedName>
    <definedName name="FECH" localSheetId="10">#REF!</definedName>
    <definedName name="FECH" localSheetId="12">[23]DATOS!$D$6</definedName>
    <definedName name="FECH">#REF!</definedName>
    <definedName name="Fecha" localSheetId="9">#REF!</definedName>
    <definedName name="Fecha" localSheetId="10">#REF!</definedName>
    <definedName name="Fecha" localSheetId="6">#REF!</definedName>
    <definedName name="Fecha" localSheetId="12">#REF!</definedName>
    <definedName name="Fecha">#REF!</definedName>
    <definedName name="FECHAFSQ" localSheetId="9">#REF!</definedName>
    <definedName name="FECHAFSQ" localSheetId="5">#REF!</definedName>
    <definedName name="FECHAFSQ" localSheetId="10">#REF!</definedName>
    <definedName name="FECHAFSQ" localSheetId="6">#REF!</definedName>
    <definedName name="FECHAFSQ" localSheetId="13">#REF!</definedName>
    <definedName name="FECHAFSQ" localSheetId="12">#REF!</definedName>
    <definedName name="FECHAFSQ">#REF!</definedName>
    <definedName name="Fechas" localSheetId="9">#REF!</definedName>
    <definedName name="Fechas" localSheetId="5">#REF!</definedName>
    <definedName name="Fechas" localSheetId="10">#REF!</definedName>
    <definedName name="Fechas" localSheetId="6">#REF!</definedName>
    <definedName name="Fechas" localSheetId="13">#REF!</definedName>
    <definedName name="Fechas" localSheetId="12">#REF!</definedName>
    <definedName name="Fechas">#REF!</definedName>
    <definedName name="fedtax" localSheetId="9">#REF!</definedName>
    <definedName name="fedtax" localSheetId="5">#REF!</definedName>
    <definedName name="fedtax" localSheetId="10">#REF!</definedName>
    <definedName name="fedtax" localSheetId="6">#REF!</definedName>
    <definedName name="fedtax" localSheetId="13">#REF!</definedName>
    <definedName name="fedtax" localSheetId="12">#REF!</definedName>
    <definedName name="fedtax">#REF!</definedName>
    <definedName name="FEE" localSheetId="9">#REF!</definedName>
    <definedName name="FEE" localSheetId="5">#REF!</definedName>
    <definedName name="FEE" localSheetId="10">#REF!</definedName>
    <definedName name="FEE" localSheetId="6">#REF!</definedName>
    <definedName name="FEE" localSheetId="13">#REF!</definedName>
    <definedName name="FEE" localSheetId="12">#REF!</definedName>
    <definedName name="FEE">#REF!</definedName>
    <definedName name="ferfer" localSheetId="9" hidden="1">{"via1",#N/A,TRUE,"general";"via2",#N/A,TRUE,"general";"via3",#N/A,TRUE,"general"}</definedName>
    <definedName name="ferfer" localSheetId="5" hidden="1">{"via1",#N/A,TRUE,"general";"via2",#N/A,TRUE,"general";"via3",#N/A,TRUE,"general"}</definedName>
    <definedName name="ferfer" localSheetId="10" hidden="1">{"via1",#N/A,TRUE,"general";"via2",#N/A,TRUE,"general";"via3",#N/A,TRUE,"general"}</definedName>
    <definedName name="ferfer" localSheetId="6" hidden="1">{"via1",#N/A,TRUE,"general";"via2",#N/A,TRUE,"general";"via3",#N/A,TRUE,"general"}</definedName>
    <definedName name="ferfer" localSheetId="13" hidden="1">{"via1",#N/A,TRUE,"general";"via2",#N/A,TRUE,"general";"via3",#N/A,TRUE,"general"}</definedName>
    <definedName name="ferfer" localSheetId="12" hidden="1">{"via1",#N/A,TRUE,"general";"via2",#N/A,TRUE,"general";"via3",#N/A,TRUE,"general"}</definedName>
    <definedName name="ferfer" hidden="1">{"via1",#N/A,TRUE,"general";"via2",#N/A,TRUE,"general";"via3",#N/A,TRUE,"general"}</definedName>
    <definedName name="Festivos" localSheetId="10">#REF!</definedName>
    <definedName name="Festivos" localSheetId="12">'[78]días habiles 2015'!$D$2:$D$21</definedName>
    <definedName name="Festivos">#REF!</definedName>
    <definedName name="ff" localSheetId="12">#REF!</definedName>
    <definedName name="ff">#REF!</definedName>
    <definedName name="fff" localSheetId="9" hidden="1">{"via1",#N/A,TRUE,"general";"via2",#N/A,TRUE,"general";"via3",#N/A,TRUE,"general"}</definedName>
    <definedName name="fff" localSheetId="5" hidden="1">{"via1",#N/A,TRUE,"general";"via2",#N/A,TRUE,"general";"via3",#N/A,TRUE,"general"}</definedName>
    <definedName name="fff" localSheetId="10" hidden="1">{"via1",#N/A,TRUE,"general";"via2",#N/A,TRUE,"general";"via3",#N/A,TRUE,"general"}</definedName>
    <definedName name="fff" localSheetId="6" hidden="1">{"via1",#N/A,TRUE,"general";"via2",#N/A,TRUE,"general";"via3",#N/A,TRUE,"general"}</definedName>
    <definedName name="fff" localSheetId="13" hidden="1">{"via1",#N/A,TRUE,"general";"via2",#N/A,TRUE,"general";"via3",#N/A,TRUE,"general"}</definedName>
    <definedName name="fff" localSheetId="12" hidden="1">{"via1",#N/A,TRUE,"general";"via2",#N/A,TRUE,"general";"via3",#N/A,TRUE,"general"}</definedName>
    <definedName name="fff" hidden="1">{"via1",#N/A,TRUE,"general";"via2",#N/A,TRUE,"general";"via3",#N/A,TRUE,"general"}</definedName>
    <definedName name="ffff" localSheetId="9">#REF!</definedName>
    <definedName name="ffff" localSheetId="5">#REF!</definedName>
    <definedName name="ffff" localSheetId="10">#REF!</definedName>
    <definedName name="ffff" localSheetId="6">#REF!</definedName>
    <definedName name="ffff" localSheetId="13">#REF!</definedName>
    <definedName name="ffff" localSheetId="12">#REF!</definedName>
    <definedName name="ffff">#REF!</definedName>
    <definedName name="ffffd" localSheetId="9" hidden="1">{"via1",#N/A,TRUE,"general";"via2",#N/A,TRUE,"general";"via3",#N/A,TRUE,"general"}</definedName>
    <definedName name="ffffd" localSheetId="5" hidden="1">{"via1",#N/A,TRUE,"general";"via2",#N/A,TRUE,"general";"via3",#N/A,TRUE,"general"}</definedName>
    <definedName name="ffffd" localSheetId="10" hidden="1">{"via1",#N/A,TRUE,"general";"via2",#N/A,TRUE,"general";"via3",#N/A,TRUE,"general"}</definedName>
    <definedName name="ffffd" localSheetId="6" hidden="1">{"via1",#N/A,TRUE,"general";"via2",#N/A,TRUE,"general";"via3",#N/A,TRUE,"general"}</definedName>
    <definedName name="ffffd" localSheetId="13" hidden="1">{"via1",#N/A,TRUE,"general";"via2",#N/A,TRUE,"general";"via3",#N/A,TRUE,"general"}</definedName>
    <definedName name="ffffd" localSheetId="12" hidden="1">{"via1",#N/A,TRUE,"general";"via2",#N/A,TRUE,"general";"via3",#N/A,TRUE,"general"}</definedName>
    <definedName name="ffffd" hidden="1">{"via1",#N/A,TRUE,"general";"via2",#N/A,TRUE,"general";"via3",#N/A,TRUE,"general"}</definedName>
    <definedName name="fffffdfdfddf" localSheetId="9">#REF!</definedName>
    <definedName name="fffffdfdfddf" localSheetId="5">#REF!</definedName>
    <definedName name="fffffdfdfddf" localSheetId="10">#REF!</definedName>
    <definedName name="fffffdfdfddf" localSheetId="6">#REF!</definedName>
    <definedName name="fffffdfdfddf" localSheetId="13">#REF!</definedName>
    <definedName name="fffffdfdfddf" localSheetId="12">#REF!</definedName>
    <definedName name="fffffdfdfddf">#REF!</definedName>
    <definedName name="ffffffffffffffff" localSheetId="9">#REF!</definedName>
    <definedName name="ffffffffffffffff" localSheetId="5">#REF!</definedName>
    <definedName name="ffffffffffffffff" localSheetId="10">#REF!</definedName>
    <definedName name="ffffffffffffffff" localSheetId="6">#REF!</definedName>
    <definedName name="ffffffffffffffff" localSheetId="13">#REF!</definedName>
    <definedName name="ffffffffffffffff" localSheetId="12">#REF!</definedName>
    <definedName name="ffffffffffffffff">#REF!</definedName>
    <definedName name="fffffft" localSheetId="9"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2"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2"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2"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5" hidden="1">{"via1",#N/A,TRUE,"general";"via2",#N/A,TRUE,"general";"via3",#N/A,TRUE,"general"}</definedName>
    <definedName name="ffffrd" localSheetId="10" hidden="1">{"via1",#N/A,TRUE,"general";"via2",#N/A,TRUE,"general";"via3",#N/A,TRUE,"general"}</definedName>
    <definedName name="ffffrd" localSheetId="6" hidden="1">{"via1",#N/A,TRUE,"general";"via2",#N/A,TRUE,"general";"via3",#N/A,TRUE,"general"}</definedName>
    <definedName name="ffffrd" localSheetId="13" hidden="1">{"via1",#N/A,TRUE,"general";"via2",#N/A,TRUE,"general";"via3",#N/A,TRUE,"general"}</definedName>
    <definedName name="ffffrd" localSheetId="12"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5"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2"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2"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5" hidden="1">{"TAB1",#N/A,TRUE,"GENERAL";"TAB2",#N/A,TRUE,"GENERAL";"TAB3",#N/A,TRUE,"GENERAL";"TAB4",#N/A,TRUE,"GENERAL";"TAB5",#N/A,TRUE,"GENERAL"}</definedName>
    <definedName name="fffs" localSheetId="10" hidden="1">{"TAB1",#N/A,TRUE,"GENERAL";"TAB2",#N/A,TRUE,"GENERAL";"TAB3",#N/A,TRUE,"GENERAL";"TAB4",#N/A,TRUE,"GENERAL";"TAB5",#N/A,TRUE,"GENERAL"}</definedName>
    <definedName name="fffs" localSheetId="6" hidden="1">{"TAB1",#N/A,TRUE,"GENERAL";"TAB2",#N/A,TRUE,"GENERAL";"TAB3",#N/A,TRUE,"GENERAL";"TAB4",#N/A,TRUE,"GENERAL";"TAB5",#N/A,TRUE,"GENERAL"}</definedName>
    <definedName name="fffs" localSheetId="13" hidden="1">{"TAB1",#N/A,TRUE,"GENERAL";"TAB2",#N/A,TRUE,"GENERAL";"TAB3",#N/A,TRUE,"GENERAL";"TAB4",#N/A,TRUE,"GENERAL";"TAB5",#N/A,TRUE,"GENERAL"}</definedName>
    <definedName name="fffs" localSheetId="12" hidden="1">{"TAB1",#N/A,TRUE,"GENERAL";"TAB2",#N/A,TRUE,"GENERAL";"TAB3",#N/A,TRUE,"GENERAL";"TAB4",#N/A,TRUE,"GENERAL";"TAB5",#N/A,TRUE,"GENERAL"}</definedName>
    <definedName name="fffs" hidden="1">{"TAB1",#N/A,TRUE,"GENERAL";"TAB2",#N/A,TRUE,"GENERAL";"TAB3",#N/A,TRUE,"GENERAL";"TAB4",#N/A,TRUE,"GENERAL";"TAB5",#N/A,TRUE,"GENERAL"}</definedName>
    <definedName name="FFGGGGFFFFF" localSheetId="9">#REF!</definedName>
    <definedName name="FFGGGGFFFFF" localSheetId="5">#REF!</definedName>
    <definedName name="FFGGGGFFFFF" localSheetId="10">#REF!</definedName>
    <definedName name="FFGGGGFFFFF" localSheetId="6">#REF!</definedName>
    <definedName name="FFGGGGFFFFF" localSheetId="13">#REF!</definedName>
    <definedName name="FFGGGGFFFFF" localSheetId="12">#REF!</definedName>
    <definedName name="FFGGGGFFFFF">#REF!</definedName>
    <definedName name="fg" localSheetId="9">#REF!</definedName>
    <definedName name="fg" localSheetId="5">#REF!</definedName>
    <definedName name="fg" localSheetId="10">#REF!</definedName>
    <definedName name="fg" localSheetId="6">#REF!</definedName>
    <definedName name="fg" localSheetId="13">#REF!</definedName>
    <definedName name="fg" localSheetId="12">#REF!</definedName>
    <definedName name="fg">#REF!</definedName>
    <definedName name="fgdfg" localSheetId="9" hidden="1">{"TAB1",#N/A,TRUE,"GENERAL";"TAB2",#N/A,TRUE,"GENERAL";"TAB3",#N/A,TRUE,"GENERAL";"TAB4",#N/A,TRUE,"GENERAL";"TAB5",#N/A,TRUE,"GENERAL"}</definedName>
    <definedName name="fgdfg" localSheetId="5"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2"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5" hidden="1">{"via1",#N/A,TRUE,"general";"via2",#N/A,TRUE,"general";"via3",#N/A,TRUE,"general"}</definedName>
    <definedName name="fgdfsgr" localSheetId="10" hidden="1">{"via1",#N/A,TRUE,"general";"via2",#N/A,TRUE,"general";"via3",#N/A,TRUE,"general"}</definedName>
    <definedName name="fgdfsgr" localSheetId="6" hidden="1">{"via1",#N/A,TRUE,"general";"via2",#N/A,TRUE,"general";"via3",#N/A,TRUE,"general"}</definedName>
    <definedName name="fgdfsgr" localSheetId="13" hidden="1">{"via1",#N/A,TRUE,"general";"via2",#N/A,TRUE,"general";"via3",#N/A,TRUE,"general"}</definedName>
    <definedName name="fgdfsgr" localSheetId="12"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2"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5" hidden="1">{"via1",#N/A,TRUE,"general";"via2",#N/A,TRUE,"general";"via3",#N/A,TRUE,"general"}</definedName>
    <definedName name="FGFDH" localSheetId="10" hidden="1">{"via1",#N/A,TRUE,"general";"via2",#N/A,TRUE,"general";"via3",#N/A,TRUE,"general"}</definedName>
    <definedName name="FGFDH" localSheetId="6" hidden="1">{"via1",#N/A,TRUE,"general";"via2",#N/A,TRUE,"general";"via3",#N/A,TRUE,"general"}</definedName>
    <definedName name="FGFDH" localSheetId="13" hidden="1">{"via1",#N/A,TRUE,"general";"via2",#N/A,TRUE,"general";"via3",#N/A,TRUE,"general"}</definedName>
    <definedName name="FGFDH" localSheetId="12" hidden="1">{"via1",#N/A,TRUE,"general";"via2",#N/A,TRUE,"general";"via3",#N/A,TRUE,"general"}</definedName>
    <definedName name="FGFDH" hidden="1">{"via1",#N/A,TRUE,"general";"via2",#N/A,TRUE,"general";"via3",#N/A,TRUE,"general"}</definedName>
    <definedName name="fgg" localSheetId="9">#REF!</definedName>
    <definedName name="fgg" localSheetId="5">#REF!</definedName>
    <definedName name="fgg" localSheetId="10">#REF!</definedName>
    <definedName name="fgg" localSheetId="6">#REF!</definedName>
    <definedName name="fgg" localSheetId="13">#REF!</definedName>
    <definedName name="fgg" localSheetId="12">#REF!</definedName>
    <definedName name="fgg">#REF!</definedName>
    <definedName name="fgghhj" localSheetId="9" hidden="1">{"via1",#N/A,TRUE,"general";"via2",#N/A,TRUE,"general";"via3",#N/A,TRUE,"general"}</definedName>
    <definedName name="fgghhj" localSheetId="5" hidden="1">{"via1",#N/A,TRUE,"general";"via2",#N/A,TRUE,"general";"via3",#N/A,TRUE,"general"}</definedName>
    <definedName name="fgghhj" localSheetId="10" hidden="1">{"via1",#N/A,TRUE,"general";"via2",#N/A,TRUE,"general";"via3",#N/A,TRUE,"general"}</definedName>
    <definedName name="fgghhj" localSheetId="6" hidden="1">{"via1",#N/A,TRUE,"general";"via2",#N/A,TRUE,"general";"via3",#N/A,TRUE,"general"}</definedName>
    <definedName name="fgghhj" localSheetId="13" hidden="1">{"via1",#N/A,TRUE,"general";"via2",#N/A,TRUE,"general";"via3",#N/A,TRUE,"general"}</definedName>
    <definedName name="fgghhj" localSheetId="12" hidden="1">{"via1",#N/A,TRUE,"general";"via2",#N/A,TRUE,"general";"via3",#N/A,TRUE,"general"}</definedName>
    <definedName name="fgghhj" hidden="1">{"via1",#N/A,TRUE,"general";"via2",#N/A,TRUE,"general";"via3",#N/A,TRUE,"general"}</definedName>
    <definedName name="FGHFBC" localSheetId="9" hidden="1">{"via1",#N/A,TRUE,"general";"via2",#N/A,TRUE,"general";"via3",#N/A,TRUE,"general"}</definedName>
    <definedName name="FGHFBC" localSheetId="5" hidden="1">{"via1",#N/A,TRUE,"general";"via2",#N/A,TRUE,"general";"via3",#N/A,TRUE,"general"}</definedName>
    <definedName name="FGHFBC" localSheetId="10" hidden="1">{"via1",#N/A,TRUE,"general";"via2",#N/A,TRUE,"general";"via3",#N/A,TRUE,"general"}</definedName>
    <definedName name="FGHFBC" localSheetId="6" hidden="1">{"via1",#N/A,TRUE,"general";"via2",#N/A,TRUE,"general";"via3",#N/A,TRUE,"general"}</definedName>
    <definedName name="FGHFBC" localSheetId="13" hidden="1">{"via1",#N/A,TRUE,"general";"via2",#N/A,TRUE,"general";"via3",#N/A,TRUE,"general"}</definedName>
    <definedName name="FGHFBC" localSheetId="12"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5"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2"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5" hidden="1">{"via1",#N/A,TRUE,"general";"via2",#N/A,TRUE,"general";"via3",#N/A,TRUE,"general"}</definedName>
    <definedName name="fghfgh" localSheetId="10" hidden="1">{"via1",#N/A,TRUE,"general";"via2",#N/A,TRUE,"general";"via3",#N/A,TRUE,"general"}</definedName>
    <definedName name="fghfgh" localSheetId="6" hidden="1">{"via1",#N/A,TRUE,"general";"via2",#N/A,TRUE,"general";"via3",#N/A,TRUE,"general"}</definedName>
    <definedName name="fghfgh" localSheetId="13" hidden="1">{"via1",#N/A,TRUE,"general";"via2",#N/A,TRUE,"general";"via3",#N/A,TRUE,"general"}</definedName>
    <definedName name="fghfgh" localSheetId="12"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5" hidden="1">{"via1",#N/A,TRUE,"general";"via2",#N/A,TRUE,"general";"via3",#N/A,TRUE,"general"}</definedName>
    <definedName name="FGHFW" localSheetId="10" hidden="1">{"via1",#N/A,TRUE,"general";"via2",#N/A,TRUE,"general";"via3",#N/A,TRUE,"general"}</definedName>
    <definedName name="FGHFW" localSheetId="6" hidden="1">{"via1",#N/A,TRUE,"general";"via2",#N/A,TRUE,"general";"via3",#N/A,TRUE,"general"}</definedName>
    <definedName name="FGHFW" localSheetId="13" hidden="1">{"via1",#N/A,TRUE,"general";"via2",#N/A,TRUE,"general";"via3",#N/A,TRUE,"general"}</definedName>
    <definedName name="FGHFW" localSheetId="12"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5"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2"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5" hidden="1">{"via1",#N/A,TRUE,"general";"via2",#N/A,TRUE,"general";"via3",#N/A,TRUE,"general"}</definedName>
    <definedName name="fghsfgh" localSheetId="10" hidden="1">{"via1",#N/A,TRUE,"general";"via2",#N/A,TRUE,"general";"via3",#N/A,TRUE,"general"}</definedName>
    <definedName name="fghsfgh" localSheetId="6" hidden="1">{"via1",#N/A,TRUE,"general";"via2",#N/A,TRUE,"general";"via3",#N/A,TRUE,"general"}</definedName>
    <definedName name="fghsfgh" localSheetId="13" hidden="1">{"via1",#N/A,TRUE,"general";"via2",#N/A,TRUE,"general";"via3",#N/A,TRUE,"general"}</definedName>
    <definedName name="fghsfgh" localSheetId="12"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5" hidden="1">{"TAB1",#N/A,TRUE,"GENERAL";"TAB2",#N/A,TRUE,"GENERAL";"TAB3",#N/A,TRUE,"GENERAL";"TAB4",#N/A,TRUE,"GENERAL";"TAB5",#N/A,TRUE,"GENERAL"}</definedName>
    <definedName name="fght" localSheetId="10" hidden="1">{"TAB1",#N/A,TRUE,"GENERAL";"TAB2",#N/A,TRUE,"GENERAL";"TAB3",#N/A,TRUE,"GENERAL";"TAB4",#N/A,TRUE,"GENERAL";"TAB5",#N/A,TRUE,"GENERAL"}</definedName>
    <definedName name="fght" localSheetId="6" hidden="1">{"TAB1",#N/A,TRUE,"GENERAL";"TAB2",#N/A,TRUE,"GENERAL";"TAB3",#N/A,TRUE,"GENERAL";"TAB4",#N/A,TRUE,"GENERAL";"TAB5",#N/A,TRUE,"GENERAL"}</definedName>
    <definedName name="fght" localSheetId="13" hidden="1">{"TAB1",#N/A,TRUE,"GENERAL";"TAB2",#N/A,TRUE,"GENERAL";"TAB3",#N/A,TRUE,"GENERAL";"TAB4",#N/A,TRUE,"GENERAL";"TAB5",#N/A,TRUE,"GENERAL"}</definedName>
    <definedName name="fght" localSheetId="12"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2" hidden="1">{"TAB1",#N/A,TRUE,"GENERAL";"TAB2",#N/A,TRUE,"GENERAL";"TAB3",#N/A,TRUE,"GENERAL";"TAB4",#N/A,TRUE,"GENERAL";"TAB5",#N/A,TRUE,"GENERAL"}</definedName>
    <definedName name="fgjgryi" hidden="1">{"TAB1",#N/A,TRUE,"GENERAL";"TAB2",#N/A,TRUE,"GENERAL";"TAB3",#N/A,TRUE,"GENERAL";"TAB4",#N/A,TRUE,"GENERAL";"TAB5",#N/A,TRUE,"GENERAL"}</definedName>
    <definedName name="FGV" localSheetId="9">#REF!</definedName>
    <definedName name="FGV" localSheetId="5">#REF!</definedName>
    <definedName name="FGV" localSheetId="10">#REF!</definedName>
    <definedName name="FGV" localSheetId="6">#REF!</definedName>
    <definedName name="FGV" localSheetId="13">#REF!</definedName>
    <definedName name="FGV" localSheetId="12">#REF!</definedName>
    <definedName name="FGV">#REF!</definedName>
    <definedName name="FH" localSheetId="9">#REF!</definedName>
    <definedName name="FH" localSheetId="5">#REF!</definedName>
    <definedName name="FH" localSheetId="10">#REF!</definedName>
    <definedName name="FH" localSheetId="6">#REF!</definedName>
    <definedName name="FH" localSheetId="13">#REF!</definedName>
    <definedName name="FH" localSheetId="12">#REF!</definedName>
    <definedName name="FH">#REF!</definedName>
    <definedName name="fhfg" localSheetId="9" hidden="1">{"TAB1",#N/A,TRUE,"GENERAL";"TAB2",#N/A,TRUE,"GENERAL";"TAB3",#N/A,TRUE,"GENERAL";"TAB4",#N/A,TRUE,"GENERAL";"TAB5",#N/A,TRUE,"GENERAL"}</definedName>
    <definedName name="fhfg" localSheetId="5" hidden="1">{"TAB1",#N/A,TRUE,"GENERAL";"TAB2",#N/A,TRUE,"GENERAL";"TAB3",#N/A,TRUE,"GENERAL";"TAB4",#N/A,TRUE,"GENERAL";"TAB5",#N/A,TRUE,"GENERAL"}</definedName>
    <definedName name="fhfg" localSheetId="10" hidden="1">{"TAB1",#N/A,TRUE,"GENERAL";"TAB2",#N/A,TRUE,"GENERAL";"TAB3",#N/A,TRUE,"GENERAL";"TAB4",#N/A,TRUE,"GENERAL";"TAB5",#N/A,TRUE,"GENERAL"}</definedName>
    <definedName name="fhfg" localSheetId="6" hidden="1">{"TAB1",#N/A,TRUE,"GENERAL";"TAB2",#N/A,TRUE,"GENERAL";"TAB3",#N/A,TRUE,"GENERAL";"TAB4",#N/A,TRUE,"GENERAL";"TAB5",#N/A,TRUE,"GENERAL"}</definedName>
    <definedName name="fhfg" localSheetId="13" hidden="1">{"TAB1",#N/A,TRUE,"GENERAL";"TAB2",#N/A,TRUE,"GENERAL";"TAB3",#N/A,TRUE,"GENERAL";"TAB4",#N/A,TRUE,"GENERAL";"TAB5",#N/A,TRUE,"GENERAL"}</definedName>
    <definedName name="fhfg" localSheetId="12"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5" hidden="1">{"via1",#N/A,TRUE,"general";"via2",#N/A,TRUE,"general";"via3",#N/A,TRUE,"general"}</definedName>
    <definedName name="fhfgh" localSheetId="10" hidden="1">{"via1",#N/A,TRUE,"general";"via2",#N/A,TRUE,"general";"via3",#N/A,TRUE,"general"}</definedName>
    <definedName name="fhfgh" localSheetId="6" hidden="1">{"via1",#N/A,TRUE,"general";"via2",#N/A,TRUE,"general";"via3",#N/A,TRUE,"general"}</definedName>
    <definedName name="fhfgh" localSheetId="13" hidden="1">{"via1",#N/A,TRUE,"general";"via2",#N/A,TRUE,"general";"via3",#N/A,TRUE,"general"}</definedName>
    <definedName name="fhfgh" localSheetId="12" hidden="1">{"via1",#N/A,TRUE,"general";"via2",#N/A,TRUE,"general";"via3",#N/A,TRUE,"general"}</definedName>
    <definedName name="fhfgh" hidden="1">{"via1",#N/A,TRUE,"general";"via2",#N/A,TRUE,"general";"via3",#N/A,TRUE,"general"}</definedName>
    <definedName name="fhgh" localSheetId="9" hidden="1">{"via1",#N/A,TRUE,"general";"via2",#N/A,TRUE,"general";"via3",#N/A,TRUE,"general"}</definedName>
    <definedName name="fhgh" localSheetId="5" hidden="1">{"via1",#N/A,TRUE,"general";"via2",#N/A,TRUE,"general";"via3",#N/A,TRUE,"general"}</definedName>
    <definedName name="fhgh" localSheetId="10" hidden="1">{"via1",#N/A,TRUE,"general";"via2",#N/A,TRUE,"general";"via3",#N/A,TRUE,"general"}</definedName>
    <definedName name="fhgh" localSheetId="6" hidden="1">{"via1",#N/A,TRUE,"general";"via2",#N/A,TRUE,"general";"via3",#N/A,TRUE,"general"}</definedName>
    <definedName name="fhgh" localSheetId="13" hidden="1">{"via1",#N/A,TRUE,"general";"via2",#N/A,TRUE,"general";"via3",#N/A,TRUE,"general"}</definedName>
    <definedName name="fhgh" localSheetId="12"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5" hidden="1">{"via1",#N/A,TRUE,"general";"via2",#N/A,TRUE,"general";"via3",#N/A,TRUE,"general"}</definedName>
    <definedName name="fhpltyunh" localSheetId="10" hidden="1">{"via1",#N/A,TRUE,"general";"via2",#N/A,TRUE,"general";"via3",#N/A,TRUE,"general"}</definedName>
    <definedName name="fhpltyunh" localSheetId="6" hidden="1">{"via1",#N/A,TRUE,"general";"via2",#N/A,TRUE,"general";"via3",#N/A,TRUE,"general"}</definedName>
    <definedName name="fhpltyunh" localSheetId="13" hidden="1">{"via1",#N/A,TRUE,"general";"via2",#N/A,TRUE,"general";"via3",#N/A,TRUE,"general"}</definedName>
    <definedName name="fhpltyunh" localSheetId="12" hidden="1">{"via1",#N/A,TRUE,"general";"via2",#N/A,TRUE,"general";"via3",#N/A,TRUE,"general"}</definedName>
    <definedName name="fhpltyunh" hidden="1">{"via1",#N/A,TRUE,"general";"via2",#N/A,TRUE,"general";"via3",#N/A,TRUE,"general"}</definedName>
    <definedName name="fi" localSheetId="9">#REF!</definedName>
    <definedName name="fi" localSheetId="5">#REF!</definedName>
    <definedName name="fi" localSheetId="10">#REF!</definedName>
    <definedName name="fi" localSheetId="6">#REF!</definedName>
    <definedName name="fi" localSheetId="13">#REF!</definedName>
    <definedName name="fi" localSheetId="12">#REF!</definedName>
    <definedName name="fi">#REF!</definedName>
    <definedName name="filtrov" localSheetId="12">#REF!</definedName>
    <definedName name="filtrov">#REF!</definedName>
    <definedName name="Fin_de_semana" localSheetId="10">#REF!</definedName>
    <definedName name="Fin_de_semana" localSheetId="12">'[78]días habiles 2015'!$M$1:$M$2</definedName>
    <definedName name="Fin_de_semana">#REF!</definedName>
    <definedName name="Financialpb" localSheetId="9" hidden="1">#REF!</definedName>
    <definedName name="Financialpb" localSheetId="5" hidden="1">#REF!</definedName>
    <definedName name="Financialpb" localSheetId="10" hidden="1">#REF!</definedName>
    <definedName name="Financialpb" localSheetId="6" hidden="1">#REF!</definedName>
    <definedName name="Financialpb" localSheetId="13" hidden="1">#REF!</definedName>
    <definedName name="Financialpb" localSheetId="12" hidden="1">#REF!</definedName>
    <definedName name="Financialpb" hidden="1">#REF!</definedName>
    <definedName name="Financialpb2" localSheetId="9" hidden="1">#REF!</definedName>
    <definedName name="Financialpb2" localSheetId="5" hidden="1">#REF!</definedName>
    <definedName name="Financialpb2" localSheetId="10" hidden="1">#REF!</definedName>
    <definedName name="Financialpb2" localSheetId="6" hidden="1">#REF!</definedName>
    <definedName name="Financialpb2" localSheetId="13" hidden="1">#REF!</definedName>
    <definedName name="Financialpb2" localSheetId="12" hidden="1">#REF!</definedName>
    <definedName name="Financialpb2" hidden="1">#REF!</definedName>
    <definedName name="Finanziamenti" localSheetId="9">#REF!</definedName>
    <definedName name="Finanziamenti" localSheetId="5">#REF!</definedName>
    <definedName name="Finanziamenti" localSheetId="10">#REF!</definedName>
    <definedName name="Finanziamenti" localSheetId="6">#REF!</definedName>
    <definedName name="Finanziamenti" localSheetId="13">#REF!</definedName>
    <definedName name="Finanziamenti" localSheetId="12">#REF!</definedName>
    <definedName name="Finanziamenti">#REF!</definedName>
    <definedName name="fk" localSheetId="9">#REF!</definedName>
    <definedName name="fk" localSheetId="5">#REF!</definedName>
    <definedName name="fk" localSheetId="10">#REF!</definedName>
    <definedName name="fk" localSheetId="6">#REF!</definedName>
    <definedName name="fk" localSheetId="13">#REF!</definedName>
    <definedName name="fk" localSheetId="12">#REF!</definedName>
    <definedName name="fk">#REF!</definedName>
    <definedName name="Fleet" localSheetId="9">#REF!</definedName>
    <definedName name="Fleet" localSheetId="5">#REF!</definedName>
    <definedName name="Fleet" localSheetId="10">#REF!</definedName>
    <definedName name="Fleet" localSheetId="6">#REF!</definedName>
    <definedName name="Fleet" localSheetId="13">#REF!</definedName>
    <definedName name="Fleet" localSheetId="12">#REF!</definedName>
    <definedName name="Fleet">#REF!</definedName>
    <definedName name="FleetC" localSheetId="9">#REF!</definedName>
    <definedName name="FleetC" localSheetId="5">#REF!</definedName>
    <definedName name="FleetC" localSheetId="10">#REF!</definedName>
    <definedName name="FleetC" localSheetId="6">#REF!</definedName>
    <definedName name="FleetC" localSheetId="13">#REF!</definedName>
    <definedName name="FleetC" localSheetId="12">#REF!</definedName>
    <definedName name="FleetC">#REF!</definedName>
    <definedName name="FleetS" localSheetId="9">#REF!</definedName>
    <definedName name="FleetS" localSheetId="5">#REF!</definedName>
    <definedName name="FleetS" localSheetId="10">#REF!</definedName>
    <definedName name="FleetS" localSheetId="6">#REF!</definedName>
    <definedName name="FleetS" localSheetId="13">#REF!</definedName>
    <definedName name="FleetS" localSheetId="12">#REF!</definedName>
    <definedName name="FleetS">#REF!</definedName>
    <definedName name="FleetW" localSheetId="9">#REF!</definedName>
    <definedName name="FleetW" localSheetId="5">#REF!</definedName>
    <definedName name="FleetW" localSheetId="10">#REF!</definedName>
    <definedName name="FleetW" localSheetId="6">#REF!</definedName>
    <definedName name="FleetW" localSheetId="13">#REF!</definedName>
    <definedName name="FleetW" localSheetId="12">#REF!</definedName>
    <definedName name="FleetW">#REF!</definedName>
    <definedName name="flq" localSheetId="9">#REF!</definedName>
    <definedName name="flq" localSheetId="5">#REF!</definedName>
    <definedName name="flq" localSheetId="10">#REF!</definedName>
    <definedName name="flq" localSheetId="6">#REF!</definedName>
    <definedName name="flq" localSheetId="13">#REF!</definedName>
    <definedName name="flq" localSheetId="12">#REF!</definedName>
    <definedName name="flq">#REF!</definedName>
    <definedName name="FM" localSheetId="10">#REF!</definedName>
    <definedName name="FM" localSheetId="12">[79]FM!$D$39</definedName>
    <definedName name="FM">#REF!</definedName>
    <definedName name="FO" localSheetId="9">#REF!</definedName>
    <definedName name="FO" localSheetId="5">#REF!</definedName>
    <definedName name="FO" localSheetId="10">#REF!</definedName>
    <definedName name="FO" localSheetId="6">#REF!</definedName>
    <definedName name="FO" localSheetId="12">'[30]CIRCUITOS CODENSA'!#REF!</definedName>
    <definedName name="FO">#REF!</definedName>
    <definedName name="FOB_POINT" localSheetId="9">#REF!</definedName>
    <definedName name="FOB_POINT" localSheetId="5">#REF!</definedName>
    <definedName name="FOB_POINT" localSheetId="10">#REF!</definedName>
    <definedName name="FOB_POINT" localSheetId="6">#REF!</definedName>
    <definedName name="FOB_POINT" localSheetId="13">#REF!</definedName>
    <definedName name="FOB_POINT" localSheetId="12">#REF!</definedName>
    <definedName name="FOB_POINT">#REF!</definedName>
    <definedName name="FONDO2" localSheetId="9">#REF!</definedName>
    <definedName name="FONDO2" localSheetId="5">#REF!</definedName>
    <definedName name="FONDO2" localSheetId="10">#REF!</definedName>
    <definedName name="FONDO2" localSheetId="6">#REF!</definedName>
    <definedName name="FONDO2" localSheetId="13">#REF!</definedName>
    <definedName name="FONDO2" localSheetId="12">#REF!</definedName>
    <definedName name="FONDO2">#REF!</definedName>
    <definedName name="form_desglose" localSheetId="9">#REF!,#REF!</definedName>
    <definedName name="form_desglose" localSheetId="5">#REF!,#REF!</definedName>
    <definedName name="form_desglose" localSheetId="10">#REF!,#REF!</definedName>
    <definedName name="form_desglose" localSheetId="6">#REF!,#REF!</definedName>
    <definedName name="form_desglose" localSheetId="13">#REF!,#REF!</definedName>
    <definedName name="form_desglose" localSheetId="12">#REF!,#REF!</definedName>
    <definedName name="form_desglose">#REF!,#REF!</definedName>
    <definedName name="form_resumen" localSheetId="9">#REF!,#REF!,#REF!,#REF!,#REF!,#REF!,#REF!,#REF!,#REF!,#REF!,#REF!</definedName>
    <definedName name="form_resumen" localSheetId="5">#REF!,#REF!,#REF!,#REF!,#REF!,#REF!,#REF!,#REF!,#REF!,#REF!,#REF!</definedName>
    <definedName name="form_resumen" localSheetId="10">#REF!,#REF!,#REF!,#REF!,#REF!,#REF!,#REF!,#REF!,#REF!,#REF!,#REF!</definedName>
    <definedName name="form_resumen" localSheetId="6">#REF!,#REF!,#REF!,#REF!,#REF!,#REF!,#REF!,#REF!,#REF!,#REF!,#REF!</definedName>
    <definedName name="form_resumen" localSheetId="13">#REF!,#REF!,#REF!,#REF!,#REF!,#REF!,#REF!,#REF!,#REF!,#REF!,#REF!</definedName>
    <definedName name="form_resumen" localSheetId="12">#REF!,#REF!,#REF!,#REF!,#REF!,#REF!,#REF!,#REF!,#REF!,#REF!,#REF!</definedName>
    <definedName name="form_resumen">#REF!,#REF!,#REF!,#REF!,#REF!,#REF!,#REF!,#REF!,#REF!,#REF!,#REF!</definedName>
    <definedName name="form_subcon" localSheetId="9">#REF!,#REF!</definedName>
    <definedName name="form_subcon" localSheetId="5">#REF!,#REF!</definedName>
    <definedName name="form_subcon" localSheetId="10">#REF!,#REF!</definedName>
    <definedName name="form_subcon" localSheetId="6">#REF!,#REF!</definedName>
    <definedName name="form_subcon" localSheetId="13">#REF!,#REF!</definedName>
    <definedName name="form_subcon" localSheetId="12">#REF!,#REF!</definedName>
    <definedName name="form_subcon">#REF!,#REF!</definedName>
    <definedName name="FORMA" localSheetId="12">#REF!</definedName>
    <definedName name="FORMA">#REF!</definedName>
    <definedName name="formadepago" localSheetId="9">#REF!</definedName>
    <definedName name="formadepago" localSheetId="5">#REF!</definedName>
    <definedName name="formadepago" localSheetId="10">#REF!</definedName>
    <definedName name="formadepago" localSheetId="6">#REF!</definedName>
    <definedName name="formadepago" localSheetId="13">#REF!</definedName>
    <definedName name="formadepago" localSheetId="12">#REF!</definedName>
    <definedName name="formadepago">#REF!</definedName>
    <definedName name="Format" localSheetId="12">#REF!</definedName>
    <definedName name="Format">#REF!</definedName>
    <definedName name="formularioCantidades" localSheetId="9">#REF!</definedName>
    <definedName name="formularioCantidades" localSheetId="5">#REF!</definedName>
    <definedName name="formularioCantidades" localSheetId="10">#REF!</definedName>
    <definedName name="formularioCantidades" localSheetId="6">#REF!</definedName>
    <definedName name="formularioCantidades" localSheetId="13">#REF!</definedName>
    <definedName name="formularioCantidades" localSheetId="12">#REF!</definedName>
    <definedName name="formularioCantidades">#REF!</definedName>
    <definedName name="FOTO" localSheetId="9">#REF!</definedName>
    <definedName name="FOTO" localSheetId="5">#REF!</definedName>
    <definedName name="FOTO" localSheetId="10">#REF!</definedName>
    <definedName name="FOTO" localSheetId="6">#REF!</definedName>
    <definedName name="FOTO" localSheetId="13">#REF!</definedName>
    <definedName name="FOTO" localSheetId="12">#REF!</definedName>
    <definedName name="FOTO">#REF!</definedName>
    <definedName name="FOTOS" localSheetId="10">#REF!</definedName>
    <definedName name="FOTOS" localSheetId="6">#REF!</definedName>
    <definedName name="FOTOS" localSheetId="12">#REF!</definedName>
    <definedName name="FOTOS">#REF!</definedName>
    <definedName name="fr" localSheetId="9" hidden="1">{"FCB_ALL",#N/A,FALSE,"FCB"}</definedName>
    <definedName name="fr" localSheetId="5" hidden="1">{"FCB_ALL",#N/A,FALSE,"FCB"}</definedName>
    <definedName name="fr" localSheetId="10" hidden="1">{"FCB_ALL",#N/A,FALSE,"FCB"}</definedName>
    <definedName name="fr" localSheetId="6" hidden="1">{"FCB_ALL",#N/A,FALSE,"FCB"}</definedName>
    <definedName name="fr" localSheetId="13" hidden="1">{"FCB_ALL",#N/A,FALSE,"FCB"}</definedName>
    <definedName name="fr" localSheetId="12" hidden="1">{"FCB_ALL",#N/A,FALSE,"FCB"}</definedName>
    <definedName name="fr" hidden="1">{"FCB_ALL",#N/A,FALSE,"FCB"}</definedName>
    <definedName name="Frank" localSheetId="9">#REF!</definedName>
    <definedName name="Frank" localSheetId="5">#REF!</definedName>
    <definedName name="Frank" localSheetId="10">#REF!</definedName>
    <definedName name="Frank" localSheetId="6">#REF!</definedName>
    <definedName name="Frank" localSheetId="13">#REF!</definedName>
    <definedName name="Frank" localSheetId="12">#REF!</definedName>
    <definedName name="Frank">#REF!</definedName>
    <definedName name="frbgsd" localSheetId="9"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2" hidden="1">{"TAB1",#N/A,TRUE,"GENERAL";"TAB2",#N/A,TRUE,"GENERAL";"TAB3",#N/A,TRUE,"GENERAL";"TAB4",#N/A,TRUE,"GENERAL";"TAB5",#N/A,TRUE,"GENERAL"}</definedName>
    <definedName name="frbgsd" hidden="1">{"TAB1",#N/A,TRUE,"GENERAL";"TAB2",#N/A,TRUE,"GENERAL";"TAB3",#N/A,TRUE,"GENERAL";"TAB4",#N/A,TRUE,"GENERAL";"TAB5",#N/A,TRUE,"GENERAL"}</definedName>
    <definedName name="FrecInctoMmtoAnno" localSheetId="9">#REF!</definedName>
    <definedName name="FrecInctoMmtoAnno" localSheetId="5">#REF!</definedName>
    <definedName name="FrecInctoMmtoAnno" localSheetId="10">#REF!</definedName>
    <definedName name="FrecInctoMmtoAnno" localSheetId="6">#REF!</definedName>
    <definedName name="FrecInctoMmtoAnno" localSheetId="13">#REF!</definedName>
    <definedName name="FrecInctoMmtoAnno" localSheetId="12">#REF!</definedName>
    <definedName name="FrecInctoMmtoAnno">#REF!</definedName>
    <definedName name="FrecInctoMmtoAno" localSheetId="9">#REF!</definedName>
    <definedName name="FrecInctoMmtoAno" localSheetId="5">#REF!</definedName>
    <definedName name="FrecInctoMmtoAno" localSheetId="10">#REF!</definedName>
    <definedName name="FrecInctoMmtoAno" localSheetId="6">#REF!</definedName>
    <definedName name="FrecInctoMmtoAno" localSheetId="13">#REF!</definedName>
    <definedName name="FrecInctoMmtoAno" localSheetId="12">#REF!</definedName>
    <definedName name="FrecInctoMmtoAno">#REF!</definedName>
    <definedName name="freezegrant" localSheetId="9">#REF!</definedName>
    <definedName name="freezegrant" localSheetId="5">#REF!</definedName>
    <definedName name="freezegrant" localSheetId="10">#REF!</definedName>
    <definedName name="freezegrant" localSheetId="6">#REF!</definedName>
    <definedName name="freezegrant" localSheetId="13">#REF!</definedName>
    <definedName name="freezegrant" localSheetId="12">#REF!</definedName>
    <definedName name="freezegrant">#REF!</definedName>
    <definedName name="frefr" localSheetId="9" hidden="1">{"via1",#N/A,TRUE,"general";"via2",#N/A,TRUE,"general";"via3",#N/A,TRUE,"general"}</definedName>
    <definedName name="frefr" localSheetId="5" hidden="1">{"via1",#N/A,TRUE,"general";"via2",#N/A,TRUE,"general";"via3",#N/A,TRUE,"general"}</definedName>
    <definedName name="frefr" localSheetId="10" hidden="1">{"via1",#N/A,TRUE,"general";"via2",#N/A,TRUE,"general";"via3",#N/A,TRUE,"general"}</definedName>
    <definedName name="frefr" localSheetId="6" hidden="1">{"via1",#N/A,TRUE,"general";"via2",#N/A,TRUE,"general";"via3",#N/A,TRUE,"general"}</definedName>
    <definedName name="frefr" localSheetId="13" hidden="1">{"via1",#N/A,TRUE,"general";"via2",#N/A,TRUE,"general";"via3",#N/A,TRUE,"general"}</definedName>
    <definedName name="frefr" localSheetId="12" hidden="1">{"via1",#N/A,TRUE,"general";"via2",#N/A,TRUE,"general";"via3",#N/A,TRUE,"general"}</definedName>
    <definedName name="frefr" hidden="1">{"via1",#N/A,TRUE,"general";"via2",#N/A,TRUE,"general";"via3",#N/A,TRUE,"general"}</definedName>
    <definedName name="fres" localSheetId="9">#REF!</definedName>
    <definedName name="fres" localSheetId="5">#REF!</definedName>
    <definedName name="fres" localSheetId="10">#REF!</definedName>
    <definedName name="fres" localSheetId="6">#REF!</definedName>
    <definedName name="fres" localSheetId="13">#REF!</definedName>
    <definedName name="fres" localSheetId="12">#REF!</definedName>
    <definedName name="fres">#REF!</definedName>
    <definedName name="frfa" localSheetId="9" hidden="1">{"via1",#N/A,TRUE,"general";"via2",#N/A,TRUE,"general";"via3",#N/A,TRUE,"general"}</definedName>
    <definedName name="frfa" localSheetId="5" hidden="1">{"via1",#N/A,TRUE,"general";"via2",#N/A,TRUE,"general";"via3",#N/A,TRUE,"general"}</definedName>
    <definedName name="frfa" localSheetId="10" hidden="1">{"via1",#N/A,TRUE,"general";"via2",#N/A,TRUE,"general";"via3",#N/A,TRUE,"general"}</definedName>
    <definedName name="frfa" localSheetId="6" hidden="1">{"via1",#N/A,TRUE,"general";"via2",#N/A,TRUE,"general";"via3",#N/A,TRUE,"general"}</definedName>
    <definedName name="frfa" localSheetId="13" hidden="1">{"via1",#N/A,TRUE,"general";"via2",#N/A,TRUE,"general";"via3",#N/A,TRUE,"general"}</definedName>
    <definedName name="frfa" localSheetId="12"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5" hidden="1">{"TAB1",#N/A,TRUE,"GENERAL";"TAB2",#N/A,TRUE,"GENERAL";"TAB3",#N/A,TRUE,"GENERAL";"TAB4",#N/A,TRUE,"GENERAL";"TAB5",#N/A,TRUE,"GENERAL"}</definedName>
    <definedName name="frfr" localSheetId="10" hidden="1">{"TAB1",#N/A,TRUE,"GENERAL";"TAB2",#N/A,TRUE,"GENERAL";"TAB3",#N/A,TRUE,"GENERAL";"TAB4",#N/A,TRUE,"GENERAL";"TAB5",#N/A,TRUE,"GENERAL"}</definedName>
    <definedName name="frfr" localSheetId="6" hidden="1">{"TAB1",#N/A,TRUE,"GENERAL";"TAB2",#N/A,TRUE,"GENERAL";"TAB3",#N/A,TRUE,"GENERAL";"TAB4",#N/A,TRUE,"GENERAL";"TAB5",#N/A,TRUE,"GENERAL"}</definedName>
    <definedName name="frfr" localSheetId="13" hidden="1">{"TAB1",#N/A,TRUE,"GENERAL";"TAB2",#N/A,TRUE,"GENERAL";"TAB3",#N/A,TRUE,"GENERAL";"TAB4",#N/A,TRUE,"GENERAL";"TAB5",#N/A,TRUE,"GENERAL"}</definedName>
    <definedName name="frfr" localSheetId="12" hidden="1">{"TAB1",#N/A,TRUE,"GENERAL";"TAB2",#N/A,TRUE,"GENERAL";"TAB3",#N/A,TRUE,"GENERAL";"TAB4",#N/A,TRUE,"GENERAL";"TAB5",#N/A,TRUE,"GENERAL"}</definedName>
    <definedName name="frfr" hidden="1">{"TAB1",#N/A,TRUE,"GENERAL";"TAB2",#N/A,TRUE,"GENERAL";"TAB3",#N/A,TRUE,"GENERAL";"TAB4",#N/A,TRUE,"GENERAL";"TAB5",#N/A,TRUE,"GENERAL"}</definedName>
    <definedName name="Ft" localSheetId="9">#REF!</definedName>
    <definedName name="Ft" localSheetId="6">#REF!</definedName>
    <definedName name="ft" localSheetId="12">#REF!</definedName>
    <definedName name="Ft">#REF!</definedName>
    <definedName name="fu" localSheetId="12">#REF!</definedName>
    <definedName name="fu">#REF!</definedName>
    <definedName name="fue" localSheetId="9">#REF!</definedName>
    <definedName name="fue" localSheetId="5">#REF!</definedName>
    <definedName name="fue" localSheetId="10">#REF!</definedName>
    <definedName name="fue" localSheetId="6">#REF!</definedName>
    <definedName name="fue" localSheetId="13">#REF!</definedName>
    <definedName name="fue" localSheetId="12">#REF!</definedName>
    <definedName name="fue">#REF!</definedName>
    <definedName name="FuelControl" localSheetId="9">#REF!</definedName>
    <definedName name="FuelControl" localSheetId="5">#REF!</definedName>
    <definedName name="FuelControl" localSheetId="10">#REF!</definedName>
    <definedName name="FuelControl" localSheetId="6">#REF!</definedName>
    <definedName name="FuelControl" localSheetId="13">#REF!</definedName>
    <definedName name="FuelControl" localSheetId="12">#REF!</definedName>
    <definedName name="FuelControl">#REF!</definedName>
    <definedName name="FuelCostos" localSheetId="9">#REF!</definedName>
    <definedName name="FuelCostos" localSheetId="5">#REF!</definedName>
    <definedName name="FuelCostos" localSheetId="10">#REF!</definedName>
    <definedName name="FuelCostos" localSheetId="6">#REF!</definedName>
    <definedName name="FuelCostos" localSheetId="13">#REF!</definedName>
    <definedName name="FuelCostos" localSheetId="12">#REF!</definedName>
    <definedName name="FuelCostos">#REF!</definedName>
    <definedName name="FuelFactorA" localSheetId="9">#REF!</definedName>
    <definedName name="FuelFactorA" localSheetId="5">#REF!</definedName>
    <definedName name="FuelFactorA" localSheetId="10">#REF!</definedName>
    <definedName name="FuelFactorA" localSheetId="6">#REF!</definedName>
    <definedName name="FuelFactorA" localSheetId="13">#REF!</definedName>
    <definedName name="FuelFactorA" localSheetId="12">#REF!</definedName>
    <definedName name="FuelFactorA">#REF!</definedName>
    <definedName name="FuelFactorB" localSheetId="9">#REF!</definedName>
    <definedName name="FuelFactorB" localSheetId="5">#REF!</definedName>
    <definedName name="FuelFactorB" localSheetId="10">#REF!</definedName>
    <definedName name="FuelFactorB" localSheetId="6">#REF!</definedName>
    <definedName name="FuelFactorB" localSheetId="13">#REF!</definedName>
    <definedName name="FuelFactorB" localSheetId="12">#REF!</definedName>
    <definedName name="FuelFactorB">#REF!</definedName>
    <definedName name="FuelMedian" localSheetId="9">#REF!</definedName>
    <definedName name="FuelMedian" localSheetId="5">#REF!</definedName>
    <definedName name="FuelMedian" localSheetId="10">#REF!</definedName>
    <definedName name="FuelMedian" localSheetId="6">#REF!</definedName>
    <definedName name="FuelMedian" localSheetId="13">#REF!</definedName>
    <definedName name="FuelMedian" localSheetId="12">#REF!</definedName>
    <definedName name="FuelMedian">#REF!</definedName>
    <definedName name="Full_Print" localSheetId="9">#REF!</definedName>
    <definedName name="Full_Print" localSheetId="5">#REF!</definedName>
    <definedName name="Full_Print" localSheetId="10">#REF!</definedName>
    <definedName name="Full_Print" localSheetId="6">#REF!</definedName>
    <definedName name="Full_Print" localSheetId="13">#REF!</definedName>
    <definedName name="Full_Print" localSheetId="12">#REF!</definedName>
    <definedName name="Full_Print">#REF!</definedName>
    <definedName name="Fundrequcopy" localSheetId="9">#REF!</definedName>
    <definedName name="Fundrequcopy" localSheetId="5">#REF!</definedName>
    <definedName name="Fundrequcopy" localSheetId="10">#REF!</definedName>
    <definedName name="Fundrequcopy" localSheetId="6">#REF!</definedName>
    <definedName name="Fundrequcopy" localSheetId="13">#REF!</definedName>
    <definedName name="Fundrequcopy" localSheetId="12">#REF!</definedName>
    <definedName name="Fundrequcopy">#REF!</definedName>
    <definedName name="Fundrequpaste" localSheetId="9">#REF!</definedName>
    <definedName name="Fundrequpaste" localSheetId="5">#REF!</definedName>
    <definedName name="Fundrequpaste" localSheetId="10">#REF!</definedName>
    <definedName name="Fundrequpaste" localSheetId="6">#REF!</definedName>
    <definedName name="Fundrequpaste" localSheetId="13">#REF!</definedName>
    <definedName name="Fundrequpaste" localSheetId="12">#REF!</definedName>
    <definedName name="Fundrequpaste">#REF!</definedName>
    <definedName name="fv" localSheetId="9">#REF!</definedName>
    <definedName name="fv" localSheetId="5">#REF!</definedName>
    <definedName name="fv" localSheetId="10">#REF!</definedName>
    <definedName name="fv" localSheetId="6">#REF!</definedName>
    <definedName name="fv" localSheetId="13">#REF!</definedName>
    <definedName name="fv" localSheetId="12">#REF!</definedName>
    <definedName name="fv">#REF!</definedName>
    <definedName name="fwff" localSheetId="9" hidden="1">{"via1",#N/A,TRUE,"general";"via2",#N/A,TRUE,"general";"via3",#N/A,TRUE,"general"}</definedName>
    <definedName name="fwff" localSheetId="5" hidden="1">{"via1",#N/A,TRUE,"general";"via2",#N/A,TRUE,"general";"via3",#N/A,TRUE,"general"}</definedName>
    <definedName name="fwff" localSheetId="10" hidden="1">{"via1",#N/A,TRUE,"general";"via2",#N/A,TRUE,"general";"via3",#N/A,TRUE,"general"}</definedName>
    <definedName name="fwff" localSheetId="6" hidden="1">{"via1",#N/A,TRUE,"general";"via2",#N/A,TRUE,"general";"via3",#N/A,TRUE,"general"}</definedName>
    <definedName name="fwff" localSheetId="13" hidden="1">{"via1",#N/A,TRUE,"general";"via2",#N/A,TRUE,"general";"via3",#N/A,TRUE,"general"}</definedName>
    <definedName name="fwff" localSheetId="12"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5" hidden="1">{"via1",#N/A,TRUE,"general";"via2",#N/A,TRUE,"general";"via3",#N/A,TRUE,"general"}</definedName>
    <definedName name="fwwe" localSheetId="10" hidden="1">{"via1",#N/A,TRUE,"general";"via2",#N/A,TRUE,"general";"via3",#N/A,TRUE,"general"}</definedName>
    <definedName name="fwwe" localSheetId="6" hidden="1">{"via1",#N/A,TRUE,"general";"via2",#N/A,TRUE,"general";"via3",#N/A,TRUE,"general"}</definedName>
    <definedName name="fwwe" localSheetId="13" hidden="1">{"via1",#N/A,TRUE,"general";"via2",#N/A,TRUE,"general";"via3",#N/A,TRUE,"general"}</definedName>
    <definedName name="fwwe" localSheetId="12" hidden="1">{"via1",#N/A,TRUE,"general";"via2",#N/A,TRUE,"general";"via3",#N/A,TRUE,"general"}</definedName>
    <definedName name="fwwe" hidden="1">{"via1",#N/A,TRUE,"general";"via2",#N/A,TRUE,"general";"via3",#N/A,TRUE,"general"}</definedName>
    <definedName name="FX" localSheetId="9">#REF!</definedName>
    <definedName name="FX" localSheetId="5">#REF!</definedName>
    <definedName name="FX" localSheetId="10">#REF!</definedName>
    <definedName name="FX" localSheetId="6">#REF!</definedName>
    <definedName name="FX" localSheetId="13">#REF!</definedName>
    <definedName name="FX" localSheetId="12">#REF!</definedName>
    <definedName name="FX">#REF!</definedName>
    <definedName name="fy" localSheetId="9">#REF!</definedName>
    <definedName name="fy" localSheetId="5">#REF!</definedName>
    <definedName name="fy" localSheetId="10">#REF!</definedName>
    <definedName name="fy" localSheetId="6">#REF!</definedName>
    <definedName name="fy" localSheetId="13">#REF!</definedName>
    <definedName name="fy" localSheetId="12">#REF!</definedName>
    <definedName name="fy">#REF!</definedName>
    <definedName name="fye" localSheetId="9">#REF!</definedName>
    <definedName name="fye" localSheetId="5">#REF!</definedName>
    <definedName name="fye" localSheetId="10">#REF!</definedName>
    <definedName name="fye" localSheetId="6">#REF!</definedName>
    <definedName name="fye" localSheetId="13">#REF!</definedName>
    <definedName name="fye" localSheetId="12">#REF!</definedName>
    <definedName name="fye">#REF!</definedName>
    <definedName name="G.Assumptions" localSheetId="9">#REF!</definedName>
    <definedName name="G.Assumptions" localSheetId="5">#REF!</definedName>
    <definedName name="G.Assumptions" localSheetId="10">#REF!</definedName>
    <definedName name="G.Assumptions" localSheetId="6">#REF!</definedName>
    <definedName name="G.Assumptions" localSheetId="13">#REF!</definedName>
    <definedName name="G.Assumptions" localSheetId="12">#REF!</definedName>
    <definedName name="G.Assumptions">#REF!</definedName>
    <definedName name="G.BalanceSheet" localSheetId="9">#REF!</definedName>
    <definedName name="G.BalanceSheet" localSheetId="5">#REF!</definedName>
    <definedName name="G.BalanceSheet" localSheetId="10">#REF!</definedName>
    <definedName name="G.BalanceSheet" localSheetId="6">#REF!</definedName>
    <definedName name="G.BalanceSheet" localSheetId="13">#REF!</definedName>
    <definedName name="G.BalanceSheet" localSheetId="12">#REF!</definedName>
    <definedName name="G.BalanceSheet">#REF!</definedName>
    <definedName name="G.BookDeprec" localSheetId="9">#REF!</definedName>
    <definedName name="G.BookDeprec" localSheetId="5">#REF!</definedName>
    <definedName name="G.BookDeprec" localSheetId="10">#REF!</definedName>
    <definedName name="G.BookDeprec" localSheetId="6">#REF!</definedName>
    <definedName name="G.BookDeprec" localSheetId="13">#REF!</definedName>
    <definedName name="G.BookDeprec" localSheetId="12">#REF!</definedName>
    <definedName name="G.BookDeprec">#REF!</definedName>
    <definedName name="G.CashFlow" localSheetId="9">#REF!</definedName>
    <definedName name="G.CashFlow" localSheetId="5">#REF!</definedName>
    <definedName name="G.CashFlow" localSheetId="10">#REF!</definedName>
    <definedName name="G.CashFlow" localSheetId="6">#REF!</definedName>
    <definedName name="G.CashFlow" localSheetId="13">#REF!</definedName>
    <definedName name="G.CashFlow" localSheetId="12">#REF!</definedName>
    <definedName name="G.CashFlow">#REF!</definedName>
    <definedName name="G.CloseBalSheet" localSheetId="9">#REF!</definedName>
    <definedName name="G.CloseBalSheet" localSheetId="5">#REF!</definedName>
    <definedName name="G.CloseBalSheet" localSheetId="10">#REF!</definedName>
    <definedName name="G.CloseBalSheet" localSheetId="6">#REF!</definedName>
    <definedName name="G.CloseBalSheet" localSheetId="13">#REF!</definedName>
    <definedName name="G.CloseBalSheet" localSheetId="12">#REF!</definedName>
    <definedName name="G.CloseBalSheet">#REF!</definedName>
    <definedName name="G.ControlPanel" localSheetId="9">#REF!</definedName>
    <definedName name="G.ControlPanel" localSheetId="5">#REF!</definedName>
    <definedName name="G.ControlPanel" localSheetId="10">#REF!</definedName>
    <definedName name="G.ControlPanel" localSheetId="6">#REF!</definedName>
    <definedName name="G.ControlPanel" localSheetId="13">#REF!</definedName>
    <definedName name="G.ControlPanel" localSheetId="12">#REF!</definedName>
    <definedName name="G.ControlPanel">#REF!</definedName>
    <definedName name="G.Debt" localSheetId="9">#REF!</definedName>
    <definedName name="G.Debt" localSheetId="5">#REF!</definedName>
    <definedName name="G.Debt" localSheetId="10">#REF!</definedName>
    <definedName name="G.Debt" localSheetId="6">#REF!</definedName>
    <definedName name="G.Debt" localSheetId="13">#REF!</definedName>
    <definedName name="G.Debt" localSheetId="12">#REF!</definedName>
    <definedName name="G.Debt">#REF!</definedName>
    <definedName name="G.DebtTables" localSheetId="9">#REF!</definedName>
    <definedName name="G.DebtTables" localSheetId="5">#REF!</definedName>
    <definedName name="G.DebtTables" localSheetId="10">#REF!</definedName>
    <definedName name="G.DebtTables" localSheetId="6">#REF!</definedName>
    <definedName name="G.DebtTables" localSheetId="13">#REF!</definedName>
    <definedName name="G.DebtTables" localSheetId="12">#REF!</definedName>
    <definedName name="G.DebtTables">#REF!</definedName>
    <definedName name="G.EquitySplit" localSheetId="9">#REF!</definedName>
    <definedName name="G.EquitySplit" localSheetId="5">#REF!</definedName>
    <definedName name="G.EquitySplit" localSheetId="10">#REF!</definedName>
    <definedName name="G.EquitySplit" localSheetId="6">#REF!</definedName>
    <definedName name="G.EquitySplit" localSheetId="13">#REF!</definedName>
    <definedName name="G.EquitySplit" localSheetId="12">#REF!</definedName>
    <definedName name="G.EquitySplit">#REF!</definedName>
    <definedName name="G.IncomeStmt" localSheetId="9">#REF!</definedName>
    <definedName name="G.IncomeStmt" localSheetId="5">#REF!</definedName>
    <definedName name="G.IncomeStmt" localSheetId="10">#REF!</definedName>
    <definedName name="G.IncomeStmt" localSheetId="6">#REF!</definedName>
    <definedName name="G.IncomeStmt" localSheetId="13">#REF!</definedName>
    <definedName name="G.IncomeStmt" localSheetId="12">#REF!</definedName>
    <definedName name="G.IncomeStmt">#REF!</definedName>
    <definedName name="G.Inputs" localSheetId="9">#REF!</definedName>
    <definedName name="G.Inputs" localSheetId="5">#REF!</definedName>
    <definedName name="G.Inputs" localSheetId="10">#REF!</definedName>
    <definedName name="G.Inputs" localSheetId="6">#REF!</definedName>
    <definedName name="G.Inputs" localSheetId="13">#REF!</definedName>
    <definedName name="G.Inputs" localSheetId="12">#REF!</definedName>
    <definedName name="G.Inputs">#REF!</definedName>
    <definedName name="G.IntRates" localSheetId="9">#REF!</definedName>
    <definedName name="G.IntRates" localSheetId="5">#REF!</definedName>
    <definedName name="G.IntRates" localSheetId="10">#REF!</definedName>
    <definedName name="G.IntRates" localSheetId="6">#REF!</definedName>
    <definedName name="G.IntRates" localSheetId="13">#REF!</definedName>
    <definedName name="G.IntRates" localSheetId="12">#REF!</definedName>
    <definedName name="G.IntRates">#REF!</definedName>
    <definedName name="G.TaxDeprec" localSheetId="9">#REF!</definedName>
    <definedName name="G.TaxDeprec" localSheetId="5">#REF!</definedName>
    <definedName name="G.TaxDeprec" localSheetId="10">#REF!</definedName>
    <definedName name="G.TaxDeprec" localSheetId="6">#REF!</definedName>
    <definedName name="G.TaxDeprec" localSheetId="13">#REF!</definedName>
    <definedName name="G.TaxDeprec" localSheetId="12">#REF!</definedName>
    <definedName name="G.TaxDeprec">#REF!</definedName>
    <definedName name="G.Triggers" localSheetId="9">#REF!</definedName>
    <definedName name="G.Triggers" localSheetId="5">#REF!</definedName>
    <definedName name="G.Triggers" localSheetId="10">#REF!</definedName>
    <definedName name="G.Triggers" localSheetId="6">#REF!</definedName>
    <definedName name="G.Triggers" localSheetId="13">#REF!</definedName>
    <definedName name="G.Triggers" localSheetId="12">#REF!</definedName>
    <definedName name="G.Triggers">#REF!</definedName>
    <definedName name="Ga" localSheetId="9">#REF!</definedName>
    <definedName name="Ga" localSheetId="5">#REF!</definedName>
    <definedName name="Ga" localSheetId="10">#REF!</definedName>
    <definedName name="Ga" localSheetId="6">#REF!</definedName>
    <definedName name="Ga" localSheetId="13">#REF!</definedName>
    <definedName name="Ga" localSheetId="12">#REF!</definedName>
    <definedName name="Ga">#REF!</definedName>
    <definedName name="GAJ" localSheetId="9">#REF!</definedName>
    <definedName name="GAJ" localSheetId="5">#REF!</definedName>
    <definedName name="GAJ" localSheetId="10">#REF!</definedName>
    <definedName name="GAJ" localSheetId="6">#REF!</definedName>
    <definedName name="GAJ" localSheetId="13">#REF!</definedName>
    <definedName name="GAJ" localSheetId="12">#REF!</definedName>
    <definedName name="GAJ">#REF!</definedName>
    <definedName name="GALON" localSheetId="12">#REF!</definedName>
    <definedName name="GALON">#REF!</definedName>
    <definedName name="GANCHO" localSheetId="9">#REF!</definedName>
    <definedName name="GANCHO" localSheetId="5">#REF!</definedName>
    <definedName name="GANCHO" localSheetId="10">#REF!</definedName>
    <definedName name="GANCHO" localSheetId="6">#REF!</definedName>
    <definedName name="GANCHO" localSheetId="13">#REF!</definedName>
    <definedName name="GANCHO" localSheetId="12">#REF!</definedName>
    <definedName name="GANCHO">#REF!</definedName>
    <definedName name="GarantiaExtendida" localSheetId="9">#REF!</definedName>
    <definedName name="GarantiaExtendida" localSheetId="5">#REF!</definedName>
    <definedName name="GarantiaExtendida" localSheetId="10">#REF!</definedName>
    <definedName name="GarantiaExtendida" localSheetId="6">#REF!</definedName>
    <definedName name="GarantiaExtendida" localSheetId="13">#REF!</definedName>
    <definedName name="GarantiaExtendida" localSheetId="12">#REF!</definedName>
    <definedName name="GarantiaExtendida">#REF!</definedName>
    <definedName name="GarantiaExtendidaCostos" localSheetId="9">#REF!</definedName>
    <definedName name="GarantiaExtendidaCostos" localSheetId="5">#REF!</definedName>
    <definedName name="GarantiaExtendidaCostos" localSheetId="10">#REF!</definedName>
    <definedName name="GarantiaExtendidaCostos" localSheetId="6">#REF!</definedName>
    <definedName name="GarantiaExtendidaCostos" localSheetId="13">#REF!</definedName>
    <definedName name="GarantiaExtendidaCostos" localSheetId="12">#REF!</definedName>
    <definedName name="GarantiaExtendidaCostos">#REF!</definedName>
    <definedName name="gas" localSheetId="9">#REF!</definedName>
    <definedName name="gas" localSheetId="5">#REF!</definedName>
    <definedName name="gas" localSheetId="10">#REF!</definedName>
    <definedName name="gas" localSheetId="6">#REF!</definedName>
    <definedName name="gas" localSheetId="13">#REF!</definedName>
    <definedName name="gas" localSheetId="12">#REF!</definedName>
    <definedName name="gas">#REF!</definedName>
    <definedName name="GastosViajes" localSheetId="12">#REF!</definedName>
    <definedName name="GastosViajes">#REF!</definedName>
    <definedName name="Gb" localSheetId="9">#REF!</definedName>
    <definedName name="Gb" localSheetId="5">#REF!</definedName>
    <definedName name="Gb" localSheetId="10">#REF!</definedName>
    <definedName name="Gb" localSheetId="6">#REF!</definedName>
    <definedName name="Gb" localSheetId="13">#REF!</definedName>
    <definedName name="Gb" localSheetId="12">#REF!</definedName>
    <definedName name="Gb">#REF!</definedName>
    <definedName name="gbbfghghj" localSheetId="9"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2" hidden="1">{"TAB1",#N/A,TRUE,"GENERAL";"TAB2",#N/A,TRUE,"GENERAL";"TAB3",#N/A,TRUE,"GENERAL";"TAB4",#N/A,TRUE,"GENERAL";"TAB5",#N/A,TRUE,"GENERAL"}</definedName>
    <definedName name="gbbfghghj" hidden="1">{"TAB1",#N/A,TRUE,"GENERAL";"TAB2",#N/A,TRUE,"GENERAL";"TAB3",#N/A,TRUE,"GENERAL";"TAB4",#N/A,TRUE,"GENERAL";"TAB5",#N/A,TRUE,"GENERAL"}</definedName>
    <definedName name="Gc" localSheetId="9">#REF!</definedName>
    <definedName name="Gc" localSheetId="5">#REF!</definedName>
    <definedName name="Gc" localSheetId="10">#REF!</definedName>
    <definedName name="Gc" localSheetId="6">#REF!</definedName>
    <definedName name="Gc" localSheetId="13">#REF!</definedName>
    <definedName name="Gc" localSheetId="12">#REF!</definedName>
    <definedName name="Gc">#REF!</definedName>
    <definedName name="Gd" localSheetId="9">#REF!</definedName>
    <definedName name="Gd" localSheetId="5">#REF!</definedName>
    <definedName name="Gd" localSheetId="10">#REF!</definedName>
    <definedName name="Gd" localSheetId="6">#REF!</definedName>
    <definedName name="Gd" localSheetId="13">#REF!</definedName>
    <definedName name="Gd" localSheetId="12">#REF!</definedName>
    <definedName name="Gd">#REF!</definedName>
    <definedName name="gdj" localSheetId="9">#REF!</definedName>
    <definedName name="gdj" localSheetId="5">#REF!</definedName>
    <definedName name="gdj" localSheetId="10">#REF!</definedName>
    <definedName name="gdj" localSheetId="6">#REF!</definedName>
    <definedName name="gdj" localSheetId="13">#REF!</definedName>
    <definedName name="gdj" localSheetId="12">#REF!</definedName>
    <definedName name="gdj">#REF!</definedName>
    <definedName name="gdt" localSheetId="9" hidden="1">{"TAB1",#N/A,TRUE,"GENERAL";"TAB2",#N/A,TRUE,"GENERAL";"TAB3",#N/A,TRUE,"GENERAL";"TAB4",#N/A,TRUE,"GENERAL";"TAB5",#N/A,TRUE,"GENERAL"}</definedName>
    <definedName name="gdt" localSheetId="5" hidden="1">{"TAB1",#N/A,TRUE,"GENERAL";"TAB2",#N/A,TRUE,"GENERAL";"TAB3",#N/A,TRUE,"GENERAL";"TAB4",#N/A,TRUE,"GENERAL";"TAB5",#N/A,TRUE,"GENERAL"}</definedName>
    <definedName name="gdt" localSheetId="10" hidden="1">{"TAB1",#N/A,TRUE,"GENERAL";"TAB2",#N/A,TRUE,"GENERAL";"TAB3",#N/A,TRUE,"GENERAL";"TAB4",#N/A,TRUE,"GENERAL";"TAB5",#N/A,TRUE,"GENERAL"}</definedName>
    <definedName name="gdt" localSheetId="6" hidden="1">{"TAB1",#N/A,TRUE,"GENERAL";"TAB2",#N/A,TRUE,"GENERAL";"TAB3",#N/A,TRUE,"GENERAL";"TAB4",#N/A,TRUE,"GENERAL";"TAB5",#N/A,TRUE,"GENERAL"}</definedName>
    <definedName name="gdt" localSheetId="13" hidden="1">{"TAB1",#N/A,TRUE,"GENERAL";"TAB2",#N/A,TRUE,"GENERAL";"TAB3",#N/A,TRUE,"GENERAL";"TAB4",#N/A,TRUE,"GENERAL";"TAB5",#N/A,TRUE,"GENERAL"}</definedName>
    <definedName name="gdt" localSheetId="12" hidden="1">{"TAB1",#N/A,TRUE,"GENERAL";"TAB2",#N/A,TRUE,"GENERAL";"TAB3",#N/A,TRUE,"GENERAL";"TAB4",#N/A,TRUE,"GENERAL";"TAB5",#N/A,TRUE,"GENERAL"}</definedName>
    <definedName name="gdt" hidden="1">{"TAB1",#N/A,TRUE,"GENERAL";"TAB2",#N/A,TRUE,"GENERAL";"TAB3",#N/A,TRUE,"GENERAL";"TAB4",#N/A,TRUE,"GENERAL";"TAB5",#N/A,TRUE,"GENERAL"}</definedName>
    <definedName name="Ge" localSheetId="9">#REF!</definedName>
    <definedName name="Ge" localSheetId="5">#REF!</definedName>
    <definedName name="Ge" localSheetId="10">#REF!</definedName>
    <definedName name="Ge" localSheetId="6">#REF!</definedName>
    <definedName name="Ge" localSheetId="13">#REF!</definedName>
    <definedName name="Ge" localSheetId="12">#REF!</definedName>
    <definedName name="Ge">#REF!</definedName>
    <definedName name="geg" localSheetId="9" hidden="1">{"via1",#N/A,TRUE,"general";"via2",#N/A,TRUE,"general";"via3",#N/A,TRUE,"general"}</definedName>
    <definedName name="geg" localSheetId="5" hidden="1">{"via1",#N/A,TRUE,"general";"via2",#N/A,TRUE,"general";"via3",#N/A,TRUE,"general"}</definedName>
    <definedName name="geg" localSheetId="10" hidden="1">{"via1",#N/A,TRUE,"general";"via2",#N/A,TRUE,"general";"via3",#N/A,TRUE,"general"}</definedName>
    <definedName name="geg" localSheetId="6" hidden="1">{"via1",#N/A,TRUE,"general";"via2",#N/A,TRUE,"general";"via3",#N/A,TRUE,"general"}</definedName>
    <definedName name="geg" localSheetId="13" hidden="1">{"via1",#N/A,TRUE,"general";"via2",#N/A,TRUE,"general";"via3",#N/A,TRUE,"general"}</definedName>
    <definedName name="geg" localSheetId="12" hidden="1">{"via1",#N/A,TRUE,"general";"via2",#N/A,TRUE,"general";"via3",#N/A,TRUE,"general"}</definedName>
    <definedName name="geg" hidden="1">{"via1",#N/A,TRUE,"general";"via2",#N/A,TRUE,"general";"via3",#N/A,TRUE,"general"}</definedName>
    <definedName name="Generación_de_análisis_de_precios_Unitarios." localSheetId="9">#REF!</definedName>
    <definedName name="Generación_de_análisis_de_precios_Unitarios." localSheetId="10">#REF!</definedName>
    <definedName name="Generación_de_análisis_de_precios_Unitarios." localSheetId="6">#REF!</definedName>
    <definedName name="Generación_de_análisis_de_precios_Unitarios." localSheetId="13">#REF!</definedName>
    <definedName name="Generación_de_análisis_de_precios_Unitarios." localSheetId="12">#REF!</definedName>
    <definedName name="Generación_de_análisis_de_precios_Unitarios.">#REF!</definedName>
    <definedName name="GEO" localSheetId="12">#REF!</definedName>
    <definedName name="GEO">#REF!</definedName>
    <definedName name="gerg" localSheetId="9" hidden="1">{"TAB1",#N/A,TRUE,"GENERAL";"TAB2",#N/A,TRUE,"GENERAL";"TAB3",#N/A,TRUE,"GENERAL";"TAB4",#N/A,TRUE,"GENERAL";"TAB5",#N/A,TRUE,"GENERAL"}</definedName>
    <definedName name="gerg" localSheetId="5" hidden="1">{"TAB1",#N/A,TRUE,"GENERAL";"TAB2",#N/A,TRUE,"GENERAL";"TAB3",#N/A,TRUE,"GENERAL";"TAB4",#N/A,TRUE,"GENERAL";"TAB5",#N/A,TRUE,"GENERAL"}</definedName>
    <definedName name="gerg" localSheetId="10" hidden="1">{"TAB1",#N/A,TRUE,"GENERAL";"TAB2",#N/A,TRUE,"GENERAL";"TAB3",#N/A,TRUE,"GENERAL";"TAB4",#N/A,TRUE,"GENERAL";"TAB5",#N/A,TRUE,"GENERAL"}</definedName>
    <definedName name="gerg" localSheetId="6" hidden="1">{"TAB1",#N/A,TRUE,"GENERAL";"TAB2",#N/A,TRUE,"GENERAL";"TAB3",#N/A,TRUE,"GENERAL";"TAB4",#N/A,TRUE,"GENERAL";"TAB5",#N/A,TRUE,"GENERAL"}</definedName>
    <definedName name="gerg" localSheetId="13" hidden="1">{"TAB1",#N/A,TRUE,"GENERAL";"TAB2",#N/A,TRUE,"GENERAL";"TAB3",#N/A,TRUE,"GENERAL";"TAB4",#N/A,TRUE,"GENERAL";"TAB5",#N/A,TRUE,"GENERAL"}</definedName>
    <definedName name="gerg" localSheetId="12"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5" hidden="1">{"via1",#N/A,TRUE,"general";"via2",#N/A,TRUE,"general";"via3",#N/A,TRUE,"general"}</definedName>
    <definedName name="gerg54" localSheetId="10" hidden="1">{"via1",#N/A,TRUE,"general";"via2",#N/A,TRUE,"general";"via3",#N/A,TRUE,"general"}</definedName>
    <definedName name="gerg54" localSheetId="6" hidden="1">{"via1",#N/A,TRUE,"general";"via2",#N/A,TRUE,"general";"via3",#N/A,TRUE,"general"}</definedName>
    <definedName name="gerg54" localSheetId="13" hidden="1">{"via1",#N/A,TRUE,"general";"via2",#N/A,TRUE,"general";"via3",#N/A,TRUE,"general"}</definedName>
    <definedName name="gerg54" localSheetId="12"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2"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5"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2" hidden="1">{"TAB1",#N/A,TRUE,"GENERAL";"TAB2",#N/A,TRUE,"GENERAL";"TAB3",#N/A,TRUE,"GENERAL";"TAB4",#N/A,TRUE,"GENERAL";"TAB5",#N/A,TRUE,"GENERAL"}</definedName>
    <definedName name="gergw" hidden="1">{"TAB1",#N/A,TRUE,"GENERAL";"TAB2",#N/A,TRUE,"GENERAL";"TAB3",#N/A,TRUE,"GENERAL";"TAB4",#N/A,TRUE,"GENERAL";"TAB5",#N/A,TRUE,"GENERAL"}</definedName>
    <definedName name="GETCostOutput" localSheetId="9">#REF!</definedName>
    <definedName name="GETCostOutput" localSheetId="5">#REF!</definedName>
    <definedName name="GETCostOutput" localSheetId="10">#REF!</definedName>
    <definedName name="GETCostOutput" localSheetId="6">#REF!</definedName>
    <definedName name="GETCostOutput" localSheetId="13">#REF!</definedName>
    <definedName name="GETCostOutput" localSheetId="12">#REF!</definedName>
    <definedName name="GETCostOutput">#REF!</definedName>
    <definedName name="Gf" localSheetId="9">#REF!</definedName>
    <definedName name="Gf" localSheetId="5">#REF!</definedName>
    <definedName name="Gf" localSheetId="10">#REF!</definedName>
    <definedName name="Gf" localSheetId="6">#REF!</definedName>
    <definedName name="Gf" localSheetId="13">#REF!</definedName>
    <definedName name="Gf" localSheetId="12">#REF!</definedName>
    <definedName name="GF">#REF!</definedName>
    <definedName name="gfd" localSheetId="9" hidden="1">{"TAB1",#N/A,TRUE,"GENERAL";"TAB2",#N/A,TRUE,"GENERAL";"TAB3",#N/A,TRUE,"GENERAL";"TAB4",#N/A,TRUE,"GENERAL";"TAB5",#N/A,TRUE,"GENERAL"}</definedName>
    <definedName name="gfd" localSheetId="5" hidden="1">{"TAB1",#N/A,TRUE,"GENERAL";"TAB2",#N/A,TRUE,"GENERAL";"TAB3",#N/A,TRUE,"GENERAL";"TAB4",#N/A,TRUE,"GENERAL";"TAB5",#N/A,TRUE,"GENERAL"}</definedName>
    <definedName name="gfd" localSheetId="10" hidden="1">{"TAB1",#N/A,TRUE,"GENERAL";"TAB2",#N/A,TRUE,"GENERAL";"TAB3",#N/A,TRUE,"GENERAL";"TAB4",#N/A,TRUE,"GENERAL";"TAB5",#N/A,TRUE,"GENERAL"}</definedName>
    <definedName name="gfd" localSheetId="6" hidden="1">{"TAB1",#N/A,TRUE,"GENERAL";"TAB2",#N/A,TRUE,"GENERAL";"TAB3",#N/A,TRUE,"GENERAL";"TAB4",#N/A,TRUE,"GENERAL";"TAB5",#N/A,TRUE,"GENERAL"}</definedName>
    <definedName name="gfd" localSheetId="13" hidden="1">{"TAB1",#N/A,TRUE,"GENERAL";"TAB2",#N/A,TRUE,"GENERAL";"TAB3",#N/A,TRUE,"GENERAL";"TAB4",#N/A,TRUE,"GENERAL";"TAB5",#N/A,TRUE,"GENERAL"}</definedName>
    <definedName name="gfd" localSheetId="12"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5" hidden="1">{"via1",#N/A,TRUE,"general";"via2",#N/A,TRUE,"general";"via3",#N/A,TRUE,"general"}</definedName>
    <definedName name="gfdg" localSheetId="10" hidden="1">{"via1",#N/A,TRUE,"general";"via2",#N/A,TRUE,"general";"via3",#N/A,TRUE,"general"}</definedName>
    <definedName name="gfdg" localSheetId="6" hidden="1">{"via1",#N/A,TRUE,"general";"via2",#N/A,TRUE,"general";"via3",#N/A,TRUE,"general"}</definedName>
    <definedName name="gfdg" localSheetId="13" hidden="1">{"via1",#N/A,TRUE,"general";"via2",#N/A,TRUE,"general";"via3",#N/A,TRUE,"general"}</definedName>
    <definedName name="gfdg" localSheetId="12" hidden="1">{"via1",#N/A,TRUE,"general";"via2",#N/A,TRUE,"general";"via3",#N/A,TRUE,"general"}</definedName>
    <definedName name="gfdg" hidden="1">{"via1",#N/A,TRUE,"general";"via2",#N/A,TRUE,"general";"via3",#N/A,TRUE,"general"}</definedName>
    <definedName name="gfgfgr" localSheetId="9" hidden="1">{"via1",#N/A,TRUE,"general";"via2",#N/A,TRUE,"general";"via3",#N/A,TRUE,"general"}</definedName>
    <definedName name="gfgfgr" localSheetId="5" hidden="1">{"via1",#N/A,TRUE,"general";"via2",#N/A,TRUE,"general";"via3",#N/A,TRUE,"general"}</definedName>
    <definedName name="gfgfgr" localSheetId="10" hidden="1">{"via1",#N/A,TRUE,"general";"via2",#N/A,TRUE,"general";"via3",#N/A,TRUE,"general"}</definedName>
    <definedName name="gfgfgr" localSheetId="6" hidden="1">{"via1",#N/A,TRUE,"general";"via2",#N/A,TRUE,"general";"via3",#N/A,TRUE,"general"}</definedName>
    <definedName name="gfgfgr" localSheetId="13" hidden="1">{"via1",#N/A,TRUE,"general";"via2",#N/A,TRUE,"general";"via3",#N/A,TRUE,"general"}</definedName>
    <definedName name="gfgfgr" localSheetId="12"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5" hidden="1">{"via1",#N/A,TRUE,"general";"via2",#N/A,TRUE,"general";"via3",#N/A,TRUE,"general"}</definedName>
    <definedName name="gfhf" localSheetId="10" hidden="1">{"via1",#N/A,TRUE,"general";"via2",#N/A,TRUE,"general";"via3",#N/A,TRUE,"general"}</definedName>
    <definedName name="gfhf" localSheetId="6" hidden="1">{"via1",#N/A,TRUE,"general";"via2",#N/A,TRUE,"general";"via3",#N/A,TRUE,"general"}</definedName>
    <definedName name="gfhf" localSheetId="13" hidden="1">{"via1",#N/A,TRUE,"general";"via2",#N/A,TRUE,"general";"via3",#N/A,TRUE,"general"}</definedName>
    <definedName name="gfhf" localSheetId="12"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2"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2"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2"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5" hidden="1">{"via1",#N/A,TRUE,"general";"via2",#N/A,TRUE,"general";"via3",#N/A,TRUE,"general"}</definedName>
    <definedName name="gfjjh" localSheetId="10" hidden="1">{"via1",#N/A,TRUE,"general";"via2",#N/A,TRUE,"general";"via3",#N/A,TRUE,"general"}</definedName>
    <definedName name="gfjjh" localSheetId="6" hidden="1">{"via1",#N/A,TRUE,"general";"via2",#N/A,TRUE,"general";"via3",#N/A,TRUE,"general"}</definedName>
    <definedName name="gfjjh" localSheetId="13" hidden="1">{"via1",#N/A,TRUE,"general";"via2",#N/A,TRUE,"general";"via3",#N/A,TRUE,"general"}</definedName>
    <definedName name="gfjjh" localSheetId="12" hidden="1">{"via1",#N/A,TRUE,"general";"via2",#N/A,TRUE,"general";"via3",#N/A,TRUE,"general"}</definedName>
    <definedName name="gfjjh" hidden="1">{"via1",#N/A,TRUE,"general";"via2",#N/A,TRUE,"general";"via3",#N/A,TRUE,"general"}</definedName>
    <definedName name="gft" localSheetId="9">#REF!</definedName>
    <definedName name="gft" localSheetId="5">#REF!</definedName>
    <definedName name="gft" localSheetId="10">#REF!</definedName>
    <definedName name="gft" localSheetId="6">#REF!</definedName>
    <definedName name="gft" localSheetId="13">#REF!</definedName>
    <definedName name="gft" localSheetId="12">#REF!</definedName>
    <definedName name="gft">#REF!</definedName>
    <definedName name="gfutyj6" localSheetId="9" hidden="1">{"via1",#N/A,TRUE,"general";"via2",#N/A,TRUE,"general";"via3",#N/A,TRUE,"general"}</definedName>
    <definedName name="gfutyj6" localSheetId="5" hidden="1">{"via1",#N/A,TRUE,"general";"via2",#N/A,TRUE,"general";"via3",#N/A,TRUE,"general"}</definedName>
    <definedName name="gfutyj6" localSheetId="10" hidden="1">{"via1",#N/A,TRUE,"general";"via2",#N/A,TRUE,"general";"via3",#N/A,TRUE,"general"}</definedName>
    <definedName name="gfutyj6" localSheetId="6" hidden="1">{"via1",#N/A,TRUE,"general";"via2",#N/A,TRUE,"general";"via3",#N/A,TRUE,"general"}</definedName>
    <definedName name="gfutyj6" localSheetId="13" hidden="1">{"via1",#N/A,TRUE,"general";"via2",#N/A,TRUE,"general";"via3",#N/A,TRUE,"general"}</definedName>
    <definedName name="gfutyj6" localSheetId="12" hidden="1">{"via1",#N/A,TRUE,"general";"via2",#N/A,TRUE,"general";"via3",#N/A,TRUE,"general"}</definedName>
    <definedName name="gfutyj6" hidden="1">{"via1",#N/A,TRUE,"general";"via2",#N/A,TRUE,"general";"via3",#N/A,TRUE,"general"}</definedName>
    <definedName name="gg" localSheetId="9" hidden="1">{"TAB1",#N/A,TRUE,"GENERAL";"TAB2",#N/A,TRUE,"GENERAL";"TAB3",#N/A,TRUE,"GENERAL";"TAB4",#N/A,TRUE,"GENERAL";"TAB5",#N/A,TRUE,"GENERAL"}</definedName>
    <definedName name="gg" localSheetId="5" hidden="1">{"TAB1",#N/A,TRUE,"GENERAL";"TAB2",#N/A,TRUE,"GENERAL";"TAB3",#N/A,TRUE,"GENERAL";"TAB4",#N/A,TRUE,"GENERAL";"TAB5",#N/A,TRUE,"GENERAL"}</definedName>
    <definedName name="gg" localSheetId="10" hidden="1">{"TAB1",#N/A,TRUE,"GENERAL";"TAB2",#N/A,TRUE,"GENERAL";"TAB3",#N/A,TRUE,"GENERAL";"TAB4",#N/A,TRUE,"GENERAL";"TAB5",#N/A,TRUE,"GENERAL"}</definedName>
    <definedName name="gg" localSheetId="6" hidden="1">{"TAB1",#N/A,TRUE,"GENERAL";"TAB2",#N/A,TRUE,"GENERAL";"TAB3",#N/A,TRUE,"GENERAL";"TAB4",#N/A,TRUE,"GENERAL";"TAB5",#N/A,TRUE,"GENERAL"}</definedName>
    <definedName name="gg" localSheetId="13" hidden="1">{"TAB1",#N/A,TRUE,"GENERAL";"TAB2",#N/A,TRUE,"GENERAL";"TAB3",#N/A,TRUE,"GENERAL";"TAB4",#N/A,TRUE,"GENERAL";"TAB5",#N/A,TRUE,"GENERAL"}</definedName>
    <definedName name="gg" localSheetId="12" hidden="1">{"TAB1",#N/A,TRUE,"GENERAL";"TAB2",#N/A,TRUE,"GENERAL";"TAB3",#N/A,TRUE,"GENERAL";"TAB4",#N/A,TRUE,"GENERAL";"TAB5",#N/A,TRUE,"GENERAL"}</definedName>
    <definedName name="Gg">#REF!</definedName>
    <definedName name="ggdr" localSheetId="9" hidden="1">{"via1",#N/A,TRUE,"general";"via2",#N/A,TRUE,"general";"via3",#N/A,TRUE,"general"}</definedName>
    <definedName name="ggdr" localSheetId="5" hidden="1">{"via1",#N/A,TRUE,"general";"via2",#N/A,TRUE,"general";"via3",#N/A,TRUE,"general"}</definedName>
    <definedName name="ggdr" localSheetId="10" hidden="1">{"via1",#N/A,TRUE,"general";"via2",#N/A,TRUE,"general";"via3",#N/A,TRUE,"general"}</definedName>
    <definedName name="ggdr" localSheetId="6" hidden="1">{"via1",#N/A,TRUE,"general";"via2",#N/A,TRUE,"general";"via3",#N/A,TRUE,"general"}</definedName>
    <definedName name="ggdr" localSheetId="13" hidden="1">{"via1",#N/A,TRUE,"general";"via2",#N/A,TRUE,"general";"via3",#N/A,TRUE,"general"}</definedName>
    <definedName name="ggdr" localSheetId="12"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5"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2" hidden="1">{"TAB1",#N/A,TRUE,"GENERAL";"TAB2",#N/A,TRUE,"GENERAL";"TAB3",#N/A,TRUE,"GENERAL";"TAB4",#N/A,TRUE,"GENERAL";"TAB5",#N/A,TRUE,"GENERAL"}</definedName>
    <definedName name="ggerg" hidden="1">{"TAB1",#N/A,TRUE,"GENERAL";"TAB2",#N/A,TRUE,"GENERAL";"TAB3",#N/A,TRUE,"GENERAL";"TAB4",#N/A,TRUE,"GENERAL";"TAB5",#N/A,TRUE,"GENERAL"}</definedName>
    <definedName name="GGG" localSheetId="9">#REF!</definedName>
    <definedName name="GGG" localSheetId="5">#REF!</definedName>
    <definedName name="GGG" localSheetId="10">#REF!</definedName>
    <definedName name="GGG" localSheetId="6">#REF!</definedName>
    <definedName name="GGG" localSheetId="13">#REF!</definedName>
    <definedName name="GGG" localSheetId="12">#REF!</definedName>
    <definedName name="GGG">#REF!</definedName>
    <definedName name="gggb" localSheetId="9" hidden="1">{"TAB1",#N/A,TRUE,"GENERAL";"TAB2",#N/A,TRUE,"GENERAL";"TAB3",#N/A,TRUE,"GENERAL";"TAB4",#N/A,TRUE,"GENERAL";"TAB5",#N/A,TRUE,"GENERAL"}</definedName>
    <definedName name="gggb" localSheetId="5" hidden="1">{"TAB1",#N/A,TRUE,"GENERAL";"TAB2",#N/A,TRUE,"GENERAL";"TAB3",#N/A,TRUE,"GENERAL";"TAB4",#N/A,TRUE,"GENERAL";"TAB5",#N/A,TRUE,"GENERAL"}</definedName>
    <definedName name="gggb" localSheetId="10" hidden="1">{"TAB1",#N/A,TRUE,"GENERAL";"TAB2",#N/A,TRUE,"GENERAL";"TAB3",#N/A,TRUE,"GENERAL";"TAB4",#N/A,TRUE,"GENERAL";"TAB5",#N/A,TRUE,"GENERAL"}</definedName>
    <definedName name="gggb" localSheetId="6" hidden="1">{"TAB1",#N/A,TRUE,"GENERAL";"TAB2",#N/A,TRUE,"GENERAL";"TAB3",#N/A,TRUE,"GENERAL";"TAB4",#N/A,TRUE,"GENERAL";"TAB5",#N/A,TRUE,"GENERAL"}</definedName>
    <definedName name="gggb" localSheetId="13" hidden="1">{"TAB1",#N/A,TRUE,"GENERAL";"TAB2",#N/A,TRUE,"GENERAL";"TAB3",#N/A,TRUE,"GENERAL";"TAB4",#N/A,TRUE,"GENERAL";"TAB5",#N/A,TRUE,"GENERAL"}</definedName>
    <definedName name="gggb" localSheetId="12"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5" hidden="1">{"via1",#N/A,TRUE,"general";"via2",#N/A,TRUE,"general";"via3",#N/A,TRUE,"general"}</definedName>
    <definedName name="gggg" localSheetId="10" hidden="1">{"via1",#N/A,TRUE,"general";"via2",#N/A,TRUE,"general";"via3",#N/A,TRUE,"general"}</definedName>
    <definedName name="gggg" localSheetId="6" hidden="1">{"via1",#N/A,TRUE,"general";"via2",#N/A,TRUE,"general";"via3",#N/A,TRUE,"general"}</definedName>
    <definedName name="gggg" localSheetId="13" hidden="1">{"via1",#N/A,TRUE,"general";"via2",#N/A,TRUE,"general";"via3",#N/A,TRUE,"general"}</definedName>
    <definedName name="gggg" localSheetId="12"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5"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2" hidden="1">{"TAB1",#N/A,TRUE,"GENERAL";"TAB2",#N/A,TRUE,"GENERAL";"TAB3",#N/A,TRUE,"GENERAL";"TAB4",#N/A,TRUE,"GENERAL";"TAB5",#N/A,TRUE,"GENERAL"}</definedName>
    <definedName name="ggggd" hidden="1">{"TAB1",#N/A,TRUE,"GENERAL";"TAB2",#N/A,TRUE,"GENERAL";"TAB3",#N/A,TRUE,"GENERAL";"TAB4",#N/A,TRUE,"GENERAL";"TAB5",#N/A,TRUE,"GENERAL"}</definedName>
    <definedName name="ggggggg" localSheetId="9">#REF!</definedName>
    <definedName name="ggggggg" localSheetId="5">#REF!</definedName>
    <definedName name="ggggggg" localSheetId="10">#REF!</definedName>
    <definedName name="ggggggg" localSheetId="6">#REF!</definedName>
    <definedName name="ggggggg" localSheetId="13">#REF!</definedName>
    <definedName name="ggggggg" localSheetId="12">#REF!</definedName>
    <definedName name="ggggggg">#REF!</definedName>
    <definedName name="gggggt" localSheetId="9" hidden="1">{"via1",#N/A,TRUE,"general";"via2",#N/A,TRUE,"general";"via3",#N/A,TRUE,"general"}</definedName>
    <definedName name="gggggt" localSheetId="5" hidden="1">{"via1",#N/A,TRUE,"general";"via2",#N/A,TRUE,"general";"via3",#N/A,TRUE,"general"}</definedName>
    <definedName name="gggggt" localSheetId="10" hidden="1">{"via1",#N/A,TRUE,"general";"via2",#N/A,TRUE,"general";"via3",#N/A,TRUE,"general"}</definedName>
    <definedName name="gggggt" localSheetId="6" hidden="1">{"via1",#N/A,TRUE,"general";"via2",#N/A,TRUE,"general";"via3",#N/A,TRUE,"general"}</definedName>
    <definedName name="gggggt" localSheetId="13" hidden="1">{"via1",#N/A,TRUE,"general";"via2",#N/A,TRUE,"general";"via3",#N/A,TRUE,"general"}</definedName>
    <definedName name="gggggt" localSheetId="12"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2"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5"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2"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5"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2"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5" hidden="1">{"via1",#N/A,TRUE,"general";"via2",#N/A,TRUE,"general";"via3",#N/A,TRUE,"general"}</definedName>
    <definedName name="gggtgd" localSheetId="10" hidden="1">{"via1",#N/A,TRUE,"general";"via2",#N/A,TRUE,"general";"via3",#N/A,TRUE,"general"}</definedName>
    <definedName name="gggtgd" localSheetId="6" hidden="1">{"via1",#N/A,TRUE,"general";"via2",#N/A,TRUE,"general";"via3",#N/A,TRUE,"general"}</definedName>
    <definedName name="gggtgd" localSheetId="13" hidden="1">{"via1",#N/A,TRUE,"general";"via2",#N/A,TRUE,"general";"via3",#N/A,TRUE,"general"}</definedName>
    <definedName name="gggtgd" localSheetId="12" hidden="1">{"via1",#N/A,TRUE,"general";"via2",#N/A,TRUE,"general";"via3",#N/A,TRUE,"general"}</definedName>
    <definedName name="gggtgd" hidden="1">{"via1",#N/A,TRUE,"general";"via2",#N/A,TRUE,"general";"via3",#N/A,TRUE,"general"}</definedName>
    <definedName name="ggtgt" localSheetId="9" hidden="1">{"via1",#N/A,TRUE,"general";"via2",#N/A,TRUE,"general";"via3",#N/A,TRUE,"general"}</definedName>
    <definedName name="ggtgt" localSheetId="5" hidden="1">{"via1",#N/A,TRUE,"general";"via2",#N/A,TRUE,"general";"via3",#N/A,TRUE,"general"}</definedName>
    <definedName name="ggtgt" localSheetId="10" hidden="1">{"via1",#N/A,TRUE,"general";"via2",#N/A,TRUE,"general";"via3",#N/A,TRUE,"general"}</definedName>
    <definedName name="ggtgt" localSheetId="6" hidden="1">{"via1",#N/A,TRUE,"general";"via2",#N/A,TRUE,"general";"via3",#N/A,TRUE,"general"}</definedName>
    <definedName name="ggtgt" localSheetId="13" hidden="1">{"via1",#N/A,TRUE,"general";"via2",#N/A,TRUE,"general";"via3",#N/A,TRUE,"general"}</definedName>
    <definedName name="ggtgt" localSheetId="12" hidden="1">{"via1",#N/A,TRUE,"general";"via2",#N/A,TRUE,"general";"via3",#N/A,TRUE,"general"}</definedName>
    <definedName name="ggtgt" hidden="1">{"via1",#N/A,TRUE,"general";"via2",#N/A,TRUE,"general";"via3",#N/A,TRUE,"general"}</definedName>
    <definedName name="Gh" localSheetId="9">#REF!</definedName>
    <definedName name="Gh" localSheetId="5">#REF!</definedName>
    <definedName name="Gh" localSheetId="10">#REF!</definedName>
    <definedName name="Gh" localSheetId="6">#REF!</definedName>
    <definedName name="Gh" localSheetId="13">#REF!</definedName>
    <definedName name="Gh" localSheetId="12">#REF!</definedName>
    <definedName name="Gh">#REF!</definedName>
    <definedName name="ghdghuy" localSheetId="9" hidden="1">{"via1",#N/A,TRUE,"general";"via2",#N/A,TRUE,"general";"via3",#N/A,TRUE,"general"}</definedName>
    <definedName name="ghdghuy" localSheetId="5" hidden="1">{"via1",#N/A,TRUE,"general";"via2",#N/A,TRUE,"general";"via3",#N/A,TRUE,"general"}</definedName>
    <definedName name="ghdghuy" localSheetId="10" hidden="1">{"via1",#N/A,TRUE,"general";"via2",#N/A,TRUE,"general";"via3",#N/A,TRUE,"general"}</definedName>
    <definedName name="ghdghuy" localSheetId="6" hidden="1">{"via1",#N/A,TRUE,"general";"via2",#N/A,TRUE,"general";"via3",#N/A,TRUE,"general"}</definedName>
    <definedName name="ghdghuy" localSheetId="13" hidden="1">{"via1",#N/A,TRUE,"general";"via2",#N/A,TRUE,"general";"via3",#N/A,TRUE,"general"}</definedName>
    <definedName name="ghdghuy" localSheetId="12"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5" hidden="1">{"via1",#N/A,TRUE,"general";"via2",#N/A,TRUE,"general";"via3",#N/A,TRUE,"general"}</definedName>
    <definedName name="GHDP" localSheetId="10" hidden="1">{"via1",#N/A,TRUE,"general";"via2",#N/A,TRUE,"general";"via3",#N/A,TRUE,"general"}</definedName>
    <definedName name="GHDP" localSheetId="6" hidden="1">{"via1",#N/A,TRUE,"general";"via2",#N/A,TRUE,"general";"via3",#N/A,TRUE,"general"}</definedName>
    <definedName name="GHDP" localSheetId="13" hidden="1">{"via1",#N/A,TRUE,"general";"via2",#N/A,TRUE,"general";"via3",#N/A,TRUE,"general"}</definedName>
    <definedName name="GHDP" localSheetId="12" hidden="1">{"via1",#N/A,TRUE,"general";"via2",#N/A,TRUE,"general";"via3",#N/A,TRUE,"general"}</definedName>
    <definedName name="GHDP" hidden="1">{"via1",#N/A,TRUE,"general";"via2",#N/A,TRUE,"general";"via3",#N/A,TRUE,"general"}</definedName>
    <definedName name="ghfg" localSheetId="9" hidden="1">{"via1",#N/A,TRUE,"general";"via2",#N/A,TRUE,"general";"via3",#N/A,TRUE,"general"}</definedName>
    <definedName name="ghfg" localSheetId="5" hidden="1">{"via1",#N/A,TRUE,"general";"via2",#N/A,TRUE,"general";"via3",#N/A,TRUE,"general"}</definedName>
    <definedName name="ghfg" localSheetId="10" hidden="1">{"via1",#N/A,TRUE,"general";"via2",#N/A,TRUE,"general";"via3",#N/A,TRUE,"general"}</definedName>
    <definedName name="ghfg" localSheetId="6" hidden="1">{"via1",#N/A,TRUE,"general";"via2",#N/A,TRUE,"general";"via3",#N/A,TRUE,"general"}</definedName>
    <definedName name="ghfg" localSheetId="13" hidden="1">{"via1",#N/A,TRUE,"general";"via2",#N/A,TRUE,"general";"via3",#N/A,TRUE,"general"}</definedName>
    <definedName name="ghfg" localSheetId="12" hidden="1">{"via1",#N/A,TRUE,"general";"via2",#N/A,TRUE,"general";"via3",#N/A,TRUE,"general"}</definedName>
    <definedName name="ghfg" hidden="1">{"via1",#N/A,TRUE,"general";"via2",#N/A,TRUE,"general";"via3",#N/A,TRUE,"general"}</definedName>
    <definedName name="ghjghj" localSheetId="9"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2"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2" hidden="1">{"TAB1",#N/A,TRUE,"GENERAL";"TAB2",#N/A,TRUE,"GENERAL";"TAB3",#N/A,TRUE,"GENERAL";"TAB4",#N/A,TRUE,"GENERAL";"TAB5",#N/A,TRUE,"GENERAL"}</definedName>
    <definedName name="GHKJHK" hidden="1">{"TAB1",#N/A,TRUE,"GENERAL";"TAB2",#N/A,TRUE,"GENERAL";"TAB3",#N/A,TRUE,"GENERAL";"TAB4",#N/A,TRUE,"GENERAL";"TAB5",#N/A,TRUE,"GENERAL"}</definedName>
    <definedName name="ghu" localSheetId="9">#REF!</definedName>
    <definedName name="ghu" localSheetId="5">#REF!</definedName>
    <definedName name="ghu" localSheetId="10">#REF!</definedName>
    <definedName name="ghu" localSheetId="6">#REF!</definedName>
    <definedName name="ghu" localSheetId="13">#REF!</definedName>
    <definedName name="ghu" localSheetId="12">#REF!</definedName>
    <definedName name="ghu">#REF!</definedName>
    <definedName name="Gi" localSheetId="9">#REF!</definedName>
    <definedName name="Gi" localSheetId="5">#REF!</definedName>
    <definedName name="Gi" localSheetId="10">#REF!</definedName>
    <definedName name="Gi" localSheetId="6">#REF!</definedName>
    <definedName name="Gi" localSheetId="13">#REF!</definedName>
    <definedName name="Gi" localSheetId="12">#REF!</definedName>
    <definedName name="Gi">#REF!</definedName>
    <definedName name="gj" localSheetId="9">#REF!</definedName>
    <definedName name="gj" localSheetId="5">#REF!</definedName>
    <definedName name="gj" localSheetId="10">#REF!</definedName>
    <definedName name="gj" localSheetId="6">#REF!</definedName>
    <definedName name="gj" localSheetId="13">#REF!</definedName>
    <definedName name="gj" localSheetId="12">#REF!</definedName>
    <definedName name="gj">#REF!</definedName>
    <definedName name="GJHVCB" localSheetId="9"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2" hidden="1">{"TAB1",#N/A,TRUE,"GENERAL";"TAB2",#N/A,TRUE,"GENERAL";"TAB3",#N/A,TRUE,"GENERAL";"TAB4",#N/A,TRUE,"GENERAL";"TAB5",#N/A,TRUE,"GENERAL"}</definedName>
    <definedName name="GJHVCB" hidden="1">{"TAB1",#N/A,TRUE,"GENERAL";"TAB2",#N/A,TRUE,"GENERAL";"TAB3",#N/A,TRUE,"GENERAL";"TAB4",#N/A,TRUE,"GENERAL";"TAB5",#N/A,TRUE,"GENERAL"}</definedName>
    <definedName name="gk" localSheetId="9" hidden="1">{"via1",#N/A,TRUE,"general";"via2",#N/A,TRUE,"general";"via3",#N/A,TRUE,"general"}</definedName>
    <definedName name="gk" localSheetId="5" hidden="1">{"via1",#N/A,TRUE,"general";"via2",#N/A,TRUE,"general";"via3",#N/A,TRUE,"general"}</definedName>
    <definedName name="gk" localSheetId="10" hidden="1">{"via1",#N/A,TRUE,"general";"via2",#N/A,TRUE,"general";"via3",#N/A,TRUE,"general"}</definedName>
    <definedName name="gk" localSheetId="6" hidden="1">{"via1",#N/A,TRUE,"general";"via2",#N/A,TRUE,"general";"via3",#N/A,TRUE,"general"}</definedName>
    <definedName name="gk" localSheetId="13" hidden="1">{"via1",#N/A,TRUE,"general";"via2",#N/A,TRUE,"general";"via3",#N/A,TRUE,"general"}</definedName>
    <definedName name="gk" localSheetId="12" hidden="1">{"via1",#N/A,TRUE,"general";"via2",#N/A,TRUE,"general";"via3",#N/A,TRUE,"general"}</definedName>
    <definedName name="Gk">#REF!</definedName>
    <definedName name="GKJDGDIJZ">"Imagen 3"</definedName>
    <definedName name="gl" localSheetId="9">#REF!</definedName>
    <definedName name="gl" localSheetId="5">#REF!</definedName>
    <definedName name="gl" localSheetId="10">#REF!</definedName>
    <definedName name="gl" localSheetId="6">#REF!</definedName>
    <definedName name="gl" localSheetId="13">#REF!</definedName>
    <definedName name="gl" localSheetId="12">#REF!</definedName>
    <definedName name="gl">#REF!</definedName>
    <definedName name="gmt" localSheetId="9">#REF!</definedName>
    <definedName name="gmt" localSheetId="5">#REF!</definedName>
    <definedName name="gmt" localSheetId="10">#REF!</definedName>
    <definedName name="gmt" localSheetId="6">#REF!</definedName>
    <definedName name="gmt" localSheetId="13">#REF!</definedName>
    <definedName name="gmt" localSheetId="12">#REF!</definedName>
    <definedName name="gmt">#REF!</definedName>
    <definedName name="gn" localSheetId="9">#REF!</definedName>
    <definedName name="gn" localSheetId="5">#REF!</definedName>
    <definedName name="gn" localSheetId="10">#REF!</definedName>
    <definedName name="gn" localSheetId="6">#REF!</definedName>
    <definedName name="gn" localSheetId="13">#REF!</definedName>
    <definedName name="gn" localSheetId="12">#REF!</definedName>
    <definedName name="gn">#REF!</definedName>
    <definedName name="gnm" localSheetId="9">#REF!</definedName>
    <definedName name="gnm" localSheetId="5">#REF!</definedName>
    <definedName name="gnm" localSheetId="10">#REF!</definedName>
    <definedName name="gnm" localSheetId="6">#REF!</definedName>
    <definedName name="gnm" localSheetId="13">#REF!</definedName>
    <definedName name="gnm" localSheetId="12">#REF!</definedName>
    <definedName name="gnm">#REF!</definedName>
    <definedName name="gñ" localSheetId="9">#REF!</definedName>
    <definedName name="gñ" localSheetId="5">#REF!</definedName>
    <definedName name="gñ" localSheetId="10">#REF!</definedName>
    <definedName name="gñ" localSheetId="6">#REF!</definedName>
    <definedName name="gñ" localSheetId="13">#REF!</definedName>
    <definedName name="gñ" localSheetId="12">#REF!</definedName>
    <definedName name="gñ">#REF!</definedName>
    <definedName name="GOTO_Clienti_e_Fornitori" localSheetId="9">#REF!</definedName>
    <definedName name="GOTO_Clienti_e_Fornitori" localSheetId="5">#REF!</definedName>
    <definedName name="GOTO_Clienti_e_Fornitori" localSheetId="10">#REF!</definedName>
    <definedName name="GOTO_Clienti_e_Fornitori" localSheetId="6">#REF!</definedName>
    <definedName name="GOTO_Clienti_e_Fornitori" localSheetId="13">#REF!</definedName>
    <definedName name="GOTO_Clienti_e_Fornitori" localSheetId="12">#REF!</definedName>
    <definedName name="GOTO_Clienti_e_Fornitori">#REF!</definedName>
    <definedName name="GOTO_Conto_Economico" localSheetId="9">#REF!</definedName>
    <definedName name="GOTO_Conto_Economico" localSheetId="5">#REF!</definedName>
    <definedName name="GOTO_Conto_Economico" localSheetId="10">#REF!</definedName>
    <definedName name="GOTO_Conto_Economico" localSheetId="6">#REF!</definedName>
    <definedName name="GOTO_Conto_Economico" localSheetId="13">#REF!</definedName>
    <definedName name="GOTO_Conto_Economico" localSheetId="12">#REF!</definedName>
    <definedName name="GOTO_Conto_Economico">#REF!</definedName>
    <definedName name="GOTO_Control_Panel" localSheetId="9">#REF!</definedName>
    <definedName name="GOTO_Control_Panel" localSheetId="5">#REF!</definedName>
    <definedName name="GOTO_Control_Panel" localSheetId="10">#REF!</definedName>
    <definedName name="GOTO_Control_Panel" localSheetId="6">#REF!</definedName>
    <definedName name="GOTO_Control_Panel" localSheetId="13">#REF!</definedName>
    <definedName name="GOTO_Control_Panel" localSheetId="12">#REF!</definedName>
    <definedName name="GOTO_Control_Panel">#REF!</definedName>
    <definedName name="GOTO_Costi_di_funzionamento" localSheetId="9">#REF!</definedName>
    <definedName name="GOTO_Costi_di_funzionamento" localSheetId="5">#REF!</definedName>
    <definedName name="GOTO_Costi_di_funzionamento" localSheetId="10">#REF!</definedName>
    <definedName name="GOTO_Costi_di_funzionamento" localSheetId="6">#REF!</definedName>
    <definedName name="GOTO_Costi_di_funzionamento" localSheetId="13">#REF!</definedName>
    <definedName name="GOTO_Costi_di_funzionamento" localSheetId="12">#REF!</definedName>
    <definedName name="GOTO_Costi_di_funzionamento">#REF!</definedName>
    <definedName name="GOTO_Costidiretti_WIP_Magazzino" localSheetId="9">#REF!</definedName>
    <definedName name="GOTO_Costidiretti_WIP_Magazzino" localSheetId="5">#REF!</definedName>
    <definedName name="GOTO_Costidiretti_WIP_Magazzino" localSheetId="10">#REF!</definedName>
    <definedName name="GOTO_Costidiretti_WIP_Magazzino" localSheetId="6">#REF!</definedName>
    <definedName name="GOTO_Costidiretti_WIP_Magazzino" localSheetId="13">#REF!</definedName>
    <definedName name="GOTO_Costidiretti_WIP_Magazzino" localSheetId="12">#REF!</definedName>
    <definedName name="GOTO_Costidiretti_WIP_Magazzino">#REF!</definedName>
    <definedName name="GOTO_Interessi_e_Tasse" localSheetId="9">#REF!</definedName>
    <definedName name="GOTO_Interessi_e_Tasse" localSheetId="5">#REF!</definedName>
    <definedName name="GOTO_Interessi_e_Tasse" localSheetId="10">#REF!</definedName>
    <definedName name="GOTO_Interessi_e_Tasse" localSheetId="6">#REF!</definedName>
    <definedName name="GOTO_Interessi_e_Tasse" localSheetId="13">#REF!</definedName>
    <definedName name="GOTO_Interessi_e_Tasse" localSheetId="12">#REF!</definedName>
    <definedName name="GOTO_Interessi_e_Tasse">#REF!</definedName>
    <definedName name="GOTO_Investimenti_Cespiti" localSheetId="9">#REF!</definedName>
    <definedName name="GOTO_Investimenti_Cespiti" localSheetId="5">#REF!</definedName>
    <definedName name="GOTO_Investimenti_Cespiti" localSheetId="10">#REF!</definedName>
    <definedName name="GOTO_Investimenti_Cespiti" localSheetId="6">#REF!</definedName>
    <definedName name="GOTO_Investimenti_Cespiti" localSheetId="13">#REF!</definedName>
    <definedName name="GOTO_Investimenti_Cespiti" localSheetId="12">#REF!</definedName>
    <definedName name="GOTO_Investimenti_Cespiti">#REF!</definedName>
    <definedName name="GOTO_Margini" localSheetId="9">#REF!</definedName>
    <definedName name="GOTO_Margini" localSheetId="5">#REF!</definedName>
    <definedName name="GOTO_Margini" localSheetId="10">#REF!</definedName>
    <definedName name="GOTO_Margini" localSheetId="6">#REF!</definedName>
    <definedName name="GOTO_Margini" localSheetId="13">#REF!</definedName>
    <definedName name="GOTO_Margini" localSheetId="12">#REF!</definedName>
    <definedName name="GOTO_Margini">#REF!</definedName>
    <definedName name="GOTO_Ore_Materiale" localSheetId="9">#REF!</definedName>
    <definedName name="GOTO_Ore_Materiale" localSheetId="5">#REF!</definedName>
    <definedName name="GOTO_Ore_Materiale" localSheetId="10">#REF!</definedName>
    <definedName name="GOTO_Ore_Materiale" localSheetId="6">#REF!</definedName>
    <definedName name="GOTO_Ore_Materiale" localSheetId="13">#REF!</definedName>
    <definedName name="GOTO_Ore_Materiale" localSheetId="12">#REF!</definedName>
    <definedName name="GOTO_Ore_Materiale">#REF!</definedName>
    <definedName name="GOTO_Personale" localSheetId="9">#REF!</definedName>
    <definedName name="GOTO_Personale" localSheetId="5">#REF!</definedName>
    <definedName name="GOTO_Personale" localSheetId="10">#REF!</definedName>
    <definedName name="GOTO_Personale" localSheetId="6">#REF!</definedName>
    <definedName name="GOTO_Personale" localSheetId="13">#REF!</definedName>
    <definedName name="GOTO_Personale" localSheetId="12">#REF!</definedName>
    <definedName name="GOTO_Personale">#REF!</definedName>
    <definedName name="GOTO_Rendiconto_Finanziario" localSheetId="9">#REF!</definedName>
    <definedName name="GOTO_Rendiconto_Finanziario" localSheetId="5">#REF!</definedName>
    <definedName name="GOTO_Rendiconto_Finanziario" localSheetId="10">#REF!</definedName>
    <definedName name="GOTO_Rendiconto_Finanziario" localSheetId="6">#REF!</definedName>
    <definedName name="GOTO_Rendiconto_Finanziario" localSheetId="13">#REF!</definedName>
    <definedName name="GOTO_Rendiconto_Finanziario" localSheetId="12">#REF!</definedName>
    <definedName name="GOTO_Rendiconto_Finanziario">#REF!</definedName>
    <definedName name="GOTO_Stato_Patrimoniale" localSheetId="9">#REF!</definedName>
    <definedName name="GOTO_Stato_Patrimoniale" localSheetId="5">#REF!</definedName>
    <definedName name="GOTO_Stato_Patrimoniale" localSheetId="10">#REF!</definedName>
    <definedName name="GOTO_Stato_Patrimoniale" localSheetId="6">#REF!</definedName>
    <definedName name="GOTO_Stato_Patrimoniale" localSheetId="13">#REF!</definedName>
    <definedName name="GOTO_Stato_Patrimoniale" localSheetId="12">#REF!</definedName>
    <definedName name="GOTO_Stato_Patrimoniale">#REF!</definedName>
    <definedName name="GOTO_Vendite" localSheetId="9">#REF!</definedName>
    <definedName name="GOTO_Vendite" localSheetId="5">#REF!</definedName>
    <definedName name="GOTO_Vendite" localSheetId="10">#REF!</definedName>
    <definedName name="GOTO_Vendite" localSheetId="6">#REF!</definedName>
    <definedName name="GOTO_Vendite" localSheetId="13">#REF!</definedName>
    <definedName name="GOTO_Vendite" localSheetId="12">#REF!</definedName>
    <definedName name="GOTO_Vendite">#REF!</definedName>
    <definedName name="gp" localSheetId="9">#REF!</definedName>
    <definedName name="gp" localSheetId="5">#REF!</definedName>
    <definedName name="gp" localSheetId="10">#REF!</definedName>
    <definedName name="gp" localSheetId="6">#REF!</definedName>
    <definedName name="gp" localSheetId="13">#REF!</definedName>
    <definedName name="gp" localSheetId="12">#REF!</definedName>
    <definedName name="gp">#REF!</definedName>
    <definedName name="GPS" localSheetId="9">#REF!</definedName>
    <definedName name="GPS" localSheetId="5">#REF!</definedName>
    <definedName name="GPS" localSheetId="10">#REF!</definedName>
    <definedName name="GPS" localSheetId="6">#REF!</definedName>
    <definedName name="GPS" localSheetId="13">#REF!</definedName>
    <definedName name="GPS" localSheetId="12">#REF!</definedName>
    <definedName name="GPS">#REF!</definedName>
    <definedName name="GPSCostos" localSheetId="9">#REF!</definedName>
    <definedName name="GPSCostos" localSheetId="5">#REF!</definedName>
    <definedName name="GPSCostos" localSheetId="10">#REF!</definedName>
    <definedName name="GPSCostos" localSheetId="6">#REF!</definedName>
    <definedName name="GPSCostos" localSheetId="13">#REF!</definedName>
    <definedName name="GPSCostos" localSheetId="12">#REF!</definedName>
    <definedName name="GPSCostos">#REF!</definedName>
    <definedName name="_xlnm.Recorder" localSheetId="9">#REF!</definedName>
    <definedName name="_xlnm.Recorder" localSheetId="5">#REF!</definedName>
    <definedName name="_xlnm.Recorder" localSheetId="10">#REF!</definedName>
    <definedName name="_xlnm.Recorder" localSheetId="6">#REF!</definedName>
    <definedName name="_xlnm.Recorder" localSheetId="13">#REF!</definedName>
    <definedName name="_xlnm.Recorder" localSheetId="12">#REF!</definedName>
    <definedName name="_xlnm.Recorder">#REF!</definedName>
    <definedName name="Grados" localSheetId="9">#REF!</definedName>
    <definedName name="Grados" localSheetId="5">#REF!</definedName>
    <definedName name="Grados" localSheetId="10">#REF!</definedName>
    <definedName name="Grados" localSheetId="6">#REF!</definedName>
    <definedName name="Grados" localSheetId="13">#REF!</definedName>
    <definedName name="Grados" localSheetId="12">#REF!</definedName>
    <definedName name="grados">#REF!</definedName>
    <definedName name="GRAF1ANO" localSheetId="9" hidden="1">{"via1",#N/A,TRUE,"general";"via2",#N/A,TRUE,"general";"via3",#N/A,TRUE,"general"}</definedName>
    <definedName name="GRAF1ANO" localSheetId="5" hidden="1">{"via1",#N/A,TRUE,"general";"via2",#N/A,TRUE,"general";"via3",#N/A,TRUE,"general"}</definedName>
    <definedName name="GRAF1ANO" localSheetId="10" hidden="1">{"via1",#N/A,TRUE,"general";"via2",#N/A,TRUE,"general";"via3",#N/A,TRUE,"general"}</definedName>
    <definedName name="GRAF1ANO" localSheetId="6" hidden="1">{"via1",#N/A,TRUE,"general";"via2",#N/A,TRUE,"general";"via3",#N/A,TRUE,"general"}</definedName>
    <definedName name="GRAF1ANO" localSheetId="13" hidden="1">{"via1",#N/A,TRUE,"general";"via2",#N/A,TRUE,"general";"via3",#N/A,TRUE,"general"}</definedName>
    <definedName name="GRAF1ANO" localSheetId="12"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2" hidden="1">{"TAB1",#N/A,TRUE,"GENERAL";"TAB2",#N/A,TRUE,"GENERAL";"TAB3",#N/A,TRUE,"GENERAL";"TAB4",#N/A,TRUE,"GENERAL";"TAB5",#N/A,TRUE,"GENERAL"}</definedName>
    <definedName name="GRAF1AÑO" hidden="1">{"TAB1",#N/A,TRUE,"GENERAL";"TAB2",#N/A,TRUE,"GENERAL";"TAB3",#N/A,TRUE,"GENERAL";"TAB4",#N/A,TRUE,"GENERAL";"TAB5",#N/A,TRUE,"GENERAL"}</definedName>
    <definedName name="GRAF2" localSheetId="9">#REF!</definedName>
    <definedName name="GRAF2" localSheetId="5">#REF!</definedName>
    <definedName name="GRAF2" localSheetId="10">#REF!</definedName>
    <definedName name="GRAF2" localSheetId="6">#REF!</definedName>
    <definedName name="GRAF2" localSheetId="13">#REF!</definedName>
    <definedName name="GRAF2" localSheetId="12">#REF!</definedName>
    <definedName name="GRAF2">#REF!</definedName>
    <definedName name="GRAF3" localSheetId="9">#REF!</definedName>
    <definedName name="GRAF3" localSheetId="5">#REF!</definedName>
    <definedName name="GRAF3" localSheetId="10">#REF!</definedName>
    <definedName name="GRAF3" localSheetId="6">#REF!</definedName>
    <definedName name="GRAF3" localSheetId="13">#REF!</definedName>
    <definedName name="GRAF3" localSheetId="12">#REF!</definedName>
    <definedName name="GRAF3">#REF!</definedName>
    <definedName name="GRANITO" localSheetId="9">#REF!</definedName>
    <definedName name="GRANITO" localSheetId="5">#REF!</definedName>
    <definedName name="GRANITO" localSheetId="10">#REF!</definedName>
    <definedName name="GRANITO" localSheetId="6">#REF!</definedName>
    <definedName name="GRANITO" localSheetId="13">#REF!</definedName>
    <definedName name="GRANITO" localSheetId="12">#REF!</definedName>
    <definedName name="GRANITO">#REF!</definedName>
    <definedName name="GRANO" localSheetId="9">#REF!</definedName>
    <definedName name="GRANO" localSheetId="5">#REF!</definedName>
    <definedName name="GRANO" localSheetId="10">#REF!</definedName>
    <definedName name="GRANO" localSheetId="6">#REF!</definedName>
    <definedName name="GRANO" localSheetId="13">#REF!</definedName>
    <definedName name="GRANO" localSheetId="12">#REF!</definedName>
    <definedName name="GRANO">#REF!</definedName>
    <definedName name="gravilla" localSheetId="10">#REF!</definedName>
    <definedName name="gravilla" localSheetId="12">[10]datos!$V$5:$V$300</definedName>
    <definedName name="gravilla">#REF!</definedName>
    <definedName name="gregds" localSheetId="9"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2"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2"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5" hidden="1">{"via1",#N/A,TRUE,"general";"via2",#N/A,TRUE,"general";"via3",#N/A,TRUE,"general"}</definedName>
    <definedName name="grggwero" localSheetId="10" hidden="1">{"via1",#N/A,TRUE,"general";"via2",#N/A,TRUE,"general";"via3",#N/A,TRUE,"general"}</definedName>
    <definedName name="grggwero" localSheetId="6" hidden="1">{"via1",#N/A,TRUE,"general";"via2",#N/A,TRUE,"general";"via3",#N/A,TRUE,"general"}</definedName>
    <definedName name="grggwero" localSheetId="13" hidden="1">{"via1",#N/A,TRUE,"general";"via2",#N/A,TRUE,"general";"via3",#N/A,TRUE,"general"}</definedName>
    <definedName name="grggwero" localSheetId="12" hidden="1">{"via1",#N/A,TRUE,"general";"via2",#N/A,TRUE,"general";"via3",#N/A,TRUE,"general"}</definedName>
    <definedName name="grggwero" hidden="1">{"via1",#N/A,TRUE,"general";"via2",#N/A,TRUE,"general";"via3",#N/A,TRUE,"general"}</definedName>
    <definedName name="grl" localSheetId="9">#REF!</definedName>
    <definedName name="grl" localSheetId="5">#REF!</definedName>
    <definedName name="grl" localSheetId="10">#REF!</definedName>
    <definedName name="grl" localSheetId="6">#REF!</definedName>
    <definedName name="grl" localSheetId="13">#REF!</definedName>
    <definedName name="grl" localSheetId="12">#REF!</definedName>
    <definedName name="grl">#REF!</definedName>
    <definedName name="grossp" localSheetId="9">#REF!</definedName>
    <definedName name="grossp" localSheetId="5">#REF!</definedName>
    <definedName name="grossp" localSheetId="10">#REF!</definedName>
    <definedName name="grossp" localSheetId="6">#REF!</definedName>
    <definedName name="grossp" localSheetId="13">#REF!</definedName>
    <definedName name="grossp" localSheetId="12">#REF!</definedName>
    <definedName name="grossp">#REF!</definedName>
    <definedName name="Growth" localSheetId="9">#REF!</definedName>
    <definedName name="Growth" localSheetId="5">#REF!</definedName>
    <definedName name="Growth" localSheetId="10">#REF!</definedName>
    <definedName name="Growth" localSheetId="6">#REF!</definedName>
    <definedName name="Growth" localSheetId="13">#REF!</definedName>
    <definedName name="Growth" localSheetId="12">#REF!</definedName>
    <definedName name="Growth">#REF!</definedName>
    <definedName name="Growth_97" localSheetId="9">#REF!</definedName>
    <definedName name="Growth_97" localSheetId="5">#REF!</definedName>
    <definedName name="Growth_97" localSheetId="10">#REF!</definedName>
    <definedName name="Growth_97" localSheetId="6">#REF!</definedName>
    <definedName name="Growth_97" localSheetId="13">#REF!</definedName>
    <definedName name="Growth_97" localSheetId="12">#REF!</definedName>
    <definedName name="Growth_97">#REF!</definedName>
    <definedName name="Growth_98" localSheetId="9">#REF!</definedName>
    <definedName name="Growth_98" localSheetId="5">#REF!</definedName>
    <definedName name="Growth_98" localSheetId="10">#REF!</definedName>
    <definedName name="Growth_98" localSheetId="6">#REF!</definedName>
    <definedName name="Growth_98" localSheetId="13">#REF!</definedName>
    <definedName name="Growth_98" localSheetId="12">#REF!</definedName>
    <definedName name="Growth_98">#REF!</definedName>
    <definedName name="Growth_99" localSheetId="9">#REF!</definedName>
    <definedName name="Growth_99" localSheetId="5">#REF!</definedName>
    <definedName name="Growth_99" localSheetId="10">#REF!</definedName>
    <definedName name="Growth_99" localSheetId="6">#REF!</definedName>
    <definedName name="Growth_99" localSheetId="13">#REF!</definedName>
    <definedName name="Growth_99" localSheetId="12">#REF!</definedName>
    <definedName name="Growth_99">#REF!</definedName>
    <definedName name="grtyerh" localSheetId="9"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2" hidden="1">{"TAB1",#N/A,TRUE,"GENERAL";"TAB2",#N/A,TRUE,"GENERAL";"TAB3",#N/A,TRUE,"GENERAL";"TAB4",#N/A,TRUE,"GENERAL";"TAB5",#N/A,TRUE,"GENERAL"}</definedName>
    <definedName name="grtyerh" hidden="1">{"TAB1",#N/A,TRUE,"GENERAL";"TAB2",#N/A,TRUE,"GENERAL";"TAB3",#N/A,TRUE,"GENERAL";"TAB4",#N/A,TRUE,"GENERAL";"TAB5",#N/A,TRUE,"GENERAL"}</definedName>
    <definedName name="GRUPO1" localSheetId="9">#REF!</definedName>
    <definedName name="GRUPO1" localSheetId="5">#REF!</definedName>
    <definedName name="GRUPO1" localSheetId="10">#REF!</definedName>
    <definedName name="GRUPO1" localSheetId="6">#REF!</definedName>
    <definedName name="GRUPO1" localSheetId="13">#REF!</definedName>
    <definedName name="GRUPO1" localSheetId="12">#REF!</definedName>
    <definedName name="GRUPO1">#REF!</definedName>
    <definedName name="GRUPO2" localSheetId="9">#REF!</definedName>
    <definedName name="GRUPO2" localSheetId="5">#REF!</definedName>
    <definedName name="GRUPO2" localSheetId="10">#REF!</definedName>
    <definedName name="GRUPO2" localSheetId="6">#REF!</definedName>
    <definedName name="GRUPO2" localSheetId="13">#REF!</definedName>
    <definedName name="GRUPO2" localSheetId="12">#REF!</definedName>
    <definedName name="GRUPO2">#REF!</definedName>
    <definedName name="GSDG" localSheetId="9" hidden="1">{"TAB1",#N/A,TRUE,"GENERAL";"TAB2",#N/A,TRUE,"GENERAL";"TAB3",#N/A,TRUE,"GENERAL";"TAB4",#N/A,TRUE,"GENERAL";"TAB5",#N/A,TRUE,"GENERAL"}</definedName>
    <definedName name="GSDG" localSheetId="5" hidden="1">{"TAB1",#N/A,TRUE,"GENERAL";"TAB2",#N/A,TRUE,"GENERAL";"TAB3",#N/A,TRUE,"GENERAL";"TAB4",#N/A,TRUE,"GENERAL";"TAB5",#N/A,TRUE,"GENERAL"}</definedName>
    <definedName name="GSDG" localSheetId="10" hidden="1">{"TAB1",#N/A,TRUE,"GENERAL";"TAB2",#N/A,TRUE,"GENERAL";"TAB3",#N/A,TRUE,"GENERAL";"TAB4",#N/A,TRUE,"GENERAL";"TAB5",#N/A,TRUE,"GENERAL"}</definedName>
    <definedName name="GSDG" localSheetId="6" hidden="1">{"TAB1",#N/A,TRUE,"GENERAL";"TAB2",#N/A,TRUE,"GENERAL";"TAB3",#N/A,TRUE,"GENERAL";"TAB4",#N/A,TRUE,"GENERAL";"TAB5",#N/A,TRUE,"GENERAL"}</definedName>
    <definedName name="GSDG" localSheetId="13" hidden="1">{"TAB1",#N/A,TRUE,"GENERAL";"TAB2",#N/A,TRUE,"GENERAL";"TAB3",#N/A,TRUE,"GENERAL";"TAB4",#N/A,TRUE,"GENERAL";"TAB5",#N/A,TRUE,"GENERAL"}</definedName>
    <definedName name="GSDG" localSheetId="12"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5" hidden="1">{"via1",#N/A,TRUE,"general";"via2",#N/A,TRUE,"general";"via3",#N/A,TRUE,"general"}</definedName>
    <definedName name="gsfsf" localSheetId="10" hidden="1">{"via1",#N/A,TRUE,"general";"via2",#N/A,TRUE,"general";"via3",#N/A,TRUE,"general"}</definedName>
    <definedName name="gsfsf" localSheetId="6" hidden="1">{"via1",#N/A,TRUE,"general";"via2",#N/A,TRUE,"general";"via3",#N/A,TRUE,"general"}</definedName>
    <definedName name="gsfsf" localSheetId="13" hidden="1">{"via1",#N/A,TRUE,"general";"via2",#N/A,TRUE,"general";"via3",#N/A,TRUE,"general"}</definedName>
    <definedName name="gsfsf" localSheetId="12" hidden="1">{"via1",#N/A,TRUE,"general";"via2",#N/A,TRUE,"general";"via3",#N/A,TRUE,"general"}</definedName>
    <definedName name="gsfsf" hidden="1">{"via1",#N/A,TRUE,"general";"via2",#N/A,TRUE,"general";"via3",#N/A,TRUE,"general"}</definedName>
    <definedName name="GT" localSheetId="9">IF([0]!LG=9,[0]!FES,"")</definedName>
    <definedName name="GT" localSheetId="5">IF([0]!LG=9,[0]!FES,"")</definedName>
    <definedName name="GT" localSheetId="10">IF([0]!LG=9,[0]!FES,"")</definedName>
    <definedName name="GT" localSheetId="6">IF([0]!LG=9,[0]!FES,"")</definedName>
    <definedName name="GT" localSheetId="12">IF(LG=9,FES,"")</definedName>
    <definedName name="GT" localSheetId="1">IF([0]!LG=9,[0]!FES,"")</definedName>
    <definedName name="GT" localSheetId="11">IF([0]!LG=9,[0]!FES,"")</definedName>
    <definedName name="GT">IF([0]!LG=9,[0]!FES,"")</definedName>
    <definedName name="gte" localSheetId="9">#REF!</definedName>
    <definedName name="gte" localSheetId="5">#REF!</definedName>
    <definedName name="gte" localSheetId="10">#REF!</definedName>
    <definedName name="gte" localSheetId="6">#REF!</definedName>
    <definedName name="gte" localSheetId="13">#REF!</definedName>
    <definedName name="gte" localSheetId="12">#REF!</definedName>
    <definedName name="gte">#REF!</definedName>
    <definedName name="gtgt" localSheetId="9" hidden="1">{"via1",#N/A,TRUE,"general";"via2",#N/A,TRUE,"general";"via3",#N/A,TRUE,"general"}</definedName>
    <definedName name="gtgt" localSheetId="5" hidden="1">{"via1",#N/A,TRUE,"general";"via2",#N/A,TRUE,"general";"via3",#N/A,TRUE,"general"}</definedName>
    <definedName name="gtgt" localSheetId="10" hidden="1">{"via1",#N/A,TRUE,"general";"via2",#N/A,TRUE,"general";"via3",#N/A,TRUE,"general"}</definedName>
    <definedName name="gtgt" localSheetId="6" hidden="1">{"via1",#N/A,TRUE,"general";"via2",#N/A,TRUE,"general";"via3",#N/A,TRUE,"general"}</definedName>
    <definedName name="gtgt" localSheetId="13" hidden="1">{"via1",#N/A,TRUE,"general";"via2",#N/A,TRUE,"general";"via3",#N/A,TRUE,"general"}</definedName>
    <definedName name="gtgt" localSheetId="12"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5" hidden="1">{"via1",#N/A,TRUE,"general";"via2",#N/A,TRUE,"general";"via3",#N/A,TRUE,"general"}</definedName>
    <definedName name="gtgtg" localSheetId="10" hidden="1">{"via1",#N/A,TRUE,"general";"via2",#N/A,TRUE,"general";"via3",#N/A,TRUE,"general"}</definedName>
    <definedName name="gtgtg" localSheetId="6" hidden="1">{"via1",#N/A,TRUE,"general";"via2",#N/A,TRUE,"general";"via3",#N/A,TRUE,"general"}</definedName>
    <definedName name="gtgtg" localSheetId="13" hidden="1">{"via1",#N/A,TRUE,"general";"via2",#N/A,TRUE,"general";"via3",#N/A,TRUE,"general"}</definedName>
    <definedName name="gtgtg" localSheetId="12"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5" hidden="1">{"via1",#N/A,TRUE,"general";"via2",#N/A,TRUE,"general";"via3",#N/A,TRUE,"general"}</definedName>
    <definedName name="gtgtgff" localSheetId="10" hidden="1">{"via1",#N/A,TRUE,"general";"via2",#N/A,TRUE,"general";"via3",#N/A,TRUE,"general"}</definedName>
    <definedName name="gtgtgff" localSheetId="6" hidden="1">{"via1",#N/A,TRUE,"general";"via2",#N/A,TRUE,"general";"via3",#N/A,TRUE,"general"}</definedName>
    <definedName name="gtgtgff" localSheetId="13" hidden="1">{"via1",#N/A,TRUE,"general";"via2",#N/A,TRUE,"general";"via3",#N/A,TRUE,"general"}</definedName>
    <definedName name="gtgtgff" localSheetId="12"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2"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5"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2" hidden="1">{"TAB1",#N/A,TRUE,"GENERAL";"TAB2",#N/A,TRUE,"GENERAL";"TAB3",#N/A,TRUE,"GENERAL";"TAB4",#N/A,TRUE,"GENERAL";"TAB5",#N/A,TRUE,"GENERAL"}</definedName>
    <definedName name="gtgth" hidden="1">{"TAB1",#N/A,TRUE,"GENERAL";"TAB2",#N/A,TRUE,"GENERAL";"TAB3",#N/A,TRUE,"GENERAL";"TAB4",#N/A,TRUE,"GENERAL";"TAB5",#N/A,TRUE,"GENERAL"}</definedName>
    <definedName name="GTI" localSheetId="9">#REF!</definedName>
    <definedName name="GTI" localSheetId="5">#REF!</definedName>
    <definedName name="GTI" localSheetId="10">#REF!</definedName>
    <definedName name="GTI" localSheetId="6">#REF!</definedName>
    <definedName name="GTI" localSheetId="13">#REF!</definedName>
    <definedName name="GTI" localSheetId="12">#REF!</definedName>
    <definedName name="GTI">#REF!</definedName>
    <definedName name="Gv" localSheetId="9">#REF!</definedName>
    <definedName name="Gv" localSheetId="5">#REF!</definedName>
    <definedName name="Gv" localSheetId="10">#REF!</definedName>
    <definedName name="Gv" localSheetId="6">#REF!</definedName>
    <definedName name="Gv" localSheetId="13">#REF!</definedName>
    <definedName name="Gv" localSheetId="12">#REF!</definedName>
    <definedName name="Gv">#REF!</definedName>
    <definedName name="Gw" localSheetId="9">#REF!</definedName>
    <definedName name="Gw" localSheetId="5">#REF!</definedName>
    <definedName name="Gw" localSheetId="10">#REF!</definedName>
    <definedName name="Gw" localSheetId="6">#REF!</definedName>
    <definedName name="Gw" localSheetId="13">#REF!</definedName>
    <definedName name="Gw" localSheetId="12">#REF!</definedName>
    <definedName name="Gw">#REF!</definedName>
    <definedName name="gy" localSheetId="9">#REF!</definedName>
    <definedName name="gy" localSheetId="5">#REF!</definedName>
    <definedName name="gy" localSheetId="10">#REF!</definedName>
    <definedName name="gy" localSheetId="6">#REF!</definedName>
    <definedName name="gy" localSheetId="13">#REF!</definedName>
    <definedName name="gy" localSheetId="12">#REF!</definedName>
    <definedName name="gy">#REF!</definedName>
    <definedName name="h" localSheetId="9">#REF!</definedName>
    <definedName name="h" localSheetId="5">#REF!</definedName>
    <definedName name="h" localSheetId="10">#REF!</definedName>
    <definedName name="h" localSheetId="6">#REF!</definedName>
    <definedName name="h" localSheetId="13">#REF!</definedName>
    <definedName name="h" localSheetId="12">#REF!</definedName>
    <definedName name="h">#REF!</definedName>
    <definedName name="h.EXC">#REF!</definedName>
    <definedName name="h.LOM">#REF!</definedName>
    <definedName name="H.LOMO">[80]TUBERIA!$S$10:$S$14</definedName>
    <definedName name="h.POZ">#REF!</definedName>
    <definedName name="h9h" localSheetId="9" hidden="1">{"via1",#N/A,TRUE,"general";"via2",#N/A,TRUE,"general";"via3",#N/A,TRUE,"general"}</definedName>
    <definedName name="h9h" localSheetId="5" hidden="1">{"via1",#N/A,TRUE,"general";"via2",#N/A,TRUE,"general";"via3",#N/A,TRUE,"general"}</definedName>
    <definedName name="h9h" localSheetId="10" hidden="1">{"via1",#N/A,TRUE,"general";"via2",#N/A,TRUE,"general";"via3",#N/A,TRUE,"general"}</definedName>
    <definedName name="h9h" localSheetId="6" hidden="1">{"via1",#N/A,TRUE,"general";"via2",#N/A,TRUE,"general";"via3",#N/A,TRUE,"general"}</definedName>
    <definedName name="h9h" localSheetId="13" hidden="1">{"via1",#N/A,TRUE,"general";"via2",#N/A,TRUE,"general";"via3",#N/A,TRUE,"general"}</definedName>
    <definedName name="h9h" localSheetId="12" hidden="1">{"via1",#N/A,TRUE,"general";"via2",#N/A,TRUE,"general";"via3",#N/A,TRUE,"general"}</definedName>
    <definedName name="h9h" hidden="1">{"via1",#N/A,TRUE,"general";"via2",#N/A,TRUE,"general";"via3",#N/A,TRUE,"general"}</definedName>
    <definedName name="Ha" localSheetId="9">#REF!</definedName>
    <definedName name="Ha" localSheetId="5">#REF!</definedName>
    <definedName name="Ha" localSheetId="10">#REF!</definedName>
    <definedName name="Ha" localSheetId="6">#REF!</definedName>
    <definedName name="Ha" localSheetId="13">#REF!</definedName>
    <definedName name="Ha" localSheetId="12">#REF!</definedName>
    <definedName name="Ha">#REF!</definedName>
    <definedName name="Hab.predio" localSheetId="9">#REF!</definedName>
    <definedName name="Hab.predio" localSheetId="5">#REF!</definedName>
    <definedName name="Hab.predio" localSheetId="10">#REF!</definedName>
    <definedName name="Hab.predio" localSheetId="6">#REF!</definedName>
    <definedName name="Hab.predio" localSheetId="13">#REF!</definedName>
    <definedName name="Hab.predio" localSheetId="12">#REF!</definedName>
    <definedName name="Hab.predio">#REF!</definedName>
    <definedName name="hab___viv" localSheetId="9">#REF!</definedName>
    <definedName name="hab___viv" localSheetId="5">#REF!</definedName>
    <definedName name="hab___viv" localSheetId="10">#REF!</definedName>
    <definedName name="hab___viv" localSheetId="6">#REF!</definedName>
    <definedName name="hab___viv" localSheetId="13">#REF!</definedName>
    <definedName name="hab___viv" localSheetId="12">#REF!</definedName>
    <definedName name="hab___viv">#REF!</definedName>
    <definedName name="hab__viv" localSheetId="9">#REF!</definedName>
    <definedName name="hab__viv" localSheetId="5">#REF!</definedName>
    <definedName name="hab__viv" localSheetId="10">#REF!</definedName>
    <definedName name="hab__viv" localSheetId="6">#REF!</definedName>
    <definedName name="hab__viv" localSheetId="13">#REF!</definedName>
    <definedName name="hab__viv" localSheetId="12">#REF!</definedName>
    <definedName name="hab__viv">#REF!</definedName>
    <definedName name="HACER">#REF!</definedName>
    <definedName name="HARRY" localSheetId="10">#REF!</definedName>
    <definedName name="HARRY" localSheetId="12">'[73]Análisis Unit'!#REF!</definedName>
    <definedName name="HARRY">#REF!</definedName>
    <definedName name="Hb" localSheetId="9">#REF!</definedName>
    <definedName name="Hb" localSheetId="5">#REF!</definedName>
    <definedName name="Hb" localSheetId="10">#REF!</definedName>
    <definedName name="Hb" localSheetId="6">#REF!</definedName>
    <definedName name="Hb" localSheetId="13">#REF!</definedName>
    <definedName name="Hb" localSheetId="12">#REF!</definedName>
    <definedName name="Hb">#REF!</definedName>
    <definedName name="hbfdhrw" localSheetId="9"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2" hidden="1">{"TAB1",#N/A,TRUE,"GENERAL";"TAB2",#N/A,TRUE,"GENERAL";"TAB3",#N/A,TRUE,"GENERAL";"TAB4",#N/A,TRUE,"GENERAL";"TAB5",#N/A,TRUE,"GENERAL"}</definedName>
    <definedName name="hbfdhrw" hidden="1">{"TAB1",#N/A,TRUE,"GENERAL";"TAB2",#N/A,TRUE,"GENERAL";"TAB3",#N/A,TRUE,"GENERAL";"TAB4",#N/A,TRUE,"GENERAL";"TAB5",#N/A,TRUE,"GENERAL"}</definedName>
    <definedName name="hc" localSheetId="10">#REF!</definedName>
    <definedName name="hc" localSheetId="12">[12]Dimensiones!$B$10</definedName>
    <definedName name="hc">#REF!</definedName>
    <definedName name="HC_Accesorios" localSheetId="9">#REF!</definedName>
    <definedName name="HC_Accesorios" localSheetId="5">#REF!</definedName>
    <definedName name="HC_Accesorios" localSheetId="10">#REF!</definedName>
    <definedName name="HC_Accesorios" localSheetId="6">#REF!</definedName>
    <definedName name="HC_Accesorios" localSheetId="13">#REF!</definedName>
    <definedName name="HC_Accesorios" localSheetId="12">#REF!</definedName>
    <definedName name="HC_Accesorios">#REF!</definedName>
    <definedName name="HC_CANON_ESP" localSheetId="9">#REF!</definedName>
    <definedName name="HC_CANON_ESP" localSheetId="5">#REF!</definedName>
    <definedName name="HC_CANON_ESP" localSheetId="10">#REF!</definedName>
    <definedName name="HC_CANON_ESP" localSheetId="6">#REF!</definedName>
    <definedName name="HC_CANON_ESP" localSheetId="13">#REF!</definedName>
    <definedName name="HC_CANON_ESP" localSheetId="12">#REF!</definedName>
    <definedName name="HC_CANON_ESP">#REF!</definedName>
    <definedName name="HC_CanonInterpolado" localSheetId="9">#REF!</definedName>
    <definedName name="HC_CanonInterpolado" localSheetId="5">#REF!</definedName>
    <definedName name="HC_CanonInterpolado" localSheetId="10">#REF!</definedName>
    <definedName name="HC_CanonInterpolado" localSheetId="6">#REF!</definedName>
    <definedName name="HC_CanonInterpolado" localSheetId="13">#REF!</definedName>
    <definedName name="HC_CanonInterpolado" localSheetId="12">#REF!</definedName>
    <definedName name="HC_CanonInterpolado">#REF!</definedName>
    <definedName name="HC_Capital" localSheetId="9">#REF!</definedName>
    <definedName name="HC_Capital" localSheetId="5">#REF!</definedName>
    <definedName name="HC_Capital" localSheetId="10">#REF!</definedName>
    <definedName name="HC_Capital" localSheetId="6">#REF!</definedName>
    <definedName name="HC_Capital" localSheetId="13">#REF!</definedName>
    <definedName name="HC_Capital" localSheetId="12">#REF!</definedName>
    <definedName name="HC_Capital">#REF!</definedName>
    <definedName name="HC_Capital_Congelado" localSheetId="9">#REF!</definedName>
    <definedName name="HC_Capital_Congelado" localSheetId="5">#REF!</definedName>
    <definedName name="HC_Capital_Congelado" localSheetId="10">#REF!</definedName>
    <definedName name="HC_Capital_Congelado" localSheetId="6">#REF!</definedName>
    <definedName name="HC_Capital_Congelado" localSheetId="13">#REF!</definedName>
    <definedName name="HC_Capital_Congelado" localSheetId="12">#REF!</definedName>
    <definedName name="HC_Capital_Congelado">#REF!</definedName>
    <definedName name="HC_CapitalInicio" localSheetId="9">#REF!</definedName>
    <definedName name="HC_CapitalInicio" localSheetId="5">#REF!</definedName>
    <definedName name="HC_CapitalInicio" localSheetId="10">#REF!</definedName>
    <definedName name="HC_CapitalInicio" localSheetId="6">#REF!</definedName>
    <definedName name="HC_CapitalInicio" localSheetId="13">#REF!</definedName>
    <definedName name="HC_CapitalInicio" localSheetId="12">#REF!</definedName>
    <definedName name="HC_CapitalInicio">#REF!</definedName>
    <definedName name="HCAccesoriosPrecPub" localSheetId="9">#REF!</definedName>
    <definedName name="HCAccesoriosPrecPub" localSheetId="5">#REF!</definedName>
    <definedName name="HCAccesoriosPrecPub" localSheetId="10">#REF!</definedName>
    <definedName name="HCAccesoriosPrecPub" localSheetId="6">#REF!</definedName>
    <definedName name="HCAccesoriosPrecPub" localSheetId="13">#REF!</definedName>
    <definedName name="HCAccesoriosPrecPub" localSheetId="12">#REF!</definedName>
    <definedName name="HCAccesoriosPrecPub">#REF!</definedName>
    <definedName name="hdfh" localSheetId="9" hidden="1">{"via1",#N/A,TRUE,"general";"via2",#N/A,TRUE,"general";"via3",#N/A,TRUE,"general"}</definedName>
    <definedName name="hdfh" localSheetId="5" hidden="1">{"via1",#N/A,TRUE,"general";"via2",#N/A,TRUE,"general";"via3",#N/A,TRUE,"general"}</definedName>
    <definedName name="hdfh" localSheetId="10" hidden="1">{"via1",#N/A,TRUE,"general";"via2",#N/A,TRUE,"general";"via3",#N/A,TRUE,"general"}</definedName>
    <definedName name="hdfh" localSheetId="6" hidden="1">{"via1",#N/A,TRUE,"general";"via2",#N/A,TRUE,"general";"via3",#N/A,TRUE,"general"}</definedName>
    <definedName name="hdfh" localSheetId="13" hidden="1">{"via1",#N/A,TRUE,"general";"via2",#N/A,TRUE,"general";"via3",#N/A,TRUE,"general"}</definedName>
    <definedName name="hdfh" localSheetId="12"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5"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2"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2"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5" hidden="1">{"via1",#N/A,TRUE,"general";"via2",#N/A,TRUE,"general";"via3",#N/A,TRUE,"general"}</definedName>
    <definedName name="hdgh" localSheetId="10" hidden="1">{"via1",#N/A,TRUE,"general";"via2",#N/A,TRUE,"general";"via3",#N/A,TRUE,"general"}</definedName>
    <definedName name="hdgh" localSheetId="6" hidden="1">{"via1",#N/A,TRUE,"general";"via2",#N/A,TRUE,"general";"via3",#N/A,TRUE,"general"}</definedName>
    <definedName name="hdgh" localSheetId="13" hidden="1">{"via1",#N/A,TRUE,"general";"via2",#N/A,TRUE,"general";"via3",#N/A,TRUE,"general"}</definedName>
    <definedName name="hdgh" localSheetId="12"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5" hidden="1">{"TAB1",#N/A,TRUE,"GENERAL";"TAB2",#N/A,TRUE,"GENERAL";"TAB3",#N/A,TRUE,"GENERAL";"TAB4",#N/A,TRUE,"GENERAL";"TAB5",#N/A,TRUE,"GENERAL"}</definedName>
    <definedName name="hdhf" localSheetId="10" hidden="1">{"TAB1",#N/A,TRUE,"GENERAL";"TAB2",#N/A,TRUE,"GENERAL";"TAB3",#N/A,TRUE,"GENERAL";"TAB4",#N/A,TRUE,"GENERAL";"TAB5",#N/A,TRUE,"GENERAL"}</definedName>
    <definedName name="hdhf" localSheetId="6" hidden="1">{"TAB1",#N/A,TRUE,"GENERAL";"TAB2",#N/A,TRUE,"GENERAL";"TAB3",#N/A,TRUE,"GENERAL";"TAB4",#N/A,TRUE,"GENERAL";"TAB5",#N/A,TRUE,"GENERAL"}</definedName>
    <definedName name="hdhf" localSheetId="13" hidden="1">{"TAB1",#N/A,TRUE,"GENERAL";"TAB2",#N/A,TRUE,"GENERAL";"TAB3",#N/A,TRUE,"GENERAL";"TAB4",#N/A,TRUE,"GENERAL";"TAB5",#N/A,TRUE,"GENERAL"}</definedName>
    <definedName name="hdhf" localSheetId="12" hidden="1">{"TAB1",#N/A,TRUE,"GENERAL";"TAB2",#N/A,TRUE,"GENERAL";"TAB3",#N/A,TRUE,"GENERAL";"TAB4",#N/A,TRUE,"GENERAL";"TAB5",#N/A,TRUE,"GENERAL"}</definedName>
    <definedName name="hdhf" hidden="1">{"TAB1",#N/A,TRUE,"GENERAL";"TAB2",#N/A,TRUE,"GENERAL";"TAB3",#N/A,TRUE,"GENERAL";"TAB4",#N/A,TRUE,"GENERAL";"TAB5",#N/A,TRUE,"GENERAL"}</definedName>
    <definedName name="Header_Row" localSheetId="12">ROW(#REF!)</definedName>
    <definedName name="Header_Row">ROW(#REF!)</definedName>
    <definedName name="herr" localSheetId="9">#REF!</definedName>
    <definedName name="herr" localSheetId="5">#REF!</definedName>
    <definedName name="herr" localSheetId="10">#REF!</definedName>
    <definedName name="herr" localSheetId="6">#REF!</definedName>
    <definedName name="herr" localSheetId="13">#REF!</definedName>
    <definedName name="herr" localSheetId="12">#REF!</definedName>
    <definedName name="herr">#REF!</definedName>
    <definedName name="herramientas" localSheetId="9">#REF!</definedName>
    <definedName name="herramientas" localSheetId="5">#REF!</definedName>
    <definedName name="herramientas" localSheetId="10">#REF!</definedName>
    <definedName name="herramientas" localSheetId="6">#REF!</definedName>
    <definedName name="herramientas" localSheetId="13">#REF!</definedName>
    <definedName name="herramientas" localSheetId="12">#REF!</definedName>
    <definedName name="herramientas">#REF!</definedName>
    <definedName name="hfgh" localSheetId="9" hidden="1">{"via1",#N/A,TRUE,"general";"via2",#N/A,TRUE,"general";"via3",#N/A,TRUE,"general"}</definedName>
    <definedName name="hfgh" localSheetId="5" hidden="1">{"via1",#N/A,TRUE,"general";"via2",#N/A,TRUE,"general";"via3",#N/A,TRUE,"general"}</definedName>
    <definedName name="hfgh" localSheetId="10" hidden="1">{"via1",#N/A,TRUE,"general";"via2",#N/A,TRUE,"general";"via3",#N/A,TRUE,"general"}</definedName>
    <definedName name="hfgh" localSheetId="6" hidden="1">{"via1",#N/A,TRUE,"general";"via2",#N/A,TRUE,"general";"via3",#N/A,TRUE,"general"}</definedName>
    <definedName name="hfgh" localSheetId="13" hidden="1">{"via1",#N/A,TRUE,"general";"via2",#N/A,TRUE,"general";"via3",#N/A,TRUE,"general"}</definedName>
    <definedName name="hfgh" localSheetId="12"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5" hidden="1">{"TAB1",#N/A,TRUE,"GENERAL";"TAB2",#N/A,TRUE,"GENERAL";"TAB3",#N/A,TRUE,"GENERAL";"TAB4",#N/A,TRUE,"GENERAL";"TAB5",#N/A,TRUE,"GENERAL"}</definedName>
    <definedName name="hfh" localSheetId="10" hidden="1">{"TAB1",#N/A,TRUE,"GENERAL";"TAB2",#N/A,TRUE,"GENERAL";"TAB3",#N/A,TRUE,"GENERAL";"TAB4",#N/A,TRUE,"GENERAL";"TAB5",#N/A,TRUE,"GENERAL"}</definedName>
    <definedName name="hfh" localSheetId="6" hidden="1">{"TAB1",#N/A,TRUE,"GENERAL";"TAB2",#N/A,TRUE,"GENERAL";"TAB3",#N/A,TRUE,"GENERAL";"TAB4",#N/A,TRUE,"GENERAL";"TAB5",#N/A,TRUE,"GENERAL"}</definedName>
    <definedName name="hfh" localSheetId="13" hidden="1">{"TAB1",#N/A,TRUE,"GENERAL";"TAB2",#N/A,TRUE,"GENERAL";"TAB3",#N/A,TRUE,"GENERAL";"TAB4",#N/A,TRUE,"GENERAL";"TAB5",#N/A,TRUE,"GENERAL"}</definedName>
    <definedName name="hfh" localSheetId="12"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5" hidden="1">{"TAB1",#N/A,TRUE,"GENERAL";"TAB2",#N/A,TRUE,"GENERAL";"TAB3",#N/A,TRUE,"GENERAL";"TAB4",#N/A,TRUE,"GENERAL";"TAB5",#N/A,TRUE,"GENERAL"}</definedName>
    <definedName name="hfhg" localSheetId="10" hidden="1">{"TAB1",#N/A,TRUE,"GENERAL";"TAB2",#N/A,TRUE,"GENERAL";"TAB3",#N/A,TRUE,"GENERAL";"TAB4",#N/A,TRUE,"GENERAL";"TAB5",#N/A,TRUE,"GENERAL"}</definedName>
    <definedName name="hfhg" localSheetId="6" hidden="1">{"TAB1",#N/A,TRUE,"GENERAL";"TAB2",#N/A,TRUE,"GENERAL";"TAB3",#N/A,TRUE,"GENERAL";"TAB4",#N/A,TRUE,"GENERAL";"TAB5",#N/A,TRUE,"GENERAL"}</definedName>
    <definedName name="hfhg" localSheetId="13" hidden="1">{"TAB1",#N/A,TRUE,"GENERAL";"TAB2",#N/A,TRUE,"GENERAL";"TAB3",#N/A,TRUE,"GENERAL";"TAB4",#N/A,TRUE,"GENERAL";"TAB5",#N/A,TRUE,"GENERAL"}</definedName>
    <definedName name="hfhg" localSheetId="12" hidden="1">{"TAB1",#N/A,TRUE,"GENERAL";"TAB2",#N/A,TRUE,"GENERAL";"TAB3",#N/A,TRUE,"GENERAL";"TAB4",#N/A,TRUE,"GENERAL";"TAB5",#N/A,TRUE,"GENERAL"}</definedName>
    <definedName name="hfhg" hidden="1">{"TAB1",#N/A,TRUE,"GENERAL";"TAB2",#N/A,TRUE,"GENERAL";"TAB3",#N/A,TRUE,"GENERAL";"TAB4",#N/A,TRUE,"GENERAL";"TAB5",#N/A,TRUE,"GENERAL"}</definedName>
    <definedName name="hft" localSheetId="10">#REF!</definedName>
    <definedName name="hft" localSheetId="12">[12]Dimensiones!$D$9</definedName>
    <definedName name="hft">#REF!</definedName>
    <definedName name="hfthr" localSheetId="9" hidden="1">{"via1",#N/A,TRUE,"general";"via2",#N/A,TRUE,"general";"via3",#N/A,TRUE,"general"}</definedName>
    <definedName name="hfthr" localSheetId="5" hidden="1">{"via1",#N/A,TRUE,"general";"via2",#N/A,TRUE,"general";"via3",#N/A,TRUE,"general"}</definedName>
    <definedName name="hfthr" localSheetId="10" hidden="1">{"via1",#N/A,TRUE,"general";"via2",#N/A,TRUE,"general";"via3",#N/A,TRUE,"general"}</definedName>
    <definedName name="hfthr" localSheetId="6" hidden="1">{"via1",#N/A,TRUE,"general";"via2",#N/A,TRUE,"general";"via3",#N/A,TRUE,"general"}</definedName>
    <definedName name="hfthr" localSheetId="13" hidden="1">{"via1",#N/A,TRUE,"general";"via2",#N/A,TRUE,"general";"via3",#N/A,TRUE,"general"}</definedName>
    <definedName name="hfthr" localSheetId="12" hidden="1">{"via1",#N/A,TRUE,"general";"via2",#N/A,TRUE,"general";"via3",#N/A,TRUE,"general"}</definedName>
    <definedName name="hfthr" hidden="1">{"via1",#N/A,TRUE,"general";"via2",#N/A,TRUE,"general";"via3",#N/A,TRUE,"general"}</definedName>
    <definedName name="hg" localSheetId="9" hidden="1">{"via1",#N/A,TRUE,"general";"via2",#N/A,TRUE,"general";"via3",#N/A,TRUE,"general"}</definedName>
    <definedName name="hg" localSheetId="5" hidden="1">{"via1",#N/A,TRUE,"general";"via2",#N/A,TRUE,"general";"via3",#N/A,TRUE,"general"}</definedName>
    <definedName name="hg" localSheetId="10" hidden="1">{"via1",#N/A,TRUE,"general";"via2",#N/A,TRUE,"general";"via3",#N/A,TRUE,"general"}</definedName>
    <definedName name="hg" localSheetId="6" hidden="1">{"via1",#N/A,TRUE,"general";"via2",#N/A,TRUE,"general";"via3",#N/A,TRUE,"general"}</definedName>
    <definedName name="hg" localSheetId="13" hidden="1">{"via1",#N/A,TRUE,"general";"via2",#N/A,TRUE,"general";"via3",#N/A,TRUE,"general"}</definedName>
    <definedName name="hg" localSheetId="12" hidden="1">{"via1",#N/A,TRUE,"general";"via2",#N/A,TRUE,"general";"via3",#N/A,TRUE,"general"}</definedName>
    <definedName name="HG">#REF!</definedName>
    <definedName name="HGFH" localSheetId="9" hidden="1">{"via1",#N/A,TRUE,"general";"via2",#N/A,TRUE,"general";"via3",#N/A,TRUE,"general"}</definedName>
    <definedName name="HGFH" localSheetId="5" hidden="1">{"via1",#N/A,TRUE,"general";"via2",#N/A,TRUE,"general";"via3",#N/A,TRUE,"general"}</definedName>
    <definedName name="HGFH" localSheetId="10" hidden="1">{"via1",#N/A,TRUE,"general";"via2",#N/A,TRUE,"general";"via3",#N/A,TRUE,"general"}</definedName>
    <definedName name="HGFH" localSheetId="6" hidden="1">{"via1",#N/A,TRUE,"general";"via2",#N/A,TRUE,"general";"via3",#N/A,TRUE,"general"}</definedName>
    <definedName name="HGFH" localSheetId="13" hidden="1">{"via1",#N/A,TRUE,"general";"via2",#N/A,TRUE,"general";"via3",#N/A,TRUE,"general"}</definedName>
    <definedName name="HGFH" localSheetId="12"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5" hidden="1">{"via1",#N/A,TRUE,"general";"via2",#N/A,TRUE,"general";"via3",#N/A,TRUE,"general"}</definedName>
    <definedName name="hgfhty" localSheetId="10" hidden="1">{"via1",#N/A,TRUE,"general";"via2",#N/A,TRUE,"general";"via3",#N/A,TRUE,"general"}</definedName>
    <definedName name="hgfhty" localSheetId="6" hidden="1">{"via1",#N/A,TRUE,"general";"via2",#N/A,TRUE,"general";"via3",#N/A,TRUE,"general"}</definedName>
    <definedName name="hgfhty" localSheetId="13" hidden="1">{"via1",#N/A,TRUE,"general";"via2",#N/A,TRUE,"general";"via3",#N/A,TRUE,"general"}</definedName>
    <definedName name="hgfhty" localSheetId="12" hidden="1">{"via1",#N/A,TRUE,"general";"via2",#N/A,TRUE,"general";"via3",#N/A,TRUE,"general"}</definedName>
    <definedName name="hgfhty" hidden="1">{"via1",#N/A,TRUE,"general";"via2",#N/A,TRUE,"general";"via3",#N/A,TRUE,"general"}</definedName>
    <definedName name="HGG" localSheetId="9">#REF!</definedName>
    <definedName name="HGG" localSheetId="5">#REF!</definedName>
    <definedName name="HGG" localSheetId="10">#REF!</definedName>
    <definedName name="HGG" localSheetId="6">#REF!</definedName>
    <definedName name="HGG" localSheetId="13">#REF!</definedName>
    <definedName name="HGG" localSheetId="12">#REF!</definedName>
    <definedName name="HGG">#REF!</definedName>
    <definedName name="HGHFH7" localSheetId="9"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2"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5"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2"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5" hidden="1">{"via1",#N/A,TRUE,"general";"via2",#N/A,TRUE,"general";"via3",#N/A,TRUE,"general"}</definedName>
    <definedName name="hghydj" localSheetId="10" hidden="1">{"via1",#N/A,TRUE,"general";"via2",#N/A,TRUE,"general";"via3",#N/A,TRUE,"general"}</definedName>
    <definedName name="hghydj" localSheetId="6" hidden="1">{"via1",#N/A,TRUE,"general";"via2",#N/A,TRUE,"general";"via3",#N/A,TRUE,"general"}</definedName>
    <definedName name="hghydj" localSheetId="13" hidden="1">{"via1",#N/A,TRUE,"general";"via2",#N/A,TRUE,"general";"via3",#N/A,TRUE,"general"}</definedName>
    <definedName name="hghydj" localSheetId="12"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5" hidden="1">{"via1",#N/A,TRUE,"general";"via2",#N/A,TRUE,"general";"via3",#N/A,TRUE,"general"}</definedName>
    <definedName name="hgjfjw" localSheetId="10" hidden="1">{"via1",#N/A,TRUE,"general";"via2",#N/A,TRUE,"general";"via3",#N/A,TRUE,"general"}</definedName>
    <definedName name="hgjfjw" localSheetId="6" hidden="1">{"via1",#N/A,TRUE,"general";"via2",#N/A,TRUE,"general";"via3",#N/A,TRUE,"general"}</definedName>
    <definedName name="hgjfjw" localSheetId="13" hidden="1">{"via1",#N/A,TRUE,"general";"via2",#N/A,TRUE,"general";"via3",#N/A,TRUE,"general"}</definedName>
    <definedName name="hgjfjw" localSheetId="12"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5" hidden="1">{"TAB1",#N/A,TRUE,"GENERAL";"TAB2",#N/A,TRUE,"GENERAL";"TAB3",#N/A,TRUE,"GENERAL";"TAB4",#N/A,TRUE,"GENERAL";"TAB5",#N/A,TRUE,"GENERAL"}</definedName>
    <definedName name="HGJG" localSheetId="10" hidden="1">{"TAB1",#N/A,TRUE,"GENERAL";"TAB2",#N/A,TRUE,"GENERAL";"TAB3",#N/A,TRUE,"GENERAL";"TAB4",#N/A,TRUE,"GENERAL";"TAB5",#N/A,TRUE,"GENERAL"}</definedName>
    <definedName name="HGJG" localSheetId="6" hidden="1">{"TAB1",#N/A,TRUE,"GENERAL";"TAB2",#N/A,TRUE,"GENERAL";"TAB3",#N/A,TRUE,"GENERAL";"TAB4",#N/A,TRUE,"GENERAL";"TAB5",#N/A,TRUE,"GENERAL"}</definedName>
    <definedName name="HGJG" localSheetId="13" hidden="1">{"TAB1",#N/A,TRUE,"GENERAL";"TAB2",#N/A,TRUE,"GENERAL";"TAB3",#N/A,TRUE,"GENERAL";"TAB4",#N/A,TRUE,"GENERAL";"TAB5",#N/A,TRUE,"GENERAL"}</definedName>
    <definedName name="HGJG" localSheetId="12" hidden="1">{"TAB1",#N/A,TRUE,"GENERAL";"TAB2",#N/A,TRUE,"GENERAL";"TAB3",#N/A,TRUE,"GENERAL";"TAB4",#N/A,TRUE,"GENERAL";"TAB5",#N/A,TRUE,"GENERAL"}</definedName>
    <definedName name="HGJG" hidden="1">{"TAB1",#N/A,TRUE,"GENERAL";"TAB2",#N/A,TRUE,"GENERAL";"TAB3",#N/A,TRUE,"GENERAL";"TAB4",#N/A,TRUE,"GENERAL";"TAB5",#N/A,TRUE,"GENERAL"}</definedName>
    <definedName name="hgt" localSheetId="9">#REF!</definedName>
    <definedName name="hgt" localSheetId="5">#REF!</definedName>
    <definedName name="hgt" localSheetId="10">#REF!</definedName>
    <definedName name="hgt" localSheetId="6">#REF!</definedName>
    <definedName name="hgt" localSheetId="13">#REF!</definedName>
    <definedName name="hgt" localSheetId="12">#REF!</definedName>
    <definedName name="hgt">#REF!</definedName>
    <definedName name="hgu" localSheetId="9">#REF!</definedName>
    <definedName name="hgu" localSheetId="5">#REF!</definedName>
    <definedName name="hgu" localSheetId="10">#REF!</definedName>
    <definedName name="hgu" localSheetId="6">#REF!</definedName>
    <definedName name="hgu" localSheetId="13">#REF!</definedName>
    <definedName name="hgu" localSheetId="12">#REF!</definedName>
    <definedName name="hgu">#REF!</definedName>
    <definedName name="HH" localSheetId="9">#REF!</definedName>
    <definedName name="HH" localSheetId="5">#REF!</definedName>
    <definedName name="HH" localSheetId="10">#REF!</definedName>
    <definedName name="HH" localSheetId="6">#REF!</definedName>
    <definedName name="HH" localSheetId="13">#REF!</definedName>
    <definedName name="HH" localSheetId="12">#REF!</definedName>
    <definedName name="hh">#REF!</definedName>
    <definedName name="hhh" localSheetId="9" hidden="1">{"TAB1",#N/A,TRUE,"GENERAL";"TAB2",#N/A,TRUE,"GENERAL";"TAB3",#N/A,TRUE,"GENERAL";"TAB4",#N/A,TRUE,"GENERAL";"TAB5",#N/A,TRUE,"GENERAL"}</definedName>
    <definedName name="hhh" localSheetId="5" hidden="1">{"TAB1",#N/A,TRUE,"GENERAL";"TAB2",#N/A,TRUE,"GENERAL";"TAB3",#N/A,TRUE,"GENERAL";"TAB4",#N/A,TRUE,"GENERAL";"TAB5",#N/A,TRUE,"GENERAL"}</definedName>
    <definedName name="hhh" localSheetId="10" hidden="1">{"TAB1",#N/A,TRUE,"GENERAL";"TAB2",#N/A,TRUE,"GENERAL";"TAB3",#N/A,TRUE,"GENERAL";"TAB4",#N/A,TRUE,"GENERAL";"TAB5",#N/A,TRUE,"GENERAL"}</definedName>
    <definedName name="hhh" localSheetId="6" hidden="1">{"TAB1",#N/A,TRUE,"GENERAL";"TAB2",#N/A,TRUE,"GENERAL";"TAB3",#N/A,TRUE,"GENERAL";"TAB4",#N/A,TRUE,"GENERAL";"TAB5",#N/A,TRUE,"GENERAL"}</definedName>
    <definedName name="hhh" localSheetId="13" hidden="1">{"TAB1",#N/A,TRUE,"GENERAL";"TAB2",#N/A,TRUE,"GENERAL";"TAB3",#N/A,TRUE,"GENERAL";"TAB4",#N/A,TRUE,"GENERAL";"TAB5",#N/A,TRUE,"GENERAL"}</definedName>
    <definedName name="hhh" localSheetId="12" hidden="1">{"TAB1",#N/A,TRUE,"GENERAL";"TAB2",#N/A,TRUE,"GENERAL";"TAB3",#N/A,TRUE,"GENERAL";"TAB4",#N/A,TRUE,"GENERAL";"TAB5",#N/A,TRUE,"GENERAL"}</definedName>
    <definedName name="hhh" hidden="1">{"TAB1",#N/A,TRUE,"GENERAL";"TAB2",#N/A,TRUE,"GENERAL";"TAB3",#N/A,TRUE,"GENERAL";"TAB4",#N/A,TRUE,"GENERAL";"TAB5",#N/A,TRUE,"GENERAL"}</definedName>
    <definedName name="hhhh" localSheetId="9">#REF!</definedName>
    <definedName name="hhhh" localSheetId="5">#REF!</definedName>
    <definedName name="hhhh" localSheetId="10">#REF!</definedName>
    <definedName name="hhhh" localSheetId="6">#REF!</definedName>
    <definedName name="hhhh" localSheetId="13">#REF!</definedName>
    <definedName name="hhhh" localSheetId="12">#REF!</definedName>
    <definedName name="hhhh">#REF!</definedName>
    <definedName name="hhhhhh" localSheetId="9" hidden="1">{"via1",#N/A,TRUE,"general";"via2",#N/A,TRUE,"general";"via3",#N/A,TRUE,"general"}</definedName>
    <definedName name="hhhhhh" localSheetId="5" hidden="1">{"via1",#N/A,TRUE,"general";"via2",#N/A,TRUE,"general";"via3",#N/A,TRUE,"general"}</definedName>
    <definedName name="hhhhhh" localSheetId="10" hidden="1">{"via1",#N/A,TRUE,"general";"via2",#N/A,TRUE,"general";"via3",#N/A,TRUE,"general"}</definedName>
    <definedName name="hhhhhh" localSheetId="6" hidden="1">{"via1",#N/A,TRUE,"general";"via2",#N/A,TRUE,"general";"via3",#N/A,TRUE,"general"}</definedName>
    <definedName name="hhhhhh" localSheetId="13" hidden="1">{"via1",#N/A,TRUE,"general";"via2",#N/A,TRUE,"general";"via3",#N/A,TRUE,"general"}</definedName>
    <definedName name="hhhhhh" localSheetId="12"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2"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2"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5" hidden="1">{"via1",#N/A,TRUE,"general";"via2",#N/A,TRUE,"general";"via3",#N/A,TRUE,"general"}</definedName>
    <definedName name="hhhhth" localSheetId="10" hidden="1">{"via1",#N/A,TRUE,"general";"via2",#N/A,TRUE,"general";"via3",#N/A,TRUE,"general"}</definedName>
    <definedName name="hhhhth" localSheetId="6" hidden="1">{"via1",#N/A,TRUE,"general";"via2",#N/A,TRUE,"general";"via3",#N/A,TRUE,"general"}</definedName>
    <definedName name="hhhhth" localSheetId="13" hidden="1">{"via1",#N/A,TRUE,"general";"via2",#N/A,TRUE,"general";"via3",#N/A,TRUE,"general"}</definedName>
    <definedName name="hhhhth" localSheetId="12"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2" hidden="1">{"TAB1",#N/A,TRUE,"GENERAL";"TAB2",#N/A,TRUE,"GENERAL";"TAB3",#N/A,TRUE,"GENERAL";"TAB4",#N/A,TRUE,"GENERAL";"TAB5",#N/A,TRUE,"GENERAL"}</definedName>
    <definedName name="hhhyhyh" hidden="1">{"TAB1",#N/A,TRUE,"GENERAL";"TAB2",#N/A,TRUE,"GENERAL";"TAB3",#N/A,TRUE,"GENERAL";"TAB4",#N/A,TRUE,"GENERAL";"TAB5",#N/A,TRUE,"GENERAL"}</definedName>
    <definedName name="hhjh" localSheetId="9">#REF!</definedName>
    <definedName name="hhjh" localSheetId="5">#REF!</definedName>
    <definedName name="hhjh" localSheetId="10">#REF!</definedName>
    <definedName name="hhjh" localSheetId="6">#REF!</definedName>
    <definedName name="hhjh" localSheetId="13">#REF!</definedName>
    <definedName name="hhjh" localSheetId="12">#REF!</definedName>
    <definedName name="hhjh">#REF!</definedName>
    <definedName name="hhtrhreh" localSheetId="9" hidden="1">{"via1",#N/A,TRUE,"general";"via2",#N/A,TRUE,"general";"via3",#N/A,TRUE,"general"}</definedName>
    <definedName name="hhtrhreh" localSheetId="5" hidden="1">{"via1",#N/A,TRUE,"general";"via2",#N/A,TRUE,"general";"via3",#N/A,TRUE,"general"}</definedName>
    <definedName name="hhtrhreh" localSheetId="10" hidden="1">{"via1",#N/A,TRUE,"general";"via2",#N/A,TRUE,"general";"via3",#N/A,TRUE,"general"}</definedName>
    <definedName name="hhtrhreh" localSheetId="6" hidden="1">{"via1",#N/A,TRUE,"general";"via2",#N/A,TRUE,"general";"via3",#N/A,TRUE,"general"}</definedName>
    <definedName name="hhtrhreh" localSheetId="13" hidden="1">{"via1",#N/A,TRUE,"general";"via2",#N/A,TRUE,"general";"via3",#N/A,TRUE,"general"}</definedName>
    <definedName name="hhtrhreh" localSheetId="12" hidden="1">{"via1",#N/A,TRUE,"general";"via2",#N/A,TRUE,"general";"via3",#N/A,TRUE,"general"}</definedName>
    <definedName name="hhtrhreh" hidden="1">{"via1",#N/A,TRUE,"general";"via2",#N/A,TRUE,"general";"via3",#N/A,TRUE,"general"}</definedName>
    <definedName name="HIDR160PE_S1" localSheetId="9">#REF!</definedName>
    <definedName name="HIDR160PE_S1" localSheetId="5">#REF!</definedName>
    <definedName name="HIDR160PE_S1" localSheetId="10">#REF!</definedName>
    <definedName name="HIDR160PE_S1" localSheetId="6">#REF!</definedName>
    <definedName name="HIDR160PE_S1" localSheetId="13">#REF!</definedName>
    <definedName name="HIDR160PE_S1" localSheetId="12">#REF!</definedName>
    <definedName name="HIDR160PE_S1">#REF!</definedName>
    <definedName name="HIDR160PE_S2" localSheetId="9">#REF!</definedName>
    <definedName name="HIDR160PE_S2" localSheetId="5">#REF!</definedName>
    <definedName name="HIDR160PE_S2" localSheetId="10">#REF!</definedName>
    <definedName name="HIDR160PE_S2" localSheetId="6">#REF!</definedName>
    <definedName name="HIDR160PE_S2" localSheetId="13">#REF!</definedName>
    <definedName name="HIDR160PE_S2" localSheetId="12">#REF!</definedName>
    <definedName name="HIDR160PE_S2">#REF!</definedName>
    <definedName name="HIDR160PE_S3" localSheetId="9">#REF!</definedName>
    <definedName name="HIDR160PE_S3" localSheetId="5">#REF!</definedName>
    <definedName name="HIDR160PE_S3" localSheetId="10">#REF!</definedName>
    <definedName name="HIDR160PE_S3" localSheetId="6">#REF!</definedName>
    <definedName name="HIDR160PE_S3" localSheetId="13">#REF!</definedName>
    <definedName name="HIDR160PE_S3" localSheetId="12">#REF!</definedName>
    <definedName name="HIDR160PE_S3">#REF!</definedName>
    <definedName name="HIDR160PE_S4" localSheetId="9">#REF!</definedName>
    <definedName name="HIDR160PE_S4" localSheetId="5">#REF!</definedName>
    <definedName name="HIDR160PE_S4" localSheetId="10">#REF!</definedName>
    <definedName name="HIDR160PE_S4" localSheetId="6">#REF!</definedName>
    <definedName name="HIDR160PE_S4" localSheetId="13">#REF!</definedName>
    <definedName name="HIDR160PE_S4" localSheetId="12">#REF!</definedName>
    <definedName name="HIDR160PE_S4">#REF!</definedName>
    <definedName name="HIDR160PE_S5" localSheetId="9">#REF!</definedName>
    <definedName name="HIDR160PE_S5" localSheetId="5">#REF!</definedName>
    <definedName name="HIDR160PE_S5" localSheetId="10">#REF!</definedName>
    <definedName name="HIDR160PE_S5" localSheetId="6">#REF!</definedName>
    <definedName name="HIDR160PE_S5" localSheetId="13">#REF!</definedName>
    <definedName name="HIDR160PE_S5" localSheetId="12">#REF!</definedName>
    <definedName name="HIDR160PE_S5">#REF!</definedName>
    <definedName name="HIDR160PE_S6" localSheetId="9">#REF!</definedName>
    <definedName name="HIDR160PE_S6" localSheetId="5">#REF!</definedName>
    <definedName name="HIDR160PE_S6" localSheetId="10">#REF!</definedName>
    <definedName name="HIDR160PE_S6" localSheetId="6">#REF!</definedName>
    <definedName name="HIDR160PE_S6" localSheetId="13">#REF!</definedName>
    <definedName name="HIDR160PE_S6" localSheetId="12">#REF!</definedName>
    <definedName name="HIDR160PE_S6">#REF!</definedName>
    <definedName name="HIDR200PE_S1" localSheetId="9">#REF!</definedName>
    <definedName name="HIDR200PE_S1" localSheetId="5">#REF!</definedName>
    <definedName name="HIDR200PE_S1" localSheetId="10">#REF!</definedName>
    <definedName name="HIDR200PE_S1" localSheetId="6">#REF!</definedName>
    <definedName name="HIDR200PE_S1" localSheetId="13">#REF!</definedName>
    <definedName name="HIDR200PE_S1" localSheetId="12">#REF!</definedName>
    <definedName name="HIDR200PE_S1">#REF!</definedName>
    <definedName name="HIDR200PE_S2" localSheetId="9">#REF!</definedName>
    <definedName name="HIDR200PE_S2" localSheetId="5">#REF!</definedName>
    <definedName name="HIDR200PE_S2" localSheetId="10">#REF!</definedName>
    <definedName name="HIDR200PE_S2" localSheetId="6">#REF!</definedName>
    <definedName name="HIDR200PE_S2" localSheetId="13">#REF!</definedName>
    <definedName name="HIDR200PE_S2" localSheetId="12">#REF!</definedName>
    <definedName name="HIDR200PE_S2">#REF!</definedName>
    <definedName name="HIDR200PE_S3" localSheetId="9">#REF!</definedName>
    <definedName name="HIDR200PE_S3" localSheetId="5">#REF!</definedName>
    <definedName name="HIDR200PE_S3" localSheetId="10">#REF!</definedName>
    <definedName name="HIDR200PE_S3" localSheetId="6">#REF!</definedName>
    <definedName name="HIDR200PE_S3" localSheetId="13">#REF!</definedName>
    <definedName name="HIDR200PE_S3" localSheetId="12">#REF!</definedName>
    <definedName name="HIDR200PE_S3">#REF!</definedName>
    <definedName name="HIDR200PE_S4" localSheetId="9">#REF!</definedName>
    <definedName name="HIDR200PE_S4" localSheetId="5">#REF!</definedName>
    <definedName name="HIDR200PE_S4" localSheetId="10">#REF!</definedName>
    <definedName name="HIDR200PE_S4" localSheetId="6">#REF!</definedName>
    <definedName name="HIDR200PE_S4" localSheetId="13">#REF!</definedName>
    <definedName name="HIDR200PE_S4" localSheetId="12">#REF!</definedName>
    <definedName name="HIDR200PE_S4">#REF!</definedName>
    <definedName name="HIDR200PE_S5" localSheetId="9">#REF!</definedName>
    <definedName name="HIDR200PE_S5" localSheetId="5">#REF!</definedName>
    <definedName name="HIDR200PE_S5" localSheetId="10">#REF!</definedName>
    <definedName name="HIDR200PE_S5" localSheetId="6">#REF!</definedName>
    <definedName name="HIDR200PE_S5" localSheetId="13">#REF!</definedName>
    <definedName name="HIDR200PE_S5" localSheetId="12">#REF!</definedName>
    <definedName name="HIDR200PE_S5">#REF!</definedName>
    <definedName name="HIDR200PE_S6" localSheetId="9">#REF!</definedName>
    <definedName name="HIDR200PE_S6" localSheetId="5">#REF!</definedName>
    <definedName name="HIDR200PE_S6" localSheetId="10">#REF!</definedName>
    <definedName name="HIDR200PE_S6" localSheetId="6">#REF!</definedName>
    <definedName name="HIDR200PE_S6" localSheetId="13">#REF!</definedName>
    <definedName name="HIDR200PE_S6" localSheetId="12">#REF!</definedName>
    <definedName name="HIDR200PE_S6">#REF!</definedName>
    <definedName name="hierro60v" localSheetId="12">#REF!</definedName>
    <definedName name="hierro60v">#REF!</definedName>
    <definedName name="HILERAS" localSheetId="9">#REF!</definedName>
    <definedName name="HILERAS" localSheetId="5">#REF!</definedName>
    <definedName name="HILERAS" localSheetId="10">#REF!</definedName>
    <definedName name="HILERAS" localSheetId="6">#REF!</definedName>
    <definedName name="HILERAS" localSheetId="13">#REF!</definedName>
    <definedName name="HILERAS" localSheetId="12">#REF!</definedName>
    <definedName name="HILERAS">#REF!</definedName>
    <definedName name="HistoricalHomeCell" localSheetId="9">#REF!</definedName>
    <definedName name="HistoricalHomeCell" localSheetId="5">#REF!</definedName>
    <definedName name="HistoricalHomeCell" localSheetId="10">#REF!</definedName>
    <definedName name="HistoricalHomeCell" localSheetId="6">#REF!</definedName>
    <definedName name="HistoricalHomeCell" localSheetId="13">#REF!</definedName>
    <definedName name="HistoricalHomeCell" localSheetId="12">#REF!</definedName>
    <definedName name="HistoricalHomeCell">#REF!</definedName>
    <definedName name="HistoryEnd" localSheetId="9">#REF!</definedName>
    <definedName name="HistoryEnd" localSheetId="5">#REF!</definedName>
    <definedName name="HistoryEnd" localSheetId="10">#REF!</definedName>
    <definedName name="HistoryEnd" localSheetId="6">#REF!</definedName>
    <definedName name="HistoryEnd" localSheetId="13">#REF!</definedName>
    <definedName name="HistoryEnd" localSheetId="12">#REF!</definedName>
    <definedName name="HistoryEnd">#REF!</definedName>
    <definedName name="HistoryStart" localSheetId="9">#REF!</definedName>
    <definedName name="HistoryStart" localSheetId="5">#REF!</definedName>
    <definedName name="HistoryStart" localSheetId="10">#REF!</definedName>
    <definedName name="HistoryStart" localSheetId="6">#REF!</definedName>
    <definedName name="HistoryStart" localSheetId="13">#REF!</definedName>
    <definedName name="HistoryStart" localSheetId="12">#REF!</definedName>
    <definedName name="HistoryStart">#REF!</definedName>
    <definedName name="HisYear_0" localSheetId="9" hidden="1">#REF!</definedName>
    <definedName name="HisYear_0" localSheetId="5" hidden="1">#REF!</definedName>
    <definedName name="HisYear_0" localSheetId="10" hidden="1">#REF!</definedName>
    <definedName name="HisYear_0" localSheetId="6" hidden="1">#REF!</definedName>
    <definedName name="HisYear_0" localSheetId="13" hidden="1">#REF!</definedName>
    <definedName name="HisYear_0" localSheetId="12" hidden="1">#REF!</definedName>
    <definedName name="HisYear_0" hidden="1">#REF!</definedName>
    <definedName name="HisYear_1" localSheetId="9" hidden="1">#REF!</definedName>
    <definedName name="HisYear_1" localSheetId="5" hidden="1">#REF!</definedName>
    <definedName name="HisYear_1" localSheetId="10" hidden="1">#REF!</definedName>
    <definedName name="HisYear_1" localSheetId="6" hidden="1">#REF!</definedName>
    <definedName name="HisYear_1" localSheetId="13" hidden="1">#REF!</definedName>
    <definedName name="HisYear_1" localSheetId="12" hidden="1">#REF!</definedName>
    <definedName name="HisYear_1" hidden="1">#REF!</definedName>
    <definedName name="HisYear_2" localSheetId="9" hidden="1">#REF!</definedName>
    <definedName name="HisYear_2" localSheetId="5" hidden="1">#REF!</definedName>
    <definedName name="HisYear_2" localSheetId="10" hidden="1">#REF!</definedName>
    <definedName name="HisYear_2" localSheetId="6" hidden="1">#REF!</definedName>
    <definedName name="HisYear_2" localSheetId="13" hidden="1">#REF!</definedName>
    <definedName name="HisYear_2" localSheetId="12" hidden="1">#REF!</definedName>
    <definedName name="HisYear_2" hidden="1">#REF!</definedName>
    <definedName name="HisYear_3" localSheetId="9" hidden="1">#REF!</definedName>
    <definedName name="HisYear_3" localSheetId="5" hidden="1">#REF!</definedName>
    <definedName name="HisYear_3" localSheetId="10" hidden="1">#REF!</definedName>
    <definedName name="HisYear_3" localSheetId="6" hidden="1">#REF!</definedName>
    <definedName name="HisYear_3" localSheetId="13" hidden="1">#REF!</definedName>
    <definedName name="HisYear_3" localSheetId="12" hidden="1">#REF!</definedName>
    <definedName name="HisYear_3" hidden="1">#REF!</definedName>
    <definedName name="hit" localSheetId="10">#REF!</definedName>
    <definedName name="hit" localSheetId="12">[12]Dimensiones!$D$8</definedName>
    <definedName name="hit">#REF!</definedName>
    <definedName name="HJ" localSheetId="9">#REF!</definedName>
    <definedName name="HJ" localSheetId="5">#REF!</definedName>
    <definedName name="HJ" localSheetId="10">#REF!</definedName>
    <definedName name="HJ" localSheetId="6">#REF!</definedName>
    <definedName name="HJ" localSheetId="13">#REF!</definedName>
    <definedName name="HJ" localSheetId="12">#REF!</definedName>
    <definedName name="HJ">#REF!</definedName>
    <definedName name="hjfg" localSheetId="9" hidden="1">{"via1",#N/A,TRUE,"general";"via2",#N/A,TRUE,"general";"via3",#N/A,TRUE,"general"}</definedName>
    <definedName name="hjfg" localSheetId="5" hidden="1">{"via1",#N/A,TRUE,"general";"via2",#N/A,TRUE,"general";"via3",#N/A,TRUE,"general"}</definedName>
    <definedName name="hjfg" localSheetId="10" hidden="1">{"via1",#N/A,TRUE,"general";"via2",#N/A,TRUE,"general";"via3",#N/A,TRUE,"general"}</definedName>
    <definedName name="hjfg" localSheetId="6" hidden="1">{"via1",#N/A,TRUE,"general";"via2",#N/A,TRUE,"general";"via3",#N/A,TRUE,"general"}</definedName>
    <definedName name="hjfg" localSheetId="13" hidden="1">{"via1",#N/A,TRUE,"general";"via2",#N/A,TRUE,"general";"via3",#N/A,TRUE,"general"}</definedName>
    <definedName name="hjfg" localSheetId="12"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5" hidden="1">{"TAB1",#N/A,TRUE,"GENERAL";"TAB2",#N/A,TRUE,"GENERAL";"TAB3",#N/A,TRUE,"GENERAL";"TAB4",#N/A,TRUE,"GENERAL";"TAB5",#N/A,TRUE,"GENERAL"}</definedName>
    <definedName name="hjgh" localSheetId="10" hidden="1">{"TAB1",#N/A,TRUE,"GENERAL";"TAB2",#N/A,TRUE,"GENERAL";"TAB3",#N/A,TRUE,"GENERAL";"TAB4",#N/A,TRUE,"GENERAL";"TAB5",#N/A,TRUE,"GENERAL"}</definedName>
    <definedName name="hjgh" localSheetId="6" hidden="1">{"TAB1",#N/A,TRUE,"GENERAL";"TAB2",#N/A,TRUE,"GENERAL";"TAB3",#N/A,TRUE,"GENERAL";"TAB4",#N/A,TRUE,"GENERAL";"TAB5",#N/A,TRUE,"GENERAL"}</definedName>
    <definedName name="hjgh" localSheetId="13" hidden="1">{"TAB1",#N/A,TRUE,"GENERAL";"TAB2",#N/A,TRUE,"GENERAL";"TAB3",#N/A,TRUE,"GENERAL";"TAB4",#N/A,TRUE,"GENERAL";"TAB5",#N/A,TRUE,"GENERAL"}</definedName>
    <definedName name="hjgh" localSheetId="12"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5"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2"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2" hidden="1">{"TAB1",#N/A,TRUE,"GENERAL";"TAB2",#N/A,TRUE,"GENERAL";"TAB3",#N/A,TRUE,"GENERAL";"TAB4",#N/A,TRUE,"GENERAL";"TAB5",#N/A,TRUE,"GENERAL"}</definedName>
    <definedName name="hjhjhg" hidden="1">{"TAB1",#N/A,TRUE,"GENERAL";"TAB2",#N/A,TRUE,"GENERAL";"TAB3",#N/A,TRUE,"GENERAL";"TAB4",#N/A,TRUE,"GENERAL";"TAB5",#N/A,TRUE,"GENERAL"}</definedName>
    <definedName name="hjhjhhhhhhhhhhhhh" localSheetId="9">#REF!</definedName>
    <definedName name="hjhjhhhhhhhhhhhhh" localSheetId="5">#REF!</definedName>
    <definedName name="hjhjhhhhhhhhhhhhh" localSheetId="10">#REF!</definedName>
    <definedName name="hjhjhhhhhhhhhhhhh" localSheetId="6">#REF!</definedName>
    <definedName name="hjhjhhhhhhhhhhhhh" localSheetId="13">#REF!</definedName>
    <definedName name="hjhjhhhhhhhhhhhhh" localSheetId="12">#REF!</definedName>
    <definedName name="hjhjhhhhhhhhhhhhh">#REF!</definedName>
    <definedName name="hjhjhj" localSheetId="9">#REF!</definedName>
    <definedName name="hjhjhj" localSheetId="5">#REF!</definedName>
    <definedName name="hjhjhj" localSheetId="10">#REF!</definedName>
    <definedName name="hjhjhj" localSheetId="6">#REF!</definedName>
    <definedName name="hjhjhj" localSheetId="13">#REF!</definedName>
    <definedName name="hjhjhj" localSheetId="12">#REF!</definedName>
    <definedName name="hjhjhj">#REF!</definedName>
    <definedName name="hjhjhjhj" localSheetId="9">#REF!</definedName>
    <definedName name="hjhjhjhj" localSheetId="5">#REF!</definedName>
    <definedName name="hjhjhjhj" localSheetId="10">#REF!</definedName>
    <definedName name="hjhjhjhj" localSheetId="6">#REF!</definedName>
    <definedName name="hjhjhjhj" localSheetId="13">#REF!</definedName>
    <definedName name="hjhjhjhj" localSheetId="12">#REF!</definedName>
    <definedName name="hjhjhjhj">#REF!</definedName>
    <definedName name="hjk" localSheetId="9">#REF!</definedName>
    <definedName name="hjk" localSheetId="5">#REF!</definedName>
    <definedName name="hjk" localSheetId="10">#REF!</definedName>
    <definedName name="hjk" localSheetId="6">#REF!</definedName>
    <definedName name="hjk" localSheetId="13">#REF!</definedName>
    <definedName name="hjk" localSheetId="12">#REF!</definedName>
    <definedName name="hjk">#REF!</definedName>
    <definedName name="HJKH" localSheetId="9" hidden="1">{"via1",#N/A,TRUE,"general";"via2",#N/A,TRUE,"general";"via3",#N/A,TRUE,"general"}</definedName>
    <definedName name="HJKH" localSheetId="5" hidden="1">{"via1",#N/A,TRUE,"general";"via2",#N/A,TRUE,"general";"via3",#N/A,TRUE,"general"}</definedName>
    <definedName name="HJKH" localSheetId="10" hidden="1">{"via1",#N/A,TRUE,"general";"via2",#N/A,TRUE,"general";"via3",#N/A,TRUE,"general"}</definedName>
    <definedName name="HJKH" localSheetId="6" hidden="1">{"via1",#N/A,TRUE,"general";"via2",#N/A,TRUE,"general";"via3",#N/A,TRUE,"general"}</definedName>
    <definedName name="HJKH" localSheetId="13" hidden="1">{"via1",#N/A,TRUE,"general";"via2",#N/A,TRUE,"general";"via3",#N/A,TRUE,"general"}</definedName>
    <definedName name="HJKH" localSheetId="12"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5" hidden="1">{"via1",#N/A,TRUE,"general";"via2",#N/A,TRUE,"general";"via3",#N/A,TRUE,"general"}</definedName>
    <definedName name="hjkjk" localSheetId="10" hidden="1">{"via1",#N/A,TRUE,"general";"via2",#N/A,TRUE,"general";"via3",#N/A,TRUE,"general"}</definedName>
    <definedName name="hjkjk" localSheetId="6" hidden="1">{"via1",#N/A,TRUE,"general";"via2",#N/A,TRUE,"general";"via3",#N/A,TRUE,"general"}</definedName>
    <definedName name="hjkjk" localSheetId="13" hidden="1">{"via1",#N/A,TRUE,"general";"via2",#N/A,TRUE,"general";"via3",#N/A,TRUE,"general"}</definedName>
    <definedName name="hjkjk" localSheetId="12" hidden="1">{"via1",#N/A,TRUE,"general";"via2",#N/A,TRUE,"general";"via3",#N/A,TRUE,"general"}</definedName>
    <definedName name="hjkjk" hidden="1">{"via1",#N/A,TRUE,"general";"via2",#N/A,TRUE,"general";"via3",#N/A,TRUE,"general"}</definedName>
    <definedName name="hl" localSheetId="9">#REF!</definedName>
    <definedName name="hl" localSheetId="5">#REF!</definedName>
    <definedName name="hl" localSheetId="10">#REF!</definedName>
    <definedName name="hl" localSheetId="6">#REF!</definedName>
    <definedName name="hl" localSheetId="13">#REF!</definedName>
    <definedName name="hl" localSheetId="12">#REF!</definedName>
    <definedName name="hl">#REF!</definedName>
    <definedName name="HMEN" localSheetId="12">#REF!</definedName>
    <definedName name="HMEN">#REF!</definedName>
    <definedName name="hn" localSheetId="9" hidden="1">{"TAB1",#N/A,TRUE,"GENERAL";"TAB2",#N/A,TRUE,"GENERAL";"TAB3",#N/A,TRUE,"GENERAL";"TAB4",#N/A,TRUE,"GENERAL";"TAB5",#N/A,TRUE,"GENERAL"}</definedName>
    <definedName name="hn" localSheetId="5" hidden="1">{"TAB1",#N/A,TRUE,"GENERAL";"TAB2",#N/A,TRUE,"GENERAL";"TAB3",#N/A,TRUE,"GENERAL";"TAB4",#N/A,TRUE,"GENERAL";"TAB5",#N/A,TRUE,"GENERAL"}</definedName>
    <definedName name="hn" localSheetId="10" hidden="1">{"TAB1",#N/A,TRUE,"GENERAL";"TAB2",#N/A,TRUE,"GENERAL";"TAB3",#N/A,TRUE,"GENERAL";"TAB4",#N/A,TRUE,"GENERAL";"TAB5",#N/A,TRUE,"GENERAL"}</definedName>
    <definedName name="hn" localSheetId="6" hidden="1">{"TAB1",#N/A,TRUE,"GENERAL";"TAB2",#N/A,TRUE,"GENERAL";"TAB3",#N/A,TRUE,"GENERAL";"TAB4",#N/A,TRUE,"GENERAL";"TAB5",#N/A,TRUE,"GENERAL"}</definedName>
    <definedName name="hn" localSheetId="13" hidden="1">{"TAB1",#N/A,TRUE,"GENERAL";"TAB2",#N/A,TRUE,"GENERAL";"TAB3",#N/A,TRUE,"GENERAL";"TAB4",#N/A,TRUE,"GENERAL";"TAB5",#N/A,TRUE,"GENERAL"}</definedName>
    <definedName name="hn" localSheetId="12" hidden="1">{"TAB1",#N/A,TRUE,"GENERAL";"TAB2",#N/A,TRUE,"GENERAL";"TAB3",#N/A,TRUE,"GENERAL";"TAB4",#N/A,TRUE,"GENERAL";"TAB5",#N/A,TRUE,"GENERAL"}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 localSheetId="9" hidden="1">#REF!</definedName>
    <definedName name="hn.YearLabel" localSheetId="5" hidden="1">#REF!</definedName>
    <definedName name="hn.YearLabel" localSheetId="10" hidden="1">#REF!</definedName>
    <definedName name="hn.YearLabel" localSheetId="6" hidden="1">#REF!</definedName>
    <definedName name="hn.YearLabel" localSheetId="13" hidden="1">#REF!</definedName>
    <definedName name="hn.YearLabel" localSheetId="12" hidden="1">#REF!</definedName>
    <definedName name="hn.YearLabel" hidden="1">#REF!</definedName>
    <definedName name="hnt" localSheetId="9">#REF!</definedName>
    <definedName name="hnt" localSheetId="5">#REF!</definedName>
    <definedName name="hnt" localSheetId="10">#REF!</definedName>
    <definedName name="hnt" localSheetId="6">#REF!</definedName>
    <definedName name="hnt" localSheetId="13">#REF!</definedName>
    <definedName name="hnt" localSheetId="12">#REF!</definedName>
    <definedName name="hnt">#REF!</definedName>
    <definedName name="HOJA">#N/A</definedName>
    <definedName name="HOJA1" localSheetId="9">#REF!</definedName>
    <definedName name="HOJA1" localSheetId="5">#REF!</definedName>
    <definedName name="HOJA1" localSheetId="10">#REF!</definedName>
    <definedName name="HOJA1" localSheetId="6">#REF!</definedName>
    <definedName name="HOJA1" localSheetId="13">#REF!</definedName>
    <definedName name="HOJA1" localSheetId="12">#REF!</definedName>
    <definedName name="HOJA1">#REF!</definedName>
    <definedName name="HOJA444">#N/A</definedName>
    <definedName name="HOJA8" localSheetId="9">#REF!</definedName>
    <definedName name="HOJA8" localSheetId="5">#REF!</definedName>
    <definedName name="HOJA8" localSheetId="10">#REF!</definedName>
    <definedName name="HOJA8" localSheetId="6">#REF!</definedName>
    <definedName name="HOJA8" localSheetId="13">#REF!</definedName>
    <definedName name="HOJA8" localSheetId="12">#REF!</definedName>
    <definedName name="HOJA8">#REF!</definedName>
    <definedName name="HonoraProfesionales" localSheetId="12">#REF!</definedName>
    <definedName name="HonoraProfesionales">#REF!</definedName>
    <definedName name="HonoraTecnicos" localSheetId="12">#REF!</definedName>
    <definedName name="HonoraTecnicos">#REF!</definedName>
    <definedName name="HORAA" localSheetId="9">#REF!</definedName>
    <definedName name="HORAA" localSheetId="5">#REF!</definedName>
    <definedName name="HORAA" localSheetId="10">#REF!</definedName>
    <definedName name="HORAA" localSheetId="6">#REF!</definedName>
    <definedName name="HORAA" localSheetId="13">#REF!</definedName>
    <definedName name="HORAA" localSheetId="12">#REF!</definedName>
    <definedName name="HORAA">#REF!</definedName>
    <definedName name="HORAS_DIAS" localSheetId="9">#REF!</definedName>
    <definedName name="HORAS_DIAS" localSheetId="5">#REF!</definedName>
    <definedName name="HORAS_DIAS" localSheetId="10">#REF!</definedName>
    <definedName name="HORAS_DIAS" localSheetId="6">#REF!</definedName>
    <definedName name="HORAS_DIAS" localSheetId="13">#REF!</definedName>
    <definedName name="HORAS_DIAS" localSheetId="12">#REF!</definedName>
    <definedName name="HORAS_DIAS">#REF!</definedName>
    <definedName name="horas_lluvia" localSheetId="9">#REF!</definedName>
    <definedName name="horas_lluvia" localSheetId="5">#REF!</definedName>
    <definedName name="horas_lluvia" localSheetId="10">#REF!</definedName>
    <definedName name="horas_lluvia" localSheetId="6">#REF!</definedName>
    <definedName name="horas_lluvia" localSheetId="13">#REF!</definedName>
    <definedName name="horas_lluvia" localSheetId="12">#REF!</definedName>
    <definedName name="horas_lluvia">#REF!</definedName>
    <definedName name="HORAS_LLUVIAS" localSheetId="9">#REF!</definedName>
    <definedName name="HORAS_LLUVIAS" localSheetId="5">#REF!</definedName>
    <definedName name="HORAS_LLUVIAS" localSheetId="10">#REF!</definedName>
    <definedName name="HORAS_LLUVIAS" localSheetId="6">#REF!</definedName>
    <definedName name="HORAS_LLUVIAS" localSheetId="13">#REF!</definedName>
    <definedName name="HORAS_LLUVIAS" localSheetId="12">#REF!</definedName>
    <definedName name="HORAS_LLUVIAS">#REF!</definedName>
    <definedName name="HORASLLUVIA" localSheetId="9">#REF!</definedName>
    <definedName name="HORASLLUVIA" localSheetId="5">#REF!</definedName>
    <definedName name="HORASLLUVIA" localSheetId="10">#REF!</definedName>
    <definedName name="HORASLLUVIA" localSheetId="6">#REF!</definedName>
    <definedName name="HORASLLUVIA" localSheetId="13">#REF!</definedName>
    <definedName name="HORASLLUVIA" localSheetId="12">#REF!</definedName>
    <definedName name="HORASLLUVIA">#REF!</definedName>
    <definedName name="horat" localSheetId="9">#REF!</definedName>
    <definedName name="horat" localSheetId="5">#REF!</definedName>
    <definedName name="horat" localSheetId="10">#REF!</definedName>
    <definedName name="horat" localSheetId="6">#REF!</definedName>
    <definedName name="horat" localSheetId="12">'[81]Itemes Renovación'!#REF!</definedName>
    <definedName name="horat">#REF!</definedName>
    <definedName name="HoursTotCol" localSheetId="9">#REF!</definedName>
    <definedName name="HoursTotCol" localSheetId="5">#REF!</definedName>
    <definedName name="HoursTotCol" localSheetId="10">#REF!</definedName>
    <definedName name="HoursTotCol" localSheetId="6">#REF!</definedName>
    <definedName name="HoursTotCol" localSheetId="13">#REF!</definedName>
    <definedName name="HoursTotCol" localSheetId="12">#REF!</definedName>
    <definedName name="HoursTotCol">#REF!</definedName>
    <definedName name="hoy" localSheetId="9" hidden="1">#REF!</definedName>
    <definedName name="hoy" localSheetId="5" hidden="1">#REF!</definedName>
    <definedName name="hoy" localSheetId="10" hidden="1">#REF!</definedName>
    <definedName name="hoy" localSheetId="6" hidden="1">#REF!</definedName>
    <definedName name="hoy" localSheetId="13" hidden="1">#REF!</definedName>
    <definedName name="hoy" localSheetId="12" hidden="1">#REF!</definedName>
    <definedName name="hoy" hidden="1">#REF!</definedName>
    <definedName name="hp" localSheetId="12">#REF!</definedName>
    <definedName name="hp">#REF!</definedName>
    <definedName name="hqi" localSheetId="9">#REF!</definedName>
    <definedName name="hqi" localSheetId="5">#REF!</definedName>
    <definedName name="hqi" localSheetId="10">#REF!</definedName>
    <definedName name="hqi" localSheetId="6">#REF!</definedName>
    <definedName name="hqi" localSheetId="13">#REF!</definedName>
    <definedName name="hqi" localSheetId="12">#REF!</definedName>
    <definedName name="hqi">#REF!</definedName>
    <definedName name="hqmaxsutro" localSheetId="9">#REF!</definedName>
    <definedName name="hqmaxsutro" localSheetId="5">#REF!</definedName>
    <definedName name="hqmaxsutro" localSheetId="10">#REF!</definedName>
    <definedName name="hqmaxsutro" localSheetId="6">#REF!</definedName>
    <definedName name="hqmaxsutro" localSheetId="13">#REF!</definedName>
    <definedName name="hqmaxsutro" localSheetId="12">#REF!</definedName>
    <definedName name="hqmaxsutro">#REF!</definedName>
    <definedName name="hQminsutro" localSheetId="9">#REF!</definedName>
    <definedName name="hQminsutro" localSheetId="5">#REF!</definedName>
    <definedName name="hQminsutro" localSheetId="10">#REF!</definedName>
    <definedName name="hQminsutro" localSheetId="6">#REF!</definedName>
    <definedName name="hQminsutro" localSheetId="13">#REF!</definedName>
    <definedName name="hQminsutro" localSheetId="12">#REF!</definedName>
    <definedName name="hQminsutro">#REF!</definedName>
    <definedName name="hreer" localSheetId="9" hidden="1">{"TAB1",#N/A,TRUE,"GENERAL";"TAB2",#N/A,TRUE,"GENERAL";"TAB3",#N/A,TRUE,"GENERAL";"TAB4",#N/A,TRUE,"GENERAL";"TAB5",#N/A,TRUE,"GENERAL"}</definedName>
    <definedName name="hreer" localSheetId="5"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2"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5"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2" hidden="1">{"TAB1",#N/A,TRUE,"GENERAL";"TAB2",#N/A,TRUE,"GENERAL";"TAB3",#N/A,TRUE,"GENERAL";"TAB4",#N/A,TRUE,"GENERAL";"TAB5",#N/A,TRUE,"GENERAL"}</definedName>
    <definedName name="hrhth"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2" hidden="1">{"TAB1",#N/A,TRUE,"GENERAL";"TAB2",#N/A,TRUE,"GENERAL";"TAB3",#N/A,TRUE,"GENERAL";"TAB4",#N/A,TRUE,"GENERAL";"TAB5",#N/A,TRUE,"GENERAL"}</definedName>
    <definedName name="hrthtrh" hidden="1">{"TAB1",#N/A,TRUE,"GENERAL";"TAB2",#N/A,TRUE,"GENERAL";"TAB3",#N/A,TRUE,"GENERAL";"TAB4",#N/A,TRUE,"GENERAL";"TAB5",#N/A,TRUE,"GENERAL"}</definedName>
    <definedName name="hsfg" localSheetId="9" hidden="1">{"via1",#N/A,TRUE,"general";"via2",#N/A,TRUE,"general";"via3",#N/A,TRUE,"general"}</definedName>
    <definedName name="hsfg" localSheetId="5" hidden="1">{"via1",#N/A,TRUE,"general";"via2",#N/A,TRUE,"general";"via3",#N/A,TRUE,"general"}</definedName>
    <definedName name="hsfg" localSheetId="10" hidden="1">{"via1",#N/A,TRUE,"general";"via2",#N/A,TRUE,"general";"via3",#N/A,TRUE,"general"}</definedName>
    <definedName name="hsfg" localSheetId="6" hidden="1">{"via1",#N/A,TRUE,"general";"via2",#N/A,TRUE,"general";"via3",#N/A,TRUE,"general"}</definedName>
    <definedName name="hsfg" localSheetId="13" hidden="1">{"via1",#N/A,TRUE,"general";"via2",#N/A,TRUE,"general";"via3",#N/A,TRUE,"general"}</definedName>
    <definedName name="hsfg" localSheetId="12" hidden="1">{"via1",#N/A,TRUE,"general";"via2",#N/A,TRUE,"general";"via3",#N/A,TRUE,"general"}</definedName>
    <definedName name="hsfg" hidden="1">{"via1",#N/A,TRUE,"general";"via2",#N/A,TRUE,"general";"via3",#N/A,TRUE,"general"}</definedName>
    <definedName name="ht" localSheetId="9">#REF!</definedName>
    <definedName name="ht" localSheetId="5">#REF!</definedName>
    <definedName name="ht" localSheetId="10">#REF!</definedName>
    <definedName name="ht" localSheetId="6">#REF!</definedName>
    <definedName name="ht" localSheetId="13">#REF!</definedName>
    <definedName name="ht" localSheetId="12">#REF!</definedName>
    <definedName name="ht">#REF!</definedName>
    <definedName name="hthdrf" localSheetId="9"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2" hidden="1">{"TAB1",#N/A,TRUE,"GENERAL";"TAB2",#N/A,TRUE,"GENERAL";"TAB3",#N/A,TRUE,"GENERAL";"TAB4",#N/A,TRUE,"GENERAL";"TAB5",#N/A,TRUE,"GENERAL"}</definedName>
    <definedName name="hthdrf" hidden="1">{"TAB1",#N/A,TRUE,"GENERAL";"TAB2",#N/A,TRUE,"GENERAL";"TAB3",#N/A,TRUE,"GENERAL";"TAB4",#N/A,TRUE,"GENERAL";"TAB5",#N/A,TRUE,"GENERAL"}</definedName>
    <definedName name="htk" localSheetId="9">#REF!</definedName>
    <definedName name="htk" localSheetId="5">#REF!</definedName>
    <definedName name="htk" localSheetId="10">#REF!</definedName>
    <definedName name="htk" localSheetId="6">#REF!</definedName>
    <definedName name="htk" localSheetId="13">#REF!</definedName>
    <definedName name="htk" localSheetId="12">#REF!</definedName>
    <definedName name="htk">#REF!</definedName>
    <definedName name="HTML_CodePage" hidden="1">1252</definedName>
    <definedName name="HTML_Control" localSheetId="9" hidden="1">{"'Sheet1'!$A$1:$H$145"}</definedName>
    <definedName name="HTML_Control" localSheetId="5" hidden="1">{"'Sheet1'!$A$1:$H$145"}</definedName>
    <definedName name="HTML_Control" localSheetId="10" hidden="1">{"'Sheet1'!$A$1:$H$145"}</definedName>
    <definedName name="HTML_Control" localSheetId="6" hidden="1">{"'Sheet1'!$A$1:$H$145"}</definedName>
    <definedName name="HTML_Control" localSheetId="13" hidden="1">{"'Sheet1'!$A$1:$H$145"}</definedName>
    <definedName name="HTML_Control" localSheetId="12"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9" hidden="1">{"via1",#N/A,TRUE,"general";"via2",#N/A,TRUE,"general";"via3",#N/A,TRUE,"general"}</definedName>
    <definedName name="htryrt7" localSheetId="5" hidden="1">{"via1",#N/A,TRUE,"general";"via2",#N/A,TRUE,"general";"via3",#N/A,TRUE,"general"}</definedName>
    <definedName name="htryrt7" localSheetId="10" hidden="1">{"via1",#N/A,TRUE,"general";"via2",#N/A,TRUE,"general";"via3",#N/A,TRUE,"general"}</definedName>
    <definedName name="htryrt7" localSheetId="6" hidden="1">{"via1",#N/A,TRUE,"general";"via2",#N/A,TRUE,"general";"via3",#N/A,TRUE,"general"}</definedName>
    <definedName name="htryrt7" localSheetId="13" hidden="1">{"via1",#N/A,TRUE,"general";"via2",#N/A,TRUE,"general";"via3",#N/A,TRUE,"general"}</definedName>
    <definedName name="htryrt7" localSheetId="12" hidden="1">{"via1",#N/A,TRUE,"general";"via2",#N/A,TRUE,"general";"via3",#N/A,TRUE,"general"}</definedName>
    <definedName name="htryrt7" hidden="1">{"via1",#N/A,TRUE,"general";"via2",#N/A,TRUE,"general";"via3",#N/A,TRUE,"general"}</definedName>
    <definedName name="hu" localSheetId="9" hidden="1">{"coverall",#N/A,FALSE,"Definitions";"cover1",#N/A,FALSE,"Definitions";"cover2",#N/A,FALSE,"Definitions";"cover3",#N/A,FALSE,"Definitions";"cover4",#N/A,FALSE,"Definitions";"cover5",#N/A,FALSE,"Definitions";"blank",#N/A,FALSE,"Definitions"}</definedName>
    <definedName name="hu" localSheetId="5" hidden="1">{"coverall",#N/A,FALSE,"Definitions";"cover1",#N/A,FALSE,"Definitions";"cover2",#N/A,FALSE,"Definitions";"cover3",#N/A,FALSE,"Definitions";"cover4",#N/A,FALSE,"Definitions";"cover5",#N/A,FALSE,"Definitions";"blank",#N/A,FALSE,"Definitions"}</definedName>
    <definedName name="hu" localSheetId="10" hidden="1">{"coverall",#N/A,FALSE,"Definitions";"cover1",#N/A,FALSE,"Definitions";"cover2",#N/A,FALSE,"Definitions";"cover3",#N/A,FALSE,"Definitions";"cover4",#N/A,FALSE,"Definitions";"cover5",#N/A,FALSE,"Definitions";"blank",#N/A,FALSE,"Definitions"}</definedName>
    <definedName name="hu" localSheetId="6" hidden="1">{"coverall",#N/A,FALSE,"Definitions";"cover1",#N/A,FALSE,"Definitions";"cover2",#N/A,FALSE,"Definitions";"cover3",#N/A,FALSE,"Definitions";"cover4",#N/A,FALSE,"Definitions";"cover5",#N/A,FALSE,"Definitions";"blank",#N/A,FALSE,"Definitions"}</definedName>
    <definedName name="hu" localSheetId="13" hidden="1">{"coverall",#N/A,FALSE,"Definitions";"cover1",#N/A,FALSE,"Definitions";"cover2",#N/A,FALSE,"Definitions";"cover3",#N/A,FALSE,"Definitions";"cover4",#N/A,FALSE,"Definitions";"cover5",#N/A,FALSE,"Definitions";"blank",#N/A,FALSE,"Definitions"}</definedName>
    <definedName name="hu" localSheetId="12"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 localSheetId="9">#REF!</definedName>
    <definedName name="HY" localSheetId="5">#REF!</definedName>
    <definedName name="HY" localSheetId="10">#REF!</definedName>
    <definedName name="HY" localSheetId="6">#REF!</definedName>
    <definedName name="HY" localSheetId="13">#REF!</definedName>
    <definedName name="HY" localSheetId="12">#REF!</definedName>
    <definedName name="HY">#REF!</definedName>
    <definedName name="hyhjop" localSheetId="9"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2"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5"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2" hidden="1">{"TAB1",#N/A,TRUE,"GENERAL";"TAB2",#N/A,TRUE,"GENERAL";"TAB3",#N/A,TRUE,"GENERAL";"TAB4",#N/A,TRUE,"GENERAL";"TAB5",#N/A,TRUE,"GENERAL"}</definedName>
    <definedName name="hyhyh" hidden="1">{"TAB1",#N/A,TRUE,"GENERAL";"TAB2",#N/A,TRUE,"GENERAL";"TAB3",#N/A,TRUE,"GENERAL";"TAB4",#N/A,TRUE,"GENERAL";"TAB5",#N/A,TRUE,"GENERAL"}</definedName>
    <definedName name="HYT" localSheetId="9">#REF!</definedName>
    <definedName name="HYT" localSheetId="5">#REF!</definedName>
    <definedName name="HYT" localSheetId="10">#REF!</definedName>
    <definedName name="HYT" localSheetId="6">#REF!</definedName>
    <definedName name="HYT" localSheetId="13">#REF!</definedName>
    <definedName name="HYT" localSheetId="12">#REF!</definedName>
    <definedName name="HYT">#REF!</definedName>
    <definedName name="hytirs" localSheetId="9" hidden="1">{"via1",#N/A,TRUE,"general";"via2",#N/A,TRUE,"general";"via3",#N/A,TRUE,"general"}</definedName>
    <definedName name="hytirs" localSheetId="5" hidden="1">{"via1",#N/A,TRUE,"general";"via2",#N/A,TRUE,"general";"via3",#N/A,TRUE,"general"}</definedName>
    <definedName name="hytirs" localSheetId="10" hidden="1">{"via1",#N/A,TRUE,"general";"via2",#N/A,TRUE,"general";"via3",#N/A,TRUE,"general"}</definedName>
    <definedName name="hytirs" localSheetId="6" hidden="1">{"via1",#N/A,TRUE,"general";"via2",#N/A,TRUE,"general";"via3",#N/A,TRUE,"general"}</definedName>
    <definedName name="hytirs" localSheetId="13" hidden="1">{"via1",#N/A,TRUE,"general";"via2",#N/A,TRUE,"general";"via3",#N/A,TRUE,"general"}</definedName>
    <definedName name="hytirs" localSheetId="12" hidden="1">{"via1",#N/A,TRUE,"general";"via2",#N/A,TRUE,"general";"via3",#N/A,TRUE,"general"}</definedName>
    <definedName name="hytirs" hidden="1">{"via1",#N/A,TRUE,"general";"via2",#N/A,TRUE,"general";"via3",#N/A,TRUE,"general"}</definedName>
    <definedName name="I" localSheetId="9">#REF!</definedName>
    <definedName name="I" localSheetId="5">#REF!</definedName>
    <definedName name="I" localSheetId="10">#REF!</definedName>
    <definedName name="I" localSheetId="6">#REF!</definedName>
    <definedName name="I" localSheetId="13">#REF!</definedName>
    <definedName name="I" localSheetId="12">#REF!</definedName>
    <definedName name="i">#REF!</definedName>
    <definedName name="i1277." localSheetId="9">#REF!</definedName>
    <definedName name="i1277." localSheetId="5">#REF!</definedName>
    <definedName name="i1277." localSheetId="10">#REF!</definedName>
    <definedName name="i1277." localSheetId="6">#REF!</definedName>
    <definedName name="i1277." localSheetId="13">#REF!</definedName>
    <definedName name="i1277." localSheetId="12">#REF!</definedName>
    <definedName name="i1277.">#REF!</definedName>
    <definedName name="i8i" localSheetId="9" hidden="1">{"TAB1",#N/A,TRUE,"GENERAL";"TAB2",#N/A,TRUE,"GENERAL";"TAB3",#N/A,TRUE,"GENERAL";"TAB4",#N/A,TRUE,"GENERAL";"TAB5",#N/A,TRUE,"GENERAL"}</definedName>
    <definedName name="i8i" localSheetId="5" hidden="1">{"TAB1",#N/A,TRUE,"GENERAL";"TAB2",#N/A,TRUE,"GENERAL";"TAB3",#N/A,TRUE,"GENERAL";"TAB4",#N/A,TRUE,"GENERAL";"TAB5",#N/A,TRUE,"GENERAL"}</definedName>
    <definedName name="i8i" localSheetId="10" hidden="1">{"TAB1",#N/A,TRUE,"GENERAL";"TAB2",#N/A,TRUE,"GENERAL";"TAB3",#N/A,TRUE,"GENERAL";"TAB4",#N/A,TRUE,"GENERAL";"TAB5",#N/A,TRUE,"GENERAL"}</definedName>
    <definedName name="i8i" localSheetId="6" hidden="1">{"TAB1",#N/A,TRUE,"GENERAL";"TAB2",#N/A,TRUE,"GENERAL";"TAB3",#N/A,TRUE,"GENERAL";"TAB4",#N/A,TRUE,"GENERAL";"TAB5",#N/A,TRUE,"GENERAL"}</definedName>
    <definedName name="i8i" localSheetId="13" hidden="1">{"TAB1",#N/A,TRUE,"GENERAL";"TAB2",#N/A,TRUE,"GENERAL";"TAB3",#N/A,TRUE,"GENERAL";"TAB4",#N/A,TRUE,"GENERAL";"TAB5",#N/A,TRUE,"GENERAL"}</definedName>
    <definedName name="i8i" localSheetId="12" hidden="1">{"TAB1",#N/A,TRUE,"GENERAL";"TAB2",#N/A,TRUE,"GENERAL";"TAB3",#N/A,TRUE,"GENERAL";"TAB4",#N/A,TRUE,"GENERAL";"TAB5",#N/A,TRUE,"GENERAL"}</definedName>
    <definedName name="i8i" hidden="1">{"TAB1",#N/A,TRUE,"GENERAL";"TAB2",#N/A,TRUE,"GENERAL";"TAB3",#N/A,TRUE,"GENERAL";"TAB4",#N/A,TRUE,"GENERAL";"TAB5",#N/A,TRUE,"GENERAL"}</definedName>
    <definedName name="IANC" localSheetId="10">#REF!</definedName>
    <definedName name="IANC" localSheetId="12">[6]INPUTS!$D$20</definedName>
    <definedName name="IANC">#REF!</definedName>
    <definedName name="IBLOR_fee" localSheetId="9">#REF!</definedName>
    <definedName name="IBLOR_fee" localSheetId="5">#REF!</definedName>
    <definedName name="IBLOR_fee" localSheetId="10">#REF!</definedName>
    <definedName name="IBLOR_fee" localSheetId="6">#REF!</definedName>
    <definedName name="IBLOR_fee" localSheetId="13">#REF!</definedName>
    <definedName name="IBLOR_fee" localSheetId="12">#REF!</definedName>
    <definedName name="IBLOR_fee">#REF!</definedName>
    <definedName name="id" localSheetId="9">#REF!</definedName>
    <definedName name="id" localSheetId="5">#REF!</definedName>
    <definedName name="id" localSheetId="10">#REF!</definedName>
    <definedName name="id" localSheetId="6">#REF!</definedName>
    <definedName name="id" localSheetId="13">#REF!</definedName>
    <definedName name="id" localSheetId="12">#REF!</definedName>
    <definedName name="id">#REF!</definedName>
    <definedName name="IF" localSheetId="9">#REF!</definedName>
    <definedName name="IF" localSheetId="10">#REF!</definedName>
    <definedName name="IF" localSheetId="6">#REF!</definedName>
    <definedName name="IF" localSheetId="13">#REF!</definedName>
    <definedName name="IF" localSheetId="12">#REF!</definedName>
    <definedName name="IF">#REF!</definedName>
    <definedName name="ig" localSheetId="9">#REF!</definedName>
    <definedName name="ig" localSheetId="5">#REF!</definedName>
    <definedName name="ig" localSheetId="10">#REF!</definedName>
    <definedName name="ig" localSheetId="6">#REF!</definedName>
    <definedName name="ig" localSheetId="13">#REF!</definedName>
    <definedName name="ig" localSheetId="12">#REF!</definedName>
    <definedName name="ig">#REF!</definedName>
    <definedName name="ii" localSheetId="9">#REF!</definedName>
    <definedName name="ii" localSheetId="5">#REF!</definedName>
    <definedName name="ii" localSheetId="10">#REF!</definedName>
    <definedName name="ii" localSheetId="6">#REF!</definedName>
    <definedName name="ii" localSheetId="13">#REF!</definedName>
    <definedName name="ii" localSheetId="12"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5" hidden="1">{"via1",#N/A,TRUE,"general";"via2",#N/A,TRUE,"general";"via3",#N/A,TRUE,"general"}</definedName>
    <definedName name="iii" localSheetId="10" hidden="1">{"via1",#N/A,TRUE,"general";"via2",#N/A,TRUE,"general";"via3",#N/A,TRUE,"general"}</definedName>
    <definedName name="iii" localSheetId="6" hidden="1">{"via1",#N/A,TRUE,"general";"via2",#N/A,TRUE,"general";"via3",#N/A,TRUE,"general"}</definedName>
    <definedName name="iii" localSheetId="13" hidden="1">{"via1",#N/A,TRUE,"general";"via2",#N/A,TRUE,"general";"via3",#N/A,TRUE,"general"}</definedName>
    <definedName name="iii" localSheetId="12"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5" hidden="1">{"via1",#N/A,TRUE,"general";"via2",#N/A,TRUE,"general";"via3",#N/A,TRUE,"general"}</definedName>
    <definedName name="iiii" localSheetId="10" hidden="1">{"via1",#N/A,TRUE,"general";"via2",#N/A,TRUE,"general";"via3",#N/A,TRUE,"general"}</definedName>
    <definedName name="iiii" localSheetId="6" hidden="1">{"via1",#N/A,TRUE,"general";"via2",#N/A,TRUE,"general";"via3",#N/A,TRUE,"general"}</definedName>
    <definedName name="iiii" localSheetId="13" hidden="1">{"via1",#N/A,TRUE,"general";"via2",#N/A,TRUE,"general";"via3",#N/A,TRUE,"general"}</definedName>
    <definedName name="iiii" localSheetId="12"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5" hidden="1">{"via1",#N/A,TRUE,"general";"via2",#N/A,TRUE,"general";"via3",#N/A,TRUE,"general"}</definedName>
    <definedName name="iiiiiiik" localSheetId="10" hidden="1">{"via1",#N/A,TRUE,"general";"via2",#N/A,TRUE,"general";"via3",#N/A,TRUE,"general"}</definedName>
    <definedName name="iiiiiiik" localSheetId="6" hidden="1">{"via1",#N/A,TRUE,"general";"via2",#N/A,TRUE,"general";"via3",#N/A,TRUE,"general"}</definedName>
    <definedName name="iiiiiiik" localSheetId="13" hidden="1">{"via1",#N/A,TRUE,"general";"via2",#N/A,TRUE,"general";"via3",#N/A,TRUE,"general"}</definedName>
    <definedName name="iiiiiiik" localSheetId="12"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2" hidden="1">{"TAB1",#N/A,TRUE,"GENERAL";"TAB2",#N/A,TRUE,"GENERAL";"TAB3",#N/A,TRUE,"GENERAL";"TAB4",#N/A,TRUE,"GENERAL";"TAB5",#N/A,TRUE,"GENERAL"}</definedName>
    <definedName name="iiiiuh" hidden="1">{"TAB1",#N/A,TRUE,"GENERAL";"TAB2",#N/A,TRUE,"GENERAL";"TAB3",#N/A,TRUE,"GENERAL";"TAB4",#N/A,TRUE,"GENERAL";"TAB5",#N/A,TRUE,"GENERAL"}</definedName>
    <definedName name="ik" localSheetId="9">#REF!</definedName>
    <definedName name="ik" localSheetId="5">#REF!</definedName>
    <definedName name="ik" localSheetId="10">#REF!</definedName>
    <definedName name="ik" localSheetId="6">#REF!</definedName>
    <definedName name="ik" localSheetId="13">#REF!</definedName>
    <definedName name="ik" localSheetId="12">#REF!</definedName>
    <definedName name="ik">#REF!</definedName>
    <definedName name="ikj" localSheetId="9">#REF!</definedName>
    <definedName name="ikj" localSheetId="5">#REF!</definedName>
    <definedName name="ikj" localSheetId="10">#REF!</definedName>
    <definedName name="ikj" localSheetId="6">#REF!</definedName>
    <definedName name="ikj" localSheetId="13">#REF!</definedName>
    <definedName name="ikj" localSheetId="12">#REF!</definedName>
    <definedName name="ikj">#REF!</definedName>
    <definedName name="iktgvfmu" localSheetId="9"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2" hidden="1">{"TAB1",#N/A,TRUE,"GENERAL";"TAB2",#N/A,TRUE,"GENERAL";"TAB3",#N/A,TRUE,"GENERAL";"TAB4",#N/A,TRUE,"GENERAL";"TAB5",#N/A,TRUE,"GENERAL"}</definedName>
    <definedName name="iktgvfmu" hidden="1">{"TAB1",#N/A,TRUE,"GENERAL";"TAB2",#N/A,TRUE,"GENERAL";"TAB3",#N/A,TRUE,"GENERAL";"TAB4",#N/A,TRUE,"GENERAL";"TAB5",#N/A,TRUE,"GENERAL"}</definedName>
    <definedName name="Im_Un" localSheetId="9">#REF!</definedName>
    <definedName name="Im_Un" localSheetId="5">#REF!</definedName>
    <definedName name="Im_Un" localSheetId="10">#REF!</definedName>
    <definedName name="Im_Un" localSheetId="6">#REF!</definedName>
    <definedName name="Im_Un" localSheetId="13">#REF!</definedName>
    <definedName name="Im_Un" localSheetId="12">#REF!</definedName>
    <definedName name="Im_Un">#REF!</definedName>
    <definedName name="imagen" localSheetId="9">INDEX(#REF!,MATCH(Elegido,Referido,0))</definedName>
    <definedName name="imagen" localSheetId="5">INDEX(#REF!,MATCH(Elegido,Referido,0))</definedName>
    <definedName name="imagen" localSheetId="10">INDEX(#REF!,MATCH('AUI '!Elegido,'AUI '!Referido,0))</definedName>
    <definedName name="imagen" localSheetId="6">INDEX(#REF!,MATCH([0]!Elegido,[0]!Referido,0))</definedName>
    <definedName name="imagen" localSheetId="12">INDEX(#REF!,MATCH(PMT!Elegido,PMT!Referido,0))</definedName>
    <definedName name="imagen">INDEX(#REF!,MATCH(Elegido,Referido,0))</definedName>
    <definedName name="Imm.Finanziarie" localSheetId="9">#REF!</definedName>
    <definedName name="Imm.Finanziarie" localSheetId="5">#REF!</definedName>
    <definedName name="Imm.Finanziarie" localSheetId="10">#REF!</definedName>
    <definedName name="Imm.Finanziarie" localSheetId="6">#REF!</definedName>
    <definedName name="Imm.Finanziarie" localSheetId="13">#REF!</definedName>
    <definedName name="Imm.Finanziarie" localSheetId="12">#REF!</definedName>
    <definedName name="Imm.Finanziarie">#REF!</definedName>
    <definedName name="Imm.Immateriali" localSheetId="9">#REF!</definedName>
    <definedName name="Imm.Immateriali" localSheetId="5">#REF!</definedName>
    <definedName name="Imm.Immateriali" localSheetId="10">#REF!</definedName>
    <definedName name="Imm.Immateriali" localSheetId="6">#REF!</definedName>
    <definedName name="Imm.Immateriali" localSheetId="13">#REF!</definedName>
    <definedName name="Imm.Immateriali" localSheetId="12">#REF!</definedName>
    <definedName name="Imm.Immateriali">#REF!</definedName>
    <definedName name="IMP" localSheetId="12">#REF!</definedName>
    <definedName name="IMP">#REF!</definedName>
    <definedName name="Impacto" localSheetId="12">#REF!</definedName>
    <definedName name="Impacto">#REF!</definedName>
    <definedName name="ImpdosporMilCostos" localSheetId="9">#REF!</definedName>
    <definedName name="ImpdosporMilCostos" localSheetId="5">#REF!</definedName>
    <definedName name="ImpdosporMilCostos" localSheetId="10">#REF!</definedName>
    <definedName name="ImpdosporMilCostos" localSheetId="6">#REF!</definedName>
    <definedName name="ImpdosporMilCostos" localSheetId="13">#REF!</definedName>
    <definedName name="ImpdosporMilCostos" localSheetId="12">#REF!</definedName>
    <definedName name="ImpdosporMilCostos">#REF!</definedName>
    <definedName name="Impdosxmil" localSheetId="9">#REF!</definedName>
    <definedName name="Impdosxmil" localSheetId="5">#REF!</definedName>
    <definedName name="Impdosxmil" localSheetId="10">#REF!</definedName>
    <definedName name="Impdosxmil" localSheetId="6">#REF!</definedName>
    <definedName name="Impdosxmil" localSheetId="13">#REF!</definedName>
    <definedName name="Impdosxmil" localSheetId="12">#REF!</definedName>
    <definedName name="Impdosxmil">#REF!</definedName>
    <definedName name="IMPIPVC" localSheetId="10">#REF!</definedName>
    <definedName name="IMPIPVC" localSheetId="12">'[43]PRECIOS MATERIALES '!$E$57</definedName>
    <definedName name="IMPIPVC">#REF!</definedName>
    <definedName name="Imposte" localSheetId="9">#REF!</definedName>
    <definedName name="Imposte" localSheetId="5">#REF!</definedName>
    <definedName name="Imposte" localSheetId="10">#REF!</definedName>
    <definedName name="Imposte" localSheetId="6">#REF!</definedName>
    <definedName name="Imposte" localSheetId="13">#REF!</definedName>
    <definedName name="Imposte" localSheetId="12">#REF!</definedName>
    <definedName name="Imposte">#REF!</definedName>
    <definedName name="ImpPolizasConsultoria" localSheetId="12">#REF!</definedName>
    <definedName name="ImpPolizasConsultoria">#REF!</definedName>
    <definedName name="ImpPolizasObra" localSheetId="12">#REF!</definedName>
    <definedName name="ImpPolizasObra">#REF!</definedName>
    <definedName name="Impre02" localSheetId="9">#REF!</definedName>
    <definedName name="Impre02" localSheetId="5">#REF!</definedName>
    <definedName name="Impre02" localSheetId="10">#REF!</definedName>
    <definedName name="Impre02" localSheetId="6">#REF!</definedName>
    <definedName name="Impre02" localSheetId="13">#REF!</definedName>
    <definedName name="Impre02" localSheetId="12">#REF!</definedName>
    <definedName name="Impre02">#REF!</definedName>
    <definedName name="Impre03" localSheetId="9">#REF!</definedName>
    <definedName name="Impre03" localSheetId="5">#REF!</definedName>
    <definedName name="Impre03" localSheetId="10">#REF!</definedName>
    <definedName name="Impre03" localSheetId="6">#REF!</definedName>
    <definedName name="Impre03" localSheetId="13">#REF!</definedName>
    <definedName name="Impre03" localSheetId="12">#REF!</definedName>
    <definedName name="Impre03">#REF!</definedName>
    <definedName name="Impre04" localSheetId="9">#REF!</definedName>
    <definedName name="Impre04" localSheetId="5">#REF!</definedName>
    <definedName name="Impre04" localSheetId="10">#REF!</definedName>
    <definedName name="Impre04" localSheetId="6">#REF!</definedName>
    <definedName name="Impre04" localSheetId="13">#REF!</definedName>
    <definedName name="Impre04" localSheetId="12">#REF!</definedName>
    <definedName name="Impre04">#REF!</definedName>
    <definedName name="Impre05" localSheetId="9">#REF!</definedName>
    <definedName name="Impre05" localSheetId="5">#REF!</definedName>
    <definedName name="Impre05" localSheetId="10">#REF!</definedName>
    <definedName name="Impre05" localSheetId="6">#REF!</definedName>
    <definedName name="Impre05" localSheetId="13">#REF!</definedName>
    <definedName name="Impre05" localSheetId="12">#REF!</definedName>
    <definedName name="Impre05">#REF!</definedName>
    <definedName name="Impre06" localSheetId="9">#REF!</definedName>
    <definedName name="Impre06" localSheetId="5">#REF!</definedName>
    <definedName name="Impre06" localSheetId="10">#REF!</definedName>
    <definedName name="Impre06" localSheetId="6">#REF!</definedName>
    <definedName name="Impre06" localSheetId="13">#REF!</definedName>
    <definedName name="Impre06" localSheetId="12">#REF!</definedName>
    <definedName name="Impre06">#REF!</definedName>
    <definedName name="Impre20" localSheetId="10">#REF!</definedName>
    <definedName name="Impre20" localSheetId="12">[35]Requipo012!$B$7:$J$48</definedName>
    <definedName name="Impre20">#REF!</definedName>
    <definedName name="imprev" localSheetId="9">#REF!</definedName>
    <definedName name="imprev" localSheetId="5">#REF!</definedName>
    <definedName name="imprev" localSheetId="10">#REF!</definedName>
    <definedName name="imprev" localSheetId="6">#REF!</definedName>
    <definedName name="imprev" localSheetId="13">#REF!</definedName>
    <definedName name="imprev" localSheetId="12">#REF!</definedName>
    <definedName name="imprev">#REF!</definedName>
    <definedName name="imprevistos" localSheetId="10">#REF!</definedName>
    <definedName name="imprevistos" localSheetId="12">[40]DATOS!$B$17</definedName>
    <definedName name="imprevistos">#REF!</definedName>
    <definedName name="Imprevistos_mmto_año1" localSheetId="9">#REF!</definedName>
    <definedName name="Imprevistos_mmto_año1" localSheetId="5">#REF!</definedName>
    <definedName name="Imprevistos_mmto_año1" localSheetId="10">#REF!</definedName>
    <definedName name="Imprevistos_mmto_año1" localSheetId="6">#REF!</definedName>
    <definedName name="Imprevistos_mmto_año1" localSheetId="13">#REF!</definedName>
    <definedName name="Imprevistos_mmto_año1" localSheetId="12">#REF!</definedName>
    <definedName name="Imprevistos_mmto_año1">#REF!</definedName>
    <definedName name="Imprimir_área_IM_1" localSheetId="12">#REF!</definedName>
    <definedName name="Imprimir_área_IM_1">#REF!</definedName>
    <definedName name="ImpuestoCostos" localSheetId="9">#REF!</definedName>
    <definedName name="ImpuestoCostos" localSheetId="5">#REF!</definedName>
    <definedName name="ImpuestoCostos" localSheetId="10">#REF!</definedName>
    <definedName name="ImpuestoCostos" localSheetId="6">#REF!</definedName>
    <definedName name="ImpuestoCostos" localSheetId="13">#REF!</definedName>
    <definedName name="ImpuestoCostos" localSheetId="12">#REF!</definedName>
    <definedName name="ImpuestoCostos">#REF!</definedName>
    <definedName name="Impuestos" localSheetId="9">#REF!</definedName>
    <definedName name="Impuestos" localSheetId="5">#REF!</definedName>
    <definedName name="Impuestos" localSheetId="10">#REF!</definedName>
    <definedName name="Impuestos" localSheetId="6">#REF!</definedName>
    <definedName name="Impuestos" localSheetId="13">#REF!</definedName>
    <definedName name="Impuestos" localSheetId="12">#REF!</definedName>
    <definedName name="Impuestos">#REF!</definedName>
    <definedName name="IMPULSIONALCANTARILLADOTABLA1.10" localSheetId="10">#REF!</definedName>
    <definedName name="IMPULSIONALCANTARILLADOTABLA1.10" localSheetId="12">'[6]INFORMACIÓN REFERENCIA'!$B$441:$F$452</definedName>
    <definedName name="IMPULSIONALCANTARILLADOTABLA1.10">#REF!</definedName>
    <definedName name="INCOME" localSheetId="9">#REF!</definedName>
    <definedName name="INCOME" localSheetId="5">#REF!</definedName>
    <definedName name="INCOME" localSheetId="10">#REF!</definedName>
    <definedName name="INCOME" localSheetId="6">#REF!</definedName>
    <definedName name="INCOME" localSheetId="13">#REF!</definedName>
    <definedName name="INCOME" localSheetId="12">#REF!</definedName>
    <definedName name="INCOME">#REF!</definedName>
    <definedName name="Incomepb" localSheetId="9" hidden="1">#REF!</definedName>
    <definedName name="Incomepb" localSheetId="5" hidden="1">#REF!</definedName>
    <definedName name="Incomepb" localSheetId="10" hidden="1">#REF!</definedName>
    <definedName name="Incomepb" localSheetId="6" hidden="1">#REF!</definedName>
    <definedName name="Incomepb" localSheetId="13" hidden="1">#REF!</definedName>
    <definedName name="Incomepb" localSheetId="12" hidden="1">#REF!</definedName>
    <definedName name="Incomepb" hidden="1">#REF!</definedName>
    <definedName name="IncrementoCanon" localSheetId="9">#REF!</definedName>
    <definedName name="IncrementoCanon" localSheetId="5">#REF!</definedName>
    <definedName name="IncrementoCanon" localSheetId="10">#REF!</definedName>
    <definedName name="IncrementoCanon" localSheetId="6">#REF!</definedName>
    <definedName name="IncrementoCanon" localSheetId="13">#REF!</definedName>
    <definedName name="IncrementoCanon" localSheetId="12">#REF!</definedName>
    <definedName name="IncrementoCanon">#REF!</definedName>
    <definedName name="IND" localSheetId="9">#REF!</definedName>
    <definedName name="IND" localSheetId="5">#REF!</definedName>
    <definedName name="IND" localSheetId="10">#REF!</definedName>
    <definedName name="IND" localSheetId="6">#REF!</definedName>
    <definedName name="IND" localSheetId="13">#REF!</definedName>
    <definedName name="IND" localSheetId="12">#REF!</definedName>
    <definedName name="IND">#REF!</definedName>
    <definedName name="INDICE" localSheetId="10">#REF!</definedName>
    <definedName name="INDICE" localSheetId="12">[82]INDICE!$1:$1048576</definedName>
    <definedName name="INDICE">#REF!</definedName>
    <definedName name="INDICEPRECIOSCONSUMIDOR" localSheetId="10">#REF!</definedName>
    <definedName name="INDICEPRECIOSCONSUMIDOR" localSheetId="12">[6]REFERENCIAS!$A$28:$E$112</definedName>
    <definedName name="INDICEPRECIOSCONSUMIDOR">#REF!</definedName>
    <definedName name="INDIREC" localSheetId="9">#REF!</definedName>
    <definedName name="INDIREC" localSheetId="5">#REF!</definedName>
    <definedName name="INDIREC" localSheetId="10">#REF!</definedName>
    <definedName name="INDIREC" localSheetId="6">#REF!</definedName>
    <definedName name="INDIREC" localSheetId="13">#REF!</definedName>
    <definedName name="INDIREC" localSheetId="12">#REF!</definedName>
    <definedName name="INDIREC">#REF!</definedName>
    <definedName name="INDJA1" localSheetId="9">#REF!</definedName>
    <definedName name="INDJA1" localSheetId="5">#REF!</definedName>
    <definedName name="INDJA1" localSheetId="10">#REF!</definedName>
    <definedName name="INDJA1" localSheetId="6">#REF!</definedName>
    <definedName name="INDJA1" localSheetId="13">#REF!</definedName>
    <definedName name="INDJA1" localSheetId="12">#REF!</definedName>
    <definedName name="INDJA1">#REF!</definedName>
    <definedName name="inf" localSheetId="9">#REF!</definedName>
    <definedName name="inf" localSheetId="5">#REF!</definedName>
    <definedName name="inf" localSheetId="10">#REF!</definedName>
    <definedName name="inf" localSheetId="6">#REF!</definedName>
    <definedName name="inf" localSheetId="13">#REF!</definedName>
    <definedName name="inf" localSheetId="12">#REF!</definedName>
    <definedName name="inf">#REF!</definedName>
    <definedName name="INFF" localSheetId="9">#REF!</definedName>
    <definedName name="INFF" localSheetId="5">#REF!</definedName>
    <definedName name="INFF" localSheetId="10">#REF!</definedName>
    <definedName name="INFF" localSheetId="6">#REF!</definedName>
    <definedName name="INFF" localSheetId="13">#REF!</definedName>
    <definedName name="INFF" localSheetId="12">#REF!</definedName>
    <definedName name="INFF">#REF!</definedName>
    <definedName name="INFG" localSheetId="9">#REF!</definedName>
    <definedName name="INFG" localSheetId="5">#REF!</definedName>
    <definedName name="INFG" localSheetId="10">#REF!</definedName>
    <definedName name="INFG" localSheetId="6">#REF!</definedName>
    <definedName name="INFG" localSheetId="13">#REF!</definedName>
    <definedName name="INFG" localSheetId="12">#REF!</definedName>
    <definedName name="INFG">#REF!</definedName>
    <definedName name="infi" localSheetId="9">#REF!</definedName>
    <definedName name="infi" localSheetId="5">#REF!</definedName>
    <definedName name="infi" localSheetId="10">#REF!</definedName>
    <definedName name="infi" localSheetId="6">#REF!</definedName>
    <definedName name="infi" localSheetId="13">#REF!</definedName>
    <definedName name="infi" localSheetId="12">#REF!</definedName>
    <definedName name="infi">#REF!</definedName>
    <definedName name="infla" localSheetId="9">#REF!</definedName>
    <definedName name="infla" localSheetId="5">#REF!</definedName>
    <definedName name="infla" localSheetId="10">#REF!</definedName>
    <definedName name="infla" localSheetId="6">#REF!</definedName>
    <definedName name="infla" localSheetId="13">#REF!</definedName>
    <definedName name="infla" localSheetId="12">#REF!</definedName>
    <definedName name="infla">#REF!</definedName>
    <definedName name="IniCeldaDtfRapida" localSheetId="9">#REF!</definedName>
    <definedName name="IniCeldaDtfRapida" localSheetId="5">#REF!</definedName>
    <definedName name="IniCeldaDtfRapida" localSheetId="10">#REF!</definedName>
    <definedName name="IniCeldaDtfRapida" localSheetId="6">#REF!</definedName>
    <definedName name="IniCeldaDtfRapida" localSheetId="13">#REF!</definedName>
    <definedName name="IniCeldaDtfRapida" localSheetId="12">#REF!</definedName>
    <definedName name="IniCeldaDtfRapida">#REF!</definedName>
    <definedName name="Inicio" localSheetId="9">#REF!</definedName>
    <definedName name="Inicio" localSheetId="10">#REF!</definedName>
    <definedName name="Inicio" localSheetId="6">#REF!</definedName>
    <definedName name="Inicio" localSheetId="12">#REF!</definedName>
    <definedName name="Inicio">#REF!</definedName>
    <definedName name="InitFleet" localSheetId="9">#REF!</definedName>
    <definedName name="InitFleet" localSheetId="5">#REF!</definedName>
    <definedName name="InitFleet" localSheetId="10">#REF!</definedName>
    <definedName name="InitFleet" localSheetId="6">#REF!</definedName>
    <definedName name="InitFleet" localSheetId="13">#REF!</definedName>
    <definedName name="InitFleet" localSheetId="12">#REF!</definedName>
    <definedName name="InitFleet">#REF!</definedName>
    <definedName name="InitPurch" localSheetId="9">#REF!</definedName>
    <definedName name="InitPurch" localSheetId="5">#REF!</definedName>
    <definedName name="InitPurch" localSheetId="10">#REF!</definedName>
    <definedName name="InitPurch" localSheetId="6">#REF!</definedName>
    <definedName name="InitPurch" localSheetId="13">#REF!</definedName>
    <definedName name="InitPurch" localSheetId="12">#REF!</definedName>
    <definedName name="InitPurch">#REF!</definedName>
    <definedName name="INS" localSheetId="10">#REF!</definedName>
    <definedName name="INS" localSheetId="12">[83]INSUMOS!$B$4:$B$331</definedName>
    <definedName name="INS">#REF!</definedName>
    <definedName name="INST" localSheetId="9">#REF!</definedName>
    <definedName name="INST" localSheetId="5">#REF!</definedName>
    <definedName name="INST" localSheetId="10">#REF!</definedName>
    <definedName name="INST" localSheetId="6">#REF!</definedName>
    <definedName name="INST" localSheetId="13">#REF!</definedName>
    <definedName name="INST" localSheetId="12">#REF!</definedName>
    <definedName name="INST">#REF!</definedName>
    <definedName name="instala" localSheetId="9">#REF!</definedName>
    <definedName name="instala" localSheetId="5">#REF!</definedName>
    <definedName name="instala" localSheetId="10">#REF!</definedName>
    <definedName name="instala" localSheetId="6">#REF!</definedName>
    <definedName name="instala" localSheetId="13">#REF!</definedName>
    <definedName name="instala" localSheetId="12">#REF!</definedName>
    <definedName name="instala">#REF!</definedName>
    <definedName name="INSTALACION" localSheetId="9">#REF!</definedName>
    <definedName name="INSTALACION" localSheetId="5">#REF!</definedName>
    <definedName name="INSTALACION" localSheetId="10">#REF!</definedName>
    <definedName name="INSTALACION" localSheetId="6">#REF!</definedName>
    <definedName name="INSTALACION" localSheetId="13">#REF!</definedName>
    <definedName name="INSTALACION" localSheetId="12">#REF!</definedName>
    <definedName name="Instalacion">#REF!</definedName>
    <definedName name="Instalación_TM_incluye15Breake" localSheetId="10">#REF!</definedName>
    <definedName name="Instalación_TM_incluye15Breake" localSheetId="12">'[26]L. MAT.'!#REF!</definedName>
    <definedName name="Instalación_TM_incluye15Breake">#REF!</definedName>
    <definedName name="instalaciontuberia3" localSheetId="9">#REF!</definedName>
    <definedName name="instalaciontuberia3" localSheetId="5">#REF!</definedName>
    <definedName name="instalaciontuberia3" localSheetId="10">#REF!</definedName>
    <definedName name="instalaciontuberia3" localSheetId="6">#REF!</definedName>
    <definedName name="instalaciontuberia3" localSheetId="13">#REF!</definedName>
    <definedName name="instalaciontuberia3" localSheetId="12">#REF!</definedName>
    <definedName name="instalaciontuberia3">#REF!</definedName>
    <definedName name="institucional" localSheetId="9">#REF!,#REF!,#REF!,#REF!,#REF!,#REF!,#REF!,#REF!,#REF!,#REF!,#REF!,#REF!,#REF!</definedName>
    <definedName name="institucional" localSheetId="5">#REF!,#REF!,#REF!,#REF!,#REF!,#REF!,#REF!,#REF!,#REF!,#REF!,#REF!,#REF!,#REF!</definedName>
    <definedName name="institucional" localSheetId="10">#REF!,#REF!,#REF!,#REF!,#REF!,#REF!,#REF!,#REF!,#REF!,#REF!,#REF!,#REF!,#REF!</definedName>
    <definedName name="institucional" localSheetId="6">#REF!,#REF!,#REF!,#REF!,#REF!,#REF!,#REF!,#REF!,#REF!,#REF!,#REF!,#REF!,#REF!</definedName>
    <definedName name="institucional" localSheetId="13">#REF!,#REF!,#REF!,#REF!,#REF!,#REF!,#REF!,#REF!,#REF!,#REF!,#REF!,#REF!,#REF!</definedName>
    <definedName name="institucional" localSheetId="12">#REF!,#REF!,#REF!,#REF!,#REF!,#REF!,#REF!,#REF!,#REF!,#REF!,#REF!,#REF!,#REF!</definedName>
    <definedName name="institucional">#REF!,#REF!,#REF!,#REF!,#REF!,#REF!,#REF!,#REF!,#REF!,#REF!,#REF!,#REF!,#REF!</definedName>
    <definedName name="INSUMO">"$B$4:$B$2082"</definedName>
    <definedName name="InsumoParVial" localSheetId="9">#REF!</definedName>
    <definedName name="InsumoParVial" localSheetId="5">#REF!</definedName>
    <definedName name="InsumoParVial" localSheetId="10">#REF!</definedName>
    <definedName name="InsumoParVial" localSheetId="6">#REF!</definedName>
    <definedName name="InsumoParVial" localSheetId="13">#REF!</definedName>
    <definedName name="InsumoParVial" localSheetId="12">#REF!</definedName>
    <definedName name="InsumoParVial">#REF!</definedName>
    <definedName name="INSUMOS" localSheetId="9">#REF!</definedName>
    <definedName name="INSUMOS" localSheetId="5">#N/A</definedName>
    <definedName name="INSUMOS" localSheetId="10">#N/A</definedName>
    <definedName name="INSUMOS" localSheetId="6">#REF!</definedName>
    <definedName name="INSUMOS" localSheetId="12">#N/A</definedName>
    <definedName name="INSUMOS">#REF!</definedName>
    <definedName name="INSUMOS_LISTA" localSheetId="10">#REF!</definedName>
    <definedName name="INSUMOS_LISTA" localSheetId="12">[84]INSUMOS!$C$13:$C$1902</definedName>
    <definedName name="INSUMOS_LISTA">#REF!</definedName>
    <definedName name="InsumoTrA" localSheetId="9">#REF!</definedName>
    <definedName name="InsumoTrA" localSheetId="5">#REF!</definedName>
    <definedName name="InsumoTrA" localSheetId="10">#REF!</definedName>
    <definedName name="InsumoTrA" localSheetId="6">#REF!</definedName>
    <definedName name="InsumoTrA" localSheetId="13">#REF!</definedName>
    <definedName name="InsumoTrA" localSheetId="12">#REF!</definedName>
    <definedName name="InsumoTrA">#REF!</definedName>
    <definedName name="INT" localSheetId="9">#REF!</definedName>
    <definedName name="INT" localSheetId="5">#REF!</definedName>
    <definedName name="INT" localSheetId="10">#REF!</definedName>
    <definedName name="INT" localSheetId="6">#REF!</definedName>
    <definedName name="INT" localSheetId="13">#REF!</definedName>
    <definedName name="INT" localSheetId="12">#REF!</definedName>
    <definedName name="Int">#REF!</definedName>
    <definedName name="int.switch" localSheetId="9">#REF!</definedName>
    <definedName name="int.switch" localSheetId="5">#REF!</definedName>
    <definedName name="int.switch" localSheetId="10">#REF!</definedName>
    <definedName name="int.switch" localSheetId="6">#REF!</definedName>
    <definedName name="int.switch" localSheetId="13">#REF!</definedName>
    <definedName name="int.switch" localSheetId="12">#REF!</definedName>
    <definedName name="int.switch">#REF!</definedName>
    <definedName name="intCosteoMmto" localSheetId="9">#REF!</definedName>
    <definedName name="intCosteoMmto" localSheetId="5">#REF!</definedName>
    <definedName name="intCosteoMmto" localSheetId="10">#REF!</definedName>
    <definedName name="intCosteoMmto" localSheetId="6">#REF!</definedName>
    <definedName name="intCosteoMmto" localSheetId="13">#REF!</definedName>
    <definedName name="intCosteoMmto" localSheetId="12">#REF!</definedName>
    <definedName name="intCosteoMmto">#REF!</definedName>
    <definedName name="intDiasPagoFactura" localSheetId="9">#REF!</definedName>
    <definedName name="intDiasPagoFactura" localSheetId="5">#REF!</definedName>
    <definedName name="intDiasPagoFactura" localSheetId="10">#REF!</definedName>
    <definedName name="intDiasPagoFactura" localSheetId="6">#REF!</definedName>
    <definedName name="intDiasPagoFactura" localSheetId="13">#REF!</definedName>
    <definedName name="intDiasPagoFactura" localSheetId="12">#REF!</definedName>
    <definedName name="intDiasPagoFactura">#REF!</definedName>
    <definedName name="Interest_Rate" localSheetId="9">#REF!</definedName>
    <definedName name="Interest_Rate" localSheetId="5">#REF!</definedName>
    <definedName name="Interest_Rate" localSheetId="10">#REF!</definedName>
    <definedName name="Interest_Rate" localSheetId="6">#REF!</definedName>
    <definedName name="Interest_Rate" localSheetId="13">#REF!</definedName>
    <definedName name="Interest_Rate" localSheetId="12">#REF!</definedName>
    <definedName name="Interest_Rate">#REF!</definedName>
    <definedName name="Interventor" localSheetId="10">#REF!</definedName>
    <definedName name="Interventor" localSheetId="12">[52]Datos!$B$5</definedName>
    <definedName name="Interventor">#REF!</definedName>
    <definedName name="intFrecIncremInsumosAno" localSheetId="9">#REF!</definedName>
    <definedName name="intFrecIncremInsumosAno" localSheetId="5">#REF!</definedName>
    <definedName name="intFrecIncremInsumosAno" localSheetId="10">#REF!</definedName>
    <definedName name="intFrecIncremInsumosAno" localSheetId="6">#REF!</definedName>
    <definedName name="intFrecIncremInsumosAno" localSheetId="13">#REF!</definedName>
    <definedName name="intFrecIncremInsumosAno" localSheetId="12">#REF!</definedName>
    <definedName name="intFrecIncremInsumosAno">#REF!</definedName>
    <definedName name="intFrecInctoMmtoAno" localSheetId="9">#REF!</definedName>
    <definedName name="intFrecInctoMmtoAno" localSheetId="5">#REF!</definedName>
    <definedName name="intFrecInctoMmtoAno" localSheetId="10">#REF!</definedName>
    <definedName name="intFrecInctoMmtoAno" localSheetId="6">#REF!</definedName>
    <definedName name="intFrecInctoMmtoAno" localSheetId="13">#REF!</definedName>
    <definedName name="intFrecInctoMmtoAno" localSheetId="12">#REF!</definedName>
    <definedName name="intFrecInctoMmtoAno">#REF!</definedName>
    <definedName name="intMesBenTributario" localSheetId="9">#REF!</definedName>
    <definedName name="intMesBenTributario" localSheetId="5">#REF!</definedName>
    <definedName name="intMesBenTributario" localSheetId="10">#REF!</definedName>
    <definedName name="intMesBenTributario" localSheetId="6">#REF!</definedName>
    <definedName name="intMesBenTributario" localSheetId="13">#REF!</definedName>
    <definedName name="intMesBenTributario" localSheetId="12">#REF!</definedName>
    <definedName name="intMesBenTributario">#REF!</definedName>
    <definedName name="intMesCruzarIva" localSheetId="9">#REF!</definedName>
    <definedName name="intMesCruzarIva" localSheetId="5">#REF!</definedName>
    <definedName name="intMesCruzarIva" localSheetId="10">#REF!</definedName>
    <definedName name="intMesCruzarIva" localSheetId="6">#REF!</definedName>
    <definedName name="intMesCruzarIva" localSheetId="13">#REF!</definedName>
    <definedName name="intMesCruzarIva" localSheetId="12">#REF!</definedName>
    <definedName name="intMesCruzarIva">#REF!</definedName>
    <definedName name="intMesInicioIncremInsumosAno" localSheetId="9">#REF!</definedName>
    <definedName name="intMesInicioIncremInsumosAno" localSheetId="5">#REF!</definedName>
    <definedName name="intMesInicioIncremInsumosAno" localSheetId="10">#REF!</definedName>
    <definedName name="intMesInicioIncremInsumosAno" localSheetId="6">#REF!</definedName>
    <definedName name="intMesInicioIncremInsumosAno" localSheetId="13">#REF!</definedName>
    <definedName name="intMesInicioIncremInsumosAno" localSheetId="12">#REF!</definedName>
    <definedName name="intMesInicioIncremInsumosAno">#REF!</definedName>
    <definedName name="intMesRevFinCont" localSheetId="9">#REF!</definedName>
    <definedName name="intMesRevFinCont" localSheetId="5">#REF!</definedName>
    <definedName name="intMesRevFinCont" localSheetId="10">#REF!</definedName>
    <definedName name="intMesRevFinCont" localSheetId="6">#REF!</definedName>
    <definedName name="intMesRevFinCont" localSheetId="13">#REF!</definedName>
    <definedName name="intMesRevFinCont" localSheetId="12">#REF!</definedName>
    <definedName name="intMesRevFinCont">#REF!</definedName>
    <definedName name="intPlazoVariable1" localSheetId="9">#REF!</definedName>
    <definedName name="intPlazoVariable1" localSheetId="5">#REF!</definedName>
    <definedName name="intPlazoVariable1" localSheetId="10">#REF!</definedName>
    <definedName name="intPlazoVariable1" localSheetId="6">#REF!</definedName>
    <definedName name="intPlazoVariable1" localSheetId="13">#REF!</definedName>
    <definedName name="intPlazoVariable1" localSheetId="12">#REF!</definedName>
    <definedName name="intPlazoVariable1">#REF!</definedName>
    <definedName name="intPlazoVariable2" localSheetId="9">#REF!</definedName>
    <definedName name="intPlazoVariable2" localSheetId="5">#REF!</definedName>
    <definedName name="intPlazoVariable2" localSheetId="10">#REF!</definedName>
    <definedName name="intPlazoVariable2" localSheetId="6">#REF!</definedName>
    <definedName name="intPlazoVariable2" localSheetId="13">#REF!</definedName>
    <definedName name="intPlazoVariable2" localSheetId="12">#REF!</definedName>
    <definedName name="intPlazoVariable2">#REF!</definedName>
    <definedName name="intPlazoVariable3" localSheetId="9">#REF!</definedName>
    <definedName name="intPlazoVariable3" localSheetId="5">#REF!</definedName>
    <definedName name="intPlazoVariable3" localSheetId="10">#REF!</definedName>
    <definedName name="intPlazoVariable3" localSheetId="6">#REF!</definedName>
    <definedName name="intPlazoVariable3" localSheetId="13">#REF!</definedName>
    <definedName name="intPlazoVariable3" localSheetId="12">#REF!</definedName>
    <definedName name="intPlazoVariable3">#REF!</definedName>
    <definedName name="IntRendCombKmGl" localSheetId="9">#REF!</definedName>
    <definedName name="IntRendCombKmGl" localSheetId="5">#REF!</definedName>
    <definedName name="IntRendCombKmGl" localSheetId="10">#REF!</definedName>
    <definedName name="IntRendCombKmGl" localSheetId="6">#REF!</definedName>
    <definedName name="IntRendCombKmGl" localSheetId="13">#REF!</definedName>
    <definedName name="IntRendCombKmGl" localSheetId="12">#REF!</definedName>
    <definedName name="IntRendCombKmGl">#REF!</definedName>
    <definedName name="IntTipoMmto" localSheetId="9">#REF!</definedName>
    <definedName name="IntTipoMmto" localSheetId="5">#REF!</definedName>
    <definedName name="IntTipoMmto" localSheetId="10">#REF!</definedName>
    <definedName name="IntTipoMmto" localSheetId="6">#REF!</definedName>
    <definedName name="IntTipoMmto" localSheetId="13">#REF!</definedName>
    <definedName name="IntTipoMmto" localSheetId="12">#REF!</definedName>
    <definedName name="IntTipoMmto">#REF!</definedName>
    <definedName name="INV_11" localSheetId="9">#REF!</definedName>
    <definedName name="INV_11" localSheetId="10">#REF!</definedName>
    <definedName name="INV_11" localSheetId="6">#REF!</definedName>
    <definedName name="INV_11" localSheetId="12">#REF!</definedName>
    <definedName name="INV_11">#REF!</definedName>
    <definedName name="Io" localSheetId="9">#REF!</definedName>
    <definedName name="Io" localSheetId="5">#REF!</definedName>
    <definedName name="Io" localSheetId="10">#REF!</definedName>
    <definedName name="Io" localSheetId="6">#REF!</definedName>
    <definedName name="Io" localSheetId="13">#REF!</definedName>
    <definedName name="Io" localSheetId="12">#REF!</definedName>
    <definedName name="io">#REF!</definedName>
    <definedName name="IPC" localSheetId="10">#REF!</definedName>
    <definedName name="IPC" localSheetId="12">[6]REFERENCIAS!$A$27:$E$112</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9">#REF!</definedName>
    <definedName name="ir" localSheetId="5">#REF!</definedName>
    <definedName name="ir" localSheetId="10">#REF!</definedName>
    <definedName name="ir" localSheetId="6">#REF!</definedName>
    <definedName name="ir" localSheetId="13">#REF!</definedName>
    <definedName name="ir" localSheetId="12">#REF!</definedName>
    <definedName name="ir">#REF!</definedName>
    <definedName name="irass" localSheetId="9">#REF!</definedName>
    <definedName name="irass" localSheetId="5">#REF!</definedName>
    <definedName name="irass" localSheetId="10">#REF!</definedName>
    <definedName name="irass" localSheetId="6">#REF!</definedName>
    <definedName name="irass" localSheetId="13">#REF!</definedName>
    <definedName name="irass" localSheetId="12">#REF!</definedName>
    <definedName name="irass">#REF!</definedName>
    <definedName name="is" localSheetId="9">#REF!</definedName>
    <definedName name="is" localSheetId="5">#REF!</definedName>
    <definedName name="is" localSheetId="10">#REF!</definedName>
    <definedName name="is" localSheetId="6">#REF!</definedName>
    <definedName name="is" localSheetId="13">#REF!</definedName>
    <definedName name="is" localSheetId="12">#REF!</definedName>
    <definedName name="is">#REF!</definedName>
    <definedName name="isabela" localSheetId="9">#REF!</definedName>
    <definedName name="isabela" localSheetId="5">#REF!</definedName>
    <definedName name="isabela" localSheetId="10">#REF!</definedName>
    <definedName name="isabela" localSheetId="6">#REF!</definedName>
    <definedName name="isabela" localSheetId="13">#REF!</definedName>
    <definedName name="isabela" localSheetId="12">#REF!</definedName>
    <definedName name="isabela">#REF!</definedName>
    <definedName name="IsColHidden" hidden="1">FALSE</definedName>
    <definedName name="IsLTMColHidden" hidden="1">FALSE</definedName>
    <definedName name="IsSecureRevolver" localSheetId="9" hidden="1">#REF!</definedName>
    <definedName name="IsSecureRevolver" localSheetId="5" hidden="1">#REF!</definedName>
    <definedName name="IsSecureRevolver" localSheetId="10" hidden="1">#REF!</definedName>
    <definedName name="IsSecureRevolver" localSheetId="6" hidden="1">#REF!</definedName>
    <definedName name="IsSecureRevolver" localSheetId="13" hidden="1">#REF!</definedName>
    <definedName name="IsSecureRevolver" localSheetId="12" hidden="1">#REF!</definedName>
    <definedName name="IsSecureRevolver" hidden="1">#REF!</definedName>
    <definedName name="IsSecureSenior1" localSheetId="9" hidden="1">#REF!</definedName>
    <definedName name="IsSecureSenior1" localSheetId="5" hidden="1">#REF!</definedName>
    <definedName name="IsSecureSenior1" localSheetId="10" hidden="1">#REF!</definedName>
    <definedName name="IsSecureSenior1" localSheetId="6" hidden="1">#REF!</definedName>
    <definedName name="IsSecureSenior1" localSheetId="13" hidden="1">#REF!</definedName>
    <definedName name="IsSecureSenior1" localSheetId="12" hidden="1">#REF!</definedName>
    <definedName name="IsSecureSenior1" hidden="1">#REF!</definedName>
    <definedName name="IsSecureSenior2" localSheetId="9" hidden="1">#REF!</definedName>
    <definedName name="IsSecureSenior2" localSheetId="5" hidden="1">#REF!</definedName>
    <definedName name="IsSecureSenior2" localSheetId="10" hidden="1">#REF!</definedName>
    <definedName name="IsSecureSenior2" localSheetId="6" hidden="1">#REF!</definedName>
    <definedName name="IsSecureSenior2" localSheetId="13" hidden="1">#REF!</definedName>
    <definedName name="IsSecureSenior2" localSheetId="12" hidden="1">#REF!</definedName>
    <definedName name="IsSecureSenior2" hidden="1">#REF!</definedName>
    <definedName name="IsSecureSenior3" localSheetId="9" hidden="1">#REF!</definedName>
    <definedName name="IsSecureSenior3" localSheetId="5" hidden="1">#REF!</definedName>
    <definedName name="IsSecureSenior3" localSheetId="10" hidden="1">#REF!</definedName>
    <definedName name="IsSecureSenior3" localSheetId="6" hidden="1">#REF!</definedName>
    <definedName name="IsSecureSenior3" localSheetId="13" hidden="1">#REF!</definedName>
    <definedName name="IsSecureSenior3" localSheetId="12" hidden="1">#REF!</definedName>
    <definedName name="IsSecureSenior3" hidden="1">#REF!</definedName>
    <definedName name="IsSecureSenior4" localSheetId="9" hidden="1">#REF!</definedName>
    <definedName name="IsSecureSenior4" localSheetId="5" hidden="1">#REF!</definedName>
    <definedName name="IsSecureSenior4" localSheetId="10" hidden="1">#REF!</definedName>
    <definedName name="IsSecureSenior4" localSheetId="6" hidden="1">#REF!</definedName>
    <definedName name="IsSecureSenior4" localSheetId="13" hidden="1">#REF!</definedName>
    <definedName name="IsSecureSenior4" localSheetId="12" hidden="1">#REF!</definedName>
    <definedName name="IsSecureSenior4" hidden="1">#REF!</definedName>
    <definedName name="IsSecureSenior5" localSheetId="9" hidden="1">#REF!</definedName>
    <definedName name="IsSecureSenior5" localSheetId="5" hidden="1">#REF!</definedName>
    <definedName name="IsSecureSenior5" localSheetId="10" hidden="1">#REF!</definedName>
    <definedName name="IsSecureSenior5" localSheetId="6" hidden="1">#REF!</definedName>
    <definedName name="IsSecureSenior5" localSheetId="13" hidden="1">#REF!</definedName>
    <definedName name="IsSecureSenior5" localSheetId="12" hidden="1">#REF!</definedName>
    <definedName name="IsSecureSenior5" hidden="1">#REF!</definedName>
    <definedName name="IsSecureSenior6" localSheetId="9" hidden="1">#REF!</definedName>
    <definedName name="IsSecureSenior6" localSheetId="5" hidden="1">#REF!</definedName>
    <definedName name="IsSecureSenior6" localSheetId="10" hidden="1">#REF!</definedName>
    <definedName name="IsSecureSenior6" localSheetId="6" hidden="1">#REF!</definedName>
    <definedName name="IsSecureSenior6" localSheetId="13" hidden="1">#REF!</definedName>
    <definedName name="IsSecureSenior6" localSheetId="12" hidden="1">#REF!</definedName>
    <definedName name="IsSecureSenior6" hidden="1">#REF!</definedName>
    <definedName name="IsSecureSenior7" localSheetId="9" hidden="1">#REF!</definedName>
    <definedName name="IsSecureSenior7" localSheetId="5" hidden="1">#REF!</definedName>
    <definedName name="IsSecureSenior7" localSheetId="10" hidden="1">#REF!</definedName>
    <definedName name="IsSecureSenior7" localSheetId="6" hidden="1">#REF!</definedName>
    <definedName name="IsSecureSenior7" localSheetId="13" hidden="1">#REF!</definedName>
    <definedName name="IsSecureSenior7" localSheetId="12" hidden="1">#REF!</definedName>
    <definedName name="IsSecureSenior7" hidden="1">#REF!</definedName>
    <definedName name="it." localSheetId="9">#REF!</definedName>
    <definedName name="it." localSheetId="5">#REF!</definedName>
    <definedName name="it." localSheetId="10">#REF!</definedName>
    <definedName name="it." localSheetId="6">#REF!</definedName>
    <definedName name="it." localSheetId="13">#REF!</definedName>
    <definedName name="it." localSheetId="12">#REF!</definedName>
    <definedName name="it.">#REF!</definedName>
    <definedName name="ITEM" localSheetId="9">#REF!</definedName>
    <definedName name="ITEM" localSheetId="5">#REF!</definedName>
    <definedName name="ITEM" localSheetId="10">#REF!</definedName>
    <definedName name="ITEM" localSheetId="6">#REF!</definedName>
    <definedName name="ITEM" localSheetId="13">#REF!</definedName>
    <definedName name="ITEM" localSheetId="12">#REF!</definedName>
    <definedName name="ITEM">#REF!</definedName>
    <definedName name="ITEM__EXCAVACION_EN_CONGLOMERADO_DE_2.00_A_4.00_M" localSheetId="9">#REF!</definedName>
    <definedName name="ITEM__EXCAVACION_EN_CONGLOMERADO_DE_2.00_A_4.00_M" localSheetId="5">#REF!</definedName>
    <definedName name="ITEM__EXCAVACION_EN_CONGLOMERADO_DE_2.00_A_4.00_M" localSheetId="10">#REF!</definedName>
    <definedName name="ITEM__EXCAVACION_EN_CONGLOMERADO_DE_2.00_A_4.00_M" localSheetId="6">#REF!</definedName>
    <definedName name="ITEM__EXCAVACION_EN_CONGLOMERADO_DE_2.00_A_4.00_M" localSheetId="13">#REF!</definedName>
    <definedName name="ITEM__EXCAVACION_EN_CONGLOMERADO_DE_2.00_A_4.00_M" localSheetId="12">#REF!</definedName>
    <definedName name="ITEM__EXCAVACION_EN_CONGLOMERADO_DE_2.00_A_4.00_M">#REF!</definedName>
    <definedName name="Item_number" localSheetId="9">#REF!</definedName>
    <definedName name="Item_number" localSheetId="5">#REF!</definedName>
    <definedName name="Item_number" localSheetId="10">#REF!</definedName>
    <definedName name="Item_number" localSheetId="6">#REF!</definedName>
    <definedName name="Item_number" localSheetId="13">#REF!</definedName>
    <definedName name="Item_number" localSheetId="12">#REF!</definedName>
    <definedName name="Item_number">#REF!</definedName>
    <definedName name="ITEM1" localSheetId="9">#REF!</definedName>
    <definedName name="ITEM1" localSheetId="5">#REF!</definedName>
    <definedName name="ITEM1" localSheetId="10">#REF!</definedName>
    <definedName name="ITEM1" localSheetId="6">#REF!</definedName>
    <definedName name="ITEM1" localSheetId="13">#REF!</definedName>
    <definedName name="ITEM1" localSheetId="12">#REF!</definedName>
    <definedName name="ITEM1">#REF!</definedName>
    <definedName name="ITEM1_133" localSheetId="9">#REF!</definedName>
    <definedName name="ITEM1_133" localSheetId="5">#REF!</definedName>
    <definedName name="ITEM1_133" localSheetId="10">#REF!</definedName>
    <definedName name="ITEM1_133" localSheetId="6">#REF!</definedName>
    <definedName name="ITEM1_133" localSheetId="13">#REF!</definedName>
    <definedName name="ITEM1_133" localSheetId="12">#REF!</definedName>
    <definedName name="ITEM1_133">#REF!</definedName>
    <definedName name="ITEM1_149" localSheetId="9">#REF!</definedName>
    <definedName name="ITEM1_149" localSheetId="5">#REF!</definedName>
    <definedName name="ITEM1_149" localSheetId="10">#REF!</definedName>
    <definedName name="ITEM1_149" localSheetId="6">#REF!</definedName>
    <definedName name="ITEM1_149" localSheetId="13">#REF!</definedName>
    <definedName name="ITEM1_149" localSheetId="12">#REF!</definedName>
    <definedName name="ITEM1_149">#REF!</definedName>
    <definedName name="ITEM1_186" localSheetId="9">#REF!</definedName>
    <definedName name="ITEM1_186" localSheetId="5">#REF!</definedName>
    <definedName name="ITEM1_186" localSheetId="10">#REF!</definedName>
    <definedName name="ITEM1_186" localSheetId="6">#REF!</definedName>
    <definedName name="ITEM1_186" localSheetId="13">#REF!</definedName>
    <definedName name="ITEM1_186" localSheetId="12">#REF!</definedName>
    <definedName name="ITEM1_186">#REF!</definedName>
    <definedName name="ITEM1_187" localSheetId="9">#REF!</definedName>
    <definedName name="ITEM1_187" localSheetId="5">#REF!</definedName>
    <definedName name="ITEM1_187" localSheetId="10">#REF!</definedName>
    <definedName name="ITEM1_187" localSheetId="6">#REF!</definedName>
    <definedName name="ITEM1_187" localSheetId="13">#REF!</definedName>
    <definedName name="ITEM1_187" localSheetId="12">#REF!</definedName>
    <definedName name="ITEM1_187">#REF!</definedName>
    <definedName name="ITEM15" localSheetId="9">#REF!</definedName>
    <definedName name="ITEM15" localSheetId="5">#REF!</definedName>
    <definedName name="ITEM15" localSheetId="10">#REF!</definedName>
    <definedName name="ITEM15" localSheetId="6">#REF!</definedName>
    <definedName name="ITEM15" localSheetId="13">#REF!</definedName>
    <definedName name="ITEM15" localSheetId="12">#REF!</definedName>
    <definedName name="ITEM15">#REF!</definedName>
    <definedName name="ITEM15_133" localSheetId="9">#REF!</definedName>
    <definedName name="ITEM15_133" localSheetId="5">#REF!</definedName>
    <definedName name="ITEM15_133" localSheetId="10">#REF!</definedName>
    <definedName name="ITEM15_133" localSheetId="6">#REF!</definedName>
    <definedName name="ITEM15_133" localSheetId="13">#REF!</definedName>
    <definedName name="ITEM15_133" localSheetId="12">#REF!</definedName>
    <definedName name="ITEM15_133">#REF!</definedName>
    <definedName name="ITEM15_149" localSheetId="9">#REF!</definedName>
    <definedName name="ITEM15_149" localSheetId="5">#REF!</definedName>
    <definedName name="ITEM15_149" localSheetId="10">#REF!</definedName>
    <definedName name="ITEM15_149" localSheetId="6">#REF!</definedName>
    <definedName name="ITEM15_149" localSheetId="13">#REF!</definedName>
    <definedName name="ITEM15_149" localSheetId="12">#REF!</definedName>
    <definedName name="ITEM15_149">#REF!</definedName>
    <definedName name="ITEM15_186" localSheetId="9">#REF!</definedName>
    <definedName name="ITEM15_186" localSheetId="5">#REF!</definedName>
    <definedName name="ITEM15_186" localSheetId="10">#REF!</definedName>
    <definedName name="ITEM15_186" localSheetId="6">#REF!</definedName>
    <definedName name="ITEM15_186" localSheetId="13">#REF!</definedName>
    <definedName name="ITEM15_186" localSheetId="12">#REF!</definedName>
    <definedName name="ITEM15_186">#REF!</definedName>
    <definedName name="ITEM15_187" localSheetId="9">#REF!</definedName>
    <definedName name="ITEM15_187" localSheetId="5">#REF!</definedName>
    <definedName name="ITEM15_187" localSheetId="10">#REF!</definedName>
    <definedName name="ITEM15_187" localSheetId="6">#REF!</definedName>
    <definedName name="ITEM15_187" localSheetId="13">#REF!</definedName>
    <definedName name="ITEM15_187" localSheetId="12">#REF!</definedName>
    <definedName name="ITEM15_187">#REF!</definedName>
    <definedName name="ITEM2" localSheetId="9">#REF!</definedName>
    <definedName name="ITEM2" localSheetId="5">#REF!</definedName>
    <definedName name="ITEM2" localSheetId="10">#REF!</definedName>
    <definedName name="ITEM2" localSheetId="6">#REF!</definedName>
    <definedName name="ITEM2" localSheetId="13">#REF!</definedName>
    <definedName name="ITEM2" localSheetId="12">#REF!</definedName>
    <definedName name="ITEM2">#REF!</definedName>
    <definedName name="ITEM2.10" localSheetId="10">#REF!</definedName>
    <definedName name="ITEM2.10" localSheetId="12">[62]APU!$E$14843</definedName>
    <definedName name="ITEM2.10">#REF!</definedName>
    <definedName name="ITEM2.11" localSheetId="10">#REF!</definedName>
    <definedName name="ITEM2.11" localSheetId="12">[62]APU!$E$14904</definedName>
    <definedName name="ITEM2.11">#REF!</definedName>
    <definedName name="ITEM2.12" localSheetId="10">#REF!</definedName>
    <definedName name="ITEM2.12" localSheetId="12">[62]APU!$E$14965</definedName>
    <definedName name="ITEM2.12">#REF!</definedName>
    <definedName name="ITEM2_133" localSheetId="9">#REF!</definedName>
    <definedName name="ITEM2_133" localSheetId="5">#REF!</definedName>
    <definedName name="ITEM2_133" localSheetId="10">#REF!</definedName>
    <definedName name="ITEM2_133" localSheetId="6">#REF!</definedName>
    <definedName name="ITEM2_133" localSheetId="13">#REF!</definedName>
    <definedName name="ITEM2_133" localSheetId="12">#REF!</definedName>
    <definedName name="ITEM2_133">#REF!</definedName>
    <definedName name="ITEM2_149" localSheetId="9">#REF!</definedName>
    <definedName name="ITEM2_149" localSheetId="5">#REF!</definedName>
    <definedName name="ITEM2_149" localSheetId="10">#REF!</definedName>
    <definedName name="ITEM2_149" localSheetId="6">#REF!</definedName>
    <definedName name="ITEM2_149" localSheetId="13">#REF!</definedName>
    <definedName name="ITEM2_149" localSheetId="12">#REF!</definedName>
    <definedName name="ITEM2_149">#REF!</definedName>
    <definedName name="ITEM2_186" localSheetId="9">#REF!</definedName>
    <definedName name="ITEM2_186" localSheetId="5">#REF!</definedName>
    <definedName name="ITEM2_186" localSheetId="10">#REF!</definedName>
    <definedName name="ITEM2_186" localSheetId="6">#REF!</definedName>
    <definedName name="ITEM2_186" localSheetId="13">#REF!</definedName>
    <definedName name="ITEM2_186" localSheetId="12">#REF!</definedName>
    <definedName name="ITEM2_186">#REF!</definedName>
    <definedName name="ITEM2_187" localSheetId="9">#REF!</definedName>
    <definedName name="ITEM2_187" localSheetId="5">#REF!</definedName>
    <definedName name="ITEM2_187" localSheetId="10">#REF!</definedName>
    <definedName name="ITEM2_187" localSheetId="6">#REF!</definedName>
    <definedName name="ITEM2_187" localSheetId="13">#REF!</definedName>
    <definedName name="ITEM2_187" localSheetId="12">#REF!</definedName>
    <definedName name="ITEM2_187">#REF!</definedName>
    <definedName name="ITEM201.1" localSheetId="9">#REF!</definedName>
    <definedName name="ITEM201.1" localSheetId="5">#REF!</definedName>
    <definedName name="ITEM201.1" localSheetId="10">#REF!</definedName>
    <definedName name="ITEM201.1" localSheetId="6">#REF!</definedName>
    <definedName name="ITEM201.1" localSheetId="13">#REF!</definedName>
    <definedName name="ITEM201.1" localSheetId="12">#REF!</definedName>
    <definedName name="ITEM201.1">#REF!</definedName>
    <definedName name="ITEM201.2" localSheetId="9">#REF!</definedName>
    <definedName name="ITEM201.2" localSheetId="5">#REF!</definedName>
    <definedName name="ITEM201.2" localSheetId="10">#REF!</definedName>
    <definedName name="ITEM201.2" localSheetId="6">#REF!</definedName>
    <definedName name="ITEM201.2" localSheetId="13">#REF!</definedName>
    <definedName name="ITEM201.2" localSheetId="12">#REF!</definedName>
    <definedName name="ITEM201.2">#REF!</definedName>
    <definedName name="ITEM201.3" localSheetId="9">#REF!</definedName>
    <definedName name="ITEM201.3" localSheetId="5">#REF!</definedName>
    <definedName name="ITEM201.3" localSheetId="10">#REF!</definedName>
    <definedName name="ITEM201.3" localSheetId="6">#REF!</definedName>
    <definedName name="ITEM201.3" localSheetId="13">#REF!</definedName>
    <definedName name="ITEM201.3" localSheetId="12">#REF!</definedName>
    <definedName name="ITEM201.3">#REF!</definedName>
    <definedName name="ITEM210.2" localSheetId="9">#REF!</definedName>
    <definedName name="ITEM210.2" localSheetId="5">#REF!</definedName>
    <definedName name="ITEM210.2" localSheetId="10">#REF!</definedName>
    <definedName name="ITEM210.2" localSheetId="6">#REF!</definedName>
    <definedName name="ITEM210.2" localSheetId="13">#REF!</definedName>
    <definedName name="ITEM210.2" localSheetId="12">#REF!</definedName>
    <definedName name="ITEM210.2">#REF!</definedName>
    <definedName name="item210.3" localSheetId="9">#REF!</definedName>
    <definedName name="item210.3" localSheetId="5">#REF!</definedName>
    <definedName name="item210.3" localSheetId="10">#REF!</definedName>
    <definedName name="item210.3" localSheetId="6">#REF!</definedName>
    <definedName name="item210.3" localSheetId="13">#REF!</definedName>
    <definedName name="item210.3" localSheetId="12">#REF!</definedName>
    <definedName name="ITEM210.3">#REF!</definedName>
    <definedName name="ITEM211.1" localSheetId="9">#REF!</definedName>
    <definedName name="ITEM211.1" localSheetId="5">#REF!</definedName>
    <definedName name="ITEM211.1" localSheetId="10">#REF!</definedName>
    <definedName name="ITEM211.1" localSheetId="6">#REF!</definedName>
    <definedName name="ITEM211.1" localSheetId="13">#REF!</definedName>
    <definedName name="ITEM211.1" localSheetId="12">#REF!</definedName>
    <definedName name="ITEM211.1">#REF!</definedName>
    <definedName name="ITEM220.1" localSheetId="9">#REF!</definedName>
    <definedName name="ITEM220.1" localSheetId="5">#REF!</definedName>
    <definedName name="ITEM220.1" localSheetId="10">#REF!</definedName>
    <definedName name="ITEM220.1" localSheetId="6">#REF!</definedName>
    <definedName name="ITEM220.1" localSheetId="13">#REF!</definedName>
    <definedName name="ITEM220.1" localSheetId="12">#REF!</definedName>
    <definedName name="ITEM220.1">#REF!</definedName>
    <definedName name="ITEM222" localSheetId="10">#REF!</definedName>
    <definedName name="ITEM222" localSheetId="12">'[85]1'!#REF!</definedName>
    <definedName name="ITEM222">#REF!</definedName>
    <definedName name="ITEM230" localSheetId="9">#REF!</definedName>
    <definedName name="ITEM230" localSheetId="5">#REF!</definedName>
    <definedName name="ITEM230" localSheetId="10">#REF!</definedName>
    <definedName name="ITEM230" localSheetId="6">#REF!</definedName>
    <definedName name="ITEM230" localSheetId="13">#REF!</definedName>
    <definedName name="ITEM230" localSheetId="12">#REF!</definedName>
    <definedName name="ITEM230">#REF!</definedName>
    <definedName name="item230.1" localSheetId="9">#REF!</definedName>
    <definedName name="item230.1" localSheetId="5">#REF!</definedName>
    <definedName name="item230.1" localSheetId="10">#REF!</definedName>
    <definedName name="item230.1" localSheetId="6">#REF!</definedName>
    <definedName name="item230.1" localSheetId="13">#REF!</definedName>
    <definedName name="item230.1" localSheetId="12">#REF!</definedName>
    <definedName name="item230.1">#REF!</definedName>
    <definedName name="ITEM3" localSheetId="9">#REF!</definedName>
    <definedName name="ITEM3" localSheetId="5">#REF!</definedName>
    <definedName name="ITEM3" localSheetId="10">#REF!</definedName>
    <definedName name="ITEM3" localSheetId="6">#REF!</definedName>
    <definedName name="ITEM3" localSheetId="13">#REF!</definedName>
    <definedName name="ITEM3" localSheetId="12">#REF!</definedName>
    <definedName name="ITEM3">#REF!</definedName>
    <definedName name="ITEM3.15" localSheetId="10">#REF!</definedName>
    <definedName name="ITEM3.15" localSheetId="12">[62]APU!$E$8621</definedName>
    <definedName name="ITEM3.15">#REF!</definedName>
    <definedName name="ITEM3.16" localSheetId="10">#REF!</definedName>
    <definedName name="ITEM3.16" localSheetId="12">[62]APU!$E$8682</definedName>
    <definedName name="ITEM3.16">#REF!</definedName>
    <definedName name="ITEM3.17" localSheetId="10">#REF!</definedName>
    <definedName name="ITEM3.17" localSheetId="12">[62]APU!$E$8743</definedName>
    <definedName name="ITEM3.17">#REF!</definedName>
    <definedName name="ITEM3.18" localSheetId="10">#REF!</definedName>
    <definedName name="ITEM3.18" localSheetId="12">[62]APU!$E$8804</definedName>
    <definedName name="ITEM3.18">#REF!</definedName>
    <definedName name="ITEM3.19" localSheetId="10">#REF!</definedName>
    <definedName name="ITEM3.19" localSheetId="12">[62]APU!$E$8865</definedName>
    <definedName name="ITEM3.19">#REF!</definedName>
    <definedName name="ITEM3.20" localSheetId="10">#REF!</definedName>
    <definedName name="ITEM3.20" localSheetId="12">[62]APU!$E$8926</definedName>
    <definedName name="ITEM3.20">#REF!</definedName>
    <definedName name="ITEM3.21" localSheetId="10">#REF!</definedName>
    <definedName name="ITEM3.21" localSheetId="12">[62]APU!$E$11915</definedName>
    <definedName name="ITEM3.21">#REF!</definedName>
    <definedName name="ITEM3.22" localSheetId="10">#REF!</definedName>
    <definedName name="ITEM3.22" localSheetId="12">[62]APU!$E$14477</definedName>
    <definedName name="ITEM3.22">#REF!</definedName>
    <definedName name="ITEM3.23" localSheetId="10">#REF!</definedName>
    <definedName name="ITEM3.23" localSheetId="12">[62]APU!$E$15087</definedName>
    <definedName name="ITEM3.23">#REF!</definedName>
    <definedName name="ITEM3_133" localSheetId="9">#REF!</definedName>
    <definedName name="ITEM3_133" localSheetId="5">#REF!</definedName>
    <definedName name="ITEM3_133" localSheetId="10">#REF!</definedName>
    <definedName name="ITEM3_133" localSheetId="6">#REF!</definedName>
    <definedName name="ITEM3_133" localSheetId="13">#REF!</definedName>
    <definedName name="ITEM3_133" localSheetId="12">#REF!</definedName>
    <definedName name="ITEM3_133">#REF!</definedName>
    <definedName name="ITEM3_149" localSheetId="9">#REF!</definedName>
    <definedName name="ITEM3_149" localSheetId="5">#REF!</definedName>
    <definedName name="ITEM3_149" localSheetId="10">#REF!</definedName>
    <definedName name="ITEM3_149" localSheetId="6">#REF!</definedName>
    <definedName name="ITEM3_149" localSheetId="13">#REF!</definedName>
    <definedName name="ITEM3_149" localSheetId="12">#REF!</definedName>
    <definedName name="ITEM3_149">#REF!</definedName>
    <definedName name="ITEM3_186" localSheetId="9">#REF!</definedName>
    <definedName name="ITEM3_186" localSheetId="5">#REF!</definedName>
    <definedName name="ITEM3_186" localSheetId="10">#REF!</definedName>
    <definedName name="ITEM3_186" localSheetId="6">#REF!</definedName>
    <definedName name="ITEM3_186" localSheetId="13">#REF!</definedName>
    <definedName name="ITEM3_186" localSheetId="12">#REF!</definedName>
    <definedName name="ITEM3_186">#REF!</definedName>
    <definedName name="ITEM3_187" localSheetId="9">#REF!</definedName>
    <definedName name="ITEM3_187" localSheetId="5">#REF!</definedName>
    <definedName name="ITEM3_187" localSheetId="10">#REF!</definedName>
    <definedName name="ITEM3_187" localSheetId="6">#REF!</definedName>
    <definedName name="ITEM3_187" localSheetId="13">#REF!</definedName>
    <definedName name="ITEM3_187" localSheetId="12">#REF!</definedName>
    <definedName name="ITEM3_187">#REF!</definedName>
    <definedName name="item310" localSheetId="9">#REF!</definedName>
    <definedName name="item310" localSheetId="5">#REF!</definedName>
    <definedName name="item310" localSheetId="10">#REF!</definedName>
    <definedName name="item310" localSheetId="6">#REF!</definedName>
    <definedName name="item310" localSheetId="13">#REF!</definedName>
    <definedName name="item310" localSheetId="12">#REF!</definedName>
    <definedName name="item310">#REF!</definedName>
    <definedName name="item320" localSheetId="9">#REF!</definedName>
    <definedName name="item320" localSheetId="5">#REF!</definedName>
    <definedName name="item320" localSheetId="10">#REF!</definedName>
    <definedName name="item320" localSheetId="6">#REF!</definedName>
    <definedName name="item320" localSheetId="13">#REF!</definedName>
    <definedName name="item320" localSheetId="12">#REF!</definedName>
    <definedName name="item320">#REF!</definedName>
    <definedName name="item320.2" localSheetId="9">#REF!</definedName>
    <definedName name="item320.2" localSheetId="5">#REF!</definedName>
    <definedName name="item320.2" localSheetId="10">#REF!</definedName>
    <definedName name="item320.2" localSheetId="6">#REF!</definedName>
    <definedName name="item320.2" localSheetId="13">#REF!</definedName>
    <definedName name="item320.2" localSheetId="12">#REF!</definedName>
    <definedName name="item320.2">#REF!</definedName>
    <definedName name="ITEM330" localSheetId="9">#REF!</definedName>
    <definedName name="ITEM330" localSheetId="5">#REF!</definedName>
    <definedName name="ITEM330" localSheetId="10">#REF!</definedName>
    <definedName name="ITEM330" localSheetId="6">#REF!</definedName>
    <definedName name="ITEM330" localSheetId="13">#REF!</definedName>
    <definedName name="ITEM330" localSheetId="12">#REF!</definedName>
    <definedName name="ITEM330">#REF!</definedName>
    <definedName name="item330.1" localSheetId="9">#REF!</definedName>
    <definedName name="item330.1" localSheetId="5">#REF!</definedName>
    <definedName name="item330.1" localSheetId="10">#REF!</definedName>
    <definedName name="item330.1" localSheetId="6">#REF!</definedName>
    <definedName name="item330.1" localSheetId="13">#REF!</definedName>
    <definedName name="item330.1" localSheetId="12">#REF!</definedName>
    <definedName name="item330.1">#REF!</definedName>
    <definedName name="ITEM4.20" localSheetId="10">#REF!</definedName>
    <definedName name="ITEM4.20" localSheetId="12">[62]APU!$E$9170</definedName>
    <definedName name="ITEM4.20">#REF!</definedName>
    <definedName name="ITEM4.21" localSheetId="10">#REF!</definedName>
    <definedName name="ITEM4.21" localSheetId="12">[62]APU!$E$9231</definedName>
    <definedName name="ITEM4.21">#REF!</definedName>
    <definedName name="ITEM4.22" localSheetId="10">#REF!</definedName>
    <definedName name="ITEM4.22" localSheetId="12">[62]APU!$E$9292</definedName>
    <definedName name="ITEM4.22">#REF!</definedName>
    <definedName name="ITEM4.23" localSheetId="10">#REF!</definedName>
    <definedName name="ITEM4.23" localSheetId="12">[62]APU!$E$9353</definedName>
    <definedName name="ITEM4.23">#REF!</definedName>
    <definedName name="ITEM4.24" localSheetId="10">#REF!</definedName>
    <definedName name="ITEM4.24" localSheetId="12">[62]APU!$E$9414</definedName>
    <definedName name="ITEM4.24">#REF!</definedName>
    <definedName name="ITEM4.25" localSheetId="10">#REF!</definedName>
    <definedName name="ITEM4.25" localSheetId="12">[62]APU!$E$9475</definedName>
    <definedName name="ITEM4.25">#REF!</definedName>
    <definedName name="ITEM4.26" localSheetId="10">#REF!</definedName>
    <definedName name="ITEM4.26" localSheetId="12">[62]APU!$E$9536</definedName>
    <definedName name="ITEM4.26">#REF!</definedName>
    <definedName name="ITEM4.27" localSheetId="10">#REF!</definedName>
    <definedName name="ITEM4.27" localSheetId="12">[62]APU!$E$9597</definedName>
    <definedName name="ITEM4.27">#REF!</definedName>
    <definedName name="ITEM4.28" localSheetId="10">#REF!</definedName>
    <definedName name="ITEM4.28" localSheetId="12">[62]APU!$E$9658</definedName>
    <definedName name="ITEM4.28">#REF!</definedName>
    <definedName name="ITEM4.29" localSheetId="10">#REF!</definedName>
    <definedName name="ITEM4.29" localSheetId="12">[62]APU!$E$9719</definedName>
    <definedName name="ITEM4.29">#REF!</definedName>
    <definedName name="ITEM4.30" localSheetId="10">#REF!</definedName>
    <definedName name="ITEM4.30" localSheetId="12">[62]APU!$E$9780</definedName>
    <definedName name="ITEM4.30">#REF!</definedName>
    <definedName name="ITEM4.31" localSheetId="10">#REF!</definedName>
    <definedName name="ITEM4.31" localSheetId="12">[62]APU!$E$9841</definedName>
    <definedName name="ITEM4.31">#REF!</definedName>
    <definedName name="ITEM4.32" localSheetId="10">#REF!</definedName>
    <definedName name="ITEM4.32" localSheetId="12">[62]APU!$E$9902</definedName>
    <definedName name="ITEM4.32">#REF!</definedName>
    <definedName name="ITEM4.33" localSheetId="10">#REF!</definedName>
    <definedName name="ITEM4.33" localSheetId="12">[62]APU!$E$9963</definedName>
    <definedName name="ITEM4.33">#REF!</definedName>
    <definedName name="ITEM4.34" localSheetId="10">#REF!</definedName>
    <definedName name="ITEM4.34" localSheetId="12">[62]APU!$E$10024</definedName>
    <definedName name="ITEM4.34">#REF!</definedName>
    <definedName name="ITEM4.35" localSheetId="10">#REF!</definedName>
    <definedName name="ITEM4.35" localSheetId="12">[62]APU!$E$11549</definedName>
    <definedName name="ITEM4.35">#REF!</definedName>
    <definedName name="ITEM4.36" localSheetId="10">#REF!</definedName>
    <definedName name="ITEM4.36" localSheetId="12">[62]APU!$E$11610</definedName>
    <definedName name="ITEM4.36">#REF!</definedName>
    <definedName name="ITEM4.37" localSheetId="10">#REF!</definedName>
    <definedName name="ITEM4.37" localSheetId="12">[62]APU!$E$15941</definedName>
    <definedName name="ITEM4.37">#REF!</definedName>
    <definedName name="ITEM4.38" localSheetId="10">#REF!</definedName>
    <definedName name="ITEM4.38" localSheetId="12">[62]APU!$E$15148</definedName>
    <definedName name="ITEM4.38">#REF!</definedName>
    <definedName name="ITEM4.39" localSheetId="10">#REF!</definedName>
    <definedName name="ITEM4.39" localSheetId="12">[62]APU!$E$14233</definedName>
    <definedName name="ITEM4.39">#REF!</definedName>
    <definedName name="ITEM4.40" localSheetId="10">#REF!</definedName>
    <definedName name="ITEM4.40" localSheetId="12">[62]APU!$E$14294</definedName>
    <definedName name="ITEM4.40">#REF!</definedName>
    <definedName name="ITEM4.41" localSheetId="10">#REF!</definedName>
    <definedName name="ITEM4.41" localSheetId="12">[62]APU!$E$14355</definedName>
    <definedName name="ITEM4.41">#REF!</definedName>
    <definedName name="ITEM4.42" localSheetId="10">#REF!</definedName>
    <definedName name="ITEM4.42" localSheetId="12">[62]APU!$E$14416</definedName>
    <definedName name="ITEM4.42">#REF!</definedName>
    <definedName name="ITEM4.43" localSheetId="10">#REF!</definedName>
    <definedName name="ITEM4.43" localSheetId="12">[62]APU!$E$14538</definedName>
    <definedName name="ITEM4.43">#REF!</definedName>
    <definedName name="ITEM4.44" localSheetId="10">#REF!</definedName>
    <definedName name="ITEM4.44" localSheetId="12">[62]APU!$E$16002</definedName>
    <definedName name="ITEM4.44">#REF!</definedName>
    <definedName name="ITEM4.45" localSheetId="10">#REF!</definedName>
    <definedName name="ITEM4.45" localSheetId="12">[62]APU!$E$16063</definedName>
    <definedName name="ITEM4.45">#REF!</definedName>
    <definedName name="ITEM4.46" localSheetId="10">#REF!</definedName>
    <definedName name="ITEM4.46" localSheetId="12">[62]APU!$E$14660</definedName>
    <definedName name="ITEM4.46">#REF!</definedName>
    <definedName name="ITEM410" localSheetId="9">#REF!</definedName>
    <definedName name="ITEM410" localSheetId="5">#REF!</definedName>
    <definedName name="ITEM410" localSheetId="10">#REF!</definedName>
    <definedName name="ITEM410" localSheetId="6">#REF!</definedName>
    <definedName name="ITEM410" localSheetId="13">#REF!</definedName>
    <definedName name="ITEM410" localSheetId="12">#REF!</definedName>
    <definedName name="ITEM410">#REF!</definedName>
    <definedName name="item420" localSheetId="9">#REF!</definedName>
    <definedName name="item420" localSheetId="5">#REF!</definedName>
    <definedName name="item420" localSheetId="10">#REF!</definedName>
    <definedName name="item420" localSheetId="6">#REF!</definedName>
    <definedName name="item420" localSheetId="13">#REF!</definedName>
    <definedName name="item420" localSheetId="12">#REF!</definedName>
    <definedName name="ITEM420">#REF!</definedName>
    <definedName name="ITEM450" localSheetId="9">#REF!</definedName>
    <definedName name="ITEM450" localSheetId="5">#REF!</definedName>
    <definedName name="ITEM450" localSheetId="10">#REF!</definedName>
    <definedName name="ITEM450" localSheetId="6">#REF!</definedName>
    <definedName name="ITEM450" localSheetId="13">#REF!</definedName>
    <definedName name="ITEM450" localSheetId="12">#REF!</definedName>
    <definedName name="ITEM450">#REF!</definedName>
    <definedName name="item450.2P" localSheetId="9">#REF!</definedName>
    <definedName name="item450.2P" localSheetId="5">#REF!</definedName>
    <definedName name="item450.2P" localSheetId="10">#REF!</definedName>
    <definedName name="item450.2P" localSheetId="6">#REF!</definedName>
    <definedName name="item450.2P" localSheetId="13">#REF!</definedName>
    <definedName name="item450.2P" localSheetId="12">#REF!</definedName>
    <definedName name="item450.2P">#REF!</definedName>
    <definedName name="ITEM5.100" localSheetId="10">#REF!</definedName>
    <definedName name="ITEM5.100" localSheetId="12">[62]APU!$E$12403</definedName>
    <definedName name="ITEM5.100">#REF!</definedName>
    <definedName name="ITEM5.101" localSheetId="10">#REF!</definedName>
    <definedName name="ITEM5.101" localSheetId="12">[62]APU!$E$12464</definedName>
    <definedName name="ITEM5.101">#REF!</definedName>
    <definedName name="ITEM5.104" localSheetId="10">#REF!</definedName>
    <definedName name="ITEM5.104" localSheetId="12">[62]APU!$E$12525</definedName>
    <definedName name="ITEM5.104">#REF!</definedName>
    <definedName name="ITEM5.105" localSheetId="10">#REF!</definedName>
    <definedName name="ITEM5.105" localSheetId="12">[62]APU!$E$12586</definedName>
    <definedName name="ITEM5.105">#REF!</definedName>
    <definedName name="ITEM5.106" localSheetId="10">#REF!</definedName>
    <definedName name="ITEM5.106" localSheetId="12">[62]APU!$E$12647</definedName>
    <definedName name="ITEM5.106">#REF!</definedName>
    <definedName name="ITEM5.107" localSheetId="10">#REF!</definedName>
    <definedName name="ITEM5.107" localSheetId="12">[62]APU!$E$12708</definedName>
    <definedName name="ITEM5.107">#REF!</definedName>
    <definedName name="ITEM5.108" localSheetId="10">#REF!</definedName>
    <definedName name="ITEM5.108" localSheetId="12">[62]APU!$E$12769</definedName>
    <definedName name="ITEM5.108">#REF!</definedName>
    <definedName name="ITEM5.109" localSheetId="10">#REF!</definedName>
    <definedName name="ITEM5.109" localSheetId="12">[62]APU!$E$12830</definedName>
    <definedName name="ITEM5.109">#REF!</definedName>
    <definedName name="ITEM5.111" localSheetId="10">#REF!</definedName>
    <definedName name="ITEM5.111" localSheetId="12">[62]APU!$E$12891</definedName>
    <definedName name="ITEM5.111">#REF!</definedName>
    <definedName name="ITEM5.112" localSheetId="10">#REF!</definedName>
    <definedName name="ITEM5.112" localSheetId="12">[62]APU!$E$12952</definedName>
    <definedName name="ITEM5.112">#REF!</definedName>
    <definedName name="ITEM5.113" localSheetId="10">#REF!</definedName>
    <definedName name="ITEM5.113" localSheetId="12">[62]APU!$E$14721</definedName>
    <definedName name="ITEM5.113">#REF!</definedName>
    <definedName name="ITEM5.114" localSheetId="10">#REF!</definedName>
    <definedName name="ITEM5.114" localSheetId="12">[62]APU!$E$14782</definedName>
    <definedName name="ITEM5.114">#REF!</definedName>
    <definedName name="ITEM5.115" localSheetId="10">#REF!</definedName>
    <definedName name="ITEM5.115" localSheetId="12">[62]APU!$E$15026</definedName>
    <definedName name="ITEM5.115">#REF!</definedName>
    <definedName name="ITEM5.53" localSheetId="10">#REF!</definedName>
    <definedName name="ITEM5.53" localSheetId="12">[62]APU!$E$10085</definedName>
    <definedName name="ITEM5.53">#REF!</definedName>
    <definedName name="ITEM5.54" localSheetId="10">#REF!</definedName>
    <definedName name="ITEM5.54" localSheetId="12">[62]APU!$E$10146</definedName>
    <definedName name="ITEM5.54">#REF!</definedName>
    <definedName name="ITEM5.55" localSheetId="10">#REF!</definedName>
    <definedName name="ITEM5.55" localSheetId="12">[62]APU!$E$10207</definedName>
    <definedName name="ITEM5.55">#REF!</definedName>
    <definedName name="ITEM5.56" localSheetId="10">#REF!</definedName>
    <definedName name="ITEM5.56" localSheetId="12">[62]APU!$E$10268</definedName>
    <definedName name="ITEM5.56">#REF!</definedName>
    <definedName name="ITEM5.57" localSheetId="10">#REF!</definedName>
    <definedName name="ITEM5.57" localSheetId="12">[62]APU!$E$10329</definedName>
    <definedName name="ITEM5.57">#REF!</definedName>
    <definedName name="ITEM5.58" localSheetId="10">#REF!</definedName>
    <definedName name="ITEM5.58" localSheetId="12">[62]APU!$E$10390</definedName>
    <definedName name="ITEM5.58">#REF!</definedName>
    <definedName name="ITEM5.59" localSheetId="10">#REF!</definedName>
    <definedName name="ITEM5.59" localSheetId="12">[62]APU!$E$10451</definedName>
    <definedName name="ITEM5.59">#REF!</definedName>
    <definedName name="ITEM5.60" localSheetId="10">#REF!</definedName>
    <definedName name="ITEM5.60" localSheetId="12">[62]APU!$E$10512</definedName>
    <definedName name="ITEM5.60">#REF!</definedName>
    <definedName name="ITEM5.61" localSheetId="10">#REF!</definedName>
    <definedName name="ITEM5.61" localSheetId="12">[62]APU!$E$10573</definedName>
    <definedName name="ITEM5.61">#REF!</definedName>
    <definedName name="ITEM5.62" localSheetId="10">#REF!</definedName>
    <definedName name="ITEM5.62" localSheetId="12">[62]APU!$E$10634</definedName>
    <definedName name="ITEM5.62">#REF!</definedName>
    <definedName name="ITEM5.63" localSheetId="10">#REF!</definedName>
    <definedName name="ITEM5.63" localSheetId="12">[62]APU!$E$10695</definedName>
    <definedName name="ITEM5.63">#REF!</definedName>
    <definedName name="ITEM5.64" localSheetId="10">#REF!</definedName>
    <definedName name="ITEM5.64" localSheetId="12">[62]APU!$E$10756</definedName>
    <definedName name="ITEM5.64">#REF!</definedName>
    <definedName name="ITEM5.65" localSheetId="10">#REF!</definedName>
    <definedName name="ITEM5.65" localSheetId="12">[62]APU!$E$10817</definedName>
    <definedName name="ITEM5.65">#REF!</definedName>
    <definedName name="ITEM5.66" localSheetId="10">#REF!</definedName>
    <definedName name="ITEM5.66" localSheetId="12">[62]APU!$E$10878</definedName>
    <definedName name="ITEM5.66">#REF!</definedName>
    <definedName name="ITEM5.67" localSheetId="10">#REF!</definedName>
    <definedName name="ITEM5.67" localSheetId="12">[62]APU!$E$10939</definedName>
    <definedName name="ITEM5.67">#REF!</definedName>
    <definedName name="ITEM5.68" localSheetId="10">#REF!</definedName>
    <definedName name="ITEM5.68" localSheetId="12">[62]APU!$E$11000</definedName>
    <definedName name="ITEM5.68">#REF!</definedName>
    <definedName name="ITEM5.69" localSheetId="10">#REF!</definedName>
    <definedName name="ITEM5.69" localSheetId="12">[62]APU!$E$11061</definedName>
    <definedName name="ITEM5.69">#REF!</definedName>
    <definedName name="ITEM5.70" localSheetId="10">#REF!</definedName>
    <definedName name="ITEM5.70" localSheetId="12">[62]APU!$E$11122</definedName>
    <definedName name="ITEM5.70">#REF!</definedName>
    <definedName name="ITEM5.71" localSheetId="10">#REF!</definedName>
    <definedName name="ITEM5.71" localSheetId="12">[62]APU!$E$11183</definedName>
    <definedName name="ITEM5.71">#REF!</definedName>
    <definedName name="ITEM5.72" localSheetId="10">#REF!</definedName>
    <definedName name="ITEM5.72" localSheetId="12">[62]APU!$E$11976</definedName>
    <definedName name="ITEM5.72">#REF!</definedName>
    <definedName name="ITEM5.73" localSheetId="10">#REF!</definedName>
    <definedName name="ITEM5.73" localSheetId="12">[62]APU!$E$12037</definedName>
    <definedName name="ITEM5.73">#REF!</definedName>
    <definedName name="ITEM5.74" localSheetId="10">#REF!</definedName>
    <definedName name="ITEM5.74" localSheetId="12">[62]APU!$E$12098</definedName>
    <definedName name="ITEM5.74">#REF!</definedName>
    <definedName name="ITEM5.77" localSheetId="10">#REF!</definedName>
    <definedName name="ITEM5.77" localSheetId="12">[62]APU!$E$12159</definedName>
    <definedName name="ITEM5.77">#REF!</definedName>
    <definedName name="ITEM5.78" localSheetId="10">#REF!</definedName>
    <definedName name="ITEM5.78" localSheetId="12">[62]APU!$E$12281</definedName>
    <definedName name="ITEM5.78">#REF!</definedName>
    <definedName name="ITEM5.79" localSheetId="10">#REF!</definedName>
    <definedName name="ITEM5.79" localSheetId="12">[62]APU!$E$12342</definedName>
    <definedName name="ITEM5.79">#REF!</definedName>
    <definedName name="ITEM5.80" localSheetId="10">#REF!</definedName>
    <definedName name="ITEM5.80" localSheetId="12">[62]APU!$E$12220</definedName>
    <definedName name="ITEM5.80">#REF!</definedName>
    <definedName name="ITEM5.82" localSheetId="10">#REF!</definedName>
    <definedName name="ITEM5.82" localSheetId="12">[62]APU!$E$13989</definedName>
    <definedName name="ITEM5.82">#REF!</definedName>
    <definedName name="ITEM5.83" localSheetId="10">#REF!</definedName>
    <definedName name="ITEM5.83" localSheetId="12">[62]APU!$E$14050</definedName>
    <definedName name="ITEM5.83">#REF!</definedName>
    <definedName name="ITEM5.84" localSheetId="10">#REF!</definedName>
    <definedName name="ITEM5.84" localSheetId="12">[62]APU!$E$13318</definedName>
    <definedName name="ITEM5.84">#REF!</definedName>
    <definedName name="ITEM5.85" localSheetId="10">#REF!</definedName>
    <definedName name="ITEM5.85" localSheetId="12">[62]APU!$E$13379</definedName>
    <definedName name="ITEM5.85">#REF!</definedName>
    <definedName name="ITEM5.86" localSheetId="10">#REF!</definedName>
    <definedName name="ITEM5.86" localSheetId="12">[62]APU!$E$13440</definedName>
    <definedName name="ITEM5.86">#REF!</definedName>
    <definedName name="ITEM5.87" localSheetId="10">#REF!</definedName>
    <definedName name="ITEM5.87" localSheetId="12">[62]APU!$E$13501</definedName>
    <definedName name="ITEM5.87">#REF!</definedName>
    <definedName name="ITEM5.88" localSheetId="10">#REF!</definedName>
    <definedName name="ITEM5.88" localSheetId="12">[62]APU!$E$13562</definedName>
    <definedName name="ITEM5.88">#REF!</definedName>
    <definedName name="ITEM5.89" localSheetId="10">#REF!</definedName>
    <definedName name="ITEM5.89" localSheetId="12">[62]APU!$E$13623</definedName>
    <definedName name="ITEM5.89">#REF!</definedName>
    <definedName name="ITEM5.90" localSheetId="10">#REF!</definedName>
    <definedName name="ITEM5.90" localSheetId="12">[62]APU!$E$13684</definedName>
    <definedName name="ITEM5.90">#REF!</definedName>
    <definedName name="ITEM5.91" localSheetId="10">#REF!</definedName>
    <definedName name="ITEM5.91" localSheetId="12">[62]APU!$E$13745</definedName>
    <definedName name="ITEM5.91">#REF!</definedName>
    <definedName name="ITEM5.92" localSheetId="10">#REF!</definedName>
    <definedName name="ITEM5.92" localSheetId="12">[62]APU!$E$13806</definedName>
    <definedName name="ITEM5.92">#REF!</definedName>
    <definedName name="ITEM5.93" localSheetId="10">#REF!</definedName>
    <definedName name="ITEM5.93" localSheetId="12">[62]APU!$E$13867</definedName>
    <definedName name="ITEM5.93">#REF!</definedName>
    <definedName name="ITEM5.94" localSheetId="10">#REF!</definedName>
    <definedName name="ITEM5.94" localSheetId="12">[62]APU!$E$13928</definedName>
    <definedName name="ITEM5.94">#REF!</definedName>
    <definedName name="ITEM5.95" localSheetId="10">#REF!</definedName>
    <definedName name="ITEM5.95" localSheetId="12">[62]APU!$E$13013</definedName>
    <definedName name="ITEM5.95">#REF!</definedName>
    <definedName name="ITEM5.96" localSheetId="10">#REF!</definedName>
    <definedName name="ITEM5.96" localSheetId="12">[62]APU!$E$13074</definedName>
    <definedName name="ITEM5.96">#REF!</definedName>
    <definedName name="ITEM5.97" localSheetId="10">#REF!</definedName>
    <definedName name="ITEM5.97" localSheetId="12">[62]APU!$E$13135</definedName>
    <definedName name="ITEM5.97">#REF!</definedName>
    <definedName name="ITEM5.98" localSheetId="10">#REF!</definedName>
    <definedName name="ITEM5.98" localSheetId="12">[62]APU!$E$13196</definedName>
    <definedName name="ITEM5.98">#REF!</definedName>
    <definedName name="ITEM5.99" localSheetId="10">#REF!</definedName>
    <definedName name="ITEM5.99" localSheetId="12">[62]APU!$E$13257</definedName>
    <definedName name="ITEM5.99">#REF!</definedName>
    <definedName name="ITEM521" localSheetId="10">#REF!</definedName>
    <definedName name="ITEM521" localSheetId="12">[59]ITEMS!$A$522</definedName>
    <definedName name="ITEM521">#REF!</definedName>
    <definedName name="item600.1" localSheetId="9">#REF!</definedName>
    <definedName name="item600.1" localSheetId="5">#REF!</definedName>
    <definedName name="item600.1" localSheetId="10">#REF!</definedName>
    <definedName name="item600.1" localSheetId="6">#REF!</definedName>
    <definedName name="item600.1" localSheetId="13">#REF!</definedName>
    <definedName name="item600.1" localSheetId="12">#REF!</definedName>
    <definedName name="item600.1">#REF!</definedName>
    <definedName name="ITEM610" localSheetId="9">#REF!</definedName>
    <definedName name="ITEM610" localSheetId="5">#REF!</definedName>
    <definedName name="ITEM610" localSheetId="10">#REF!</definedName>
    <definedName name="ITEM610" localSheetId="6">#REF!</definedName>
    <definedName name="ITEM610" localSheetId="13">#REF!</definedName>
    <definedName name="ITEM610" localSheetId="12">#REF!</definedName>
    <definedName name="ITEM610">#REF!</definedName>
    <definedName name="item610.1" localSheetId="9">#REF!</definedName>
    <definedName name="item610.1" localSheetId="5">#REF!</definedName>
    <definedName name="item610.1" localSheetId="10">#REF!</definedName>
    <definedName name="item610.1" localSheetId="6">#REF!</definedName>
    <definedName name="item610.1" localSheetId="13">#REF!</definedName>
    <definedName name="item610.1" localSheetId="12">#REF!</definedName>
    <definedName name="item610.1">#REF!</definedName>
    <definedName name="item610.2" localSheetId="9">#REF!</definedName>
    <definedName name="item610.2" localSheetId="5">#REF!</definedName>
    <definedName name="item610.2" localSheetId="10">#REF!</definedName>
    <definedName name="item610.2" localSheetId="6">#REF!</definedName>
    <definedName name="item610.2" localSheetId="13">#REF!</definedName>
    <definedName name="item610.2" localSheetId="12">#REF!</definedName>
    <definedName name="item610.2">#REF!</definedName>
    <definedName name="item630.4" localSheetId="9">#REF!</definedName>
    <definedName name="item630.4" localSheetId="5">#REF!</definedName>
    <definedName name="item630.4" localSheetId="10">#REF!</definedName>
    <definedName name="item630.4" localSheetId="6">#REF!</definedName>
    <definedName name="item630.4" localSheetId="13">#REF!</definedName>
    <definedName name="item630.4" localSheetId="12">#REF!</definedName>
    <definedName name="ITEM630.4">#REF!</definedName>
    <definedName name="ITEM630.5" localSheetId="9">#REF!</definedName>
    <definedName name="ITEM630.5" localSheetId="5">#REF!</definedName>
    <definedName name="ITEM630.5" localSheetId="10">#REF!</definedName>
    <definedName name="ITEM630.5" localSheetId="6">#REF!</definedName>
    <definedName name="ITEM630.5" localSheetId="13">#REF!</definedName>
    <definedName name="ITEM630.5" localSheetId="12">#REF!</definedName>
    <definedName name="ITEM630.5">#REF!</definedName>
    <definedName name="item630.6" localSheetId="9">#REF!</definedName>
    <definedName name="item630.6" localSheetId="5">#REF!</definedName>
    <definedName name="item630.6" localSheetId="10">#REF!</definedName>
    <definedName name="item630.6" localSheetId="6">#REF!</definedName>
    <definedName name="item630.6" localSheetId="13">#REF!</definedName>
    <definedName name="item630.6" localSheetId="12">#REF!</definedName>
    <definedName name="ITEM630.6">#REF!</definedName>
    <definedName name="item630.7" localSheetId="9">#REF!</definedName>
    <definedName name="item630.7" localSheetId="5">#REF!</definedName>
    <definedName name="item630.7" localSheetId="10">#REF!</definedName>
    <definedName name="item630.7" localSheetId="6">#REF!</definedName>
    <definedName name="item630.7" localSheetId="13">#REF!</definedName>
    <definedName name="item630.7" localSheetId="12">#REF!</definedName>
    <definedName name="ITEM630.7">#REF!</definedName>
    <definedName name="ITEM630.8" localSheetId="9">#REF!</definedName>
    <definedName name="ITEM630.8" localSheetId="5">#REF!</definedName>
    <definedName name="ITEM630.8" localSheetId="10">#REF!</definedName>
    <definedName name="ITEM630.8" localSheetId="6">#REF!</definedName>
    <definedName name="ITEM630.8" localSheetId="13">#REF!</definedName>
    <definedName name="ITEM630.8" localSheetId="12">#REF!</definedName>
    <definedName name="ITEM630.8">#REF!</definedName>
    <definedName name="ITEM632" localSheetId="9">#REF!</definedName>
    <definedName name="ITEM632" localSheetId="5">#REF!</definedName>
    <definedName name="ITEM632" localSheetId="10">#REF!</definedName>
    <definedName name="ITEM632" localSheetId="6">#REF!</definedName>
    <definedName name="ITEM632" localSheetId="13">#REF!</definedName>
    <definedName name="ITEM632" localSheetId="12">#REF!</definedName>
    <definedName name="ITEM632">#REF!</definedName>
    <definedName name="ITEM640" localSheetId="9">#REF!</definedName>
    <definedName name="ITEM640" localSheetId="5">#REF!</definedName>
    <definedName name="ITEM640" localSheetId="10">#REF!</definedName>
    <definedName name="ITEM640" localSheetId="6">#REF!</definedName>
    <definedName name="ITEM640" localSheetId="13">#REF!</definedName>
    <definedName name="ITEM640" localSheetId="12">#REF!</definedName>
    <definedName name="ITEM640">#REF!</definedName>
    <definedName name="item640.3" localSheetId="9">#REF!</definedName>
    <definedName name="item640.3" localSheetId="5">#REF!</definedName>
    <definedName name="item640.3" localSheetId="10">#REF!</definedName>
    <definedName name="item640.3" localSheetId="6">#REF!</definedName>
    <definedName name="item640.3" localSheetId="13">#REF!</definedName>
    <definedName name="item640.3" localSheetId="12">#REF!</definedName>
    <definedName name="item640.3">#REF!</definedName>
    <definedName name="item661" localSheetId="9">#REF!</definedName>
    <definedName name="item661" localSheetId="5">#REF!</definedName>
    <definedName name="item661" localSheetId="10">#REF!</definedName>
    <definedName name="item661" localSheetId="6">#REF!</definedName>
    <definedName name="item661" localSheetId="13">#REF!</definedName>
    <definedName name="item661" localSheetId="12">#REF!</definedName>
    <definedName name="ITEM661">#REF!</definedName>
    <definedName name="item671" localSheetId="9">#REF!</definedName>
    <definedName name="item671" localSheetId="5">#REF!</definedName>
    <definedName name="item671" localSheetId="10">#REF!</definedName>
    <definedName name="item671" localSheetId="6">#REF!</definedName>
    <definedName name="item671" localSheetId="13">#REF!</definedName>
    <definedName name="item671" localSheetId="12">#REF!</definedName>
    <definedName name="ITEM671">#REF!</definedName>
    <definedName name="item673.1" localSheetId="9">#REF!</definedName>
    <definedName name="item673.1" localSheetId="5">#REF!</definedName>
    <definedName name="item673.1" localSheetId="10">#REF!</definedName>
    <definedName name="item673.1" localSheetId="6">#REF!</definedName>
    <definedName name="item673.1" localSheetId="13">#REF!</definedName>
    <definedName name="item673.1" localSheetId="12">#REF!</definedName>
    <definedName name="item673.1">#REF!</definedName>
    <definedName name="item673.3" localSheetId="9">#REF!</definedName>
    <definedName name="item673.3" localSheetId="5">#REF!</definedName>
    <definedName name="item673.3" localSheetId="10">#REF!</definedName>
    <definedName name="item673.3" localSheetId="6">#REF!</definedName>
    <definedName name="item673.3" localSheetId="13">#REF!</definedName>
    <definedName name="item673.3" localSheetId="12">#REF!</definedName>
    <definedName name="item673.3">#REF!</definedName>
    <definedName name="item681" localSheetId="9">#REF!</definedName>
    <definedName name="item681" localSheetId="5">#REF!</definedName>
    <definedName name="item681" localSheetId="10">#REF!</definedName>
    <definedName name="item681" localSheetId="6">#REF!</definedName>
    <definedName name="item681" localSheetId="13">#REF!</definedName>
    <definedName name="item681" localSheetId="12">#REF!</definedName>
    <definedName name="ITEM681">#REF!</definedName>
    <definedName name="ITEM7.1" localSheetId="12">#REF!</definedName>
    <definedName name="ITEM7.1">#REF!</definedName>
    <definedName name="ITEM7.10" localSheetId="10">#REF!</definedName>
    <definedName name="ITEM7.10" localSheetId="12">[62]APU!$E$8138</definedName>
    <definedName name="ITEM7.10">#REF!</definedName>
    <definedName name="ITEM7.11" localSheetId="10">#REF!</definedName>
    <definedName name="ITEM7.11" localSheetId="12">[62]APU!$E$8199</definedName>
    <definedName name="ITEM7.11">#REF!</definedName>
    <definedName name="ITEM7.12" localSheetId="10">#REF!</definedName>
    <definedName name="ITEM7.12" localSheetId="12">[62]APU!$E$8259</definedName>
    <definedName name="ITEM7.12">#REF!</definedName>
    <definedName name="ITEM7.13" localSheetId="10">#REF!</definedName>
    <definedName name="ITEM7.13" localSheetId="12">[62]APU!$E$8320</definedName>
    <definedName name="ITEM7.13">#REF!</definedName>
    <definedName name="ITEM7.14" localSheetId="10">#REF!</definedName>
    <definedName name="ITEM7.14" localSheetId="12">[62]APU!$E$8381</definedName>
    <definedName name="ITEM7.14">#REF!</definedName>
    <definedName name="ITEM7.15" localSheetId="10">#REF!</definedName>
    <definedName name="ITEM7.15" localSheetId="12">[62]APU!$E$8442</definedName>
    <definedName name="ITEM7.15">#REF!</definedName>
    <definedName name="ITEM7.16" localSheetId="10">#REF!</definedName>
    <definedName name="ITEM7.16" localSheetId="12">[62]APU!$E$8560</definedName>
    <definedName name="ITEM7.16">#REF!</definedName>
    <definedName name="ITEM7.17" localSheetId="10">#REF!</definedName>
    <definedName name="ITEM7.17" localSheetId="12">[62]APU!$E$11244</definedName>
    <definedName name="ITEM7.17">#REF!</definedName>
    <definedName name="ITEM7.18" localSheetId="10">#REF!</definedName>
    <definedName name="ITEM7.18" localSheetId="12">[62]APU!$E$11305</definedName>
    <definedName name="ITEM7.18">#REF!</definedName>
    <definedName name="ITEM7.19" localSheetId="10">#REF!</definedName>
    <definedName name="ITEM7.19" localSheetId="12">[62]APU!$E$11366</definedName>
    <definedName name="ITEM7.19">#REF!</definedName>
    <definedName name="ITEM7.2" localSheetId="12">#REF!</definedName>
    <definedName name="ITEM7.2">#REF!</definedName>
    <definedName name="ITEM7.20" localSheetId="10">#REF!</definedName>
    <definedName name="ITEM7.20" localSheetId="12">[62]APU!$E$11427</definedName>
    <definedName name="ITEM7.20">#REF!</definedName>
    <definedName name="ITEM7.21" localSheetId="10">#REF!</definedName>
    <definedName name="ITEM7.21" localSheetId="12">[62]APU!$E$11488</definedName>
    <definedName name="ITEM7.21">#REF!</definedName>
    <definedName name="ITEM7.22" localSheetId="10">#REF!</definedName>
    <definedName name="ITEM7.22" localSheetId="12">[62]APU!$E$11671</definedName>
    <definedName name="ITEM7.22">#REF!</definedName>
    <definedName name="ITEM7.23" localSheetId="10">#REF!</definedName>
    <definedName name="ITEM7.23" localSheetId="12">[62]APU!$E$11732</definedName>
    <definedName name="ITEM7.23">#REF!</definedName>
    <definedName name="ITEM7.24" localSheetId="10">#REF!</definedName>
    <definedName name="ITEM7.24" localSheetId="12">[62]APU!$E$14599</definedName>
    <definedName name="ITEM7.24">#REF!</definedName>
    <definedName name="ITEM7.25" localSheetId="10">#REF!</definedName>
    <definedName name="ITEM7.25" localSheetId="12">[62]APU!$E$15209</definedName>
    <definedName name="ITEM7.25">#REF!</definedName>
    <definedName name="ITEM7.26" localSheetId="10">#REF!</definedName>
    <definedName name="ITEM7.26" localSheetId="12">[62]APU!$E$15270</definedName>
    <definedName name="ITEM7.26">#REF!</definedName>
    <definedName name="ITEM7.27" localSheetId="10">#REF!</definedName>
    <definedName name="ITEM7.27" localSheetId="12">[62]APU!$E$15331</definedName>
    <definedName name="ITEM7.27">#REF!</definedName>
    <definedName name="ITEM7.28" localSheetId="10">#REF!</definedName>
    <definedName name="ITEM7.28" localSheetId="12">[62]APU!$E$15392</definedName>
    <definedName name="ITEM7.28">#REF!</definedName>
    <definedName name="ITEM7.29" localSheetId="10">#REF!</definedName>
    <definedName name="ITEM7.29" localSheetId="12">[62]APU!$E$15453</definedName>
    <definedName name="ITEM7.29">#REF!</definedName>
    <definedName name="ITEM7.3" localSheetId="12">#REF!</definedName>
    <definedName name="ITEM7.3">#REF!</definedName>
    <definedName name="ITEM7.30" localSheetId="10">#REF!</definedName>
    <definedName name="ITEM7.30" localSheetId="12">[62]APU!$E$15514</definedName>
    <definedName name="ITEM7.30">#REF!</definedName>
    <definedName name="ITEM7.31" localSheetId="10">#REF!</definedName>
    <definedName name="ITEM7.31" localSheetId="12">[62]APU!$E$15575</definedName>
    <definedName name="ITEM7.31">#REF!</definedName>
    <definedName name="ITEM7.32" localSheetId="10">#REF!</definedName>
    <definedName name="ITEM7.32" localSheetId="12">[62]APU!$E$15636</definedName>
    <definedName name="ITEM7.32">#REF!</definedName>
    <definedName name="ITEM7.33" localSheetId="10">#REF!</definedName>
    <definedName name="ITEM7.33" localSheetId="12">[62]APU!$E$15697</definedName>
    <definedName name="ITEM7.33">#REF!</definedName>
    <definedName name="ITEM7.34" localSheetId="10">#REF!</definedName>
    <definedName name="ITEM7.34" localSheetId="12">[62]APU!$E$15758</definedName>
    <definedName name="ITEM7.34">#REF!</definedName>
    <definedName name="ITEM7.35" localSheetId="10">#REF!</definedName>
    <definedName name="ITEM7.35" localSheetId="12">[62]APU!$E$15819</definedName>
    <definedName name="ITEM7.35">#REF!</definedName>
    <definedName name="ITEM7.4" localSheetId="10">#REF!</definedName>
    <definedName name="ITEM7.4" localSheetId="12">[62]APU!$E$7772</definedName>
    <definedName name="ITEM7.4">#REF!</definedName>
    <definedName name="ITEM7.5" localSheetId="12">#REF!</definedName>
    <definedName name="ITEM7.5">#REF!</definedName>
    <definedName name="ITEM7.6" localSheetId="10">#REF!</definedName>
    <definedName name="ITEM7.6" localSheetId="12">[62]APU!$E$7894</definedName>
    <definedName name="ITEM7.6">#REF!</definedName>
    <definedName name="ITEM7.7" localSheetId="10">#REF!</definedName>
    <definedName name="ITEM7.7" localSheetId="12">[62]APU!$E$7955</definedName>
    <definedName name="ITEM7.7">#REF!</definedName>
    <definedName name="ITEM7.8" localSheetId="10">#REF!</definedName>
    <definedName name="ITEM7.8" localSheetId="12">[62]APU!$E$8016</definedName>
    <definedName name="ITEM7.8">#REF!</definedName>
    <definedName name="ITEM7.9" localSheetId="10">#REF!</definedName>
    <definedName name="ITEM7.9" localSheetId="12">[62]APU!$E$8077</definedName>
    <definedName name="ITEM7.9">#REF!</definedName>
    <definedName name="item700.1" localSheetId="9">#REF!</definedName>
    <definedName name="item700.1" localSheetId="5">#REF!</definedName>
    <definedName name="item700.1" localSheetId="10">#REF!</definedName>
    <definedName name="item700.1" localSheetId="6">#REF!</definedName>
    <definedName name="item700.1" localSheetId="13">#REF!</definedName>
    <definedName name="item700.1" localSheetId="12">#REF!</definedName>
    <definedName name="item700.1">#REF!</definedName>
    <definedName name="ITEM704" localSheetId="9">#REF!</definedName>
    <definedName name="ITEM704" localSheetId="5">#REF!</definedName>
    <definedName name="ITEM704" localSheetId="10">#REF!</definedName>
    <definedName name="ITEM704" localSheetId="6">#REF!</definedName>
    <definedName name="ITEM704" localSheetId="13">#REF!</definedName>
    <definedName name="ITEM704" localSheetId="12">#REF!</definedName>
    <definedName name="ITEM704">#REF!</definedName>
    <definedName name="item710.1" localSheetId="9">#REF!</definedName>
    <definedName name="item710.1" localSheetId="5">#REF!</definedName>
    <definedName name="item710.1" localSheetId="10">#REF!</definedName>
    <definedName name="item710.1" localSheetId="6">#REF!</definedName>
    <definedName name="item710.1" localSheetId="13">#REF!</definedName>
    <definedName name="item710.1" localSheetId="12">#REF!</definedName>
    <definedName name="item710.1">#REF!</definedName>
    <definedName name="item710.2" localSheetId="9">#REF!</definedName>
    <definedName name="item710.2" localSheetId="5">#REF!</definedName>
    <definedName name="item710.2" localSheetId="10">#REF!</definedName>
    <definedName name="item710.2" localSheetId="6">#REF!</definedName>
    <definedName name="item710.2" localSheetId="13">#REF!</definedName>
    <definedName name="item710.2" localSheetId="12">#REF!</definedName>
    <definedName name="item710.2">#REF!</definedName>
    <definedName name="ITEM720" localSheetId="9">#REF!</definedName>
    <definedName name="ITEM720" localSheetId="5">#REF!</definedName>
    <definedName name="ITEM720" localSheetId="10">#REF!</definedName>
    <definedName name="ITEM720" localSheetId="6">#REF!</definedName>
    <definedName name="ITEM720" localSheetId="13">#REF!</definedName>
    <definedName name="ITEM720" localSheetId="12">#REF!</definedName>
    <definedName name="ITEM720">#REF!</definedName>
    <definedName name="item730.1" localSheetId="9">#REF!</definedName>
    <definedName name="item730.1" localSheetId="5">#REF!</definedName>
    <definedName name="item730.1" localSheetId="10">#REF!</definedName>
    <definedName name="item730.1" localSheetId="6">#REF!</definedName>
    <definedName name="item730.1" localSheetId="13">#REF!</definedName>
    <definedName name="item730.1" localSheetId="12">#REF!</definedName>
    <definedName name="item730.1">#REF!</definedName>
    <definedName name="item730.2" localSheetId="9">#REF!</definedName>
    <definedName name="item730.2" localSheetId="5">#REF!</definedName>
    <definedName name="item730.2" localSheetId="10">#REF!</definedName>
    <definedName name="item730.2" localSheetId="6">#REF!</definedName>
    <definedName name="item730.2" localSheetId="13">#REF!</definedName>
    <definedName name="item730.2" localSheetId="12">#REF!</definedName>
    <definedName name="item730.2">#REF!</definedName>
    <definedName name="item730.2.4" localSheetId="9">#REF!</definedName>
    <definedName name="item730.2.4" localSheetId="5">#REF!</definedName>
    <definedName name="item730.2.4" localSheetId="10">#REF!</definedName>
    <definedName name="item730.2.4" localSheetId="6">#REF!</definedName>
    <definedName name="item730.2.4" localSheetId="13">#REF!</definedName>
    <definedName name="item730.2.4" localSheetId="12">#REF!</definedName>
    <definedName name="item730.2.4">#REF!</definedName>
    <definedName name="ITEM900" localSheetId="9">#REF!</definedName>
    <definedName name="ITEM900" localSheetId="5">#REF!</definedName>
    <definedName name="ITEM900" localSheetId="10">#REF!</definedName>
    <definedName name="ITEM900" localSheetId="6">#REF!</definedName>
    <definedName name="ITEM900" localSheetId="13">#REF!</definedName>
    <definedName name="ITEM900" localSheetId="12">#REF!</definedName>
    <definedName name="ITEM900">#REF!</definedName>
    <definedName name="item900.2" localSheetId="9">#REF!</definedName>
    <definedName name="item900.2" localSheetId="5">#REF!</definedName>
    <definedName name="item900.2" localSheetId="10">#REF!</definedName>
    <definedName name="item900.2" localSheetId="6">#REF!</definedName>
    <definedName name="item900.2" localSheetId="13">#REF!</definedName>
    <definedName name="item900.2" localSheetId="12">#REF!</definedName>
    <definedName name="item900.2">#REF!</definedName>
    <definedName name="ItemCodos" localSheetId="9">#REF!</definedName>
    <definedName name="ItemCodos" localSheetId="5">#REF!</definedName>
    <definedName name="ItemCodos" localSheetId="10">#REF!</definedName>
    <definedName name="ItemCodos" localSheetId="6">#REF!</definedName>
    <definedName name="ItemCodos" localSheetId="13">#REF!</definedName>
    <definedName name="ItemCodos" localSheetId="12">#REF!</definedName>
    <definedName name="ItemCodos">#REF!</definedName>
    <definedName name="ITEMS" localSheetId="12">#REF!</definedName>
    <definedName name="ITEMS">#REF!</definedName>
    <definedName name="ITEMS3" localSheetId="9">#REF!</definedName>
    <definedName name="ITEMS3" localSheetId="5">#REF!</definedName>
    <definedName name="ITEMS3" localSheetId="10">#REF!</definedName>
    <definedName name="ITEMS3" localSheetId="6">#REF!</definedName>
    <definedName name="ITEMS3" localSheetId="13">#REF!</definedName>
    <definedName name="ITEMS3" localSheetId="12">#REF!</definedName>
    <definedName name="ITEMS3">#REF!</definedName>
    <definedName name="ITEN320" localSheetId="9">#REF!</definedName>
    <definedName name="ITEN320" localSheetId="5">#REF!</definedName>
    <definedName name="ITEN320" localSheetId="10">#REF!</definedName>
    <definedName name="ITEN320" localSheetId="6">#REF!</definedName>
    <definedName name="ITEN320" localSheetId="13">#REF!</definedName>
    <definedName name="ITEN320" localSheetId="12">#REF!</definedName>
    <definedName name="ITEN320">#REF!</definedName>
    <definedName name="IU" localSheetId="9">#REF!</definedName>
    <definedName name="IU" localSheetId="5">#REF!</definedName>
    <definedName name="IU" localSheetId="10">#REF!</definedName>
    <definedName name="IU" localSheetId="6">#REF!</definedName>
    <definedName name="IU" localSheetId="13">#REF!</definedName>
    <definedName name="IU" localSheetId="12">#REF!</definedName>
    <definedName name="IU">#REF!</definedName>
    <definedName name="IUI" localSheetId="9" hidden="1">{"TAB1",#N/A,TRUE,"GENERAL";"TAB2",#N/A,TRUE,"GENERAL";"TAB3",#N/A,TRUE,"GENERAL";"TAB4",#N/A,TRUE,"GENERAL";"TAB5",#N/A,TRUE,"GENERAL"}</definedName>
    <definedName name="IUI" localSheetId="5" hidden="1">{"TAB1",#N/A,TRUE,"GENERAL";"TAB2",#N/A,TRUE,"GENERAL";"TAB3",#N/A,TRUE,"GENERAL";"TAB4",#N/A,TRUE,"GENERAL";"TAB5",#N/A,TRUE,"GENERAL"}</definedName>
    <definedName name="IUI" localSheetId="10" hidden="1">{"TAB1",#N/A,TRUE,"GENERAL";"TAB2",#N/A,TRUE,"GENERAL";"TAB3",#N/A,TRUE,"GENERAL";"TAB4",#N/A,TRUE,"GENERAL";"TAB5",#N/A,TRUE,"GENERAL"}</definedName>
    <definedName name="IUI" localSheetId="6" hidden="1">{"TAB1",#N/A,TRUE,"GENERAL";"TAB2",#N/A,TRUE,"GENERAL";"TAB3",#N/A,TRUE,"GENERAL";"TAB4",#N/A,TRUE,"GENERAL";"TAB5",#N/A,TRUE,"GENERAL"}</definedName>
    <definedName name="IUI" localSheetId="13" hidden="1">{"TAB1",#N/A,TRUE,"GENERAL";"TAB2",#N/A,TRUE,"GENERAL";"TAB3",#N/A,TRUE,"GENERAL";"TAB4",#N/A,TRUE,"GENERAL";"TAB5",#N/A,TRUE,"GENERAL"}</definedName>
    <definedName name="IUI" localSheetId="12"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5"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2"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5" hidden="1">{"via1",#N/A,TRUE,"general";"via2",#N/A,TRUE,"general";"via3",#N/A,TRUE,"general"}</definedName>
    <definedName name="iul" localSheetId="10" hidden="1">{"via1",#N/A,TRUE,"general";"via2",#N/A,TRUE,"general";"via3",#N/A,TRUE,"general"}</definedName>
    <definedName name="iul" localSheetId="6" hidden="1">{"via1",#N/A,TRUE,"general";"via2",#N/A,TRUE,"general";"via3",#N/A,TRUE,"general"}</definedName>
    <definedName name="iul" localSheetId="13" hidden="1">{"via1",#N/A,TRUE,"general";"via2",#N/A,TRUE,"general";"via3",#N/A,TRUE,"general"}</definedName>
    <definedName name="iul" localSheetId="12"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5" hidden="1">{"via1",#N/A,TRUE,"general";"via2",#N/A,TRUE,"general";"via3",#N/A,TRUE,"general"}</definedName>
    <definedName name="iuouio" localSheetId="10" hidden="1">{"via1",#N/A,TRUE,"general";"via2",#N/A,TRUE,"general";"via3",#N/A,TRUE,"general"}</definedName>
    <definedName name="iuouio" localSheetId="6" hidden="1">{"via1",#N/A,TRUE,"general";"via2",#N/A,TRUE,"general";"via3",#N/A,TRUE,"general"}</definedName>
    <definedName name="iuouio" localSheetId="13" hidden="1">{"via1",#N/A,TRUE,"general";"via2",#N/A,TRUE,"general";"via3",#N/A,TRUE,"general"}</definedName>
    <definedName name="iuouio" localSheetId="12" hidden="1">{"via1",#N/A,TRUE,"general";"via2",#N/A,TRUE,"general";"via3",#N/A,TRUE,"general"}</definedName>
    <definedName name="iuouio" hidden="1">{"via1",#N/A,TRUE,"general";"via2",#N/A,TRUE,"general";"via3",#N/A,TRUE,"general"}</definedName>
    <definedName name="iutrytb" localSheetId="9" hidden="1">{#N/A,#N/A,TRUE,"INGENIERIA";#N/A,#N/A,TRUE,"COMPRAS";#N/A,#N/A,TRUE,"DIRECCION";#N/A,#N/A,TRUE,"RESUMEN"}</definedName>
    <definedName name="iutrytb" localSheetId="5" hidden="1">{#N/A,#N/A,TRUE,"INGENIERIA";#N/A,#N/A,TRUE,"COMPRAS";#N/A,#N/A,TRUE,"DIRECCION";#N/A,#N/A,TRUE,"RESUMEN"}</definedName>
    <definedName name="iutrytb" localSheetId="10" hidden="1">{#N/A,#N/A,TRUE,"INGENIERIA";#N/A,#N/A,TRUE,"COMPRAS";#N/A,#N/A,TRUE,"DIRECCION";#N/A,#N/A,TRUE,"RESUMEN"}</definedName>
    <definedName name="iutrytb" localSheetId="6" hidden="1">{#N/A,#N/A,TRUE,"INGENIERIA";#N/A,#N/A,TRUE,"COMPRAS";#N/A,#N/A,TRUE,"DIRECCION";#N/A,#N/A,TRUE,"RESUMEN"}</definedName>
    <definedName name="iutrytb" localSheetId="13" hidden="1">{#N/A,#N/A,TRUE,"INGENIERIA";#N/A,#N/A,TRUE,"COMPRAS";#N/A,#N/A,TRUE,"DIRECCION";#N/A,#N/A,TRUE,"RESUMEN"}</definedName>
    <definedName name="iutrytb" localSheetId="12" hidden="1">{#N/A,#N/A,TRUE,"INGENIERIA";#N/A,#N/A,TRUE,"COMPRAS";#N/A,#N/A,TRUE,"DIRECCION";#N/A,#N/A,TRUE,"RESUMEN"}</definedName>
    <definedName name="iutrytb" hidden="1">{#N/A,#N/A,TRUE,"INGENIERIA";#N/A,#N/A,TRUE,"COMPRAS";#N/A,#N/A,TRUE,"DIRECCION";#N/A,#N/A,TRUE,"RESUMEN"}</definedName>
    <definedName name="iuyi9" localSheetId="9" hidden="1">{"TAB1",#N/A,TRUE,"GENERAL";"TAB2",#N/A,TRUE,"GENERAL";"TAB3",#N/A,TRUE,"GENERAL";"TAB4",#N/A,TRUE,"GENERAL";"TAB5",#N/A,TRUE,"GENERAL"}</definedName>
    <definedName name="iuyi9" localSheetId="5"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2" hidden="1">{"TAB1",#N/A,TRUE,"GENERAL";"TAB2",#N/A,TRUE,"GENERAL";"TAB3",#N/A,TRUE,"GENERAL";"TAB4",#N/A,TRUE,"GENERAL";"TAB5",#N/A,TRUE,"GENERAL"}</definedName>
    <definedName name="iuyi9" hidden="1">{"TAB1",#N/A,TRUE,"GENERAL";"TAB2",#N/A,TRUE,"GENERAL";"TAB3",#N/A,TRUE,"GENERAL";"TAB4",#N/A,TRUE,"GENERAL";"TAB5",#N/A,TRUE,"GENERAL"}</definedName>
    <definedName name="IVA" localSheetId="9">#REF!</definedName>
    <definedName name="IVA" localSheetId="5">#REF!</definedName>
    <definedName name="IVA" localSheetId="10">#REF!</definedName>
    <definedName name="IVA" localSheetId="6">#REF!</definedName>
    <definedName name="IVA" localSheetId="13">#REF!</definedName>
    <definedName name="IVA" localSheetId="12">#REF!</definedName>
    <definedName name="IVA">#REF!</definedName>
    <definedName name="IVA_UTIL" localSheetId="10">#REF!</definedName>
    <definedName name="IVA_UTIL" localSheetId="12">[23]DATOS!$D$11</definedName>
    <definedName name="IVA_UTIL">#REF!</definedName>
    <definedName name="IVAConsultoria" localSheetId="12">#REF!</definedName>
    <definedName name="IVAConsultoria">#REF!</definedName>
    <definedName name="IVASobreUtilidad" localSheetId="12">#REF!</definedName>
    <definedName name="IVASobreUtilidad">#REF!</definedName>
    <definedName name="iyuiuyi" localSheetId="9" hidden="1">{"via1",#N/A,TRUE,"general";"via2",#N/A,TRUE,"general";"via3",#N/A,TRUE,"general"}</definedName>
    <definedName name="iyuiuyi" localSheetId="5" hidden="1">{"via1",#N/A,TRUE,"general";"via2",#N/A,TRUE,"general";"via3",#N/A,TRUE,"general"}</definedName>
    <definedName name="iyuiuyi" localSheetId="10" hidden="1">{"via1",#N/A,TRUE,"general";"via2",#N/A,TRUE,"general";"via3",#N/A,TRUE,"general"}</definedName>
    <definedName name="iyuiuyi" localSheetId="6" hidden="1">{"via1",#N/A,TRUE,"general";"via2",#N/A,TRUE,"general";"via3",#N/A,TRUE,"general"}</definedName>
    <definedName name="iyuiuyi" localSheetId="13" hidden="1">{"via1",#N/A,TRUE,"general";"via2",#N/A,TRUE,"general";"via3",#N/A,TRUE,"general"}</definedName>
    <definedName name="iyuiuyi" localSheetId="12" hidden="1">{"via1",#N/A,TRUE,"general";"via2",#N/A,TRUE,"general";"via3",#N/A,TRUE,"general"}</definedName>
    <definedName name="iyuiuyi" hidden="1">{"via1",#N/A,TRUE,"general";"via2",#N/A,TRUE,"general";"via3",#N/A,TRUE,"general"}</definedName>
    <definedName name="IZQ_AUX" localSheetId="10">LEFT(#REF!,2)</definedName>
    <definedName name="IZQ_AUX" localSheetId="12">LEFT([50]Auxiliares!$B1,2)</definedName>
    <definedName name="IZQ_AUX">LEFT(#REF!,2)</definedName>
    <definedName name="j" localSheetId="9" hidden="1">{"TAB1",#N/A,TRUE,"GENERAL";"TAB2",#N/A,TRUE,"GENERAL";"TAB3",#N/A,TRUE,"GENERAL";"TAB4",#N/A,TRUE,"GENERAL";"TAB5",#N/A,TRUE,"GENERAL"}</definedName>
    <definedName name="j" localSheetId="5" hidden="1">{"TAB1",#N/A,TRUE,"GENERAL";"TAB2",#N/A,TRUE,"GENERAL";"TAB3",#N/A,TRUE,"GENERAL";"TAB4",#N/A,TRUE,"GENERAL";"TAB5",#N/A,TRUE,"GENERAL"}</definedName>
    <definedName name="j" localSheetId="10" hidden="1">{"TAB1",#N/A,TRUE,"GENERAL";"TAB2",#N/A,TRUE,"GENERAL";"TAB3",#N/A,TRUE,"GENERAL";"TAB4",#N/A,TRUE,"GENERAL";"TAB5",#N/A,TRUE,"GENERAL"}</definedName>
    <definedName name="j" localSheetId="6" hidden="1">{"TAB1",#N/A,TRUE,"GENERAL";"TAB2",#N/A,TRUE,"GENERAL";"TAB3",#N/A,TRUE,"GENERAL";"TAB4",#N/A,TRUE,"GENERAL";"TAB5",#N/A,TRUE,"GENERAL"}</definedName>
    <definedName name="j" localSheetId="13" hidden="1">{"TAB1",#N/A,TRUE,"GENERAL";"TAB2",#N/A,TRUE,"GENERAL";"TAB3",#N/A,TRUE,"GENERAL";"TAB4",#N/A,TRUE,"GENERAL";"TAB5",#N/A,TRUE,"GENERAL"}</definedName>
    <definedName name="j" localSheetId="12" hidden="1">#REF!</definedName>
    <definedName name="j" hidden="1">{"TAB1",#N/A,TRUE,"GENERAL";"TAB2",#N/A,TRUE,"GENERAL";"TAB3",#N/A,TRUE,"GENERAL";"TAB4",#N/A,TRUE,"GENERAL";"TAB5",#N/A,TRUE,"GENERAL"}</definedName>
    <definedName name="Ja" localSheetId="9">#REF!</definedName>
    <definedName name="Ja" localSheetId="5">#REF!</definedName>
    <definedName name="Ja" localSheetId="10">#REF!</definedName>
    <definedName name="Ja" localSheetId="6">#REF!</definedName>
    <definedName name="Ja" localSheetId="13">#REF!</definedName>
    <definedName name="Ja" localSheetId="12">#REF!</definedName>
    <definedName name="Ja">#REF!</definedName>
    <definedName name="JACK_RYAN" localSheetId="9">#REF!</definedName>
    <definedName name="JACK_RYAN" localSheetId="5">#REF!</definedName>
    <definedName name="JACK_RYAN" localSheetId="10">#REF!</definedName>
    <definedName name="JACK_RYAN" localSheetId="6">#REF!</definedName>
    <definedName name="JACK_RYAN" localSheetId="13">#REF!</definedName>
    <definedName name="JACK_RYAN" localSheetId="12">#REF!</definedName>
    <definedName name="JACK_RYAN">#REF!</definedName>
    <definedName name="jan02a" localSheetId="9">#REF!</definedName>
    <definedName name="jan02a" localSheetId="5">#REF!</definedName>
    <definedName name="jan02a" localSheetId="10">#REF!</definedName>
    <definedName name="jan02a" localSheetId="6">#REF!</definedName>
    <definedName name="jan02a" localSheetId="13">#REF!</definedName>
    <definedName name="jan02a" localSheetId="12">#REF!</definedName>
    <definedName name="jan02a">#REF!</definedName>
    <definedName name="Jb" localSheetId="9">#REF!</definedName>
    <definedName name="Jb" localSheetId="5">#REF!</definedName>
    <definedName name="Jb" localSheetId="10">#REF!</definedName>
    <definedName name="Jb" localSheetId="6">#REF!</definedName>
    <definedName name="Jb" localSheetId="13">#REF!</definedName>
    <definedName name="Jb" localSheetId="12">#REF!</definedName>
    <definedName name="Jb">#REF!</definedName>
    <definedName name="Jc" localSheetId="9">#REF!</definedName>
    <definedName name="Jc" localSheetId="5">#REF!</definedName>
    <definedName name="Jc" localSheetId="10">#REF!</definedName>
    <definedName name="Jc" localSheetId="6">#REF!</definedName>
    <definedName name="Jc" localSheetId="13">#REF!</definedName>
    <definedName name="Jc" localSheetId="12">#REF!</definedName>
    <definedName name="Jc">#REF!</definedName>
    <definedName name="jd" localSheetId="9" hidden="1">{"via1",#N/A,TRUE,"general";"via2",#N/A,TRUE,"general";"via3",#N/A,TRUE,"general"}</definedName>
    <definedName name="jd" localSheetId="5" hidden="1">{"via1",#N/A,TRUE,"general";"via2",#N/A,TRUE,"general";"via3",#N/A,TRUE,"general"}</definedName>
    <definedName name="jd" localSheetId="10" hidden="1">{"via1",#N/A,TRUE,"general";"via2",#N/A,TRUE,"general";"via3",#N/A,TRUE,"general"}</definedName>
    <definedName name="jd" localSheetId="6" hidden="1">{"via1",#N/A,TRUE,"general";"via2",#N/A,TRUE,"general";"via3",#N/A,TRUE,"general"}</definedName>
    <definedName name="jd" localSheetId="13" hidden="1">{"via1",#N/A,TRUE,"general";"via2",#N/A,TRUE,"general";"via3",#N/A,TRUE,"general"}</definedName>
    <definedName name="jd" localSheetId="12" hidden="1">{"via1",#N/A,TRUE,"general";"via2",#N/A,TRUE,"general";"via3",#N/A,TRUE,"general"}</definedName>
    <definedName name="Jd">#REF!</definedName>
    <definedName name="jdh" localSheetId="9" hidden="1">{"TAB1",#N/A,TRUE,"GENERAL";"TAB2",#N/A,TRUE,"GENERAL";"TAB3",#N/A,TRUE,"GENERAL";"TAB4",#N/A,TRUE,"GENERAL";"TAB5",#N/A,TRUE,"GENERAL"}</definedName>
    <definedName name="jdh" localSheetId="5" hidden="1">{"TAB1",#N/A,TRUE,"GENERAL";"TAB2",#N/A,TRUE,"GENERAL";"TAB3",#N/A,TRUE,"GENERAL";"TAB4",#N/A,TRUE,"GENERAL";"TAB5",#N/A,TRUE,"GENERAL"}</definedName>
    <definedName name="jdh" localSheetId="10" hidden="1">{"TAB1",#N/A,TRUE,"GENERAL";"TAB2",#N/A,TRUE,"GENERAL";"TAB3",#N/A,TRUE,"GENERAL";"TAB4",#N/A,TRUE,"GENERAL";"TAB5",#N/A,TRUE,"GENERAL"}</definedName>
    <definedName name="jdh" localSheetId="6" hidden="1">{"TAB1",#N/A,TRUE,"GENERAL";"TAB2",#N/A,TRUE,"GENERAL";"TAB3",#N/A,TRUE,"GENERAL";"TAB4",#N/A,TRUE,"GENERAL";"TAB5",#N/A,TRUE,"GENERAL"}</definedName>
    <definedName name="jdh" localSheetId="13" hidden="1">{"TAB1",#N/A,TRUE,"GENERAL";"TAB2",#N/A,TRUE,"GENERAL";"TAB3",#N/A,TRUE,"GENERAL";"TAB4",#N/A,TRUE,"GENERAL";"TAB5",#N/A,TRUE,"GENERAL"}</definedName>
    <definedName name="jdh" localSheetId="12" hidden="1">{"TAB1",#N/A,TRUE,"GENERAL";"TAB2",#N/A,TRUE,"GENERAL";"TAB3",#N/A,TRUE,"GENERAL";"TAB4",#N/A,TRUE,"GENERAL";"TAB5",#N/A,TRUE,"GENERAL"}</definedName>
    <definedName name="jdh" hidden="1">{"TAB1",#N/A,TRUE,"GENERAL";"TAB2",#N/A,TRUE,"GENERAL";"TAB3",#N/A,TRUE,"GENERAL";"TAB4",#N/A,TRUE,"GENERAL";"TAB5",#N/A,TRUE,"GENERAL"}</definedName>
    <definedName name="Je" localSheetId="9">#REF!</definedName>
    <definedName name="Je" localSheetId="5">#REF!</definedName>
    <definedName name="Je" localSheetId="10">#REF!</definedName>
    <definedName name="Je" localSheetId="6">#REF!</definedName>
    <definedName name="Je" localSheetId="13">#REF!</definedName>
    <definedName name="Je" localSheetId="12">#REF!</definedName>
    <definedName name="Je">#REF!</definedName>
    <definedName name="jeytj" localSheetId="9" hidden="1">{"TAB1",#N/A,TRUE,"GENERAL";"TAB2",#N/A,TRUE,"GENERAL";"TAB3",#N/A,TRUE,"GENERAL";"TAB4",#N/A,TRUE,"GENERAL";"TAB5",#N/A,TRUE,"GENERAL"}</definedName>
    <definedName name="jeytj" localSheetId="5"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2" hidden="1">{"TAB1",#N/A,TRUE,"GENERAL";"TAB2",#N/A,TRUE,"GENERAL";"TAB3",#N/A,TRUE,"GENERAL";"TAB4",#N/A,TRUE,"GENERAL";"TAB5",#N/A,TRUE,"GENERAL"}</definedName>
    <definedName name="jeytj" hidden="1">{"TAB1",#N/A,TRUE,"GENERAL";"TAB2",#N/A,TRUE,"GENERAL";"TAB3",#N/A,TRUE,"GENERAL";"TAB4",#N/A,TRUE,"GENERAL";"TAB5",#N/A,TRUE,"GENERAL"}</definedName>
    <definedName name="Jf" localSheetId="9">#REF!</definedName>
    <definedName name="Jf" localSheetId="5">#REF!</definedName>
    <definedName name="Jf" localSheetId="10">#REF!</definedName>
    <definedName name="Jf" localSheetId="6">#REF!</definedName>
    <definedName name="Jf" localSheetId="13">#REF!</definedName>
    <definedName name="Jf" localSheetId="12">#REF!</definedName>
    <definedName name="Jf">#REF!</definedName>
    <definedName name="jfhjfrt" localSheetId="9"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2" hidden="1">{"TAB1",#N/A,TRUE,"GENERAL";"TAB2",#N/A,TRUE,"GENERAL";"TAB3",#N/A,TRUE,"GENERAL";"TAB4",#N/A,TRUE,"GENERAL";"TAB5",#N/A,TRUE,"GENERAL"}</definedName>
    <definedName name="jfhjfrt" hidden="1">{"TAB1",#N/A,TRUE,"GENERAL";"TAB2",#N/A,TRUE,"GENERAL";"TAB3",#N/A,TRUE,"GENERAL";"TAB4",#N/A,TRUE,"GENERAL";"TAB5",#N/A,TRUE,"GENERAL"}</definedName>
    <definedName name="jfufh" localSheetId="9" hidden="1">{#N/A,#N/A,TRUE,"INGENIERIA";#N/A,#N/A,TRUE,"COMPRAS";#N/A,#N/A,TRUE,"DIRECCION";#N/A,#N/A,TRUE,"RESUMEN"}</definedName>
    <definedName name="jfufh" localSheetId="5" hidden="1">{#N/A,#N/A,TRUE,"INGENIERIA";#N/A,#N/A,TRUE,"COMPRAS";#N/A,#N/A,TRUE,"DIRECCION";#N/A,#N/A,TRUE,"RESUMEN"}</definedName>
    <definedName name="jfufh" localSheetId="10" hidden="1">{#N/A,#N/A,TRUE,"INGENIERIA";#N/A,#N/A,TRUE,"COMPRAS";#N/A,#N/A,TRUE,"DIRECCION";#N/A,#N/A,TRUE,"RESUMEN"}</definedName>
    <definedName name="jfufh" localSheetId="6" hidden="1">{#N/A,#N/A,TRUE,"INGENIERIA";#N/A,#N/A,TRUE,"COMPRAS";#N/A,#N/A,TRUE,"DIRECCION";#N/A,#N/A,TRUE,"RESUMEN"}</definedName>
    <definedName name="jfufh" localSheetId="13" hidden="1">{#N/A,#N/A,TRUE,"INGENIERIA";#N/A,#N/A,TRUE,"COMPRAS";#N/A,#N/A,TRUE,"DIRECCION";#N/A,#N/A,TRUE,"RESUMEN"}</definedName>
    <definedName name="jfufh" localSheetId="12" hidden="1">{#N/A,#N/A,TRUE,"INGENIERIA";#N/A,#N/A,TRUE,"COMPRAS";#N/A,#N/A,TRUE,"DIRECCION";#N/A,#N/A,TRUE,"RESUMEN"}</definedName>
    <definedName name="jfufh" hidden="1">{#N/A,#N/A,TRUE,"INGENIERIA";#N/A,#N/A,TRUE,"COMPRAS";#N/A,#N/A,TRUE,"DIRECCION";#N/A,#N/A,TRUE,"RESUMEN"}</definedName>
    <definedName name="jfufhf" localSheetId="9" hidden="1">{#N/A,#N/A,TRUE,"INGENIERIA";#N/A,#N/A,TRUE,"COMPRAS";#N/A,#N/A,TRUE,"DIRECCION";#N/A,#N/A,TRUE,"RESUMEN"}</definedName>
    <definedName name="jfufhf" localSheetId="5" hidden="1">{#N/A,#N/A,TRUE,"INGENIERIA";#N/A,#N/A,TRUE,"COMPRAS";#N/A,#N/A,TRUE,"DIRECCION";#N/A,#N/A,TRUE,"RESUMEN"}</definedName>
    <definedName name="jfufhf" localSheetId="10" hidden="1">{#N/A,#N/A,TRUE,"INGENIERIA";#N/A,#N/A,TRUE,"COMPRAS";#N/A,#N/A,TRUE,"DIRECCION";#N/A,#N/A,TRUE,"RESUMEN"}</definedName>
    <definedName name="jfufhf" localSheetId="6" hidden="1">{#N/A,#N/A,TRUE,"INGENIERIA";#N/A,#N/A,TRUE,"COMPRAS";#N/A,#N/A,TRUE,"DIRECCION";#N/A,#N/A,TRUE,"RESUMEN"}</definedName>
    <definedName name="jfufhf" localSheetId="13" hidden="1">{#N/A,#N/A,TRUE,"INGENIERIA";#N/A,#N/A,TRUE,"COMPRAS";#N/A,#N/A,TRUE,"DIRECCION";#N/A,#N/A,TRUE,"RESUMEN"}</definedName>
    <definedName name="jfufhf" localSheetId="12" hidden="1">{#N/A,#N/A,TRUE,"INGENIERIA";#N/A,#N/A,TRUE,"COMPRAS";#N/A,#N/A,TRUE,"DIRECCION";#N/A,#N/A,TRUE,"RESUMEN"}</definedName>
    <definedName name="jfufhf" hidden="1">{#N/A,#N/A,TRUE,"INGENIERIA";#N/A,#N/A,TRUE,"COMPRAS";#N/A,#N/A,TRUE,"DIRECCION";#N/A,#N/A,TRUE,"RESUMEN"}</definedName>
    <definedName name="jgfj" localSheetId="9" hidden="1">{"via1",#N/A,TRUE,"general";"via2",#N/A,TRUE,"general";"via3",#N/A,TRUE,"general"}</definedName>
    <definedName name="jgfj" localSheetId="5" hidden="1">{"via1",#N/A,TRUE,"general";"via2",#N/A,TRUE,"general";"via3",#N/A,TRUE,"general"}</definedName>
    <definedName name="jgfj" localSheetId="10" hidden="1">{"via1",#N/A,TRUE,"general";"via2",#N/A,TRUE,"general";"via3",#N/A,TRUE,"general"}</definedName>
    <definedName name="jgfj" localSheetId="6" hidden="1">{"via1",#N/A,TRUE,"general";"via2",#N/A,TRUE,"general";"via3",#N/A,TRUE,"general"}</definedName>
    <definedName name="jgfj" localSheetId="13" hidden="1">{"via1",#N/A,TRUE,"general";"via2",#N/A,TRUE,"general";"via3",#N/A,TRUE,"general"}</definedName>
    <definedName name="jgfj" localSheetId="12"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5" hidden="1">{"TAB1",#N/A,TRUE,"GENERAL";"TAB2",#N/A,TRUE,"GENERAL";"TAB3",#N/A,TRUE,"GENERAL";"TAB4",#N/A,TRUE,"GENERAL";"TAB5",#N/A,TRUE,"GENERAL"}</definedName>
    <definedName name="jghj" localSheetId="10" hidden="1">{"TAB1",#N/A,TRUE,"GENERAL";"TAB2",#N/A,TRUE,"GENERAL";"TAB3",#N/A,TRUE,"GENERAL";"TAB4",#N/A,TRUE,"GENERAL";"TAB5",#N/A,TRUE,"GENERAL"}</definedName>
    <definedName name="jghj" localSheetId="6" hidden="1">{"TAB1",#N/A,TRUE,"GENERAL";"TAB2",#N/A,TRUE,"GENERAL";"TAB3",#N/A,TRUE,"GENERAL";"TAB4",#N/A,TRUE,"GENERAL";"TAB5",#N/A,TRUE,"GENERAL"}</definedName>
    <definedName name="jghj" localSheetId="13" hidden="1">{"TAB1",#N/A,TRUE,"GENERAL";"TAB2",#N/A,TRUE,"GENERAL";"TAB3",#N/A,TRUE,"GENERAL";"TAB4",#N/A,TRUE,"GENERAL";"TAB5",#N/A,TRUE,"GENERAL"}</definedName>
    <definedName name="jghj" localSheetId="12"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5" hidden="1">{"TAB1",#N/A,TRUE,"GENERAL";"TAB2",#N/A,TRUE,"GENERAL";"TAB3",#N/A,TRUE,"GENERAL";"TAB4",#N/A,TRUE,"GENERAL";"TAB5",#N/A,TRUE,"GENERAL"}</definedName>
    <definedName name="jgj" localSheetId="10" hidden="1">{"TAB1",#N/A,TRUE,"GENERAL";"TAB2",#N/A,TRUE,"GENERAL";"TAB3",#N/A,TRUE,"GENERAL";"TAB4",#N/A,TRUE,"GENERAL";"TAB5",#N/A,TRUE,"GENERAL"}</definedName>
    <definedName name="jgj" localSheetId="6" hidden="1">{"TAB1",#N/A,TRUE,"GENERAL";"TAB2",#N/A,TRUE,"GENERAL";"TAB3",#N/A,TRUE,"GENERAL";"TAB4",#N/A,TRUE,"GENERAL";"TAB5",#N/A,TRUE,"GENERAL"}</definedName>
    <definedName name="jgj" localSheetId="13" hidden="1">{"TAB1",#N/A,TRUE,"GENERAL";"TAB2",#N/A,TRUE,"GENERAL";"TAB3",#N/A,TRUE,"GENERAL";"TAB4",#N/A,TRUE,"GENERAL";"TAB5",#N/A,TRUE,"GENERAL"}</definedName>
    <definedName name="jgj" localSheetId="12" hidden="1">{"TAB1",#N/A,TRUE,"GENERAL";"TAB2",#N/A,TRUE,"GENERAL";"TAB3",#N/A,TRUE,"GENERAL";"TAB4",#N/A,TRUE,"GENERAL";"TAB5",#N/A,TRUE,"GENERAL"}</definedName>
    <definedName name="jgj" hidden="1">{"TAB1",#N/A,TRUE,"GENERAL";"TAB2",#N/A,TRUE,"GENERAL";"TAB3",#N/A,TRUE,"GENERAL";"TAB4",#N/A,TRUE,"GENERAL";"TAB5",#N/A,TRUE,"GENERAL"}</definedName>
    <definedName name="JGJG" localSheetId="12">#REF!</definedName>
    <definedName name="JGJG">#REF!</definedName>
    <definedName name="jh" localSheetId="9">#REF!</definedName>
    <definedName name="jh" localSheetId="5">#REF!</definedName>
    <definedName name="jh" localSheetId="10">#REF!</definedName>
    <definedName name="jh" localSheetId="6">#REF!</definedName>
    <definedName name="jh" localSheetId="13">#REF!</definedName>
    <definedName name="jh" localSheetId="12">#REF!</definedName>
    <definedName name="jh">#REF!</definedName>
    <definedName name="jhg" localSheetId="9" hidden="1">{"TAB1",#N/A,TRUE,"GENERAL";"TAB2",#N/A,TRUE,"GENERAL";"TAB3",#N/A,TRUE,"GENERAL";"TAB4",#N/A,TRUE,"GENERAL";"TAB5",#N/A,TRUE,"GENERAL"}</definedName>
    <definedName name="jhg" localSheetId="5" hidden="1">{"TAB1",#N/A,TRUE,"GENERAL";"TAB2",#N/A,TRUE,"GENERAL";"TAB3",#N/A,TRUE,"GENERAL";"TAB4",#N/A,TRUE,"GENERAL";"TAB5",#N/A,TRUE,"GENERAL"}</definedName>
    <definedName name="jhg" localSheetId="10" hidden="1">{"TAB1",#N/A,TRUE,"GENERAL";"TAB2",#N/A,TRUE,"GENERAL";"TAB3",#N/A,TRUE,"GENERAL";"TAB4",#N/A,TRUE,"GENERAL";"TAB5",#N/A,TRUE,"GENERAL"}</definedName>
    <definedName name="jhg" localSheetId="6" hidden="1">{"TAB1",#N/A,TRUE,"GENERAL";"TAB2",#N/A,TRUE,"GENERAL";"TAB3",#N/A,TRUE,"GENERAL";"TAB4",#N/A,TRUE,"GENERAL";"TAB5",#N/A,TRUE,"GENERAL"}</definedName>
    <definedName name="jhg" localSheetId="13" hidden="1">{"TAB1",#N/A,TRUE,"GENERAL";"TAB2",#N/A,TRUE,"GENERAL";"TAB3",#N/A,TRUE,"GENERAL";"TAB4",#N/A,TRUE,"GENERAL";"TAB5",#N/A,TRUE,"GENERAL"}</definedName>
    <definedName name="jhg" localSheetId="12" hidden="1">{"TAB1",#N/A,TRUE,"GENERAL";"TAB2",#N/A,TRUE,"GENERAL";"TAB3",#N/A,TRUE,"GENERAL";"TAB4",#N/A,TRUE,"GENERAL";"TAB5",#N/A,TRUE,"GENERAL"}</definedName>
    <definedName name="jhg" hidden="1">{"TAB1",#N/A,TRUE,"GENERAL";"TAB2",#N/A,TRUE,"GENERAL";"TAB3",#N/A,TRUE,"GENERAL";"TAB4",#N/A,TRUE,"GENERAL";"TAB5",#N/A,TRUE,"GENERAL"}</definedName>
    <definedName name="JHH" localSheetId="9" hidden="1">#REF!</definedName>
    <definedName name="JHH" localSheetId="5" hidden="1">#REF!</definedName>
    <definedName name="JHH" localSheetId="10" hidden="1">#REF!</definedName>
    <definedName name="JHH" localSheetId="6" hidden="1">#REF!</definedName>
    <definedName name="JHH" localSheetId="13" hidden="1">#REF!</definedName>
    <definedName name="JHH" localSheetId="12" hidden="1">#REF!</definedName>
    <definedName name="JHH" hidden="1">#REF!</definedName>
    <definedName name="jhjyj" localSheetId="9" hidden="1">{"via1",#N/A,TRUE,"general";"via2",#N/A,TRUE,"general";"via3",#N/A,TRUE,"general"}</definedName>
    <definedName name="jhjyj" localSheetId="5" hidden="1">{"via1",#N/A,TRUE,"general";"via2",#N/A,TRUE,"general";"via3",#N/A,TRUE,"general"}</definedName>
    <definedName name="jhjyj" localSheetId="10" hidden="1">{"via1",#N/A,TRUE,"general";"via2",#N/A,TRUE,"general";"via3",#N/A,TRUE,"general"}</definedName>
    <definedName name="jhjyj" localSheetId="6" hidden="1">{"via1",#N/A,TRUE,"general";"via2",#N/A,TRUE,"general";"via3",#N/A,TRUE,"general"}</definedName>
    <definedName name="jhjyj" localSheetId="13" hidden="1">{"via1",#N/A,TRUE,"general";"via2",#N/A,TRUE,"general";"via3",#N/A,TRUE,"general"}</definedName>
    <definedName name="jhjyj" localSheetId="12"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5" hidden="1">{"TAB1",#N/A,TRUE,"GENERAL";"TAB2",#N/A,TRUE,"GENERAL";"TAB3",#N/A,TRUE,"GENERAL";"TAB4",#N/A,TRUE,"GENERAL";"TAB5",#N/A,TRUE,"GENERAL"}</definedName>
    <definedName name="JHK" localSheetId="10" hidden="1">{"TAB1",#N/A,TRUE,"GENERAL";"TAB2",#N/A,TRUE,"GENERAL";"TAB3",#N/A,TRUE,"GENERAL";"TAB4",#N/A,TRUE,"GENERAL";"TAB5",#N/A,TRUE,"GENERAL"}</definedName>
    <definedName name="JHK" localSheetId="6" hidden="1">{"TAB1",#N/A,TRUE,"GENERAL";"TAB2",#N/A,TRUE,"GENERAL";"TAB3",#N/A,TRUE,"GENERAL";"TAB4",#N/A,TRUE,"GENERAL";"TAB5",#N/A,TRUE,"GENERAL"}</definedName>
    <definedName name="JHK" localSheetId="13" hidden="1">{"TAB1",#N/A,TRUE,"GENERAL";"TAB2",#N/A,TRUE,"GENERAL";"TAB3",#N/A,TRUE,"GENERAL";"TAB4",#N/A,TRUE,"GENERAL";"TAB5",#N/A,TRUE,"GENERAL"}</definedName>
    <definedName name="JHK" localSheetId="12"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2" hidden="1">{"TAB1",#N/A,TRUE,"GENERAL";"TAB2",#N/A,TRUE,"GENERAL";"TAB3",#N/A,TRUE,"GENERAL";"TAB4",#N/A,TRUE,"GENERAL";"TAB5",#N/A,TRUE,"GENERAL"}</definedName>
    <definedName name="jhkgjkvf" hidden="1">{"TAB1",#N/A,TRUE,"GENERAL";"TAB2",#N/A,TRUE,"GENERAL";"TAB3",#N/A,TRUE,"GENERAL";"TAB4",#N/A,TRUE,"GENERAL";"TAB5",#N/A,TRUE,"GENERAL"}</definedName>
    <definedName name="jikj" localSheetId="9"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13"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1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9"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1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1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1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9" hidden="1">{"via1",#N/A,TRUE,"general";"via2",#N/A,TRUE,"general";"via3",#N/A,TRUE,"general"}</definedName>
    <definedName name="jj" localSheetId="5" hidden="1">{"via1",#N/A,TRUE,"general";"via2",#N/A,TRUE,"general";"via3",#N/A,TRUE,"general"}</definedName>
    <definedName name="jj" localSheetId="10" hidden="1">{"via1",#N/A,TRUE,"general";"via2",#N/A,TRUE,"general";"via3",#N/A,TRUE,"general"}</definedName>
    <definedName name="jj" localSheetId="6" hidden="1">{"via1",#N/A,TRUE,"general";"via2",#N/A,TRUE,"general";"via3",#N/A,TRUE,"general"}</definedName>
    <definedName name="jj" localSheetId="13" hidden="1">{"via1",#N/A,TRUE,"general";"via2",#N/A,TRUE,"general";"via3",#N/A,TRUE,"general"}</definedName>
    <definedName name="jj" localSheetId="12" hidden="1">{"via1",#N/A,TRUE,"general";"via2",#N/A,TRUE,"general";"via3",#N/A,TRUE,"general"}</definedName>
    <definedName name="jj" hidden="1">{"via1",#N/A,TRUE,"general";"via2",#N/A,TRUE,"general";"via3",#N/A,TRUE,"general"}</definedName>
    <definedName name="jjfq" localSheetId="9" hidden="1">{"via1",#N/A,TRUE,"general";"via2",#N/A,TRUE,"general";"via3",#N/A,TRUE,"general"}</definedName>
    <definedName name="jjfq" localSheetId="5" hidden="1">{"via1",#N/A,TRUE,"general";"via2",#N/A,TRUE,"general";"via3",#N/A,TRUE,"general"}</definedName>
    <definedName name="jjfq" localSheetId="10" hidden="1">{"via1",#N/A,TRUE,"general";"via2",#N/A,TRUE,"general";"via3",#N/A,TRUE,"general"}</definedName>
    <definedName name="jjfq" localSheetId="6" hidden="1">{"via1",#N/A,TRUE,"general";"via2",#N/A,TRUE,"general";"via3",#N/A,TRUE,"general"}</definedName>
    <definedName name="jjfq" localSheetId="13" hidden="1">{"via1",#N/A,TRUE,"general";"via2",#N/A,TRUE,"general";"via3",#N/A,TRUE,"general"}</definedName>
    <definedName name="jjfq" localSheetId="12" hidden="1">{"via1",#N/A,TRUE,"general";"via2",#N/A,TRUE,"general";"via3",#N/A,TRUE,"general"}</definedName>
    <definedName name="jjfq" hidden="1">{"via1",#N/A,TRUE,"general";"via2",#N/A,TRUE,"general";"via3",#N/A,TRUE,"general"}</definedName>
    <definedName name="jjj" localSheetId="9"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13"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1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9" hidden="1">{"via1",#N/A,TRUE,"general";"via2",#N/A,TRUE,"general";"via3",#N/A,TRUE,"general"}</definedName>
    <definedName name="jjjhjddfg" localSheetId="5" hidden="1">{"via1",#N/A,TRUE,"general";"via2",#N/A,TRUE,"general";"via3",#N/A,TRUE,"general"}</definedName>
    <definedName name="jjjhjddfg" localSheetId="10" hidden="1">{"via1",#N/A,TRUE,"general";"via2",#N/A,TRUE,"general";"via3",#N/A,TRUE,"general"}</definedName>
    <definedName name="jjjhjddfg" localSheetId="6" hidden="1">{"via1",#N/A,TRUE,"general";"via2",#N/A,TRUE,"general";"via3",#N/A,TRUE,"general"}</definedName>
    <definedName name="jjjhjddfg" localSheetId="13" hidden="1">{"via1",#N/A,TRUE,"general";"via2",#N/A,TRUE,"general";"via3",#N/A,TRUE,"general"}</definedName>
    <definedName name="jjjhjddfg" localSheetId="12" hidden="1">{"via1",#N/A,TRUE,"general";"via2",#N/A,TRUE,"general";"via3",#N/A,TRUE,"general"}</definedName>
    <definedName name="jjjhjddfg" hidden="1">{"via1",#N/A,TRUE,"general";"via2",#N/A,TRUE,"general";"via3",#N/A,TRUE,"general"}</definedName>
    <definedName name="jjjjjjjjjjjjjjj" localSheetId="9">#REF!</definedName>
    <definedName name="jjjjjjjjjjjjjjj" localSheetId="5">#REF!</definedName>
    <definedName name="jjjjjjjjjjjjjjj" localSheetId="10">#REF!</definedName>
    <definedName name="jjjjjjjjjjjjjjj" localSheetId="6">#REF!</definedName>
    <definedName name="jjjjjjjjjjjjjjj" localSheetId="13">#REF!</definedName>
    <definedName name="jjjjjjjjjjjjjjj" localSheetId="12">#REF!</definedName>
    <definedName name="jjjjjjjjjjjjjjj">#REF!</definedName>
    <definedName name="jjjjju" localSheetId="9" hidden="1">{"via1",#N/A,TRUE,"general";"via2",#N/A,TRUE,"general";"via3",#N/A,TRUE,"general"}</definedName>
    <definedName name="jjjjju" localSheetId="5" hidden="1">{"via1",#N/A,TRUE,"general";"via2",#N/A,TRUE,"general";"via3",#N/A,TRUE,"general"}</definedName>
    <definedName name="jjjjju" localSheetId="10" hidden="1">{"via1",#N/A,TRUE,"general";"via2",#N/A,TRUE,"general";"via3",#N/A,TRUE,"general"}</definedName>
    <definedName name="jjjjju" localSheetId="6" hidden="1">{"via1",#N/A,TRUE,"general";"via2",#N/A,TRUE,"general";"via3",#N/A,TRUE,"general"}</definedName>
    <definedName name="jjjjju" localSheetId="13" hidden="1">{"via1",#N/A,TRUE,"general";"via2",#N/A,TRUE,"general";"via3",#N/A,TRUE,"general"}</definedName>
    <definedName name="jjjjju" localSheetId="12"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2"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5" hidden="1">{"via1",#N/A,TRUE,"general";"via2",#N/A,TRUE,"general";"via3",#N/A,TRUE,"general"}</definedName>
    <definedName name="jjyjy" localSheetId="10" hidden="1">{"via1",#N/A,TRUE,"general";"via2",#N/A,TRUE,"general";"via3",#N/A,TRUE,"general"}</definedName>
    <definedName name="jjyjy" localSheetId="6" hidden="1">{"via1",#N/A,TRUE,"general";"via2",#N/A,TRUE,"general";"via3",#N/A,TRUE,"general"}</definedName>
    <definedName name="jjyjy" localSheetId="13" hidden="1">{"via1",#N/A,TRUE,"general";"via2",#N/A,TRUE,"general";"via3",#N/A,TRUE,"general"}</definedName>
    <definedName name="jjyjy" localSheetId="12" hidden="1">{"via1",#N/A,TRUE,"general";"via2",#N/A,TRUE,"general";"via3",#N/A,TRUE,"general"}</definedName>
    <definedName name="jjyjy" hidden="1">{"via1",#N/A,TRUE,"general";"via2",#N/A,TRUE,"general";"via3",#N/A,TRUE,"general"}</definedName>
    <definedName name="jk" localSheetId="9">#REF!</definedName>
    <definedName name="jk" localSheetId="5">#REF!</definedName>
    <definedName name="jk" localSheetId="10">#REF!</definedName>
    <definedName name="jk" localSheetId="6">#REF!</definedName>
    <definedName name="jk" localSheetId="13">#REF!</definedName>
    <definedName name="jk" localSheetId="12">#REF!</definedName>
    <definedName name="jk">#REF!</definedName>
    <definedName name="jkjh" localSheetId="9">#REF!</definedName>
    <definedName name="jkjh" localSheetId="5">#REF!</definedName>
    <definedName name="jkjh" localSheetId="10">#REF!</definedName>
    <definedName name="jkjh" localSheetId="6">#REF!</definedName>
    <definedName name="jkjh" localSheetId="13">#REF!</definedName>
    <definedName name="jkjh" localSheetId="12">#REF!</definedName>
    <definedName name="jkjh">#REF!</definedName>
    <definedName name="jkk" localSheetId="9" hidden="1">{"TAB1",#N/A,TRUE,"GENERAL";"TAB2",#N/A,TRUE,"GENERAL";"TAB3",#N/A,TRUE,"GENERAL";"TAB4",#N/A,TRUE,"GENERAL";"TAB5",#N/A,TRUE,"GENERAL"}</definedName>
    <definedName name="jkk" localSheetId="5" hidden="1">{"TAB1",#N/A,TRUE,"GENERAL";"TAB2",#N/A,TRUE,"GENERAL";"TAB3",#N/A,TRUE,"GENERAL";"TAB4",#N/A,TRUE,"GENERAL";"TAB5",#N/A,TRUE,"GENERAL"}</definedName>
    <definedName name="jkk" localSheetId="10" hidden="1">{"TAB1",#N/A,TRUE,"GENERAL";"TAB2",#N/A,TRUE,"GENERAL";"TAB3",#N/A,TRUE,"GENERAL";"TAB4",#N/A,TRUE,"GENERAL";"TAB5",#N/A,TRUE,"GENERAL"}</definedName>
    <definedName name="jkk" localSheetId="6" hidden="1">{"TAB1",#N/A,TRUE,"GENERAL";"TAB2",#N/A,TRUE,"GENERAL";"TAB3",#N/A,TRUE,"GENERAL";"TAB4",#N/A,TRUE,"GENERAL";"TAB5",#N/A,TRUE,"GENERAL"}</definedName>
    <definedName name="jkk" localSheetId="13" hidden="1">{"TAB1",#N/A,TRUE,"GENERAL";"TAB2",#N/A,TRUE,"GENERAL";"TAB3",#N/A,TRUE,"GENERAL";"TAB4",#N/A,TRUE,"GENERAL";"TAB5",#N/A,TRUE,"GENERAL"}</definedName>
    <definedName name="jkk" localSheetId="12" hidden="1">{"TAB1",#N/A,TRUE,"GENERAL";"TAB2",#N/A,TRUE,"GENERAL";"TAB3",#N/A,TRUE,"GENERAL";"TAB4",#N/A,TRUE,"GENERAL";"TAB5",#N/A,TRUE,"GENERAL"}</definedName>
    <definedName name="jkk" hidden="1">{"TAB1",#N/A,TRUE,"GENERAL";"TAB2",#N/A,TRUE,"GENERAL";"TAB3",#N/A,TRUE,"GENERAL";"TAB4",#N/A,TRUE,"GENERAL";"TAB5",#N/A,TRUE,"GENERAL"}</definedName>
    <definedName name="jkl" localSheetId="9" hidden="1">{"TAB1",#N/A,TRUE,"GENERAL";"TAB2",#N/A,TRUE,"GENERAL";"TAB3",#N/A,TRUE,"GENERAL";"TAB4",#N/A,TRUE,"GENERAL";"TAB5",#N/A,TRUE,"GENERAL"}</definedName>
    <definedName name="jkl" localSheetId="5" hidden="1">{"TAB1",#N/A,TRUE,"GENERAL";"TAB2",#N/A,TRUE,"GENERAL";"TAB3",#N/A,TRUE,"GENERAL";"TAB4",#N/A,TRUE,"GENERAL";"TAB5",#N/A,TRUE,"GENERAL"}</definedName>
    <definedName name="jkl" localSheetId="10" hidden="1">{"TAB1",#N/A,TRUE,"GENERAL";"TAB2",#N/A,TRUE,"GENERAL";"TAB3",#N/A,TRUE,"GENERAL";"TAB4",#N/A,TRUE,"GENERAL";"TAB5",#N/A,TRUE,"GENERAL"}</definedName>
    <definedName name="jkl" localSheetId="6" hidden="1">{"TAB1",#N/A,TRUE,"GENERAL";"TAB2",#N/A,TRUE,"GENERAL";"TAB3",#N/A,TRUE,"GENERAL";"TAB4",#N/A,TRUE,"GENERAL";"TAB5",#N/A,TRUE,"GENERAL"}</definedName>
    <definedName name="jkl" localSheetId="13" hidden="1">{"TAB1",#N/A,TRUE,"GENERAL";"TAB2",#N/A,TRUE,"GENERAL";"TAB3",#N/A,TRUE,"GENERAL";"TAB4",#N/A,TRUE,"GENERAL";"TAB5",#N/A,TRUE,"GENERAL"}</definedName>
    <definedName name="jkl" localSheetId="12" hidden="1">{"TAB1",#N/A,TRUE,"GENERAL";"TAB2",#N/A,TRUE,"GENERAL";"TAB3",#N/A,TRUE,"GENERAL";"TAB4",#N/A,TRUE,"GENERAL";"TAB5",#N/A,TRUE,"GENERAL"}</definedName>
    <definedName name="jkl" hidden="1">{"TAB1",#N/A,TRUE,"GENERAL";"TAB2",#N/A,TRUE,"GENERAL";"TAB3",#N/A,TRUE,"GENERAL";"TAB4",#N/A,TRUE,"GENERAL";"TAB5",#N/A,TRUE,"GENERAL"}</definedName>
    <definedName name="jklj" localSheetId="9" hidden="1">#REF!</definedName>
    <definedName name="jklj" localSheetId="5" hidden="1">#REF!</definedName>
    <definedName name="jklj" localSheetId="10" hidden="1">#REF!</definedName>
    <definedName name="jklj" localSheetId="6" hidden="1">#REF!</definedName>
    <definedName name="jklj" localSheetId="13" hidden="1">#REF!</definedName>
    <definedName name="jklj" localSheetId="12" hidden="1">#REF!</definedName>
    <definedName name="jklj" hidden="1">#REF!</definedName>
    <definedName name="jn" localSheetId="9">#REF!</definedName>
    <definedName name="jn" localSheetId="5">#REF!</definedName>
    <definedName name="jn" localSheetId="10">#REF!</definedName>
    <definedName name="jn" localSheetId="6">#REF!</definedName>
    <definedName name="jn" localSheetId="13">#REF!</definedName>
    <definedName name="jn" localSheetId="12">#REF!</definedName>
    <definedName name="jn">#REF!</definedName>
    <definedName name="jñ" localSheetId="9">#REF!</definedName>
    <definedName name="jñ" localSheetId="5">#REF!</definedName>
    <definedName name="jñ" localSheetId="10">#REF!</definedName>
    <definedName name="jñ" localSheetId="6">#REF!</definedName>
    <definedName name="jñ" localSheetId="13">#REF!</definedName>
    <definedName name="jñ" localSheetId="12">#REF!</definedName>
    <definedName name="jñ">#REF!</definedName>
    <definedName name="jo" localSheetId="9">#REF!</definedName>
    <definedName name="jo" localSheetId="5">#REF!</definedName>
    <definedName name="jo" localSheetId="10">#REF!</definedName>
    <definedName name="jo" localSheetId="6">#REF!</definedName>
    <definedName name="jo" localSheetId="13">#REF!</definedName>
    <definedName name="jo" localSheetId="12">#REF!</definedName>
    <definedName name="jo">#REF!</definedName>
    <definedName name="Job_number" localSheetId="9">#REF!</definedName>
    <definedName name="Job_number" localSheetId="5">#REF!</definedName>
    <definedName name="Job_number" localSheetId="10">#REF!</definedName>
    <definedName name="Job_number" localSheetId="6">#REF!</definedName>
    <definedName name="Job_number" localSheetId="13">#REF!</definedName>
    <definedName name="Job_number" localSheetId="12">#REF!</definedName>
    <definedName name="Job_number">#REF!</definedName>
    <definedName name="JobNo" localSheetId="9">#REF!</definedName>
    <definedName name="JobNo" localSheetId="5">#REF!</definedName>
    <definedName name="JobNo" localSheetId="10">#REF!</definedName>
    <definedName name="JobNo" localSheetId="6">#REF!</definedName>
    <definedName name="JobNo" localSheetId="13">#REF!</definedName>
    <definedName name="JobNo" localSheetId="12">#REF!</definedName>
    <definedName name="JobNo">#REF!</definedName>
    <definedName name="Jornal" localSheetId="10">#REF!</definedName>
    <definedName name="Jornal" localSheetId="12">[24]Jornal!$A$12:$I$31</definedName>
    <definedName name="Jornal">#REF!</definedName>
    <definedName name="jose" localSheetId="9">#REF!</definedName>
    <definedName name="jose" localSheetId="5">#REF!</definedName>
    <definedName name="jose" localSheetId="10">#REF!</definedName>
    <definedName name="jose" localSheetId="6">#REF!</definedName>
    <definedName name="jose" localSheetId="13">#REF!</definedName>
    <definedName name="jose" localSheetId="12">#REF!</definedName>
    <definedName name="jose">#REF!</definedName>
    <definedName name="Jose1" localSheetId="9">#REF!</definedName>
    <definedName name="Jose1" localSheetId="5">#REF!</definedName>
    <definedName name="Jose1" localSheetId="10">#REF!</definedName>
    <definedName name="Jose1" localSheetId="6">#REF!</definedName>
    <definedName name="Jose1" localSheetId="13">#REF!</definedName>
    <definedName name="Jose1" localSheetId="12">#REF!</definedName>
    <definedName name="Jose1">#REF!</definedName>
    <definedName name="jose3" localSheetId="9">#REF!</definedName>
    <definedName name="jose3" localSheetId="5">#REF!</definedName>
    <definedName name="jose3" localSheetId="10">#REF!</definedName>
    <definedName name="jose3" localSheetId="6">#REF!</definedName>
    <definedName name="jose3" localSheetId="13">#REF!</definedName>
    <definedName name="jose3" localSheetId="12">#REF!</definedName>
    <definedName name="jose3">#REF!</definedName>
    <definedName name="jqm" localSheetId="9">#REF!</definedName>
    <definedName name="jqm" localSheetId="5">#REF!</definedName>
    <definedName name="jqm" localSheetId="10">#REF!</definedName>
    <definedName name="jqm" localSheetId="6">#REF!</definedName>
    <definedName name="jqm" localSheetId="13">#REF!</definedName>
    <definedName name="jqm" localSheetId="12">#REF!</definedName>
    <definedName name="jqm">#REF!</definedName>
    <definedName name="JRYJ" localSheetId="9" hidden="1">{"via1",#N/A,TRUE,"general";"via2",#N/A,TRUE,"general";"via3",#N/A,TRUE,"general"}</definedName>
    <definedName name="JRYJ" localSheetId="5" hidden="1">{"via1",#N/A,TRUE,"general";"via2",#N/A,TRUE,"general";"via3",#N/A,TRUE,"general"}</definedName>
    <definedName name="JRYJ" localSheetId="10" hidden="1">{"via1",#N/A,TRUE,"general";"via2",#N/A,TRUE,"general";"via3",#N/A,TRUE,"general"}</definedName>
    <definedName name="JRYJ" localSheetId="6" hidden="1">{"via1",#N/A,TRUE,"general";"via2",#N/A,TRUE,"general";"via3",#N/A,TRUE,"general"}</definedName>
    <definedName name="JRYJ" localSheetId="13" hidden="1">{"via1",#N/A,TRUE,"general";"via2",#N/A,TRUE,"general";"via3",#N/A,TRUE,"general"}</definedName>
    <definedName name="JRYJ" localSheetId="12" hidden="1">{"via1",#N/A,TRUE,"general";"via2",#N/A,TRUE,"general";"via3",#N/A,TRUE,"general"}</definedName>
    <definedName name="JRYJ" hidden="1">{"via1",#N/A,TRUE,"general";"via2",#N/A,TRUE,"general";"via3",#N/A,TRUE,"general"}</definedName>
    <definedName name="jt" localSheetId="9">#REF!</definedName>
    <definedName name="jt" localSheetId="5">#REF!</definedName>
    <definedName name="jt" localSheetId="10">#REF!</definedName>
    <definedName name="jt" localSheetId="6">#REF!</definedName>
    <definedName name="jt" localSheetId="13">#REF!</definedName>
    <definedName name="jt" localSheetId="12">#REF!</definedName>
    <definedName name="jt">#REF!</definedName>
    <definedName name="jtyj" localSheetId="9" hidden="1">{"TAB1",#N/A,TRUE,"GENERAL";"TAB2",#N/A,TRUE,"GENERAL";"TAB3",#N/A,TRUE,"GENERAL";"TAB4",#N/A,TRUE,"GENERAL";"TAB5",#N/A,TRUE,"GENERAL"}</definedName>
    <definedName name="jtyj" localSheetId="5" hidden="1">{"TAB1",#N/A,TRUE,"GENERAL";"TAB2",#N/A,TRUE,"GENERAL";"TAB3",#N/A,TRUE,"GENERAL";"TAB4",#N/A,TRUE,"GENERAL";"TAB5",#N/A,TRUE,"GENERAL"}</definedName>
    <definedName name="jtyj" localSheetId="10" hidden="1">{"TAB1",#N/A,TRUE,"GENERAL";"TAB2",#N/A,TRUE,"GENERAL";"TAB3",#N/A,TRUE,"GENERAL";"TAB4",#N/A,TRUE,"GENERAL";"TAB5",#N/A,TRUE,"GENERAL"}</definedName>
    <definedName name="jtyj" localSheetId="6" hidden="1">{"TAB1",#N/A,TRUE,"GENERAL";"TAB2",#N/A,TRUE,"GENERAL";"TAB3",#N/A,TRUE,"GENERAL";"TAB4",#N/A,TRUE,"GENERAL";"TAB5",#N/A,TRUE,"GENERAL"}</definedName>
    <definedName name="jtyj" localSheetId="13" hidden="1">{"TAB1",#N/A,TRUE,"GENERAL";"TAB2",#N/A,TRUE,"GENERAL";"TAB3",#N/A,TRUE,"GENERAL";"TAB4",#N/A,TRUE,"GENERAL";"TAB5",#N/A,TRUE,"GENERAL"}</definedName>
    <definedName name="jtyj" localSheetId="12"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5"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2" hidden="1">{"TAB1",#N/A,TRUE,"GENERAL";"TAB2",#N/A,TRUE,"GENERAL";"TAB3",#N/A,TRUE,"GENERAL";"TAB4",#N/A,TRUE,"GENERAL";"TAB5",#N/A,TRUE,"GENERAL"}</definedName>
    <definedName name="jtyry" hidden="1">{"TAB1",#N/A,TRUE,"GENERAL";"TAB2",#N/A,TRUE,"GENERAL";"TAB3",#N/A,TRUE,"GENERAL";"TAB4",#N/A,TRUE,"GENERAL";"TAB5",#N/A,TRUE,"GENERAL"}</definedName>
    <definedName name="jui" localSheetId="9">#REF!</definedName>
    <definedName name="jui" localSheetId="5">#REF!</definedName>
    <definedName name="jui" localSheetId="10">#REF!</definedName>
    <definedName name="jui" localSheetId="6">#REF!</definedName>
    <definedName name="jui" localSheetId="13">#REF!</definedName>
    <definedName name="jui" localSheetId="12">#REF!</definedName>
    <definedName name="jui">#REF!</definedName>
    <definedName name="juj" localSheetId="9" hidden="1">{"via1",#N/A,TRUE,"general";"via2",#N/A,TRUE,"general";"via3",#N/A,TRUE,"general"}</definedName>
    <definedName name="juj" localSheetId="5" hidden="1">{"via1",#N/A,TRUE,"general";"via2",#N/A,TRUE,"general";"via3",#N/A,TRUE,"general"}</definedName>
    <definedName name="juj" localSheetId="10" hidden="1">{"via1",#N/A,TRUE,"general";"via2",#N/A,TRUE,"general";"via3",#N/A,TRUE,"general"}</definedName>
    <definedName name="juj" localSheetId="6" hidden="1">{"via1",#N/A,TRUE,"general";"via2",#N/A,TRUE,"general";"via3",#N/A,TRUE,"general"}</definedName>
    <definedName name="juj" localSheetId="13" hidden="1">{"via1",#N/A,TRUE,"general";"via2",#N/A,TRUE,"general";"via3",#N/A,TRUE,"general"}</definedName>
    <definedName name="juj" localSheetId="12"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5" hidden="1">{"via1",#N/A,TRUE,"general";"via2",#N/A,TRUE,"general";"via3",#N/A,TRUE,"general"}</definedName>
    <definedName name="jujcx" localSheetId="10" hidden="1">{"via1",#N/A,TRUE,"general";"via2",#N/A,TRUE,"general";"via3",#N/A,TRUE,"general"}</definedName>
    <definedName name="jujcx" localSheetId="6" hidden="1">{"via1",#N/A,TRUE,"general";"via2",#N/A,TRUE,"general";"via3",#N/A,TRUE,"general"}</definedName>
    <definedName name="jujcx" localSheetId="13" hidden="1">{"via1",#N/A,TRUE,"general";"via2",#N/A,TRUE,"general";"via3",#N/A,TRUE,"general"}</definedName>
    <definedName name="jujcx" localSheetId="12"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5" hidden="1">{"via1",#N/A,TRUE,"general";"via2",#N/A,TRUE,"general";"via3",#N/A,TRUE,"general"}</definedName>
    <definedName name="jujuj" localSheetId="10" hidden="1">{"via1",#N/A,TRUE,"general";"via2",#N/A,TRUE,"general";"via3",#N/A,TRUE,"general"}</definedName>
    <definedName name="jujuj" localSheetId="6" hidden="1">{"via1",#N/A,TRUE,"general";"via2",#N/A,TRUE,"general";"via3",#N/A,TRUE,"general"}</definedName>
    <definedName name="jujuj" localSheetId="13" hidden="1">{"via1",#N/A,TRUE,"general";"via2",#N/A,TRUE,"general";"via3",#N/A,TRUE,"general"}</definedName>
    <definedName name="jujuj" localSheetId="12"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2" hidden="1">{"TAB1",#N/A,TRUE,"GENERAL";"TAB2",#N/A,TRUE,"GENERAL";"TAB3",#N/A,TRUE,"GENERAL";"TAB4",#N/A,TRUE,"GENERAL";"TAB5",#N/A,TRUE,"GENERAL"}</definedName>
    <definedName name="jujujuju" hidden="1">{"TAB1",#N/A,TRUE,"GENERAL";"TAB2",#N/A,TRUE,"GENERAL";"TAB3",#N/A,TRUE,"GENERAL";"TAB4",#N/A,TRUE,"GENERAL";"TAB5",#N/A,TRUE,"GENERAL"}</definedName>
    <definedName name="JUL" localSheetId="12">#REF!</definedName>
    <definedName name="JUL">#REF!</definedName>
    <definedName name="jun" localSheetId="9">#REF!</definedName>
    <definedName name="jun" localSheetId="5">#REF!</definedName>
    <definedName name="jun" localSheetId="10">#REF!</definedName>
    <definedName name="jun" localSheetId="6">#REF!</definedName>
    <definedName name="jun" localSheetId="13">#REF!</definedName>
    <definedName name="jun" localSheetId="12">#REF!</definedName>
    <definedName name="jun">#REF!</definedName>
    <definedName name="JUNE3" localSheetId="9">#REF!</definedName>
    <definedName name="JUNE3" localSheetId="5">#REF!</definedName>
    <definedName name="JUNE3" localSheetId="10">#REF!</definedName>
    <definedName name="JUNE3" localSheetId="6">#REF!</definedName>
    <definedName name="JUNE3" localSheetId="13">#REF!</definedName>
    <definedName name="JUNE3" localSheetId="12">#REF!</definedName>
    <definedName name="JUNE3">#REF!</definedName>
    <definedName name="junebs" localSheetId="9">#REF!</definedName>
    <definedName name="junebs" localSheetId="5">#REF!</definedName>
    <definedName name="junebs" localSheetId="10">#REF!</definedName>
    <definedName name="junebs" localSheetId="6">#REF!</definedName>
    <definedName name="junebs" localSheetId="13">#REF!</definedName>
    <definedName name="junebs" localSheetId="12">#REF!</definedName>
    <definedName name="junebs">#REF!</definedName>
    <definedName name="juneint" localSheetId="9">#REF!</definedName>
    <definedName name="juneint" localSheetId="5">#REF!</definedName>
    <definedName name="juneint" localSheetId="10">#REF!</definedName>
    <definedName name="juneint" localSheetId="6">#REF!</definedName>
    <definedName name="juneint" localSheetId="13">#REF!</definedName>
    <definedName name="juneint" localSheetId="12">#REF!</definedName>
    <definedName name="juneint">#REF!</definedName>
    <definedName name="juneint1" localSheetId="9">#REF!</definedName>
    <definedName name="juneint1" localSheetId="5">#REF!</definedName>
    <definedName name="juneint1" localSheetId="10">#REF!</definedName>
    <definedName name="juneint1" localSheetId="6">#REF!</definedName>
    <definedName name="juneint1" localSheetId="13">#REF!</definedName>
    <definedName name="juneint1" localSheetId="12">#REF!</definedName>
    <definedName name="juneint1">#REF!</definedName>
    <definedName name="juneint2" localSheetId="9">#REF!</definedName>
    <definedName name="juneint2" localSheetId="5">#REF!</definedName>
    <definedName name="juneint2" localSheetId="10">#REF!</definedName>
    <definedName name="juneint2" localSheetId="6">#REF!</definedName>
    <definedName name="juneint2" localSheetId="13">#REF!</definedName>
    <definedName name="juneint2" localSheetId="12">#REF!</definedName>
    <definedName name="juneint2">#REF!</definedName>
    <definedName name="JUNEINT3" localSheetId="9">#REF!</definedName>
    <definedName name="JUNEINT3" localSheetId="5">#REF!</definedName>
    <definedName name="JUNEINT3" localSheetId="10">#REF!</definedName>
    <definedName name="JUNEINT3" localSheetId="6">#REF!</definedName>
    <definedName name="JUNEINT3" localSheetId="13">#REF!</definedName>
    <definedName name="JUNEINT3" localSheetId="12">#REF!</definedName>
    <definedName name="JUNEINT3">#REF!</definedName>
    <definedName name="juuuhb" localSheetId="9"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2" hidden="1">{"TAB1",#N/A,TRUE,"GENERAL";"TAB2",#N/A,TRUE,"GENERAL";"TAB3",#N/A,TRUE,"GENERAL";"TAB4",#N/A,TRUE,"GENERAL";"TAB5",#N/A,TRUE,"GENERAL"}</definedName>
    <definedName name="juuuhb" hidden="1">{"TAB1",#N/A,TRUE,"GENERAL";"TAB2",#N/A,TRUE,"GENERAL";"TAB3",#N/A,TRUE,"GENERAL";"TAB4",#N/A,TRUE,"GENERAL";"TAB5",#N/A,TRUE,"GENERAL"}</definedName>
    <definedName name="juy" localSheetId="9">#REF!</definedName>
    <definedName name="juy" localSheetId="5">#REF!</definedName>
    <definedName name="juy" localSheetId="10">#REF!</definedName>
    <definedName name="juy" localSheetId="6">#REF!</definedName>
    <definedName name="juy" localSheetId="13">#REF!</definedName>
    <definedName name="juy" localSheetId="12">#REF!</definedName>
    <definedName name="juy">#REF!</definedName>
    <definedName name="jyjt7" localSheetId="9" hidden="1">{"via1",#N/A,TRUE,"general";"via2",#N/A,TRUE,"general";"via3",#N/A,TRUE,"general"}</definedName>
    <definedName name="jyjt7" localSheetId="5" hidden="1">{"via1",#N/A,TRUE,"general";"via2",#N/A,TRUE,"general";"via3",#N/A,TRUE,"general"}</definedName>
    <definedName name="jyjt7" localSheetId="10" hidden="1">{"via1",#N/A,TRUE,"general";"via2",#N/A,TRUE,"general";"via3",#N/A,TRUE,"general"}</definedName>
    <definedName name="jyjt7" localSheetId="6" hidden="1">{"via1",#N/A,TRUE,"general";"via2",#N/A,TRUE,"general";"via3",#N/A,TRUE,"general"}</definedName>
    <definedName name="jyjt7" localSheetId="13" hidden="1">{"via1",#N/A,TRUE,"general";"via2",#N/A,TRUE,"general";"via3",#N/A,TRUE,"general"}</definedName>
    <definedName name="jyjt7" localSheetId="12"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5" hidden="1">{"via1",#N/A,TRUE,"general";"via2",#N/A,TRUE,"general";"via3",#N/A,TRUE,"general"}</definedName>
    <definedName name="jyt" localSheetId="10" hidden="1">{"via1",#N/A,TRUE,"general";"via2",#N/A,TRUE,"general";"via3",#N/A,TRUE,"general"}</definedName>
    <definedName name="jyt" localSheetId="6" hidden="1">{"via1",#N/A,TRUE,"general";"via2",#N/A,TRUE,"general";"via3",#N/A,TRUE,"general"}</definedName>
    <definedName name="jyt" localSheetId="13" hidden="1">{"via1",#N/A,TRUE,"general";"via2",#N/A,TRUE,"general";"via3",#N/A,TRUE,"general"}</definedName>
    <definedName name="jyt" localSheetId="12"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5" hidden="1">{"via1",#N/A,TRUE,"general";"via2",#N/A,TRUE,"general";"via3",#N/A,TRUE,"general"}</definedName>
    <definedName name="jytj" localSheetId="10" hidden="1">{"via1",#N/A,TRUE,"general";"via2",#N/A,TRUE,"general";"via3",#N/A,TRUE,"general"}</definedName>
    <definedName name="jytj" localSheetId="6" hidden="1">{"via1",#N/A,TRUE,"general";"via2",#N/A,TRUE,"general";"via3",#N/A,TRUE,"general"}</definedName>
    <definedName name="jytj" localSheetId="13" hidden="1">{"via1",#N/A,TRUE,"general";"via2",#N/A,TRUE,"general";"via3",#N/A,TRUE,"general"}</definedName>
    <definedName name="jytj" localSheetId="12"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5" hidden="1">{"via1",#N/A,TRUE,"general";"via2",#N/A,TRUE,"general";"via3",#N/A,TRUE,"general"}</definedName>
    <definedName name="jyuju" localSheetId="10" hidden="1">{"via1",#N/A,TRUE,"general";"via2",#N/A,TRUE,"general";"via3",#N/A,TRUE,"general"}</definedName>
    <definedName name="jyuju" localSheetId="6" hidden="1">{"via1",#N/A,TRUE,"general";"via2",#N/A,TRUE,"general";"via3",#N/A,TRUE,"general"}</definedName>
    <definedName name="jyuju" localSheetId="13" hidden="1">{"via1",#N/A,TRUE,"general";"via2",#N/A,TRUE,"general";"via3",#N/A,TRUE,"general"}</definedName>
    <definedName name="jyuju" localSheetId="12"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5" hidden="1">{"via1",#N/A,TRUE,"general";"via2",#N/A,TRUE,"general";"via3",#N/A,TRUE,"general"}</definedName>
    <definedName name="jyujyuj" localSheetId="10" hidden="1">{"via1",#N/A,TRUE,"general";"via2",#N/A,TRUE,"general";"via3",#N/A,TRUE,"general"}</definedName>
    <definedName name="jyujyuj" localSheetId="6" hidden="1">{"via1",#N/A,TRUE,"general";"via2",#N/A,TRUE,"general";"via3",#N/A,TRUE,"general"}</definedName>
    <definedName name="jyujyuj" localSheetId="13" hidden="1">{"via1",#N/A,TRUE,"general";"via2",#N/A,TRUE,"general";"via3",#N/A,TRUE,"general"}</definedName>
    <definedName name="jyujyuj" localSheetId="12" hidden="1">{"via1",#N/A,TRUE,"general";"via2",#N/A,TRUE,"general";"via3",#N/A,TRUE,"general"}</definedName>
    <definedName name="jyujyuj" hidden="1">{"via1",#N/A,TRUE,"general";"via2",#N/A,TRUE,"general";"via3",#N/A,TRUE,"general"}</definedName>
    <definedName name="K" localSheetId="9">#REF!</definedName>
    <definedName name="K" localSheetId="5">#REF!</definedName>
    <definedName name="K" localSheetId="10">#REF!</definedName>
    <definedName name="K" localSheetId="6">#REF!</definedName>
    <definedName name="K" localSheetId="13">#REF!</definedName>
    <definedName name="K" localSheetId="12">#REF!</definedName>
    <definedName name="K">#REF!</definedName>
    <definedName name="K0F1" localSheetId="9">#REF!</definedName>
    <definedName name="K0F1" localSheetId="5">#REF!</definedName>
    <definedName name="K0F1" localSheetId="10">#REF!</definedName>
    <definedName name="K0F1" localSheetId="6">#REF!</definedName>
    <definedName name="K0F1" localSheetId="13">#REF!</definedName>
    <definedName name="K0F1" localSheetId="12">#REF!</definedName>
    <definedName name="K0F1">#REF!</definedName>
    <definedName name="K0F2" localSheetId="9">#REF!</definedName>
    <definedName name="K0F2" localSheetId="5">#REF!</definedName>
    <definedName name="K0F2" localSheetId="10">#REF!</definedName>
    <definedName name="K0F2" localSheetId="6">#REF!</definedName>
    <definedName name="K0F2" localSheetId="13">#REF!</definedName>
    <definedName name="K0F2" localSheetId="12">#REF!</definedName>
    <definedName name="K0F2">#REF!</definedName>
    <definedName name="K10ALO" localSheetId="9">#REF!</definedName>
    <definedName name="K10ALO" localSheetId="5">#REF!</definedName>
    <definedName name="K10ALO" localSheetId="10">#REF!</definedName>
    <definedName name="K10ALO" localSheetId="6">#REF!</definedName>
    <definedName name="K10ALO" localSheetId="13">#REF!</definedName>
    <definedName name="K10ALO" localSheetId="12">#REF!</definedName>
    <definedName name="K10ALO">#REF!</definedName>
    <definedName name="K11ALO" localSheetId="9">#REF!</definedName>
    <definedName name="K11ALO" localSheetId="5">#REF!</definedName>
    <definedName name="K11ALO" localSheetId="10">#REF!</definedName>
    <definedName name="K11ALO" localSheetId="6">#REF!</definedName>
    <definedName name="K11ALO" localSheetId="13">#REF!</definedName>
    <definedName name="K11ALO" localSheetId="12">#REF!</definedName>
    <definedName name="K11ALO">#REF!</definedName>
    <definedName name="K1F1" localSheetId="9">#REF!</definedName>
    <definedName name="K1F1" localSheetId="5">#REF!</definedName>
    <definedName name="K1F1" localSheetId="10">#REF!</definedName>
    <definedName name="K1F1" localSheetId="6">#REF!</definedName>
    <definedName name="K1F1" localSheetId="13">#REF!</definedName>
    <definedName name="K1F1" localSheetId="12">#REF!</definedName>
    <definedName name="K1F1">#REF!</definedName>
    <definedName name="K1F2" localSheetId="9">#REF!</definedName>
    <definedName name="K1F2" localSheetId="5">#REF!</definedName>
    <definedName name="K1F2" localSheetId="10">#REF!</definedName>
    <definedName name="K1F2" localSheetId="6">#REF!</definedName>
    <definedName name="K1F2" localSheetId="13">#REF!</definedName>
    <definedName name="K1F2" localSheetId="12">#REF!</definedName>
    <definedName name="K1F2">#REF!</definedName>
    <definedName name="K2F1" localSheetId="9">#REF!</definedName>
    <definedName name="K2F1" localSheetId="5">#REF!</definedName>
    <definedName name="K2F1" localSheetId="10">#REF!</definedName>
    <definedName name="K2F1" localSheetId="6">#REF!</definedName>
    <definedName name="K2F1" localSheetId="13">#REF!</definedName>
    <definedName name="K2F1" localSheetId="12">#REF!</definedName>
    <definedName name="K2F1">#REF!</definedName>
    <definedName name="K2F2" localSheetId="9">#REF!</definedName>
    <definedName name="K2F2" localSheetId="5">#REF!</definedName>
    <definedName name="K2F2" localSheetId="10">#REF!</definedName>
    <definedName name="K2F2" localSheetId="6">#REF!</definedName>
    <definedName name="K2F2" localSheetId="13">#REF!</definedName>
    <definedName name="K2F2" localSheetId="12">#REF!</definedName>
    <definedName name="K2F2">#REF!</definedName>
    <definedName name="K3F1" localSheetId="9">#REF!</definedName>
    <definedName name="K3F1" localSheetId="5">#REF!</definedName>
    <definedName name="K3F1" localSheetId="10">#REF!</definedName>
    <definedName name="K3F1" localSheetId="6">#REF!</definedName>
    <definedName name="K3F1" localSheetId="13">#REF!</definedName>
    <definedName name="K3F1" localSheetId="12">#REF!</definedName>
    <definedName name="K3F1">#REF!</definedName>
    <definedName name="K3F2" localSheetId="9">#REF!</definedName>
    <definedName name="K3F2" localSheetId="5">#REF!</definedName>
    <definedName name="K3F2" localSheetId="10">#REF!</definedName>
    <definedName name="K3F2" localSheetId="6">#REF!</definedName>
    <definedName name="K3F2" localSheetId="13">#REF!</definedName>
    <definedName name="K3F2" localSheetId="12">#REF!</definedName>
    <definedName name="K3F2">#REF!</definedName>
    <definedName name="K4F1" localSheetId="9">#REF!</definedName>
    <definedName name="K4F1" localSheetId="5">#REF!</definedName>
    <definedName name="K4F1" localSheetId="10">#REF!</definedName>
    <definedName name="K4F1" localSheetId="6">#REF!</definedName>
    <definedName name="K4F1" localSheetId="13">#REF!</definedName>
    <definedName name="K4F1" localSheetId="12">#REF!</definedName>
    <definedName name="K4F1">#REF!</definedName>
    <definedName name="K4F2" localSheetId="9">#REF!</definedName>
    <definedName name="K4F2" localSheetId="5">#REF!</definedName>
    <definedName name="K4F2" localSheetId="10">#REF!</definedName>
    <definedName name="K4F2" localSheetId="6">#REF!</definedName>
    <definedName name="K4F2" localSheetId="13">#REF!</definedName>
    <definedName name="K4F2" localSheetId="12">#REF!</definedName>
    <definedName name="K4F2">#REF!</definedName>
    <definedName name="K5F1" localSheetId="9">#REF!</definedName>
    <definedName name="K5F1" localSheetId="5">#REF!</definedName>
    <definedName name="K5F1" localSheetId="10">#REF!</definedName>
    <definedName name="K5F1" localSheetId="6">#REF!</definedName>
    <definedName name="K5F1" localSheetId="13">#REF!</definedName>
    <definedName name="K5F1" localSheetId="12">#REF!</definedName>
    <definedName name="K5F1">#REF!</definedName>
    <definedName name="K5F2" localSheetId="9">#REF!</definedName>
    <definedName name="K5F2" localSheetId="5">#REF!</definedName>
    <definedName name="K5F2" localSheetId="10">#REF!</definedName>
    <definedName name="K5F2" localSheetId="6">#REF!</definedName>
    <definedName name="K5F2" localSheetId="13">#REF!</definedName>
    <definedName name="K5F2" localSheetId="12">#REF!</definedName>
    <definedName name="K5F2">#REF!</definedName>
    <definedName name="K6F1" localSheetId="9">#REF!</definedName>
    <definedName name="K6F1" localSheetId="5">#REF!</definedName>
    <definedName name="K6F1" localSheetId="10">#REF!</definedName>
    <definedName name="K6F1" localSheetId="6">#REF!</definedName>
    <definedName name="K6F1" localSheetId="13">#REF!</definedName>
    <definedName name="K6F1" localSheetId="12">#REF!</definedName>
    <definedName name="K6F1">#REF!</definedName>
    <definedName name="K6F2" localSheetId="9">#REF!</definedName>
    <definedName name="K6F2" localSheetId="5">#REF!</definedName>
    <definedName name="K6F2" localSheetId="10">#REF!</definedName>
    <definedName name="K6F2" localSheetId="6">#REF!</definedName>
    <definedName name="K6F2" localSheetId="13">#REF!</definedName>
    <definedName name="K6F2" localSheetId="12">#REF!</definedName>
    <definedName name="K6F2">#REF!</definedName>
    <definedName name="K7F1" localSheetId="9">#REF!</definedName>
    <definedName name="K7F1" localSheetId="5">#REF!</definedName>
    <definedName name="K7F1" localSheetId="10">#REF!</definedName>
    <definedName name="K7F1" localSheetId="6">#REF!</definedName>
    <definedName name="K7F1" localSheetId="13">#REF!</definedName>
    <definedName name="K7F1" localSheetId="12">#REF!</definedName>
    <definedName name="K7F1">#REF!</definedName>
    <definedName name="K7F2" localSheetId="9">#REF!</definedName>
    <definedName name="K7F2" localSheetId="5">#REF!</definedName>
    <definedName name="K7F2" localSheetId="10">#REF!</definedName>
    <definedName name="K7F2" localSheetId="6">#REF!</definedName>
    <definedName name="K7F2" localSheetId="13">#REF!</definedName>
    <definedName name="K7F2" localSheetId="12">#REF!</definedName>
    <definedName name="K7F2">#REF!</definedName>
    <definedName name="K8ALO" localSheetId="9">#REF!</definedName>
    <definedName name="K8ALO" localSheetId="5">#REF!</definedName>
    <definedName name="K8ALO" localSheetId="10">#REF!</definedName>
    <definedName name="K8ALO" localSheetId="6">#REF!</definedName>
    <definedName name="K8ALO" localSheetId="13">#REF!</definedName>
    <definedName name="K8ALO" localSheetId="12">#REF!</definedName>
    <definedName name="K8ALO">#REF!</definedName>
    <definedName name="K8F1" localSheetId="9">#REF!</definedName>
    <definedName name="K8F1" localSheetId="5">#REF!</definedName>
    <definedName name="K8F1" localSheetId="10">#REF!</definedName>
    <definedName name="K8F1" localSheetId="6">#REF!</definedName>
    <definedName name="K8F1" localSheetId="13">#REF!</definedName>
    <definedName name="K8F1" localSheetId="12">#REF!</definedName>
    <definedName name="K8F1">#REF!</definedName>
    <definedName name="K8F2" localSheetId="9">#REF!</definedName>
    <definedName name="K8F2" localSheetId="5">#REF!</definedName>
    <definedName name="K8F2" localSheetId="10">#REF!</definedName>
    <definedName name="K8F2" localSheetId="6">#REF!</definedName>
    <definedName name="K8F2" localSheetId="13">#REF!</definedName>
    <definedName name="K8F2" localSheetId="12">#REF!</definedName>
    <definedName name="K8F2">#REF!</definedName>
    <definedName name="K9ALO" localSheetId="9">#REF!</definedName>
    <definedName name="K9ALO" localSheetId="5">#REF!</definedName>
    <definedName name="K9ALO" localSheetId="10">#REF!</definedName>
    <definedName name="K9ALO" localSheetId="6">#REF!</definedName>
    <definedName name="K9ALO" localSheetId="13">#REF!</definedName>
    <definedName name="K9ALO" localSheetId="12">#REF!</definedName>
    <definedName name="K9ALO">#REF!</definedName>
    <definedName name="KFMDKMKF" localSheetId="12">#REF!</definedName>
    <definedName name="KFMDKMKF">#REF!</definedName>
    <definedName name="KgAcero" localSheetId="9">#REF!</definedName>
    <definedName name="KgAcero" localSheetId="5">#REF!</definedName>
    <definedName name="KgAcero" localSheetId="10">#REF!</definedName>
    <definedName name="KgAcero" localSheetId="6">#REF!</definedName>
    <definedName name="KgAcero" localSheetId="13">#REF!</definedName>
    <definedName name="KgAcero" localSheetId="12">#REF!</definedName>
    <definedName name="KgAcero">#REF!</definedName>
    <definedName name="kgkgkg" localSheetId="9" hidden="1">{#N/A,#N/A,TRUE,"INGENIERIA";#N/A,#N/A,TRUE,"COMPRAS";#N/A,#N/A,TRUE,"DIRECCION";#N/A,#N/A,TRUE,"RESUMEN"}</definedName>
    <definedName name="kgkgkg" localSheetId="5" hidden="1">{#N/A,#N/A,TRUE,"INGENIERIA";#N/A,#N/A,TRUE,"COMPRAS";#N/A,#N/A,TRUE,"DIRECCION";#N/A,#N/A,TRUE,"RESUMEN"}</definedName>
    <definedName name="kgkgkg" localSheetId="10" hidden="1">{#N/A,#N/A,TRUE,"INGENIERIA";#N/A,#N/A,TRUE,"COMPRAS";#N/A,#N/A,TRUE,"DIRECCION";#N/A,#N/A,TRUE,"RESUMEN"}</definedName>
    <definedName name="kgkgkg" localSheetId="6" hidden="1">{#N/A,#N/A,TRUE,"INGENIERIA";#N/A,#N/A,TRUE,"COMPRAS";#N/A,#N/A,TRUE,"DIRECCION";#N/A,#N/A,TRUE,"RESUMEN"}</definedName>
    <definedName name="kgkgkg" localSheetId="13" hidden="1">{#N/A,#N/A,TRUE,"INGENIERIA";#N/A,#N/A,TRUE,"COMPRAS";#N/A,#N/A,TRUE,"DIRECCION";#N/A,#N/A,TRUE,"RESUMEN"}</definedName>
    <definedName name="kgkgkg" localSheetId="12" hidden="1">{#N/A,#N/A,TRUE,"INGENIERIA";#N/A,#N/A,TRUE,"COMPRAS";#N/A,#N/A,TRUE,"DIRECCION";#N/A,#N/A,TRUE,"RESUMEN"}</definedName>
    <definedName name="kgkgkg" hidden="1">{#N/A,#N/A,TRUE,"INGENIERIA";#N/A,#N/A,TRUE,"COMPRAS";#N/A,#N/A,TRUE,"DIRECCION";#N/A,#N/A,TRUE,"RESUMEN"}</definedName>
    <definedName name="KHGGH" localSheetId="9" hidden="1">{"via1",#N/A,TRUE,"general";"via2",#N/A,TRUE,"general";"via3",#N/A,TRUE,"general"}</definedName>
    <definedName name="KHGGH" localSheetId="5" hidden="1">{"via1",#N/A,TRUE,"general";"via2",#N/A,TRUE,"general";"via3",#N/A,TRUE,"general"}</definedName>
    <definedName name="KHGGH" localSheetId="10" hidden="1">{"via1",#N/A,TRUE,"general";"via2",#N/A,TRUE,"general";"via3",#N/A,TRUE,"general"}</definedName>
    <definedName name="KHGGH" localSheetId="6" hidden="1">{"via1",#N/A,TRUE,"general";"via2",#N/A,TRUE,"general";"via3",#N/A,TRUE,"general"}</definedName>
    <definedName name="KHGGH" localSheetId="13" hidden="1">{"via1",#N/A,TRUE,"general";"via2",#N/A,TRUE,"general";"via3",#N/A,TRUE,"general"}</definedName>
    <definedName name="KHGGH" localSheetId="12" hidden="1">{"via1",#N/A,TRUE,"general";"via2",#N/A,TRUE,"general";"via3",#N/A,TRUE,"general"}</definedName>
    <definedName name="KHGGH" hidden="1">{"via1",#N/A,TRUE,"general";"via2",#N/A,TRUE,"general";"via3",#N/A,TRUE,"general"}</definedName>
    <definedName name="KHJ" localSheetId="12">#REF!</definedName>
    <definedName name="KHJ">#REF!</definedName>
    <definedName name="khjk7" localSheetId="9" hidden="1">{"TAB1",#N/A,TRUE,"GENERAL";"TAB2",#N/A,TRUE,"GENERAL";"TAB3",#N/A,TRUE,"GENERAL";"TAB4",#N/A,TRUE,"GENERAL";"TAB5",#N/A,TRUE,"GENERAL"}</definedName>
    <definedName name="khjk7" localSheetId="5"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2"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5" hidden="1">{"via1",#N/A,TRUE,"general";"via2",#N/A,TRUE,"general";"via3",#N/A,TRUE,"general"}</definedName>
    <definedName name="kikik" localSheetId="10" hidden="1">{"via1",#N/A,TRUE,"general";"via2",#N/A,TRUE,"general";"via3",#N/A,TRUE,"general"}</definedName>
    <definedName name="kikik" localSheetId="6" hidden="1">{"via1",#N/A,TRUE,"general";"via2",#N/A,TRUE,"general";"via3",#N/A,TRUE,"general"}</definedName>
    <definedName name="kikik" localSheetId="13" hidden="1">{"via1",#N/A,TRUE,"general";"via2",#N/A,TRUE,"general";"via3",#N/A,TRUE,"general"}</definedName>
    <definedName name="kikik" localSheetId="12" hidden="1">{"via1",#N/A,TRUE,"general";"via2",#N/A,TRUE,"general";"via3",#N/A,TRUE,"general"}</definedName>
    <definedName name="kikik" hidden="1">{"via1",#N/A,TRUE,"general";"via2",#N/A,TRUE,"general";"via3",#N/A,TRUE,"general"}</definedName>
    <definedName name="kio" localSheetId="9">#REF!</definedName>
    <definedName name="kio" localSheetId="5">#REF!</definedName>
    <definedName name="kio" localSheetId="10">#REF!</definedName>
    <definedName name="kio" localSheetId="6">#REF!</definedName>
    <definedName name="kio" localSheetId="13">#REF!</definedName>
    <definedName name="kio" localSheetId="12">#REF!</definedName>
    <definedName name="kio">#REF!</definedName>
    <definedName name="kip" localSheetId="9">#REF!</definedName>
    <definedName name="kip" localSheetId="5">#REF!</definedName>
    <definedName name="kip" localSheetId="10">#REF!</definedName>
    <definedName name="kip" localSheetId="6">#REF!</definedName>
    <definedName name="kip" localSheetId="13">#REF!</definedName>
    <definedName name="kip" localSheetId="12">#REF!</definedName>
    <definedName name="kip">#REF!</definedName>
    <definedName name="KitCarretera" localSheetId="9">#REF!</definedName>
    <definedName name="KitCarretera" localSheetId="5">#REF!</definedName>
    <definedName name="KitCarretera" localSheetId="10">#REF!</definedName>
    <definedName name="KitCarretera" localSheetId="6">#REF!</definedName>
    <definedName name="KitCarretera" localSheetId="13">#REF!</definedName>
    <definedName name="KitCarretera" localSheetId="12">#REF!</definedName>
    <definedName name="KitCarretera">#REF!</definedName>
    <definedName name="KitCarreteraCostos" localSheetId="9">#REF!</definedName>
    <definedName name="KitCarreteraCostos" localSheetId="5">#REF!</definedName>
    <definedName name="KitCarreteraCostos" localSheetId="10">#REF!</definedName>
    <definedName name="KitCarreteraCostos" localSheetId="6">#REF!</definedName>
    <definedName name="KitCarreteraCostos" localSheetId="13">#REF!</definedName>
    <definedName name="KitCarreteraCostos" localSheetId="12">#REF!</definedName>
    <definedName name="KitCarreteraCostos">#REF!</definedName>
    <definedName name="KJH" localSheetId="9">#REF!</definedName>
    <definedName name="KJH" localSheetId="5">#REF!</definedName>
    <definedName name="KJH" localSheetId="10">#REF!</definedName>
    <definedName name="KJH" localSheetId="6">#REF!</definedName>
    <definedName name="KJH" localSheetId="13">#REF!</definedName>
    <definedName name="KJH" localSheetId="12">#REF!</definedName>
    <definedName name="KJH">#REF!</definedName>
    <definedName name="kjhkd" localSheetId="9" hidden="1">{"via1",#N/A,TRUE,"general";"via2",#N/A,TRUE,"general";"via3",#N/A,TRUE,"general"}</definedName>
    <definedName name="kjhkd" localSheetId="5" hidden="1">{"via1",#N/A,TRUE,"general";"via2",#N/A,TRUE,"general";"via3",#N/A,TRUE,"general"}</definedName>
    <definedName name="kjhkd" localSheetId="10" hidden="1">{"via1",#N/A,TRUE,"general";"via2",#N/A,TRUE,"general";"via3",#N/A,TRUE,"general"}</definedName>
    <definedName name="kjhkd" localSheetId="6" hidden="1">{"via1",#N/A,TRUE,"general";"via2",#N/A,TRUE,"general";"via3",#N/A,TRUE,"general"}</definedName>
    <definedName name="kjhkd" localSheetId="13" hidden="1">{"via1",#N/A,TRUE,"general";"via2",#N/A,TRUE,"general";"via3",#N/A,TRUE,"general"}</definedName>
    <definedName name="kjhkd" localSheetId="12" hidden="1">{"via1",#N/A,TRUE,"general";"via2",#N/A,TRUE,"general";"via3",#N/A,TRUE,"general"}</definedName>
    <definedName name="kjhkd" hidden="1">{"via1",#N/A,TRUE,"general";"via2",#N/A,TRUE,"general";"via3",#N/A,TRUE,"general"}</definedName>
    <definedName name="kjk" localSheetId="9" hidden="1">{"via1",#N/A,TRUE,"general";"via2",#N/A,TRUE,"general";"via3",#N/A,TRUE,"general"}</definedName>
    <definedName name="kjk" localSheetId="5" hidden="1">{"via1",#N/A,TRUE,"general";"via2",#N/A,TRUE,"general";"via3",#N/A,TRUE,"general"}</definedName>
    <definedName name="kjk" localSheetId="10" hidden="1">{"via1",#N/A,TRUE,"general";"via2",#N/A,TRUE,"general";"via3",#N/A,TRUE,"general"}</definedName>
    <definedName name="kjk" localSheetId="6" hidden="1">{"via1",#N/A,TRUE,"general";"via2",#N/A,TRUE,"general";"via3",#N/A,TRUE,"general"}</definedName>
    <definedName name="kjk" localSheetId="13" hidden="1">{"via1",#N/A,TRUE,"general";"via2",#N/A,TRUE,"general";"via3",#N/A,TRUE,"general"}</definedName>
    <definedName name="kjk" localSheetId="12" hidden="1">{"via1",#N/A,TRUE,"general";"via2",#N/A,TRUE,"general";"via3",#N/A,TRUE,"general"}</definedName>
    <definedName name="kjk" hidden="1">{"via1",#N/A,TRUE,"general";"via2",#N/A,TRUE,"general";"via3",#N/A,TRUE,"general"}</definedName>
    <definedName name="kjkjk" localSheetId="9">#REF!</definedName>
    <definedName name="kjkjk" localSheetId="5">#REF!</definedName>
    <definedName name="kjkjk" localSheetId="10">#REF!</definedName>
    <definedName name="kjkjk" localSheetId="6">#REF!</definedName>
    <definedName name="kjkjk" localSheetId="13">#REF!</definedName>
    <definedName name="kjkjk" localSheetId="12">#REF!</definedName>
    <definedName name="kjkjk">#REF!</definedName>
    <definedName name="kjljkl" localSheetId="9">#REF!</definedName>
    <definedName name="kjljkl" localSheetId="5">#REF!</definedName>
    <definedName name="kjljkl" localSheetId="10">#REF!</definedName>
    <definedName name="kjljkl" localSheetId="6">#REF!</definedName>
    <definedName name="kjljkl" localSheetId="13">#REF!</definedName>
    <definedName name="kjljkl" localSheetId="12">#REF!</definedName>
    <definedName name="kjljkl">#REF!</definedName>
    <definedName name="kjtrkjr" localSheetId="9" hidden="1">{"via1",#N/A,TRUE,"general";"via2",#N/A,TRUE,"general";"via3",#N/A,TRUE,"general"}</definedName>
    <definedName name="kjtrkjr" localSheetId="5" hidden="1">{"via1",#N/A,TRUE,"general";"via2",#N/A,TRUE,"general";"via3",#N/A,TRUE,"general"}</definedName>
    <definedName name="kjtrkjr" localSheetId="10" hidden="1">{"via1",#N/A,TRUE,"general";"via2",#N/A,TRUE,"general";"via3",#N/A,TRUE,"general"}</definedName>
    <definedName name="kjtrkjr" localSheetId="6" hidden="1">{"via1",#N/A,TRUE,"general";"via2",#N/A,TRUE,"general";"via3",#N/A,TRUE,"general"}</definedName>
    <definedName name="kjtrkjr" localSheetId="13" hidden="1">{"via1",#N/A,TRUE,"general";"via2",#N/A,TRUE,"general";"via3",#N/A,TRUE,"general"}</definedName>
    <definedName name="kjtrkjr" localSheetId="12" hidden="1">{"via1",#N/A,TRUE,"general";"via2",#N/A,TRUE,"general";"via3",#N/A,TRUE,"general"}</definedName>
    <definedName name="kjtrkjr" hidden="1">{"via1",#N/A,TRUE,"general";"via2",#N/A,TRUE,"general";"via3",#N/A,TRUE,"general"}</definedName>
    <definedName name="kk" localSheetId="9">#REF!</definedName>
    <definedName name="kk" localSheetId="5">#REF!</definedName>
    <definedName name="kk" localSheetId="10">#REF!</definedName>
    <definedName name="kk" localSheetId="6">#REF!</definedName>
    <definedName name="kk" localSheetId="13">#REF!</definedName>
    <definedName name="kk" localSheetId="12">#REF!</definedName>
    <definedName name="KK">#REF!</definedName>
    <definedName name="KKK" localSheetId="9">#REF!</definedName>
    <definedName name="KKK" localSheetId="5">#REF!</definedName>
    <definedName name="KKK" localSheetId="10">#REF!</definedName>
    <definedName name="KKK" localSheetId="6">#REF!</definedName>
    <definedName name="KKK" localSheetId="13">#REF!</definedName>
    <definedName name="KKK" localSheetId="12">#REF!</definedName>
    <definedName name="KKK">#REF!</definedName>
    <definedName name="kkkki" localSheetId="9" hidden="1">{"via1",#N/A,TRUE,"general";"via2",#N/A,TRUE,"general";"via3",#N/A,TRUE,"general"}</definedName>
    <definedName name="kkkki" localSheetId="5" hidden="1">{"via1",#N/A,TRUE,"general";"via2",#N/A,TRUE,"general";"via3",#N/A,TRUE,"general"}</definedName>
    <definedName name="kkkki" localSheetId="10" hidden="1">{"via1",#N/A,TRUE,"general";"via2",#N/A,TRUE,"general";"via3",#N/A,TRUE,"general"}</definedName>
    <definedName name="kkkki" localSheetId="6" hidden="1">{"via1",#N/A,TRUE,"general";"via2",#N/A,TRUE,"general";"via3",#N/A,TRUE,"general"}</definedName>
    <definedName name="kkkki" localSheetId="13" hidden="1">{"via1",#N/A,TRUE,"general";"via2",#N/A,TRUE,"general";"via3",#N/A,TRUE,"general"}</definedName>
    <definedName name="kkkki" localSheetId="12"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2" hidden="1">{"TAB1",#N/A,TRUE,"GENERAL";"TAB2",#N/A,TRUE,"GENERAL";"TAB3",#N/A,TRUE,"GENERAL";"TAB4",#N/A,TRUE,"GENERAL";"TAB5",#N/A,TRUE,"GENERAL"}</definedName>
    <definedName name="kkkkkki" hidden="1">{"TAB1",#N/A,TRUE,"GENERAL";"TAB2",#N/A,TRUE,"GENERAL";"TAB3",#N/A,TRUE,"GENERAL";"TAB4",#N/A,TRUE,"GENERAL";"TAB5",#N/A,TRUE,"GENERAL"}</definedName>
    <definedName name="kkkkkkk" localSheetId="9">#REF!</definedName>
    <definedName name="kkkkkkk" localSheetId="5">#REF!</definedName>
    <definedName name="kkkkkkk" localSheetId="10">#REF!</definedName>
    <definedName name="kkkkkkk" localSheetId="6">#REF!</definedName>
    <definedName name="kkkkkkk" localSheetId="13">#REF!</definedName>
    <definedName name="kkkkkkk" localSheetId="12">#REF!</definedName>
    <definedName name="kkkkkkk">#REF!</definedName>
    <definedName name="kkkkkkkk" localSheetId="9">#REF!</definedName>
    <definedName name="kkkkkkkk" localSheetId="5">#REF!</definedName>
    <definedName name="kkkkkkkk" localSheetId="10">#REF!</definedName>
    <definedName name="kkkkkkkk" localSheetId="6">#REF!</definedName>
    <definedName name="kkkkkkkk" localSheetId="13">#REF!</definedName>
    <definedName name="kkkkkkkk" localSheetId="12">#REF!</definedName>
    <definedName name="kkkkkkkk">#REF!</definedName>
    <definedName name="kkkkkkkkkkk" localSheetId="9">#REF!</definedName>
    <definedName name="kkkkkkkkkkk" localSheetId="5">#REF!</definedName>
    <definedName name="kkkkkkkkkkk" localSheetId="10">#REF!</definedName>
    <definedName name="kkkkkkkkkkk" localSheetId="6">#REF!</definedName>
    <definedName name="kkkkkkkkkkk" localSheetId="13">#REF!</definedName>
    <definedName name="kkkkkkkkkkk" localSheetId="12">#REF!</definedName>
    <definedName name="kkkkkkkkkkk">#REF!</definedName>
    <definedName name="kl" localSheetId="9">#REF!</definedName>
    <definedName name="kl" localSheetId="5">#REF!</definedName>
    <definedName name="kl" localSheetId="10">#REF!</definedName>
    <definedName name="kl" localSheetId="6">#REF!</definedName>
    <definedName name="kl" localSheetId="13">#REF!</definedName>
    <definedName name="kl" localSheetId="12">#REF!</definedName>
    <definedName name="kl">#REF!</definedName>
    <definedName name="kñy" localSheetId="9">#REF!</definedName>
    <definedName name="kñy" localSheetId="5">#REF!</definedName>
    <definedName name="kñy" localSheetId="10">#REF!</definedName>
    <definedName name="kñy" localSheetId="6">#REF!</definedName>
    <definedName name="kñy" localSheetId="13">#REF!</definedName>
    <definedName name="kñy" localSheetId="12">#REF!</definedName>
    <definedName name="kñy">#REF!</definedName>
    <definedName name="ko" localSheetId="10">#REF!</definedName>
    <definedName name="ko" localSheetId="12">[86]items!$C$4:$J$247</definedName>
    <definedName name="ko">#REF!</definedName>
    <definedName name="KORN" localSheetId="9" hidden="1">{#N/A,#N/A,TRUE,"INGENIERIA";#N/A,#N/A,TRUE,"COMPRAS";#N/A,#N/A,TRUE,"DIRECCION";#N/A,#N/A,TRUE,"RESUMEN"}</definedName>
    <definedName name="KORN" localSheetId="5" hidden="1">{#N/A,#N/A,TRUE,"INGENIERIA";#N/A,#N/A,TRUE,"COMPRAS";#N/A,#N/A,TRUE,"DIRECCION";#N/A,#N/A,TRUE,"RESUMEN"}</definedName>
    <definedName name="KORN" localSheetId="10" hidden="1">{#N/A,#N/A,TRUE,"INGENIERIA";#N/A,#N/A,TRUE,"COMPRAS";#N/A,#N/A,TRUE,"DIRECCION";#N/A,#N/A,TRUE,"RESUMEN"}</definedName>
    <definedName name="KORN" localSheetId="6" hidden="1">{#N/A,#N/A,TRUE,"INGENIERIA";#N/A,#N/A,TRUE,"COMPRAS";#N/A,#N/A,TRUE,"DIRECCION";#N/A,#N/A,TRUE,"RESUMEN"}</definedName>
    <definedName name="KORN" localSheetId="13" hidden="1">{#N/A,#N/A,TRUE,"INGENIERIA";#N/A,#N/A,TRUE,"COMPRAS";#N/A,#N/A,TRUE,"DIRECCION";#N/A,#N/A,TRUE,"RESUMEN"}</definedName>
    <definedName name="KORN" localSheetId="12" hidden="1">{#N/A,#N/A,TRUE,"INGENIERIA";#N/A,#N/A,TRUE,"COMPRAS";#N/A,#N/A,TRUE,"DIRECCION";#N/A,#N/A,TRUE,"RESUMEN"}</definedName>
    <definedName name="KORN" hidden="1">{#N/A,#N/A,TRUE,"INGENIERIA";#N/A,#N/A,TRUE,"COMPRAS";#N/A,#N/A,TRUE,"DIRECCION";#N/A,#N/A,TRUE,"RESUMEN"}</definedName>
    <definedName name="KP" localSheetId="9">#REF!</definedName>
    <definedName name="KP" localSheetId="5">#REF!</definedName>
    <definedName name="KP" localSheetId="10">#REF!</definedName>
    <definedName name="KP" localSheetId="6">#REF!</definedName>
    <definedName name="KP" localSheetId="13">#REF!</definedName>
    <definedName name="KP" localSheetId="12">#REF!</definedName>
    <definedName name="KP">#REF!</definedName>
    <definedName name="krtrk" localSheetId="9" hidden="1">{"via1",#N/A,TRUE,"general";"via2",#N/A,TRUE,"general";"via3",#N/A,TRUE,"general"}</definedName>
    <definedName name="krtrk" localSheetId="5" hidden="1">{"via1",#N/A,TRUE,"general";"via2",#N/A,TRUE,"general";"via3",#N/A,TRUE,"general"}</definedName>
    <definedName name="krtrk" localSheetId="10" hidden="1">{"via1",#N/A,TRUE,"general";"via2",#N/A,TRUE,"general";"via3",#N/A,TRUE,"general"}</definedName>
    <definedName name="krtrk" localSheetId="6" hidden="1">{"via1",#N/A,TRUE,"general";"via2",#N/A,TRUE,"general";"via3",#N/A,TRUE,"general"}</definedName>
    <definedName name="krtrk" localSheetId="13" hidden="1">{"via1",#N/A,TRUE,"general";"via2",#N/A,TRUE,"general";"via3",#N/A,TRUE,"general"}</definedName>
    <definedName name="krtrk" localSheetId="12" hidden="1">{"via1",#N/A,TRUE,"general";"via2",#N/A,TRUE,"general";"via3",#N/A,TRUE,"general"}</definedName>
    <definedName name="krtrk" hidden="1">{"via1",#N/A,TRUE,"general";"via2",#N/A,TRUE,"general";"via3",#N/A,TRUE,"general"}</definedName>
    <definedName name="KTES_AL" localSheetId="9">#REF!</definedName>
    <definedName name="KTES_AL" localSheetId="5">#REF!</definedName>
    <definedName name="KTES_AL" localSheetId="10">#REF!</definedName>
    <definedName name="KTES_AL" localSheetId="6">#REF!</definedName>
    <definedName name="KTES_AL" localSheetId="13">#REF!</definedName>
    <definedName name="KTES_AL" localSheetId="12">#REF!</definedName>
    <definedName name="KTES_AL">#REF!</definedName>
    <definedName name="kuh" localSheetId="9">#REF!</definedName>
    <definedName name="kuh" localSheetId="5">#REF!</definedName>
    <definedName name="kuh" localSheetId="10">#REF!</definedName>
    <definedName name="kuh" localSheetId="6">#REF!</definedName>
    <definedName name="kuh" localSheetId="13">#REF!</definedName>
    <definedName name="kuh" localSheetId="12">#REF!</definedName>
    <definedName name="kuh">#REF!</definedName>
    <definedName name="kuy" localSheetId="9">#REF!</definedName>
    <definedName name="kuy" localSheetId="5">#REF!</definedName>
    <definedName name="kuy" localSheetId="10">#REF!</definedName>
    <definedName name="kuy" localSheetId="6">#REF!</definedName>
    <definedName name="kuy" localSheetId="13">#REF!</definedName>
    <definedName name="kuy" localSheetId="12">#REF!</definedName>
    <definedName name="kuy">#REF!</definedName>
    <definedName name="kyr" localSheetId="9" hidden="1">{"TAB1",#N/A,TRUE,"GENERAL";"TAB2",#N/A,TRUE,"GENERAL";"TAB3",#N/A,TRUE,"GENERAL";"TAB4",#N/A,TRUE,"GENERAL";"TAB5",#N/A,TRUE,"GENERAL"}</definedName>
    <definedName name="kyr" localSheetId="5" hidden="1">{"TAB1",#N/A,TRUE,"GENERAL";"TAB2",#N/A,TRUE,"GENERAL";"TAB3",#N/A,TRUE,"GENERAL";"TAB4",#N/A,TRUE,"GENERAL";"TAB5",#N/A,TRUE,"GENERAL"}</definedName>
    <definedName name="kyr" localSheetId="10" hidden="1">{"TAB1",#N/A,TRUE,"GENERAL";"TAB2",#N/A,TRUE,"GENERAL";"TAB3",#N/A,TRUE,"GENERAL";"TAB4",#N/A,TRUE,"GENERAL";"TAB5",#N/A,TRUE,"GENERAL"}</definedName>
    <definedName name="kyr" localSheetId="6" hidden="1">{"TAB1",#N/A,TRUE,"GENERAL";"TAB2",#N/A,TRUE,"GENERAL";"TAB3",#N/A,TRUE,"GENERAL";"TAB4",#N/A,TRUE,"GENERAL";"TAB5",#N/A,TRUE,"GENERAL"}</definedName>
    <definedName name="kyr" localSheetId="13" hidden="1">{"TAB1",#N/A,TRUE,"GENERAL";"TAB2",#N/A,TRUE,"GENERAL";"TAB3",#N/A,TRUE,"GENERAL";"TAB4",#N/A,TRUE,"GENERAL";"TAB5",#N/A,TRUE,"GENERAL"}</definedName>
    <definedName name="kyr" localSheetId="12" hidden="1">{"TAB1",#N/A,TRUE,"GENERAL";"TAB2",#N/A,TRUE,"GENERAL";"TAB3",#N/A,TRUE,"GENERAL";"TAB4",#N/A,TRUE,"GENERAL";"TAB5",#N/A,TRUE,"GENERAL"}</definedName>
    <definedName name="kyr" hidden="1">{"TAB1",#N/A,TRUE,"GENERAL";"TAB2",#N/A,TRUE,"GENERAL";"TAB3",#N/A,TRUE,"GENERAL";"TAB4",#N/A,TRUE,"GENERAL";"TAB5",#N/A,TRUE,"GENERAL"}</definedName>
    <definedName name="L" localSheetId="12">#REF!</definedName>
    <definedName name="L">#REF!</definedName>
    <definedName name="L.CARCAMO">#REF!</definedName>
    <definedName name="L.CIL">#REF!</definedName>
    <definedName name="L_">#REF!</definedName>
    <definedName name="L_L">#N/A</definedName>
    <definedName name="L_TUB">#REF!</definedName>
    <definedName name="La" localSheetId="9">#REF!</definedName>
    <definedName name="La" localSheetId="6">#REF!</definedName>
    <definedName name="La" localSheetId="12">#REF!</definedName>
    <definedName name="La">#REF!</definedName>
    <definedName name="largovertedero" localSheetId="9">#REF!</definedName>
    <definedName name="largovertedero" localSheetId="5">#REF!</definedName>
    <definedName name="largovertedero" localSheetId="10">#REF!</definedName>
    <definedName name="largovertedero" localSheetId="6">#REF!</definedName>
    <definedName name="largovertedero" localSheetId="13">#REF!</definedName>
    <definedName name="largovertedero" localSheetId="12">#REF!</definedName>
    <definedName name="largovertedero">#REF!</definedName>
    <definedName name="Last_Row" localSheetId="9">IF('.FM'!Values_Entered,Header_Row+'.FM'!Number_of_Payments,Header_Row)</definedName>
    <definedName name="Last_Row" localSheetId="5">IF(AUI!Values_Entered,Header_Row+AUI!Number_of_Payments,Header_Row)</definedName>
    <definedName name="Last_Row" localSheetId="10">IF('AUI '!Values_Entered,Header_Row+'AUI '!Number_of_Payments,Header_Row)</definedName>
    <definedName name="Last_Row" localSheetId="6">IF('FACTOR PRESTASIONAL'!Values_Entered,[0]!Header_Row+'FACTOR PRESTASIONAL'!Number_of_Payments,[0]!Header_Row)</definedName>
    <definedName name="Last_Row" localSheetId="13">IF('PGIO '!Values_Entered,Header_Row+'PGIO '!Number_of_Payments,Header_Row)</definedName>
    <definedName name="Last_Row" localSheetId="12">IF(PMT!Values_Entered,PMT!Header_Row+PMT!Number_of_Payments,PMT!Header_Row)</definedName>
    <definedName name="Last_Row">#N/A</definedName>
    <definedName name="lastdebt" localSheetId="9">#REF!</definedName>
    <definedName name="lastdebt" localSheetId="5">#REF!</definedName>
    <definedName name="lastdebt" localSheetId="10">#REF!</definedName>
    <definedName name="lastdebt" localSheetId="6">#REF!</definedName>
    <definedName name="lastdebt" localSheetId="13">#REF!</definedName>
    <definedName name="lastdebt" localSheetId="12">#REF!</definedName>
    <definedName name="lastdebt">#REF!</definedName>
    <definedName name="lastpref" localSheetId="9">#REF!</definedName>
    <definedName name="lastpref" localSheetId="5">#REF!</definedName>
    <definedName name="lastpref" localSheetId="10">#REF!</definedName>
    <definedName name="lastpref" localSheetId="6">#REF!</definedName>
    <definedName name="lastpref" localSheetId="13">#REF!</definedName>
    <definedName name="lastpref" localSheetId="12">#REF!</definedName>
    <definedName name="lastpref">#REF!</definedName>
    <definedName name="Lavamanos" localSheetId="9">#REF!</definedName>
    <definedName name="Lavamanos" localSheetId="5">#REF!</definedName>
    <definedName name="Lavamanos" localSheetId="10">#REF!</definedName>
    <definedName name="Lavamanos" localSheetId="6">#REF!</definedName>
    <definedName name="Lavamanos" localSheetId="12">[18]Insumos!#REF!</definedName>
    <definedName name="Lavamanos">#REF!</definedName>
    <definedName name="Lb" localSheetId="9">#REF!</definedName>
    <definedName name="Lb" localSheetId="5">#REF!</definedName>
    <definedName name="Lb" localSheetId="10">#REF!</definedName>
    <definedName name="Lb" localSheetId="6">#REF!</definedName>
    <definedName name="Lb" localSheetId="13">#REF!</definedName>
    <definedName name="Lb" localSheetId="12">#REF!</definedName>
    <definedName name="Lb">#REF!</definedName>
    <definedName name="Ld" localSheetId="9">#REF!</definedName>
    <definedName name="Ld" localSheetId="5">#REF!</definedName>
    <definedName name="Ld" localSheetId="10">#REF!</definedName>
    <definedName name="Ld" localSheetId="6">#REF!</definedName>
    <definedName name="Ld" localSheetId="13">#REF!</definedName>
    <definedName name="Ld" localSheetId="12">#REF!</definedName>
    <definedName name="Ld">#REF!</definedName>
    <definedName name="Le" localSheetId="9">#REF!</definedName>
    <definedName name="Le" localSheetId="5">#REF!</definedName>
    <definedName name="Le" localSheetId="10">#REF!</definedName>
    <definedName name="Le" localSheetId="6">#REF!</definedName>
    <definedName name="Le" localSheetId="13">#REF!</definedName>
    <definedName name="Le" localSheetId="12">#REF!</definedName>
    <definedName name="Le">#REF!</definedName>
    <definedName name="LEASING" localSheetId="9">#REF!</definedName>
    <definedName name="LEASING" localSheetId="5">#REF!</definedName>
    <definedName name="LEASING" localSheetId="10">#REF!</definedName>
    <definedName name="LEASING" localSheetId="6">#REF!</definedName>
    <definedName name="LEASING" localSheetId="13">#REF!</definedName>
    <definedName name="LEASING" localSheetId="12">#REF!</definedName>
    <definedName name="LEASING">#REF!</definedName>
    <definedName name="Left_Header" localSheetId="9" hidden="1">#REF!</definedName>
    <definedName name="Left_Header" localSheetId="5" hidden="1">#REF!</definedName>
    <definedName name="Left_Header" localSheetId="10" hidden="1">#REF!</definedName>
    <definedName name="Left_Header" localSheetId="6" hidden="1">#REF!</definedName>
    <definedName name="Left_Header" localSheetId="13" hidden="1">#REF!</definedName>
    <definedName name="Left_Header" localSheetId="12" hidden="1">#REF!</definedName>
    <definedName name="Left_Header" hidden="1">#REF!</definedName>
    <definedName name="lev0.1" localSheetId="9">#REF!</definedName>
    <definedName name="lev0.1" localSheetId="5">#REF!</definedName>
    <definedName name="lev0.1" localSheetId="10">#REF!</definedName>
    <definedName name="lev0.1" localSheetId="6">#REF!</definedName>
    <definedName name="lev0.1" localSheetId="13">#REF!</definedName>
    <definedName name="lev0.1" localSheetId="12">#REF!</definedName>
    <definedName name="lev0.1">#REF!</definedName>
    <definedName name="Lf" localSheetId="9">#REF!</definedName>
    <definedName name="Lf" localSheetId="5">#REF!</definedName>
    <definedName name="Lf" localSheetId="10">#REF!</definedName>
    <definedName name="Lf" localSheetId="6">#REF!</definedName>
    <definedName name="Lf" localSheetId="13">#REF!</definedName>
    <definedName name="Lf" localSheetId="12">#REF!</definedName>
    <definedName name="Lf">#REF!</definedName>
    <definedName name="LG" localSheetId="9">#REF!</definedName>
    <definedName name="LG" localSheetId="5">#REF!</definedName>
    <definedName name="LG" localSheetId="10">#REF!</definedName>
    <definedName name="LG" localSheetId="6">#REF!</definedName>
    <definedName name="LG" localSheetId="13">#REF!</definedName>
    <definedName name="LG" localSheetId="12">#REF!</definedName>
    <definedName name="LG">#REF!</definedName>
    <definedName name="Lh" localSheetId="9">#REF!</definedName>
    <definedName name="Lh" localSheetId="5">#REF!</definedName>
    <definedName name="Lh" localSheetId="10">#REF!</definedName>
    <definedName name="Lh" localSheetId="6">#REF!</definedName>
    <definedName name="Lh" localSheetId="13">#REF!</definedName>
    <definedName name="Lh" localSheetId="12">#REF!</definedName>
    <definedName name="Lh">#REF!</definedName>
    <definedName name="Li" localSheetId="9">#REF!</definedName>
    <definedName name="Li" localSheetId="5">#REF!</definedName>
    <definedName name="Li" localSheetId="10">#REF!</definedName>
    <definedName name="Li" localSheetId="6">#REF!</definedName>
    <definedName name="Li" localSheetId="13">#REF!</definedName>
    <definedName name="Li" localSheetId="12">#REF!</definedName>
    <definedName name="Li">#REF!</definedName>
    <definedName name="LICITACION" localSheetId="9">#REF!</definedName>
    <definedName name="LICITACION" localSheetId="5">#REF!</definedName>
    <definedName name="LICITACION" localSheetId="10">#REF!</definedName>
    <definedName name="LICITACION" localSheetId="6">#REF!</definedName>
    <definedName name="LICITACION" localSheetId="13">#REF!</definedName>
    <definedName name="LICITACION" localSheetId="12">#REF!</definedName>
    <definedName name="LICITACION">#REF!</definedName>
    <definedName name="LIGBOQ" localSheetId="9">#REF!</definedName>
    <definedName name="LIGBOQ" localSheetId="5">#REF!</definedName>
    <definedName name="LIGBOQ" localSheetId="10">#REF!</definedName>
    <definedName name="LIGBOQ" localSheetId="6">#REF!</definedName>
    <definedName name="LIGBOQ" localSheetId="13">#REF!</definedName>
    <definedName name="LIGBOQ" localSheetId="12">#REF!</definedName>
    <definedName name="LIGBOQ">#REF!</definedName>
    <definedName name="LIGGARDE" localSheetId="9">#REF!</definedName>
    <definedName name="LIGGARDE" localSheetId="5">#REF!</definedName>
    <definedName name="LIGGARDE" localSheetId="10">#REF!</definedName>
    <definedName name="LIGGARDE" localSheetId="6">#REF!</definedName>
    <definedName name="LIGGARDE" localSheetId="13">#REF!</definedName>
    <definedName name="LIGGARDE" localSheetId="12">#REF!</definedName>
    <definedName name="LIGGARDE">#REF!</definedName>
    <definedName name="LIGRECAP" localSheetId="9">#REF!</definedName>
    <definedName name="LIGRECAP" localSheetId="5">#REF!</definedName>
    <definedName name="LIGRECAP" localSheetId="10">#REF!</definedName>
    <definedName name="LIGRECAP" localSheetId="6">#REF!</definedName>
    <definedName name="LIGRECAP" localSheetId="13">#REF!</definedName>
    <definedName name="LIGRECAP" localSheetId="12">#REF!</definedName>
    <definedName name="LIGRECAP">#REF!</definedName>
    <definedName name="LIGTITRE" localSheetId="9">#REF!</definedName>
    <definedName name="LIGTITRE" localSheetId="5">#REF!</definedName>
    <definedName name="LIGTITRE" localSheetId="10">#REF!</definedName>
    <definedName name="LIGTITRE" localSheetId="6">#REF!</definedName>
    <definedName name="LIGTITRE" localSheetId="13">#REF!</definedName>
    <definedName name="LIGTITRE" localSheetId="12">#REF!</definedName>
    <definedName name="LIGTITRE">#REF!</definedName>
    <definedName name="LIJOIJOI" localSheetId="9">#REF!</definedName>
    <definedName name="LIJOIJOI" localSheetId="5">#REF!</definedName>
    <definedName name="LIJOIJOI" localSheetId="10">#REF!</definedName>
    <definedName name="LIJOIJOI" localSheetId="6">#REF!</definedName>
    <definedName name="LIJOIJOI" localSheetId="13">#REF!</definedName>
    <definedName name="LIJOIJOI" localSheetId="12">#REF!</definedName>
    <definedName name="LIJOIJOI">#REF!</definedName>
    <definedName name="LIMATESA" localSheetId="9">#REF!</definedName>
    <definedName name="LIMATESA" localSheetId="5">#REF!</definedName>
    <definedName name="LIMATESA" localSheetId="10">#REF!</definedName>
    <definedName name="LIMATESA" localSheetId="6">#REF!</definedName>
    <definedName name="LIMATESA" localSheetId="13">#REF!</definedName>
    <definedName name="LIMATESA" localSheetId="12">#REF!</definedName>
    <definedName name="LIMATESA">#REF!</definedName>
    <definedName name="limcount" hidden="1">1</definedName>
    <definedName name="LIMPIO">#REF!</definedName>
    <definedName name="LINA" localSheetId="9">#REF!</definedName>
    <definedName name="LINA" localSheetId="5">#REF!</definedName>
    <definedName name="LINA" localSheetId="10">#REF!</definedName>
    <definedName name="LINA" localSheetId="6">#REF!</definedName>
    <definedName name="LINA" localSheetId="13">#REF!</definedName>
    <definedName name="LINA" localSheetId="12">#REF!</definedName>
    <definedName name="LINA">#REF!</definedName>
    <definedName name="linc1" localSheetId="10">#REF!</definedName>
    <definedName name="linc1" localSheetId="12">[12]Dimensiones!$B$15</definedName>
    <definedName name="linc1">#REF!</definedName>
    <definedName name="linc2" localSheetId="10">#REF!</definedName>
    <definedName name="linc2" localSheetId="12">[12]Dimensiones!$B$19</definedName>
    <definedName name="linc2">#REF!</definedName>
    <definedName name="linc3" localSheetId="10">#REF!</definedName>
    <definedName name="linc3" localSheetId="12">[12]Dimensiones!$B$23</definedName>
    <definedName name="linc3">#REF!</definedName>
    <definedName name="linc4" localSheetId="10">#REF!</definedName>
    <definedName name="linc4" localSheetId="12">[12]Dimensiones!$B$27</definedName>
    <definedName name="linc4">#REF!</definedName>
    <definedName name="linc5" localSheetId="10">#REF!</definedName>
    <definedName name="linc5" localSheetId="12">[12]Dimensiones!$B$31</definedName>
    <definedName name="linc5">#REF!</definedName>
    <definedName name="LINEA" localSheetId="10">#REF!</definedName>
    <definedName name="LINEA" localSheetId="12">[40]DATOS!$B$16</definedName>
    <definedName name="LINEA">#REF!</definedName>
    <definedName name="Liquor.SG" localSheetId="9">#REF!</definedName>
    <definedName name="Liquor.SG" localSheetId="5">#REF!</definedName>
    <definedName name="Liquor.SG" localSheetId="10">#REF!</definedName>
    <definedName name="Liquor.SG" localSheetId="6">#REF!</definedName>
    <definedName name="Liquor.SG" localSheetId="13">#REF!</definedName>
    <definedName name="Liquor.SG" localSheetId="12">#REF!</definedName>
    <definedName name="Liquor.SG">#REF!</definedName>
    <definedName name="LISBASE1" localSheetId="10">#REF!</definedName>
    <definedName name="LISBASE1" localSheetId="12">'[87]Lista Base'!$A$4:$C$2691</definedName>
    <definedName name="LISBASE1">#REF!</definedName>
    <definedName name="LISBASE2" localSheetId="10">#REF!</definedName>
    <definedName name="LISBASE2" localSheetId="12">'[88]Lista Base'!$A$4:$D$1999</definedName>
    <definedName name="LISBASE2">#REF!</definedName>
    <definedName name="LIST" localSheetId="9">#REF!</definedName>
    <definedName name="LIST" localSheetId="5">#REF!</definedName>
    <definedName name="LIST" localSheetId="10">#REF!</definedName>
    <definedName name="LIST" localSheetId="6">#REF!</definedName>
    <definedName name="LIST" localSheetId="13">#REF!</definedName>
    <definedName name="LIST" localSheetId="12">#REF!</definedName>
    <definedName name="LIST">#REF!</definedName>
    <definedName name="List_cuadrillas" localSheetId="9">#REF!</definedName>
    <definedName name="List_cuadrillas" localSheetId="5">#REF!</definedName>
    <definedName name="List_cuadrillas" localSheetId="10">#REF!</definedName>
    <definedName name="List_cuadrillas" localSheetId="6">#REF!</definedName>
    <definedName name="List_cuadrillas" localSheetId="13">#REF!</definedName>
    <definedName name="List_cuadrillas" localSheetId="12">#REF!</definedName>
    <definedName name="List_cuadrillas">#REF!</definedName>
    <definedName name="LISTA" localSheetId="9">#REF!</definedName>
    <definedName name="LISTA" localSheetId="5">#REF!</definedName>
    <definedName name="LISTA" localSheetId="10">#REF!</definedName>
    <definedName name="LISTA" localSheetId="6">#REF!</definedName>
    <definedName name="LISTA" localSheetId="13">#REF!</definedName>
    <definedName name="LISTA" localSheetId="12">#REF!</definedName>
    <definedName name="LISTA">#REF!</definedName>
    <definedName name="Lista_Mater" localSheetId="9">#REF!</definedName>
    <definedName name="Lista_Mater" localSheetId="5">#REF!</definedName>
    <definedName name="Lista_Mater" localSheetId="10">#REF!</definedName>
    <definedName name="Lista_Mater" localSheetId="6">#REF!</definedName>
    <definedName name="Lista_Mater" localSheetId="13">#REF!</definedName>
    <definedName name="Lista_Mater" localSheetId="12">#REF!</definedName>
    <definedName name="Lista_Mater">#REF!</definedName>
    <definedName name="Lista_MO" localSheetId="9">#REF!</definedName>
    <definedName name="Lista_MO" localSheetId="5">#REF!</definedName>
    <definedName name="Lista_MO" localSheetId="10">#REF!</definedName>
    <definedName name="Lista_MO" localSheetId="6">#REF!</definedName>
    <definedName name="Lista_MO" localSheetId="13">#REF!</definedName>
    <definedName name="Lista_MO" localSheetId="12">#REF!</definedName>
    <definedName name="Lista_MO">#REF!</definedName>
    <definedName name="ListaCantidad" localSheetId="9">#REF!</definedName>
    <definedName name="ListaCantidad" localSheetId="5">#REF!</definedName>
    <definedName name="ListaCantidad" localSheetId="10">#REF!</definedName>
    <definedName name="ListaCantidad" localSheetId="6">#REF!</definedName>
    <definedName name="ListaCantidad" localSheetId="13">#REF!</definedName>
    <definedName name="ListaCantidad" localSheetId="12">#REF!</definedName>
    <definedName name="ListaCantidad">#REF!</definedName>
    <definedName name="LISTADOEQUIPOS" localSheetId="10">#REF!</definedName>
    <definedName name="LISTADOEQUIPOS" localSheetId="12">[15]Equipo!$A$16:$A$80</definedName>
    <definedName name="LISTADOEQUIPOS">#REF!</definedName>
    <definedName name="LISTADOMATERIALES" localSheetId="10">#REF!</definedName>
    <definedName name="LISTADOMATERIALES" localSheetId="12">[15]Material!$A$11:$A$1009</definedName>
    <definedName name="LISTADOMATERIALES">#REF!</definedName>
    <definedName name="LISTADOMO" localSheetId="10">#REF!</definedName>
    <definedName name="LISTADOMO" localSheetId="12">[15]M.Obra!$A$21:$A$50</definedName>
    <definedName name="LISTADOMO">#REF!</definedName>
    <definedName name="LISTADOTRANSPORTES" localSheetId="10">#REF!</definedName>
    <definedName name="LISTADOTRANSPORTES" localSheetId="12">[15]Transp.!$A$16:$A$50</definedName>
    <definedName name="LISTADOTRANSPORTES">#REF!</definedName>
    <definedName name="ListaItem" localSheetId="9">#REF!</definedName>
    <definedName name="ListaItem" localSheetId="5">#REF!</definedName>
    <definedName name="ListaItem" localSheetId="10">#REF!</definedName>
    <definedName name="ListaItem" localSheetId="6">#REF!</definedName>
    <definedName name="ListaItem" localSheetId="13">#REF!</definedName>
    <definedName name="ListaItem" localSheetId="12">#REF!</definedName>
    <definedName name="ListaItem">#REF!</definedName>
    <definedName name="LISTON2" localSheetId="10">#REF!</definedName>
    <definedName name="LISTON2" localSheetId="12">[89]PRECIOS!$B$90</definedName>
    <definedName name="LISTON2">#REF!</definedName>
    <definedName name="LISTON2x4x15" localSheetId="10">#REF!</definedName>
    <definedName name="LISTON2x4x15" localSheetId="12">[89]PRECIOS!$B$45</definedName>
    <definedName name="LISTON2x4x15">#REF!</definedName>
    <definedName name="liuoo" localSheetId="9" hidden="1">{"TAB1",#N/A,TRUE,"GENERAL";"TAB2",#N/A,TRUE,"GENERAL";"TAB3",#N/A,TRUE,"GENERAL";"TAB4",#N/A,TRUE,"GENERAL";"TAB5",#N/A,TRUE,"GENERAL"}</definedName>
    <definedName name="liuoo" localSheetId="5"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2" hidden="1">{"TAB1",#N/A,TRUE,"GENERAL";"TAB2",#N/A,TRUE,"GENERAL";"TAB3",#N/A,TRUE,"GENERAL";"TAB4",#N/A,TRUE,"GENERAL";"TAB5",#N/A,TRUE,"GENERAL"}</definedName>
    <definedName name="liuoo" hidden="1">{"TAB1",#N/A,TRUE,"GENERAL";"TAB2",#N/A,TRUE,"GENERAL";"TAB3",#N/A,TRUE,"GENERAL";"TAB4",#N/A,TRUE,"GENERAL";"TAB5",#N/A,TRUE,"GENERAL"}</definedName>
    <definedName name="Lj" localSheetId="9">#REF!</definedName>
    <definedName name="Lj" localSheetId="5">#REF!</definedName>
    <definedName name="Lj" localSheetId="10">#REF!</definedName>
    <definedName name="Lj" localSheetId="6">#REF!</definedName>
    <definedName name="Lj" localSheetId="13">#REF!</definedName>
    <definedName name="Lj" localSheetId="12">#REF!</definedName>
    <definedName name="Lj">#REF!</definedName>
    <definedName name="Lk" localSheetId="9">#REF!</definedName>
    <definedName name="Lk" localSheetId="5">#REF!</definedName>
    <definedName name="Lk" localSheetId="10">#REF!</definedName>
    <definedName name="Lk" localSheetId="6">#REF!</definedName>
    <definedName name="Lk" localSheetId="13">#REF!</definedName>
    <definedName name="Lk" localSheetId="12">#REF!</definedName>
    <definedName name="Lk">#REF!</definedName>
    <definedName name="lkj" localSheetId="9" hidden="1">{"via1",#N/A,TRUE,"general";"via2",#N/A,TRUE,"general";"via3",#N/A,TRUE,"general"}</definedName>
    <definedName name="lkj" localSheetId="5" hidden="1">{"via1",#N/A,TRUE,"general";"via2",#N/A,TRUE,"general";"via3",#N/A,TRUE,"general"}</definedName>
    <definedName name="lkj" localSheetId="10" hidden="1">{"via1",#N/A,TRUE,"general";"via2",#N/A,TRUE,"general";"via3",#N/A,TRUE,"general"}</definedName>
    <definedName name="lkj" localSheetId="6" hidden="1">{"via1",#N/A,TRUE,"general";"via2",#N/A,TRUE,"general";"via3",#N/A,TRUE,"general"}</definedName>
    <definedName name="lkj" localSheetId="13" hidden="1">{"via1",#N/A,TRUE,"general";"via2",#N/A,TRUE,"general";"via3",#N/A,TRUE,"general"}</definedName>
    <definedName name="lkj" localSheetId="12"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2" hidden="1">{"TAB1",#N/A,TRUE,"GENERAL";"TAB2",#N/A,TRUE,"GENERAL";"TAB3",#N/A,TRUE,"GENERAL";"TAB4",#N/A,TRUE,"GENERAL";"TAB5",#N/A,TRUE,"GENERAL"}</definedName>
    <definedName name="LKJLJK" hidden="1">{"TAB1",#N/A,TRUE,"GENERAL";"TAB2",#N/A,TRUE,"GENERAL";"TAB3",#N/A,TRUE,"GENERAL";"TAB4",#N/A,TRUE,"GENERAL";"TAB5",#N/A,TRUE,"GENERAL"}</definedName>
    <definedName name="lkkl" localSheetId="9">#REF!</definedName>
    <definedName name="lkkl" localSheetId="5">#REF!</definedName>
    <definedName name="lkkl" localSheetId="10">#REF!</definedName>
    <definedName name="lkkl" localSheetId="6">#REF!</definedName>
    <definedName name="lkkl" localSheetId="13">#REF!</definedName>
    <definedName name="lkkl" localSheetId="12">#REF!</definedName>
    <definedName name="lkkl">#REF!</definedName>
    <definedName name="ll" localSheetId="9">#REF!</definedName>
    <definedName name="ll" localSheetId="5">#REF!</definedName>
    <definedName name="ll" localSheetId="10">#REF!</definedName>
    <definedName name="ll" localSheetId="6">#REF!</definedName>
    <definedName name="ll" localSheetId="13">#REF!</definedName>
    <definedName name="ll" localSheetId="12">#REF!</definedName>
    <definedName name="ll">#REF!</definedName>
    <definedName name="LLANTAS" localSheetId="12">#REF!</definedName>
    <definedName name="LLANTAS">#REF!</definedName>
    <definedName name="LLC_north_perc">50</definedName>
    <definedName name="LLC_south_perc">100</definedName>
    <definedName name="llenov" localSheetId="12">#REF!</definedName>
    <definedName name="llenov">#REF!</definedName>
    <definedName name="Lll" localSheetId="9">#REF!</definedName>
    <definedName name="Lll" localSheetId="5">#REF!</definedName>
    <definedName name="Lll" localSheetId="10">#REF!</definedName>
    <definedName name="Lll" localSheetId="6">#REF!</definedName>
    <definedName name="Lll" localSheetId="13">#REF!</definedName>
    <definedName name="Lll" localSheetId="12">#REF!</definedName>
    <definedName name="Lll">#REF!</definedName>
    <definedName name="llll" localSheetId="9">#REF!</definedName>
    <definedName name="llll" localSheetId="5">#REF!</definedName>
    <definedName name="llll" localSheetId="10">#REF!</definedName>
    <definedName name="llll" localSheetId="6">#REF!</definedName>
    <definedName name="llll" localSheetId="13">#REF!</definedName>
    <definedName name="llll" localSheetId="12">#REF!</definedName>
    <definedName name="llll">#REF!</definedName>
    <definedName name="lllllh" localSheetId="9" hidden="1">{"via1",#N/A,TRUE,"general";"via2",#N/A,TRUE,"general";"via3",#N/A,TRUE,"general"}</definedName>
    <definedName name="lllllh" localSheetId="5" hidden="1">{"via1",#N/A,TRUE,"general";"via2",#N/A,TRUE,"general";"via3",#N/A,TRUE,"general"}</definedName>
    <definedName name="lllllh" localSheetId="10" hidden="1">{"via1",#N/A,TRUE,"general";"via2",#N/A,TRUE,"general";"via3",#N/A,TRUE,"general"}</definedName>
    <definedName name="lllllh" localSheetId="6" hidden="1">{"via1",#N/A,TRUE,"general";"via2",#N/A,TRUE,"general";"via3",#N/A,TRUE,"general"}</definedName>
    <definedName name="lllllh" localSheetId="13" hidden="1">{"via1",#N/A,TRUE,"general";"via2",#N/A,TRUE,"general";"via3",#N/A,TRUE,"general"}</definedName>
    <definedName name="lllllh" localSheetId="12" hidden="1">{"via1",#N/A,TRUE,"general";"via2",#N/A,TRUE,"general";"via3",#N/A,TRUE,"general"}</definedName>
    <definedName name="lllllh" hidden="1">{"via1",#N/A,TRUE,"general";"via2",#N/A,TRUE,"general";"via3",#N/A,TRUE,"general"}</definedName>
    <definedName name="lllllllllll" localSheetId="9">#REF!</definedName>
    <definedName name="lllllllllll" localSheetId="5">#REF!</definedName>
    <definedName name="lllllllllll" localSheetId="10">#REF!</definedName>
    <definedName name="lllllllllll" localSheetId="6">#REF!</definedName>
    <definedName name="lllllllllll" localSheetId="13">#REF!</definedName>
    <definedName name="lllllllllll" localSheetId="12">#REF!</definedName>
    <definedName name="lllllllllll">#REF!</definedName>
    <definedName name="lllllllo" localSheetId="9" hidden="1">{"via1",#N/A,TRUE,"general";"via2",#N/A,TRUE,"general";"via3",#N/A,TRUE,"general"}</definedName>
    <definedName name="lllllllo" localSheetId="5" hidden="1">{"via1",#N/A,TRUE,"general";"via2",#N/A,TRUE,"general";"via3",#N/A,TRUE,"general"}</definedName>
    <definedName name="lllllllo" localSheetId="10" hidden="1">{"via1",#N/A,TRUE,"general";"via2",#N/A,TRUE,"general";"via3",#N/A,TRUE,"general"}</definedName>
    <definedName name="lllllllo" localSheetId="6" hidden="1">{"via1",#N/A,TRUE,"general";"via2",#N/A,TRUE,"general";"via3",#N/A,TRUE,"general"}</definedName>
    <definedName name="lllllllo" localSheetId="13" hidden="1">{"via1",#N/A,TRUE,"general";"via2",#N/A,TRUE,"general";"via3",#N/A,TRUE,"general"}</definedName>
    <definedName name="lllllllo" localSheetId="12" hidden="1">{"via1",#N/A,TRUE,"general";"via2",#N/A,TRUE,"general";"via3",#N/A,TRUE,"general"}</definedName>
    <definedName name="lllllllo" hidden="1">{"via1",#N/A,TRUE,"general";"via2",#N/A,TRUE,"general";"via3",#N/A,TRUE,"general"}</definedName>
    <definedName name="LLUVIA" localSheetId="9">#REF!</definedName>
    <definedName name="LLUVIA" localSheetId="5">#REF!</definedName>
    <definedName name="LLUVIA" localSheetId="10">#REF!</definedName>
    <definedName name="LLUVIA" localSheetId="6">#REF!</definedName>
    <definedName name="LLUVIA" localSheetId="13">#REF!</definedName>
    <definedName name="LLUVIA" localSheetId="12">#REF!</definedName>
    <definedName name="LLUVIA">#REF!</definedName>
    <definedName name="LM" localSheetId="9">#REF!</definedName>
    <definedName name="LM" localSheetId="5">#REF!</definedName>
    <definedName name="LM" localSheetId="10">#REF!</definedName>
    <definedName name="LM" localSheetId="6">#REF!</definedName>
    <definedName name="LM" localSheetId="13">#REF!</definedName>
    <definedName name="LM" localSheetId="12">#REF!</definedName>
    <definedName name="LM">#REF!</definedName>
    <definedName name="Ln" localSheetId="9">#REF!</definedName>
    <definedName name="Ln" localSheetId="5">#REF!</definedName>
    <definedName name="Ln" localSheetId="10">#REF!</definedName>
    <definedName name="Ln" localSheetId="6">#REF!</definedName>
    <definedName name="Ln" localSheetId="13">#REF!</definedName>
    <definedName name="Ln" localSheetId="12">#REF!</definedName>
    <definedName name="Ln">#REF!</definedName>
    <definedName name="LngCantVehic" localSheetId="9">#REF!</definedName>
    <definedName name="LngCantVehic" localSheetId="5">#REF!</definedName>
    <definedName name="LngCantVehic" localSheetId="10">#REF!</definedName>
    <definedName name="LngCantVehic" localSheetId="6">#REF!</definedName>
    <definedName name="LngCantVehic" localSheetId="13">#REF!</definedName>
    <definedName name="LngCantVehic" localSheetId="12">#REF!</definedName>
    <definedName name="LngCantVehic">#REF!</definedName>
    <definedName name="LngKilometrajeAnno" localSheetId="9">#REF!</definedName>
    <definedName name="LngKilometrajeAnno" localSheetId="5">#REF!</definedName>
    <definedName name="LngKilometrajeAnno" localSheetId="10">#REF!</definedName>
    <definedName name="LngKilometrajeAnno" localSheetId="6">#REF!</definedName>
    <definedName name="LngKilometrajeAnno" localSheetId="13">#REF!</definedName>
    <definedName name="LngKilometrajeAnno" localSheetId="12">#REF!</definedName>
    <definedName name="LngKilometrajeAnno">#REF!</definedName>
    <definedName name="LngKilometrajeAno" localSheetId="9">#REF!</definedName>
    <definedName name="LngKilometrajeAno" localSheetId="5">#REF!</definedName>
    <definedName name="LngKilometrajeAno" localSheetId="10">#REF!</definedName>
    <definedName name="LngKilometrajeAno" localSheetId="6">#REF!</definedName>
    <definedName name="LngKilometrajeAno" localSheetId="13">#REF!</definedName>
    <definedName name="LngKilometrajeAno" localSheetId="12">#REF!</definedName>
    <definedName name="LngKilometrajeAno">#REF!</definedName>
    <definedName name="LngNumPeriodosGracia" localSheetId="9">#REF!</definedName>
    <definedName name="LngNumPeriodosGracia" localSheetId="5">#REF!</definedName>
    <definedName name="LngNumPeriodosGracia" localSheetId="10">#REF!</definedName>
    <definedName name="LngNumPeriodosGracia" localSheetId="6">#REF!</definedName>
    <definedName name="LngNumPeriodosGracia" localSheetId="13">#REF!</definedName>
    <definedName name="LngNumPeriodosGracia" localSheetId="12">#REF!</definedName>
    <definedName name="LngNumPeriodosGracia">#REF!</definedName>
    <definedName name="LngPickupKilometros" localSheetId="9">#REF!</definedName>
    <definedName name="LngPickupKilometros" localSheetId="5">#REF!</definedName>
    <definedName name="LngPickupKilometros" localSheetId="10">#REF!</definedName>
    <definedName name="LngPickupKilometros" localSheetId="6">#REF!</definedName>
    <definedName name="LngPickupKilometros" localSheetId="13">#REF!</definedName>
    <definedName name="LngPickupKilometros" localSheetId="12">#REF!</definedName>
    <definedName name="LngPickupKilometros">#REF!</definedName>
    <definedName name="LngPlazoRenting" localSheetId="9">#REF!</definedName>
    <definedName name="LngPlazoRenting" localSheetId="5">#REF!</definedName>
    <definedName name="LngPlazoRenting" localSheetId="10">#REF!</definedName>
    <definedName name="LngPlazoRenting" localSheetId="6">#REF!</definedName>
    <definedName name="LngPlazoRenting" localSheetId="13">#REF!</definedName>
    <definedName name="LngPlazoRenting" localSheetId="12">#REF!</definedName>
    <definedName name="LngPlazoRenting">#REF!</definedName>
    <definedName name="LngTiempoDepreciarMeses" localSheetId="9">#REF!</definedName>
    <definedName name="LngTiempoDepreciarMeses" localSheetId="5">#REF!</definedName>
    <definedName name="LngTiempoDepreciarMeses" localSheetId="10">#REF!</definedName>
    <definedName name="LngTiempoDepreciarMeses" localSheetId="6">#REF!</definedName>
    <definedName name="LngTiempoDepreciarMeses" localSheetId="13">#REF!</definedName>
    <definedName name="LngTiempoDepreciarMeses" localSheetId="12">#REF!</definedName>
    <definedName name="LngTiempoDepreciarMeses">#REF!</definedName>
    <definedName name="Lñ" localSheetId="9">#REF!</definedName>
    <definedName name="Lñ" localSheetId="5">#REF!</definedName>
    <definedName name="Lñ" localSheetId="10">#REF!</definedName>
    <definedName name="Lñ" localSheetId="6">#REF!</definedName>
    <definedName name="Lñ" localSheetId="13">#REF!</definedName>
    <definedName name="Lñ" localSheetId="12">#REF!</definedName>
    <definedName name="Lñ">#REF!</definedName>
    <definedName name="LÑP" localSheetId="9">#REF!</definedName>
    <definedName name="LÑP" localSheetId="5">#REF!</definedName>
    <definedName name="LÑP" localSheetId="10">#REF!</definedName>
    <definedName name="LÑP" localSheetId="6">#REF!</definedName>
    <definedName name="LÑP" localSheetId="13">#REF!</definedName>
    <definedName name="LÑP" localSheetId="12">#REF!</definedName>
    <definedName name="LÑP">#REF!</definedName>
    <definedName name="lo" localSheetId="9">#REF!</definedName>
    <definedName name="lo" localSheetId="5">#REF!</definedName>
    <definedName name="lo" localSheetId="10">#REF!</definedName>
    <definedName name="lo" localSheetId="6">#REF!</definedName>
    <definedName name="lo" localSheetId="13">#REF!</definedName>
    <definedName name="lo" localSheetId="12">#REF!</definedName>
    <definedName name="Lo">#REF!</definedName>
    <definedName name="Loan_Amount" localSheetId="9">#REF!</definedName>
    <definedName name="Loan_Amount" localSheetId="5">#REF!</definedName>
    <definedName name="Loan_Amount" localSheetId="10">#REF!</definedName>
    <definedName name="Loan_Amount" localSheetId="6">#REF!</definedName>
    <definedName name="Loan_Amount" localSheetId="13">#REF!</definedName>
    <definedName name="Loan_Amount" localSheetId="12">#REF!</definedName>
    <definedName name="Loan_Amount">#REF!</definedName>
    <definedName name="Loan_Start" localSheetId="9">#REF!</definedName>
    <definedName name="Loan_Start" localSheetId="5">#REF!</definedName>
    <definedName name="Loan_Start" localSheetId="10">#REF!</definedName>
    <definedName name="Loan_Start" localSheetId="6">#REF!</definedName>
    <definedName name="Loan_Start" localSheetId="13">#REF!</definedName>
    <definedName name="Loan_Start" localSheetId="12">#REF!</definedName>
    <definedName name="Loan_Start">#REF!</definedName>
    <definedName name="Loan_Years" localSheetId="9">#REF!</definedName>
    <definedName name="Loan_Years" localSheetId="5">#REF!</definedName>
    <definedName name="Loan_Years" localSheetId="10">#REF!</definedName>
    <definedName name="Loan_Years" localSheetId="6">#REF!</definedName>
    <definedName name="Loan_Years" localSheetId="13">#REF!</definedName>
    <definedName name="Loan_Years" localSheetId="12">#REF!</definedName>
    <definedName name="Loan_Years">#REF!</definedName>
    <definedName name="loc" localSheetId="9">#REF!</definedName>
    <definedName name="loc" localSheetId="5">#REF!</definedName>
    <definedName name="loc" localSheetId="10">#REF!</definedName>
    <definedName name="loc" localSheetId="6">#REF!</definedName>
    <definedName name="loc" localSheetId="13">#REF!</definedName>
    <definedName name="loc" localSheetId="12">#REF!</definedName>
    <definedName name="loc">#REF!</definedName>
    <definedName name="LOCA" localSheetId="9">#REF!</definedName>
    <definedName name="LOCA" localSheetId="10">#REF!</definedName>
    <definedName name="LOCA" localSheetId="6">#REF!</definedName>
    <definedName name="LOCA" localSheetId="12">#REF!</definedName>
    <definedName name="LOCA">#REF!</definedName>
    <definedName name="LOCA1" localSheetId="9">#REF!</definedName>
    <definedName name="LOCA1" localSheetId="10">#REF!</definedName>
    <definedName name="LOCA1" localSheetId="6">#REF!</definedName>
    <definedName name="LOCA1" localSheetId="12">#REF!</definedName>
    <definedName name="LOCA1">#REF!</definedName>
    <definedName name="LOCA2" localSheetId="10">#REF!</definedName>
    <definedName name="LOCA2" localSheetId="6">#REF!</definedName>
    <definedName name="LOCA2" localSheetId="12">#REF!</definedName>
    <definedName name="LOCA2">#REF!</definedName>
    <definedName name="LOCALIZACION" localSheetId="9">#REF!</definedName>
    <definedName name="LOCALIZACION" localSheetId="5">#REF!</definedName>
    <definedName name="LOCALIZACION" localSheetId="10">#REF!</definedName>
    <definedName name="LOCALIZACION" localSheetId="6">#REF!</definedName>
    <definedName name="LOCALIZACION" localSheetId="13">#REF!</definedName>
    <definedName name="LOCALIZACION" localSheetId="12">#REF!</definedName>
    <definedName name="LOCALIZACION">#REF!</definedName>
    <definedName name="LOCALIZACIÓN_Y_REPLANTEO._ESTRUCTURAS" localSheetId="9">#REF!</definedName>
    <definedName name="LOCALIZACIÓN_Y_REPLANTEO._ESTRUCTURAS" localSheetId="5">#REF!</definedName>
    <definedName name="LOCALIZACIÓN_Y_REPLANTEO._ESTRUCTURAS" localSheetId="10">#REF!</definedName>
    <definedName name="LOCALIZACIÓN_Y_REPLANTEO._ESTRUCTURAS" localSheetId="6">#REF!</definedName>
    <definedName name="LOCALIZACIÓN_Y_REPLANTEO._ESTRUCTURAS" localSheetId="13">#REF!</definedName>
    <definedName name="LOCALIZACIÓN_Y_REPLANTEO._ESTRUCTURAS" localSheetId="12">#REF!</definedName>
    <definedName name="LOCALIZACIÓN_Y_REPLANTEO._ESTRUCTURAS">#REF!</definedName>
    <definedName name="LOCALIZACIONV" localSheetId="12">#REF!</definedName>
    <definedName name="LOCALIZACIONV">#REF!</definedName>
    <definedName name="localizamuro" localSheetId="12">#REF!</definedName>
    <definedName name="localizamuro">#REF!</definedName>
    <definedName name="location1" localSheetId="9">#REF!</definedName>
    <definedName name="location1" localSheetId="5">#REF!</definedName>
    <definedName name="location1" localSheetId="10">#REF!</definedName>
    <definedName name="location1" localSheetId="6">#REF!</definedName>
    <definedName name="location1" localSheetId="13">#REF!</definedName>
    <definedName name="location1" localSheetId="12">#REF!</definedName>
    <definedName name="location1">#REF!</definedName>
    <definedName name="logLiquida" localSheetId="9">#REF!</definedName>
    <definedName name="logLiquida" localSheetId="5">#REF!</definedName>
    <definedName name="logLiquida" localSheetId="10">#REF!</definedName>
    <definedName name="logLiquida" localSheetId="6">#REF!</definedName>
    <definedName name="logLiquida" localSheetId="13">#REF!</definedName>
    <definedName name="logLiquida" localSheetId="12">#REF!</definedName>
    <definedName name="logLiquida">#REF!</definedName>
    <definedName name="LOI" localSheetId="9">#REF!</definedName>
    <definedName name="LOI" localSheetId="5">#REF!</definedName>
    <definedName name="LOI" localSheetId="10">#REF!</definedName>
    <definedName name="LOI" localSheetId="6">#REF!</definedName>
    <definedName name="LOI" localSheetId="13">#REF!</definedName>
    <definedName name="LOI" localSheetId="12">#REF!</definedName>
    <definedName name="LOI">#REF!</definedName>
    <definedName name="lojk" localSheetId="9"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13"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1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 localSheetId="13">#N/A</definedName>
    <definedName name="LOL">#N/A</definedName>
    <definedName name="LOLA" localSheetId="9">#REF!</definedName>
    <definedName name="LOLA" localSheetId="5">#REF!</definedName>
    <definedName name="LOLA" localSheetId="10">#REF!</definedName>
    <definedName name="LOLA" localSheetId="6">#REF!</definedName>
    <definedName name="LOLA" localSheetId="13">#REF!</definedName>
    <definedName name="LOLA" localSheetId="12">#REF!</definedName>
    <definedName name="LOLA">#REF!</definedName>
    <definedName name="lolol" localSheetId="9" hidden="1">{"TAB1",#N/A,TRUE,"GENERAL";"TAB2",#N/A,TRUE,"GENERAL";"TAB3",#N/A,TRUE,"GENERAL";"TAB4",#N/A,TRUE,"GENERAL";"TAB5",#N/A,TRUE,"GENERAL"}</definedName>
    <definedName name="lolol" localSheetId="5"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2" hidden="1">{"TAB1",#N/A,TRUE,"GENERAL";"TAB2",#N/A,TRUE,"GENERAL";"TAB3",#N/A,TRUE,"GENERAL";"TAB4",#N/A,TRUE,"GENERAL";"TAB5",#N/A,TRUE,"GENERAL"}</definedName>
    <definedName name="lolol" hidden="1">{"TAB1",#N/A,TRUE,"GENERAL";"TAB2",#N/A,TRUE,"GENERAL";"TAB3",#N/A,TRUE,"GENERAL";"TAB4",#N/A,TRUE,"GENERAL";"TAB5",#N/A,TRUE,"GENERAL"}</definedName>
    <definedName name="LOMA" localSheetId="9">#REF!</definedName>
    <definedName name="LOMA" localSheetId="5">#REF!</definedName>
    <definedName name="LOMA" localSheetId="10">#REF!</definedName>
    <definedName name="LOMA" localSheetId="6">#REF!</definedName>
    <definedName name="LOMA" localSheetId="13">#REF!</definedName>
    <definedName name="LOMA" localSheetId="12">#REF!</definedName>
    <definedName name="LOMA">#REF!</definedName>
    <definedName name="long" localSheetId="10">#REF!</definedName>
    <definedName name="long" localSheetId="12">[10]datos!$E$5:$E$300</definedName>
    <definedName name="long">#REF!</definedName>
    <definedName name="Longitud" localSheetId="9">#REF!</definedName>
    <definedName name="Longitud" localSheetId="5">#REF!</definedName>
    <definedName name="Longitud" localSheetId="10">#REF!</definedName>
    <definedName name="Longitud" localSheetId="6">#REF!</definedName>
    <definedName name="Longitud" localSheetId="13">#REF!</definedName>
    <definedName name="Longitud" localSheetId="12">#REF!</definedName>
    <definedName name="Longitud">#REF!</definedName>
    <definedName name="Longitud1" localSheetId="9">#REF!</definedName>
    <definedName name="Longitud1" localSheetId="5">#REF!</definedName>
    <definedName name="Longitud1" localSheetId="10">#REF!</definedName>
    <definedName name="Longitud1" localSheetId="6">#REF!</definedName>
    <definedName name="Longitud1" localSheetId="13">#REF!</definedName>
    <definedName name="Longitud1" localSheetId="12">#REF!</definedName>
    <definedName name="Longitud1">#REF!</definedName>
    <definedName name="Longitud2" localSheetId="9">#REF!</definedName>
    <definedName name="Longitud2" localSheetId="5">#REF!</definedName>
    <definedName name="Longitud2" localSheetId="10">#REF!</definedName>
    <definedName name="Longitud2" localSheetId="6">#REF!</definedName>
    <definedName name="Longitud2" localSheetId="13">#REF!</definedName>
    <definedName name="Longitud2" localSheetId="12">#REF!</definedName>
    <definedName name="Longitud2">#REF!</definedName>
    <definedName name="longituddesarenador" localSheetId="9">#REF!</definedName>
    <definedName name="longituddesarenador" localSheetId="5">#REF!</definedName>
    <definedName name="longituddesarenador" localSheetId="10">#REF!</definedName>
    <definedName name="longituddesarenador" localSheetId="6">#REF!</definedName>
    <definedName name="longituddesarenador" localSheetId="13">#REF!</definedName>
    <definedName name="longituddesarenador" localSheetId="12">#REF!</definedName>
    <definedName name="longituddesarenador">#REF!</definedName>
    <definedName name="LONGO" localSheetId="9" hidden="1">{#N/A,#N/A,TRUE,"Summary"}</definedName>
    <definedName name="LONGO" localSheetId="5" hidden="1">{#N/A,#N/A,TRUE,"Summary"}</definedName>
    <definedName name="LONGO" localSheetId="10" hidden="1">{#N/A,#N/A,TRUE,"Summary"}</definedName>
    <definedName name="LONGO" localSheetId="6" hidden="1">{#N/A,#N/A,TRUE,"Summary"}</definedName>
    <definedName name="LONGO" localSheetId="13" hidden="1">{#N/A,#N/A,TRUE,"Summary"}</definedName>
    <definedName name="LONGO" localSheetId="12" hidden="1">{#N/A,#N/A,TRUE,"Summary"}</definedName>
    <definedName name="LONGO" hidden="1">{#N/A,#N/A,TRUE,"Summary"}</definedName>
    <definedName name="look" localSheetId="9">#REF!</definedName>
    <definedName name="look" localSheetId="5">#REF!</definedName>
    <definedName name="look" localSheetId="10">#REF!</definedName>
    <definedName name="look" localSheetId="6">#REF!</definedName>
    <definedName name="look" localSheetId="13">#REF!</definedName>
    <definedName name="look" localSheetId="12">#REF!</definedName>
    <definedName name="look">#REF!</definedName>
    <definedName name="lookup" localSheetId="9">#REF!</definedName>
    <definedName name="lookup" localSheetId="5">#REF!</definedName>
    <definedName name="lookup" localSheetId="10">#REF!</definedName>
    <definedName name="lookup" localSheetId="6">#REF!</definedName>
    <definedName name="lookup" localSheetId="13">#REF!</definedName>
    <definedName name="lookup" localSheetId="12">#REF!</definedName>
    <definedName name="lookup">#REF!</definedName>
    <definedName name="LOPE" localSheetId="9">#REF!</definedName>
    <definedName name="LOPE" localSheetId="5">#REF!</definedName>
    <definedName name="LOPE" localSheetId="10">#REF!</definedName>
    <definedName name="LOPE" localSheetId="6">#REF!</definedName>
    <definedName name="LOPE" localSheetId="13">#REF!</definedName>
    <definedName name="LOPE" localSheetId="12">#REF!</definedName>
    <definedName name="LOPE">#REF!</definedName>
    <definedName name="Lp" localSheetId="9">#REF!</definedName>
    <definedName name="Lp" localSheetId="5">#REF!</definedName>
    <definedName name="Lp" localSheetId="10">#REF!</definedName>
    <definedName name="Lp" localSheetId="6">#REF!</definedName>
    <definedName name="Lp" localSheetId="13">#REF!</definedName>
    <definedName name="Lp" localSheetId="12">#REF!</definedName>
    <definedName name="Lp">#REF!</definedName>
    <definedName name="lplpl" localSheetId="9" hidden="1">{"via1",#N/A,TRUE,"general";"via2",#N/A,TRUE,"general";"via3",#N/A,TRUE,"general"}</definedName>
    <definedName name="lplpl" localSheetId="5" hidden="1">{"via1",#N/A,TRUE,"general";"via2",#N/A,TRUE,"general";"via3",#N/A,TRUE,"general"}</definedName>
    <definedName name="lplpl" localSheetId="10" hidden="1">{"via1",#N/A,TRUE,"general";"via2",#N/A,TRUE,"general";"via3",#N/A,TRUE,"general"}</definedName>
    <definedName name="lplpl" localSheetId="6" hidden="1">{"via1",#N/A,TRUE,"general";"via2",#N/A,TRUE,"general";"via3",#N/A,TRUE,"general"}</definedName>
    <definedName name="lplpl" localSheetId="13" hidden="1">{"via1",#N/A,TRUE,"general";"via2",#N/A,TRUE,"general";"via3",#N/A,TRUE,"general"}</definedName>
    <definedName name="lplpl" localSheetId="12" hidden="1">{"via1",#N/A,TRUE,"general";"via2",#N/A,TRUE,"general";"via3",#N/A,TRUE,"general"}</definedName>
    <definedName name="lplpl" hidden="1">{"via1",#N/A,TRUE,"general";"via2",#N/A,TRUE,"general";"via3",#N/A,TRUE,"general"}</definedName>
    <definedName name="Lq" localSheetId="9">#REF!</definedName>
    <definedName name="Lq" localSheetId="5">#REF!</definedName>
    <definedName name="Lq" localSheetId="10">#REF!</definedName>
    <definedName name="Lq" localSheetId="6">#REF!</definedName>
    <definedName name="Lq" localSheetId="13">#REF!</definedName>
    <definedName name="Lq" localSheetId="12">#REF!</definedName>
    <definedName name="Lq">#REF!</definedName>
    <definedName name="Lr" localSheetId="9">#REF!</definedName>
    <definedName name="Lr" localSheetId="5">#REF!</definedName>
    <definedName name="Lr" localSheetId="10">#REF!</definedName>
    <definedName name="Lr" localSheetId="6">#REF!</definedName>
    <definedName name="Lr" localSheetId="13">#REF!</definedName>
    <definedName name="Lr" localSheetId="12">#REF!</definedName>
    <definedName name="Lr">#REF!</definedName>
    <definedName name="Ls" localSheetId="9">#REF!</definedName>
    <definedName name="Ls" localSheetId="5">#REF!</definedName>
    <definedName name="Ls" localSheetId="10">#REF!</definedName>
    <definedName name="Ls" localSheetId="6">#REF!</definedName>
    <definedName name="Ls" localSheetId="13">#REF!</definedName>
    <definedName name="Ls" localSheetId="12">#REF!</definedName>
    <definedName name="Ls">#REF!</definedName>
    <definedName name="Lt" localSheetId="9">#REF!</definedName>
    <definedName name="Lt" localSheetId="5">#REF!</definedName>
    <definedName name="Lt" localSheetId="10">#REF!</definedName>
    <definedName name="Lt" localSheetId="6">#REF!</definedName>
    <definedName name="Lt" localSheetId="13">#REF!</definedName>
    <definedName name="Lt" localSheetId="12">#REF!</definedName>
    <definedName name="Lt">#REF!</definedName>
    <definedName name="Lu" localSheetId="9">#REF!</definedName>
    <definedName name="Lu" localSheetId="5">#REF!</definedName>
    <definedName name="Lu" localSheetId="10">#REF!</definedName>
    <definedName name="Lu" localSheetId="6">#REF!</definedName>
    <definedName name="Lu" localSheetId="13">#REF!</definedName>
    <definedName name="Lu" localSheetId="12">#REF!</definedName>
    <definedName name="Lu">#REF!</definedName>
    <definedName name="LubeCostOutput" localSheetId="9">#REF!</definedName>
    <definedName name="LubeCostOutput" localSheetId="5">#REF!</definedName>
    <definedName name="LubeCostOutput" localSheetId="10">#REF!</definedName>
    <definedName name="LubeCostOutput" localSheetId="6">#REF!</definedName>
    <definedName name="LubeCostOutput" localSheetId="13">#REF!</definedName>
    <definedName name="LubeCostOutput" localSheetId="12">#REF!</definedName>
    <definedName name="LubeCostOutput">#REF!</definedName>
    <definedName name="lucy" localSheetId="9" hidden="1">{"TAB1",#N/A,TRUE,"GENERAL";"TAB2",#N/A,TRUE,"GENERAL";"TAB3",#N/A,TRUE,"GENERAL";"TAB4",#N/A,TRUE,"GENERAL";"TAB5",#N/A,TRUE,"GENERAL"}</definedName>
    <definedName name="lucy" localSheetId="5" hidden="1">{"TAB1",#N/A,TRUE,"GENERAL";"TAB2",#N/A,TRUE,"GENERAL";"TAB3",#N/A,TRUE,"GENERAL";"TAB4",#N/A,TRUE,"GENERAL";"TAB5",#N/A,TRUE,"GENERAL"}</definedName>
    <definedName name="lucy" localSheetId="10" hidden="1">{"TAB1",#N/A,TRUE,"GENERAL";"TAB2",#N/A,TRUE,"GENERAL";"TAB3",#N/A,TRUE,"GENERAL";"TAB4",#N/A,TRUE,"GENERAL";"TAB5",#N/A,TRUE,"GENERAL"}</definedName>
    <definedName name="lucy" localSheetId="6" hidden="1">{"TAB1",#N/A,TRUE,"GENERAL";"TAB2",#N/A,TRUE,"GENERAL";"TAB3",#N/A,TRUE,"GENERAL";"TAB4",#N/A,TRUE,"GENERAL";"TAB5",#N/A,TRUE,"GENERAL"}</definedName>
    <definedName name="lucy" localSheetId="13" hidden="1">{"TAB1",#N/A,TRUE,"GENERAL";"TAB2",#N/A,TRUE,"GENERAL";"TAB3",#N/A,TRUE,"GENERAL";"TAB4",#N/A,TRUE,"GENERAL";"TAB5",#N/A,TRUE,"GENERAL"}</definedName>
    <definedName name="lucy" localSheetId="12" hidden="1">{"TAB1",#N/A,TRUE,"GENERAL";"TAB2",#N/A,TRUE,"GENERAL";"TAB3",#N/A,TRUE,"GENERAL";"TAB4",#N/A,TRUE,"GENERAL";"TAB5",#N/A,TRUE,"GENERAL"}</definedName>
    <definedName name="LUCY">#N/A</definedName>
    <definedName name="Lz" localSheetId="9">#REF!</definedName>
    <definedName name="Lz" localSheetId="5">#REF!</definedName>
    <definedName name="Lz" localSheetId="10">#REF!</definedName>
    <definedName name="Lz" localSheetId="6">#REF!</definedName>
    <definedName name="Lz" localSheetId="13">#REF!</definedName>
    <definedName name="Lz" localSheetId="12">#REF!</definedName>
    <definedName name="Lz">#REF!</definedName>
    <definedName name="m" localSheetId="9">#REF!</definedName>
    <definedName name="m" localSheetId="5">#REF!</definedName>
    <definedName name="m" localSheetId="10">#REF!</definedName>
    <definedName name="m" localSheetId="6">#REF!</definedName>
    <definedName name="m" localSheetId="13">#REF!</definedName>
    <definedName name="m" localSheetId="12">#REF!</definedName>
    <definedName name="m">#REF!</definedName>
    <definedName name="M.O" comment="Mano de obra" localSheetId="10">#REF!</definedName>
    <definedName name="M.O" comment="Mano de obra" localSheetId="12">[37]M.Obra!$B$35:$B$42</definedName>
    <definedName name="M.O" comment="Mano de obra">#REF!</definedName>
    <definedName name="M.O_D18C" localSheetId="10">#REF!</definedName>
    <definedName name="M.O_D18C" localSheetId="12">[48]M.Obra!$A$34:$BB$50</definedName>
    <definedName name="M.O_D18C">#REF!</definedName>
    <definedName name="Ma" localSheetId="9">#REF!</definedName>
    <definedName name="Ma" localSheetId="5">#REF!</definedName>
    <definedName name="Ma" localSheetId="10">#REF!</definedName>
    <definedName name="Ma" localSheetId="6">#REF!</definedName>
    <definedName name="Ma" localSheetId="13">#REF!</definedName>
    <definedName name="Ma" localSheetId="12">#REF!</definedName>
    <definedName name="Ma">#REF!</definedName>
    <definedName name="mac" localSheetId="12">#REF!</definedName>
    <definedName name="mac">#REF!</definedName>
    <definedName name="MACROMEDIDORES" localSheetId="9">#REF!</definedName>
    <definedName name="MACROMEDIDORES" localSheetId="5">#REF!</definedName>
    <definedName name="MACROMEDIDORES" localSheetId="10">#REF!</definedName>
    <definedName name="MACROMEDIDORES" localSheetId="6">#REF!</definedName>
    <definedName name="MACROMEDIDORES" localSheetId="13">#REF!</definedName>
    <definedName name="MACROMEDIDORES" localSheetId="12">#REF!</definedName>
    <definedName name="MACROMEDIDORES">#REF!</definedName>
    <definedName name="MAESTRO" localSheetId="10">#REF!</definedName>
    <definedName name="MAESTRO" localSheetId="12">[31]PRECIOS!$B$19</definedName>
    <definedName name="MAESTRO">#REF!</definedName>
    <definedName name="mafdsf" localSheetId="9" hidden="1">{"via1",#N/A,TRUE,"general";"via2",#N/A,TRUE,"general";"via3",#N/A,TRUE,"general"}</definedName>
    <definedName name="mafdsf" localSheetId="5" hidden="1">{"via1",#N/A,TRUE,"general";"via2",#N/A,TRUE,"general";"via3",#N/A,TRUE,"general"}</definedName>
    <definedName name="mafdsf" localSheetId="10" hidden="1">{"via1",#N/A,TRUE,"general";"via2",#N/A,TRUE,"general";"via3",#N/A,TRUE,"general"}</definedName>
    <definedName name="mafdsf" localSheetId="6" hidden="1">{"via1",#N/A,TRUE,"general";"via2",#N/A,TRUE,"general";"via3",#N/A,TRUE,"general"}</definedName>
    <definedName name="mafdsf" localSheetId="13" hidden="1">{"via1",#N/A,TRUE,"general";"via2",#N/A,TRUE,"general";"via3",#N/A,TRUE,"general"}</definedName>
    <definedName name="mafdsf" localSheetId="12" hidden="1">{"via1",#N/A,TRUE,"general";"via2",#N/A,TRUE,"general";"via3",#N/A,TRUE,"general"}</definedName>
    <definedName name="mafdsf" hidden="1">{"via1",#N/A,TRUE,"general";"via2",#N/A,TRUE,"general";"via3",#N/A,TRUE,"general"}</definedName>
    <definedName name="MAL" localSheetId="9">#REF!</definedName>
    <definedName name="MAL" localSheetId="5">#REF!</definedName>
    <definedName name="MAL" localSheetId="10">#REF!</definedName>
    <definedName name="MAL" localSheetId="6">#REF!</definedName>
    <definedName name="MAL" localSheetId="13">#REF!</definedName>
    <definedName name="MAL" localSheetId="12">#REF!</definedName>
    <definedName name="MAL">#REF!</definedName>
    <definedName name="MALLA" localSheetId="9">#REF!</definedName>
    <definedName name="MALLA" localSheetId="5">#REF!</definedName>
    <definedName name="MALLA" localSheetId="10">#REF!</definedName>
    <definedName name="MALLA" localSheetId="6">#REF!</definedName>
    <definedName name="MALLA" localSheetId="13">#REF!</definedName>
    <definedName name="MALLA" localSheetId="12">#REF!</definedName>
    <definedName name="MALLA">#REF!</definedName>
    <definedName name="MALO" localSheetId="9">#REF!&lt;2.5</definedName>
    <definedName name="MALO" localSheetId="5">#REF!&lt;2.5</definedName>
    <definedName name="MALO" localSheetId="10">#REF!&lt;2.5</definedName>
    <definedName name="MALO" localSheetId="6">#REF!&lt;2.5</definedName>
    <definedName name="MALO" localSheetId="13">#REF!&lt;2.5</definedName>
    <definedName name="MALO" localSheetId="12">#REF!&lt;2.5</definedName>
    <definedName name="MALO">#REF!&lt;2.5</definedName>
    <definedName name="MALO4006" localSheetId="9">#REF!</definedName>
    <definedName name="MALO4006" localSheetId="5">#REF!</definedName>
    <definedName name="MALO4006" localSheetId="10">#REF!</definedName>
    <definedName name="MALO4006" localSheetId="6">#REF!</definedName>
    <definedName name="MALO4006" localSheetId="13">#REF!</definedName>
    <definedName name="MALO4006" localSheetId="12">#REF!</definedName>
    <definedName name="MALO4006">#REF!</definedName>
    <definedName name="MALO4006A" localSheetId="9">#REF!</definedName>
    <definedName name="MALO4006A" localSheetId="5">#REF!</definedName>
    <definedName name="MALO4006A" localSheetId="10">#REF!</definedName>
    <definedName name="MALO4006A" localSheetId="6">#REF!</definedName>
    <definedName name="MALO4006A" localSheetId="13">#REF!</definedName>
    <definedName name="MALO4006A" localSheetId="12">#REF!</definedName>
    <definedName name="MALO4006A">#REF!</definedName>
    <definedName name="MALO40CN01" localSheetId="9">#REF!</definedName>
    <definedName name="MALO40CN01" localSheetId="5">#REF!</definedName>
    <definedName name="MALO40CN01" localSheetId="10">#REF!</definedName>
    <definedName name="MALO40CN01" localSheetId="6">#REF!</definedName>
    <definedName name="MALO40CN01" localSheetId="13">#REF!</definedName>
    <definedName name="MALO40CN01" localSheetId="12">#REF!</definedName>
    <definedName name="MALO40CN01">#REF!</definedName>
    <definedName name="MALO40CNA" localSheetId="9">#REF!</definedName>
    <definedName name="MALO40CNA" localSheetId="5">#REF!</definedName>
    <definedName name="MALO40CNA" localSheetId="10">#REF!</definedName>
    <definedName name="MALO40CNA" localSheetId="6">#REF!</definedName>
    <definedName name="MALO40CNA" localSheetId="13">#REF!</definedName>
    <definedName name="MALO40CNA" localSheetId="12">#REF!</definedName>
    <definedName name="MALO40CNA">#REF!</definedName>
    <definedName name="MALO40CNB" localSheetId="9">#REF!</definedName>
    <definedName name="MALO40CNB" localSheetId="5">#REF!</definedName>
    <definedName name="MALO40CNB" localSheetId="10">#REF!</definedName>
    <definedName name="MALO40CNB" localSheetId="6">#REF!</definedName>
    <definedName name="MALO40CNB" localSheetId="13">#REF!</definedName>
    <definedName name="MALO40CNB" localSheetId="12">#REF!</definedName>
    <definedName name="MALO40CNB">#REF!</definedName>
    <definedName name="MALO55CN01" localSheetId="9">#REF!</definedName>
    <definedName name="MALO55CN01" localSheetId="5">#REF!</definedName>
    <definedName name="MALO55CN01" localSheetId="10">#REF!</definedName>
    <definedName name="MALO55CN01" localSheetId="6">#REF!</definedName>
    <definedName name="MALO55CN01" localSheetId="13">#REF!</definedName>
    <definedName name="MALO55CN01" localSheetId="12">#REF!</definedName>
    <definedName name="MALO55CN01">#REF!</definedName>
    <definedName name="MALO55CN03" localSheetId="9">#REF!</definedName>
    <definedName name="MALO55CN03" localSheetId="5">#REF!</definedName>
    <definedName name="MALO55CN03" localSheetId="10">#REF!</definedName>
    <definedName name="MALO55CN03" localSheetId="6">#REF!</definedName>
    <definedName name="MALO55CN03" localSheetId="13">#REF!</definedName>
    <definedName name="MALO55CN03" localSheetId="12">#REF!</definedName>
    <definedName name="MALO55CN03">#REF!</definedName>
    <definedName name="MALO5607" localSheetId="9">#REF!</definedName>
    <definedName name="MALO5607" localSheetId="5">#REF!</definedName>
    <definedName name="MALO5607" localSheetId="10">#REF!</definedName>
    <definedName name="MALO5607" localSheetId="6">#REF!</definedName>
    <definedName name="MALO5607" localSheetId="13">#REF!</definedName>
    <definedName name="MALO5607" localSheetId="12">#REF!</definedName>
    <definedName name="MALO5607">#REF!</definedName>
    <definedName name="MALOAFIR5607" localSheetId="9">#REF!</definedName>
    <definedName name="MALOAFIR5607" localSheetId="5">#REF!</definedName>
    <definedName name="MALOAFIR5607" localSheetId="10">#REF!</definedName>
    <definedName name="MALOAFIR5607" localSheetId="6">#REF!</definedName>
    <definedName name="MALOAFIR5607" localSheetId="13">#REF!</definedName>
    <definedName name="MALOAFIR5607" localSheetId="12">#REF!</definedName>
    <definedName name="MALOAFIR5607">#REF!</definedName>
    <definedName name="mama" localSheetId="9" hidden="1">#REF!</definedName>
    <definedName name="mama" localSheetId="5" hidden="1">#REF!</definedName>
    <definedName name="mama" localSheetId="10" hidden="1">#REF!</definedName>
    <definedName name="mama" localSheetId="6" hidden="1">#REF!</definedName>
    <definedName name="mama" localSheetId="12" hidden="1">#REF!</definedName>
    <definedName name="mama" hidden="1">#REF!</definedName>
    <definedName name="MAMPOSTERIA" localSheetId="9">#REF!</definedName>
    <definedName name="MAMPOSTERIA" localSheetId="5">#REF!</definedName>
    <definedName name="MAMPOSTERIA" localSheetId="10">#REF!</definedName>
    <definedName name="MAMPOSTERIA" localSheetId="6">#REF!</definedName>
    <definedName name="MAMPOSTERIA" localSheetId="13">#REF!</definedName>
    <definedName name="MAMPOSTERIA" localSheetId="12">#REF!</definedName>
    <definedName name="MAMPOSTERIA">#REF!</definedName>
    <definedName name="MANGLE" localSheetId="9">#REF!</definedName>
    <definedName name="MANGLE" localSheetId="5">#REF!</definedName>
    <definedName name="MANGLE" localSheetId="10">#REF!</definedName>
    <definedName name="MANGLE" localSheetId="6">#REF!</definedName>
    <definedName name="MANGLE" localSheetId="13">#REF!</definedName>
    <definedName name="MANGLE" localSheetId="12">#REF!</definedName>
    <definedName name="MANGLE">#REF!</definedName>
    <definedName name="MANO_DE_OBRA" localSheetId="9">#REF!</definedName>
    <definedName name="MANO_DE_OBRA" localSheetId="5">#REF!</definedName>
    <definedName name="MANO_DE_OBRA" localSheetId="10">#REF!</definedName>
    <definedName name="MANO_DE_OBRA" localSheetId="6">#REF!</definedName>
    <definedName name="MANO_DE_OBRA" localSheetId="13">#REF!</definedName>
    <definedName name="MANO_DE_OBRA" localSheetId="12">#REF!</definedName>
    <definedName name="MANO_DE_OBRA">#REF!</definedName>
    <definedName name="MANOAA" localSheetId="12">#REF!</definedName>
    <definedName name="MANOAA">#REF!</definedName>
    <definedName name="MANOBB" localSheetId="12">#REF!</definedName>
    <definedName name="MANOBB">#REF!</definedName>
    <definedName name="MANOBRA" localSheetId="9">#REF!</definedName>
    <definedName name="MANOBRA" localSheetId="5">#REF!</definedName>
    <definedName name="MANOBRA" localSheetId="10">#REF!</definedName>
    <definedName name="MANOBRA" localSheetId="6">#REF!</definedName>
    <definedName name="MANOBRA" localSheetId="13">#REF!</definedName>
    <definedName name="MANOBRA" localSheetId="12">#REF!</definedName>
    <definedName name="MANOBRA">#REF!</definedName>
    <definedName name="MANOCC" localSheetId="12">#REF!</definedName>
    <definedName name="MANOCC">#REF!</definedName>
    <definedName name="MANODD" localSheetId="12">#REF!</definedName>
    <definedName name="MANODD">#REF!</definedName>
    <definedName name="MANODEOBRA" localSheetId="9">#REF!</definedName>
    <definedName name="MANODEOBRA" localSheetId="10">#REF!</definedName>
    <definedName name="MANODEOBRA" localSheetId="6">#REF!</definedName>
    <definedName name="MANODEOBRA" localSheetId="12">#REF!</definedName>
    <definedName name="MANODEOBRA">#REF!</definedName>
    <definedName name="MANOEE" localSheetId="12">#REF!</definedName>
    <definedName name="MANOEE">#REF!</definedName>
    <definedName name="manoobra" localSheetId="9">#REF!</definedName>
    <definedName name="manoobra" localSheetId="5">#REF!</definedName>
    <definedName name="manoobra" localSheetId="10">#REF!</definedName>
    <definedName name="manoobra" localSheetId="6">#REF!</definedName>
    <definedName name="manoobra" localSheetId="13">#REF!</definedName>
    <definedName name="manoobra" localSheetId="12">#REF!</definedName>
    <definedName name="manoobra">#REF!</definedName>
    <definedName name="mantenimiento" localSheetId="9">#REF!</definedName>
    <definedName name="mantenimiento" localSheetId="5">#REF!</definedName>
    <definedName name="mantenimiento" localSheetId="10">#REF!</definedName>
    <definedName name="mantenimiento" localSheetId="6">#REF!</definedName>
    <definedName name="mantenimiento" localSheetId="12">'[90]COSTOS OFICINA'!#REF!</definedName>
    <definedName name="mantenimiento">#REF!</definedName>
    <definedName name="manufactures_lead_time" localSheetId="9">#REF!</definedName>
    <definedName name="manufactures_lead_time" localSheetId="5">#REF!</definedName>
    <definedName name="manufactures_lead_time" localSheetId="10">#REF!</definedName>
    <definedName name="manufactures_lead_time" localSheetId="6">#REF!</definedName>
    <definedName name="manufactures_lead_time" localSheetId="13">#REF!</definedName>
    <definedName name="manufactures_lead_time" localSheetId="12">#REF!</definedName>
    <definedName name="manufactures_lead_time">#REF!</definedName>
    <definedName name="mao" localSheetId="9" hidden="1">{"TAB1",#N/A,TRUE,"GENERAL";"TAB2",#N/A,TRUE,"GENERAL";"TAB3",#N/A,TRUE,"GENERAL";"TAB4",#N/A,TRUE,"GENERAL";"TAB5",#N/A,TRUE,"GENERAL"}</definedName>
    <definedName name="mao" localSheetId="5" hidden="1">{"TAB1",#N/A,TRUE,"GENERAL";"TAB2",#N/A,TRUE,"GENERAL";"TAB3",#N/A,TRUE,"GENERAL";"TAB4",#N/A,TRUE,"GENERAL";"TAB5",#N/A,TRUE,"GENERAL"}</definedName>
    <definedName name="mao" localSheetId="10" hidden="1">{"TAB1",#N/A,TRUE,"GENERAL";"TAB2",#N/A,TRUE,"GENERAL";"TAB3",#N/A,TRUE,"GENERAL";"TAB4",#N/A,TRUE,"GENERAL";"TAB5",#N/A,TRUE,"GENERAL"}</definedName>
    <definedName name="mao" localSheetId="6" hidden="1">{"TAB1",#N/A,TRUE,"GENERAL";"TAB2",#N/A,TRUE,"GENERAL";"TAB3",#N/A,TRUE,"GENERAL";"TAB4",#N/A,TRUE,"GENERAL";"TAB5",#N/A,TRUE,"GENERAL"}</definedName>
    <definedName name="mao" localSheetId="13" hidden="1">{"TAB1",#N/A,TRUE,"GENERAL";"TAB2",#N/A,TRUE,"GENERAL";"TAB3",#N/A,TRUE,"GENERAL";"TAB4",#N/A,TRUE,"GENERAL";"TAB5",#N/A,TRUE,"GENERAL"}</definedName>
    <definedName name="mao" localSheetId="12"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5" hidden="1">{"via1",#N/A,TRUE,"general";"via2",#N/A,TRUE,"general";"via3",#N/A,TRUE,"general"}</definedName>
    <definedName name="maow" localSheetId="10" hidden="1">{"via1",#N/A,TRUE,"general";"via2",#N/A,TRUE,"general";"via3",#N/A,TRUE,"general"}</definedName>
    <definedName name="maow" localSheetId="6" hidden="1">{"via1",#N/A,TRUE,"general";"via2",#N/A,TRUE,"general";"via3",#N/A,TRUE,"general"}</definedName>
    <definedName name="maow" localSheetId="13" hidden="1">{"via1",#N/A,TRUE,"general";"via2",#N/A,TRUE,"general";"via3",#N/A,TRUE,"general"}</definedName>
    <definedName name="maow" localSheetId="12" hidden="1">{"via1",#N/A,TRUE,"general";"via2",#N/A,TRUE,"general";"via3",#N/A,TRUE,"general"}</definedName>
    <definedName name="maow" hidden="1">{"via1",#N/A,TRUE,"general";"via2",#N/A,TRUE,"general";"via3",#N/A,TRUE,"general"}</definedName>
    <definedName name="MAP" localSheetId="10">#REF!</definedName>
    <definedName name="MAP" localSheetId="12">'[91]PU (2)'!#REF!</definedName>
    <definedName name="MAP">#REF!</definedName>
    <definedName name="Maquinaria" localSheetId="10">#REF!</definedName>
    <definedName name="Maquinaria" localSheetId="12">'[39]Maqui Equip'!$B$1:$B$65536</definedName>
    <definedName name="Maquinaria">#REF!</definedName>
    <definedName name="MAR" localSheetId="12">#REF!</definedName>
    <definedName name="MAR">#REF!</definedName>
    <definedName name="margen" localSheetId="9">#REF!</definedName>
    <definedName name="margen" localSheetId="5">#REF!</definedName>
    <definedName name="margen" localSheetId="10">#REF!</definedName>
    <definedName name="margen" localSheetId="6">#REF!</definedName>
    <definedName name="margen" localSheetId="13">#REF!</definedName>
    <definedName name="margen" localSheetId="12">#REF!</definedName>
    <definedName name="margen">#REF!</definedName>
    <definedName name="MargenComercial" localSheetId="9">#REF!</definedName>
    <definedName name="MargenComercial" localSheetId="5">#REF!</definedName>
    <definedName name="MargenComercial" localSheetId="10">#REF!</definedName>
    <definedName name="MargenComercial" localSheetId="6">#REF!</definedName>
    <definedName name="MargenComercial" localSheetId="13">#REF!</definedName>
    <definedName name="MargenComercial" localSheetId="12">#REF!</definedName>
    <definedName name="MargenComercial">#REF!</definedName>
    <definedName name="MargenFinanciero" localSheetId="9">#REF!</definedName>
    <definedName name="MargenFinanciero" localSheetId="5">#REF!</definedName>
    <definedName name="MargenFinanciero" localSheetId="10">#REF!</definedName>
    <definedName name="MargenFinanciero" localSheetId="6">#REF!</definedName>
    <definedName name="MargenFinanciero" localSheetId="13">#REF!</definedName>
    <definedName name="MargenFinanciero" localSheetId="12">#REF!</definedName>
    <definedName name="MargenFinanciero">#REF!</definedName>
    <definedName name="marol" localSheetId="9">#REF!</definedName>
    <definedName name="marol" localSheetId="5">#REF!</definedName>
    <definedName name="marol" localSheetId="10">#REF!</definedName>
    <definedName name="marol" localSheetId="6">#REF!</definedName>
    <definedName name="marol" localSheetId="13">#REF!</definedName>
    <definedName name="marol" localSheetId="12">#REF!</definedName>
    <definedName name="marol">#REF!</definedName>
    <definedName name="marol1" localSheetId="9">#REF!</definedName>
    <definedName name="marol1" localSheetId="5">#REF!</definedName>
    <definedName name="marol1" localSheetId="10">#REF!</definedName>
    <definedName name="marol1" localSheetId="6">#REF!</definedName>
    <definedName name="marol1" localSheetId="13">#REF!</definedName>
    <definedName name="marol1" localSheetId="12">#REF!</definedName>
    <definedName name="marol1">#REF!</definedName>
    <definedName name="MARTA" localSheetId="9">#N/A</definedName>
    <definedName name="MARTA" localSheetId="5">#N/A</definedName>
    <definedName name="MARTA" localSheetId="10">#N/A</definedName>
    <definedName name="MARTA" localSheetId="6">#N/A</definedName>
    <definedName name="MARTA" localSheetId="12">#N/A</definedName>
    <definedName name="MARTA">IF(Loan_Amount*Interest_Rate*Loan_Years*Loan_Start&gt;0,1,0)</definedName>
    <definedName name="MARTHA" localSheetId="10">#REF!</definedName>
    <definedName name="MARTHA" localSheetId="12">[40]DATOS!$A$9</definedName>
    <definedName name="MARTHA">#REF!</definedName>
    <definedName name="masor" localSheetId="9" hidden="1">{"via1",#N/A,TRUE,"general";"via2",#N/A,TRUE,"general";"via3",#N/A,TRUE,"general"}</definedName>
    <definedName name="masor" localSheetId="5" hidden="1">{"via1",#N/A,TRUE,"general";"via2",#N/A,TRUE,"general";"via3",#N/A,TRUE,"general"}</definedName>
    <definedName name="masor" localSheetId="10" hidden="1">{"via1",#N/A,TRUE,"general";"via2",#N/A,TRUE,"general";"via3",#N/A,TRUE,"general"}</definedName>
    <definedName name="masor" localSheetId="6" hidden="1">{"via1",#N/A,TRUE,"general";"via2",#N/A,TRUE,"general";"via3",#N/A,TRUE,"general"}</definedName>
    <definedName name="masor" localSheetId="13" hidden="1">{"via1",#N/A,TRUE,"general";"via2",#N/A,TRUE,"general";"via3",#N/A,TRUE,"general"}</definedName>
    <definedName name="masor" localSheetId="12" hidden="1">{"via1",#N/A,TRUE,"general";"via2",#N/A,TRUE,"general";"via3",#N/A,TRUE,"general"}</definedName>
    <definedName name="masor" hidden="1">{"via1",#N/A,TRUE,"general";"via2",#N/A,TRUE,"general";"via3",#N/A,TRUE,"general"}</definedName>
    <definedName name="MAT" localSheetId="9">#REF!</definedName>
    <definedName name="MAT" localSheetId="5">#REF!</definedName>
    <definedName name="MAT" localSheetId="10">#REF!</definedName>
    <definedName name="MAT" localSheetId="6">#REF!</definedName>
    <definedName name="MAT" localSheetId="13">#REF!</definedName>
    <definedName name="MAT" localSheetId="12">#REF!</definedName>
    <definedName name="MAT">#REF!</definedName>
    <definedName name="MATER" localSheetId="9">#REF!</definedName>
    <definedName name="MATER" localSheetId="5">#REF!</definedName>
    <definedName name="MATER" localSheetId="10">#REF!</definedName>
    <definedName name="MATER" localSheetId="6">#REF!</definedName>
    <definedName name="MATER" localSheetId="13">#REF!</definedName>
    <definedName name="MATER" localSheetId="12">#REF!</definedName>
    <definedName name="mater">#REF!</definedName>
    <definedName name="MATERIAL" localSheetId="12">#REF!</definedName>
    <definedName name="MATERIAL">#REF!</definedName>
    <definedName name="Materiales" localSheetId="9">#REF!</definedName>
    <definedName name="Materiales" localSheetId="5">#REF!</definedName>
    <definedName name="Materiales" localSheetId="10">#REF!</definedName>
    <definedName name="Materiales" localSheetId="6">#REF!</definedName>
    <definedName name="Materiales" localSheetId="13">#REF!</definedName>
    <definedName name="Materiales" localSheetId="12">#REF!</definedName>
    <definedName name="Materiales">#REF!</definedName>
    <definedName name="materiales2" localSheetId="9">#REF!</definedName>
    <definedName name="materiales2" localSheetId="5">#REF!</definedName>
    <definedName name="materiales2" localSheetId="10">#REF!</definedName>
    <definedName name="materiales2" localSheetId="6">#REF!</definedName>
    <definedName name="materiales2" localSheetId="13">#REF!</definedName>
    <definedName name="materiales2" localSheetId="12">#REF!</definedName>
    <definedName name="materiales2">#REF!</definedName>
    <definedName name="MaterialTub" localSheetId="9">#REF!</definedName>
    <definedName name="MaterialTub" localSheetId="5">#REF!</definedName>
    <definedName name="MaterialTub" localSheetId="10">#REF!</definedName>
    <definedName name="MaterialTub" localSheetId="6">#REF!</definedName>
    <definedName name="MaterialTub" localSheetId="13">#REF!</definedName>
    <definedName name="MaterialTub" localSheetId="12">#REF!</definedName>
    <definedName name="MaterialTub">#REF!</definedName>
    <definedName name="Materie_prime" localSheetId="9">#REF!,#REF!</definedName>
    <definedName name="Materie_prime" localSheetId="5">#REF!,#REF!</definedName>
    <definedName name="Materie_prime" localSheetId="10">#REF!,#REF!</definedName>
    <definedName name="Materie_prime" localSheetId="6">#REF!,#REF!</definedName>
    <definedName name="Materie_prime" localSheetId="13">#REF!,#REF!</definedName>
    <definedName name="Materie_prime" localSheetId="12">#REF!,#REF!</definedName>
    <definedName name="Materie_prime">#REF!,#REF!</definedName>
    <definedName name="matriz" localSheetId="9">#REF!,#REF!</definedName>
    <definedName name="matriz" localSheetId="5">#REF!,#REF!</definedName>
    <definedName name="matriz" localSheetId="10">#REF!,#REF!</definedName>
    <definedName name="matriz" localSheetId="6">#REF!,#REF!</definedName>
    <definedName name="matriz" localSheetId="13">#REF!,#REF!</definedName>
    <definedName name="matriz" localSheetId="12">#REF!,#REF!</definedName>
    <definedName name="matriz">#REF!,#REF!</definedName>
    <definedName name="MAY" localSheetId="12">#REF!</definedName>
    <definedName name="MAY">#REF!</definedName>
    <definedName name="Mb" localSheetId="9">#REF!</definedName>
    <definedName name="Mb" localSheetId="5">#REF!</definedName>
    <definedName name="Mb" localSheetId="10">#REF!</definedName>
    <definedName name="Mb" localSheetId="6">#REF!</definedName>
    <definedName name="Mb" localSheetId="13">#REF!</definedName>
    <definedName name="Mb" localSheetId="12">#REF!</definedName>
    <definedName name="Mb">#REF!</definedName>
    <definedName name="Mcotas" localSheetId="9">#REF!</definedName>
    <definedName name="Mcotas" localSheetId="5">#REF!</definedName>
    <definedName name="Mcotas" localSheetId="10">#REF!</definedName>
    <definedName name="Mcotas" localSheetId="6">#REF!</definedName>
    <definedName name="Mcotas" localSheetId="13">#REF!</definedName>
    <definedName name="Mcotas" localSheetId="12">#REF!</definedName>
    <definedName name="Mcotas">#REF!</definedName>
    <definedName name="md" localSheetId="9">#REF!</definedName>
    <definedName name="md" localSheetId="5">#REF!</definedName>
    <definedName name="md" localSheetId="10">#REF!</definedName>
    <definedName name="md" localSheetId="6">#REF!</definedName>
    <definedName name="md" localSheetId="13">#REF!</definedName>
    <definedName name="md" localSheetId="12">#REF!</definedName>
    <definedName name="md">#REF!</definedName>
    <definedName name="MDC" localSheetId="12">#REF!</definedName>
    <definedName name="MDC">#REF!</definedName>
    <definedName name="mdd" localSheetId="9" hidden="1">{"via1",#N/A,TRUE,"general";"via2",#N/A,TRUE,"general";"via3",#N/A,TRUE,"general"}</definedName>
    <definedName name="mdd" localSheetId="5" hidden="1">{"via1",#N/A,TRUE,"general";"via2",#N/A,TRUE,"general";"via3",#N/A,TRUE,"general"}</definedName>
    <definedName name="mdd" localSheetId="10" hidden="1">{"via1",#N/A,TRUE,"general";"via2",#N/A,TRUE,"general";"via3",#N/A,TRUE,"general"}</definedName>
    <definedName name="mdd" localSheetId="6" hidden="1">{"via1",#N/A,TRUE,"general";"via2",#N/A,TRUE,"general";"via3",#N/A,TRUE,"general"}</definedName>
    <definedName name="mdd" localSheetId="13" hidden="1">{"via1",#N/A,TRUE,"general";"via2",#N/A,TRUE,"general";"via3",#N/A,TRUE,"general"}</definedName>
    <definedName name="mdd" localSheetId="12" hidden="1">{"via1",#N/A,TRUE,"general";"via2",#N/A,TRUE,"general";"via3",#N/A,TRUE,"general"}</definedName>
    <definedName name="mdd" hidden="1">{"via1",#N/A,TRUE,"general";"via2",#N/A,TRUE,"general";"via3",#N/A,TRUE,"general"}</definedName>
    <definedName name="MDEO">#N/A</definedName>
    <definedName name="MDEOBRA" localSheetId="10">#REF!</definedName>
    <definedName name="MDEOBRA" localSheetId="12">[92]Otros!$1:$1048576</definedName>
    <definedName name="MDEOBRA">#REF!</definedName>
    <definedName name="mdo" localSheetId="10">#REF!</definedName>
    <definedName name="mdo" localSheetId="12">'[40]precios-básicos2002'!$C$131:$C$140</definedName>
    <definedName name="mdo">#REF!</definedName>
    <definedName name="ME" localSheetId="12">#REF!</definedName>
    <definedName name="ME">#REF!</definedName>
    <definedName name="Med" localSheetId="9">#REF!</definedName>
    <definedName name="Med" localSheetId="5">#REF!</definedName>
    <definedName name="Med" localSheetId="10">#REF!</definedName>
    <definedName name="Med" localSheetId="6">#REF!</definedName>
    <definedName name="Med" localSheetId="13">#REF!</definedName>
    <definedName name="Med" localSheetId="12">#REF!</definedName>
    <definedName name="Med">#REF!</definedName>
    <definedName name="meg" localSheetId="9" hidden="1">{"TAB1",#N/A,TRUE,"GENERAL";"TAB2",#N/A,TRUE,"GENERAL";"TAB3",#N/A,TRUE,"GENERAL";"TAB4",#N/A,TRUE,"GENERAL";"TAB5",#N/A,TRUE,"GENERAL"}</definedName>
    <definedName name="meg" localSheetId="5" hidden="1">{"TAB1",#N/A,TRUE,"GENERAL";"TAB2",#N/A,TRUE,"GENERAL";"TAB3",#N/A,TRUE,"GENERAL";"TAB4",#N/A,TRUE,"GENERAL";"TAB5",#N/A,TRUE,"GENERAL"}</definedName>
    <definedName name="meg" localSheetId="10" hidden="1">{"TAB1",#N/A,TRUE,"GENERAL";"TAB2",#N/A,TRUE,"GENERAL";"TAB3",#N/A,TRUE,"GENERAL";"TAB4",#N/A,TRUE,"GENERAL";"TAB5",#N/A,TRUE,"GENERAL"}</definedName>
    <definedName name="meg" localSheetId="6" hidden="1">{"TAB1",#N/A,TRUE,"GENERAL";"TAB2",#N/A,TRUE,"GENERAL";"TAB3",#N/A,TRUE,"GENERAL";"TAB4",#N/A,TRUE,"GENERAL";"TAB5",#N/A,TRUE,"GENERAL"}</definedName>
    <definedName name="meg" localSheetId="13" hidden="1">{"TAB1",#N/A,TRUE,"GENERAL";"TAB2",#N/A,TRUE,"GENERAL";"TAB3",#N/A,TRUE,"GENERAL";"TAB4",#N/A,TRUE,"GENERAL";"TAB5",#N/A,TRUE,"GENERAL"}</definedName>
    <definedName name="meg" localSheetId="12" hidden="1">{"TAB1",#N/A,TRUE,"GENERAL";"TAB2",#N/A,TRUE,"GENERAL";"TAB3",#N/A,TRUE,"GENERAL";"TAB4",#N/A,TRUE,"GENERAL";"TAB5",#N/A,TRUE,"GENERAL"}</definedName>
    <definedName name="meg" hidden="1">{"TAB1",#N/A,TRUE,"GENERAL";"TAB2",#N/A,TRUE,"GENERAL";"TAB3",#N/A,TRUE,"GENERAL";"TAB4",#N/A,TRUE,"GENERAL";"TAB5",#N/A,TRUE,"GENERAL"}</definedName>
    <definedName name="MEJORA" localSheetId="9">#REF!</definedName>
    <definedName name="MEJORA" localSheetId="5">#REF!</definedName>
    <definedName name="MEJORA" localSheetId="10">#REF!</definedName>
    <definedName name="MEJORA" localSheetId="6">#REF!</definedName>
    <definedName name="MEJORA" localSheetId="13">#REF!</definedName>
    <definedName name="MEJORA" localSheetId="12">#REF!</definedName>
    <definedName name="MEJORA">#REF!</definedName>
    <definedName name="mejoramientosubrasante" localSheetId="9">#REF!</definedName>
    <definedName name="mejoramientosubrasante" localSheetId="5">#REF!</definedName>
    <definedName name="mejoramientosubrasante" localSheetId="10">#REF!</definedName>
    <definedName name="mejoramientosubrasante" localSheetId="6">#REF!</definedName>
    <definedName name="mejoramientosubrasante" localSheetId="13">#REF!</definedName>
    <definedName name="mejoramientosubrasante" localSheetId="12">#REF!</definedName>
    <definedName name="mejoramientosubrasante">#REF!</definedName>
    <definedName name="merchandCostos" localSheetId="9">#REF!</definedName>
    <definedName name="merchandCostos" localSheetId="5">#REF!</definedName>
    <definedName name="merchandCostos" localSheetId="10">#REF!</definedName>
    <definedName name="merchandCostos" localSheetId="6">#REF!</definedName>
    <definedName name="merchandCostos" localSheetId="13">#REF!</definedName>
    <definedName name="merchandCostos" localSheetId="12">#REF!</definedName>
    <definedName name="merchandCostos">#REF!</definedName>
    <definedName name="Merchandisig" localSheetId="9">#REF!</definedName>
    <definedName name="Merchandisig" localSheetId="5">#REF!</definedName>
    <definedName name="Merchandisig" localSheetId="10">#REF!</definedName>
    <definedName name="Merchandisig" localSheetId="6">#REF!</definedName>
    <definedName name="Merchandisig" localSheetId="13">#REF!</definedName>
    <definedName name="Merchandisig" localSheetId="12">#REF!</definedName>
    <definedName name="Merchandisig">#REF!</definedName>
    <definedName name="MES" localSheetId="9">#REF!</definedName>
    <definedName name="MES" localSheetId="5">#REF!</definedName>
    <definedName name="MES" localSheetId="10">#REF!</definedName>
    <definedName name="MES" localSheetId="6">#REF!</definedName>
    <definedName name="MES" localSheetId="13">#REF!</definedName>
    <definedName name="MES" localSheetId="12">#REF!</definedName>
    <definedName name="MES">#REF!</definedName>
    <definedName name="meses" localSheetId="9">#REF!</definedName>
    <definedName name="meses" localSheetId="5">#REF!</definedName>
    <definedName name="meses" localSheetId="10">#REF!</definedName>
    <definedName name="meses" localSheetId="6">#REF!</definedName>
    <definedName name="meses" localSheetId="13">#REF!</definedName>
    <definedName name="meses" localSheetId="12">#REF!</definedName>
    <definedName name="meses">#REF!</definedName>
    <definedName name="MEZCLADORA" localSheetId="12">#REF!</definedName>
    <definedName name="MEZCLADORA">#REF!</definedName>
    <definedName name="mf" localSheetId="9">#REF!</definedName>
    <definedName name="mf" localSheetId="5">#REF!</definedName>
    <definedName name="mf" localSheetId="10">#REF!</definedName>
    <definedName name="mf" localSheetId="6">#REF!</definedName>
    <definedName name="mf" localSheetId="13">#REF!</definedName>
    <definedName name="mf" localSheetId="12">#REF!</definedName>
    <definedName name="mf">#REF!</definedName>
    <definedName name="mfgjrdt" localSheetId="9"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2"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5" hidden="1">{"via1",#N/A,TRUE,"general";"via2",#N/A,TRUE,"general";"via3",#N/A,TRUE,"general"}</definedName>
    <definedName name="mghm" localSheetId="10" hidden="1">{"via1",#N/A,TRUE,"general";"via2",#N/A,TRUE,"general";"via3",#N/A,TRUE,"general"}</definedName>
    <definedName name="mghm" localSheetId="6" hidden="1">{"via1",#N/A,TRUE,"general";"via2",#N/A,TRUE,"general";"via3",#N/A,TRUE,"general"}</definedName>
    <definedName name="mghm" localSheetId="13" hidden="1">{"via1",#N/A,TRUE,"general";"via2",#N/A,TRUE,"general";"via3",#N/A,TRUE,"general"}</definedName>
    <definedName name="mghm" localSheetId="12" hidden="1">{"via1",#N/A,TRUE,"general";"via2",#N/A,TRUE,"general";"via3",#N/A,TRUE,"general"}</definedName>
    <definedName name="mghm" hidden="1">{"via1",#N/A,TRUE,"general";"via2",#N/A,TRUE,"general";"via3",#N/A,TRUE,"general"}</definedName>
    <definedName name="mhg" localSheetId="9">#REF!</definedName>
    <definedName name="mhg" localSheetId="5">#REF!</definedName>
    <definedName name="mhg" localSheetId="10">#REF!</definedName>
    <definedName name="mhg" localSheetId="6">#REF!</definedName>
    <definedName name="mhg" localSheetId="13">#REF!</definedName>
    <definedName name="mhg" localSheetId="12">#REF!</definedName>
    <definedName name="mhg">#REF!</definedName>
    <definedName name="mht" localSheetId="9">#REF!</definedName>
    <definedName name="mht" localSheetId="5">#REF!</definedName>
    <definedName name="mht" localSheetId="10">#REF!</definedName>
    <definedName name="mht" localSheetId="6">#REF!</definedName>
    <definedName name="mht" localSheetId="13">#REF!</definedName>
    <definedName name="mht" localSheetId="12">#REF!</definedName>
    <definedName name="mht">#REF!</definedName>
    <definedName name="mhy" localSheetId="9">#REF!</definedName>
    <definedName name="mhy" localSheetId="5">#REF!</definedName>
    <definedName name="mhy" localSheetId="10">#REF!</definedName>
    <definedName name="mhy" localSheetId="6">#REF!</definedName>
    <definedName name="mhy" localSheetId="13">#REF!</definedName>
    <definedName name="mhy" localSheetId="12">#REF!</definedName>
    <definedName name="mhy">#REF!</definedName>
    <definedName name="MI" localSheetId="12">#REF!,#REF!,#REF!,#REF!,#REF!,#REF!,#REF!</definedName>
    <definedName name="MI">#REF!,#REF!,#REF!,#REF!,#REF!,#REF!,#REF!</definedName>
    <definedName name="mil" localSheetId="9">#REF!</definedName>
    <definedName name="mil" localSheetId="5">#REF!</definedName>
    <definedName name="mil" localSheetId="10">#REF!</definedName>
    <definedName name="mil" localSheetId="6">#REF!</definedName>
    <definedName name="mil" localSheetId="13">#REF!</definedName>
    <definedName name="mil" localSheetId="12">#REF!</definedName>
    <definedName name="mil">#REF!</definedName>
    <definedName name="Mill_Head_H2O.Total_Volume" localSheetId="9">#REF!</definedName>
    <definedName name="Mill_Head_H2O.Total_Volume" localSheetId="5">#REF!</definedName>
    <definedName name="Mill_Head_H2O.Total_Volume" localSheetId="10">#REF!</definedName>
    <definedName name="Mill_Head_H2O.Total_Volume" localSheetId="6">#REF!</definedName>
    <definedName name="Mill_Head_H2O.Total_Volume" localSheetId="13">#REF!</definedName>
    <definedName name="Mill_Head_H2O.Total_Volume" localSheetId="12">#REF!</definedName>
    <definedName name="Mill_Head_H2O.Total_Volume">#REF!</definedName>
    <definedName name="Mill_Screen_H2O.Total_Volume" localSheetId="9">#REF!</definedName>
    <definedName name="Mill_Screen_H2O.Total_Volume" localSheetId="5">#REF!</definedName>
    <definedName name="Mill_Screen_H2O.Total_Volume" localSheetId="10">#REF!</definedName>
    <definedName name="Mill_Screen_H2O.Total_Volume" localSheetId="6">#REF!</definedName>
    <definedName name="Mill_Screen_H2O.Total_Volume" localSheetId="13">#REF!</definedName>
    <definedName name="Mill_Screen_H2O.Total_Volume" localSheetId="12">#REF!</definedName>
    <definedName name="Mill_Screen_H2O.Total_Volume">#REF!</definedName>
    <definedName name="Mill_Weight" localSheetId="9">#REF!</definedName>
    <definedName name="Mill_Weight" localSheetId="5">#REF!</definedName>
    <definedName name="Mill_Weight" localSheetId="10">#REF!</definedName>
    <definedName name="Mill_Weight" localSheetId="6">#REF!</definedName>
    <definedName name="Mill_Weight" localSheetId="13">#REF!</definedName>
    <definedName name="Mill_Weight" localSheetId="12">#REF!</definedName>
    <definedName name="Mill_Weight">#REF!</definedName>
    <definedName name="Mínimo" localSheetId="12">#REF!</definedName>
    <definedName name="Mínimo">#REF!</definedName>
    <definedName name="Minutos" localSheetId="9">#REF!</definedName>
    <definedName name="Minutos" localSheetId="5">#REF!</definedName>
    <definedName name="Minutos" localSheetId="10">#REF!</definedName>
    <definedName name="Minutos" localSheetId="6">#REF!</definedName>
    <definedName name="Minutos" localSheetId="13">#REF!</definedName>
    <definedName name="Minutos" localSheetId="12">#REF!</definedName>
    <definedName name="Minutos">#REF!</definedName>
    <definedName name="MiT" localSheetId="9">#REF!</definedName>
    <definedName name="MiT" localSheetId="5">#REF!</definedName>
    <definedName name="MiT" localSheetId="10">#REF!</definedName>
    <definedName name="MiT" localSheetId="6">#REF!</definedName>
    <definedName name="MiT" localSheetId="13">#REF!</definedName>
    <definedName name="MiT" localSheetId="12">#REF!</definedName>
    <definedName name="MiT">#REF!</definedName>
    <definedName name="MiV" localSheetId="9">#REF!</definedName>
    <definedName name="MiV" localSheetId="5">#REF!</definedName>
    <definedName name="MiV" localSheetId="10">#REF!</definedName>
    <definedName name="MiV" localSheetId="6">#REF!</definedName>
    <definedName name="MiV" localSheetId="13">#REF!</definedName>
    <definedName name="MiV" localSheetId="12">#REF!</definedName>
    <definedName name="MiV">#REF!</definedName>
    <definedName name="mjmj" localSheetId="9" hidden="1">{"via1",#N/A,TRUE,"general";"via2",#N/A,TRUE,"general";"via3",#N/A,TRUE,"general"}</definedName>
    <definedName name="mjmj" localSheetId="5" hidden="1">{"via1",#N/A,TRUE,"general";"via2",#N/A,TRUE,"general";"via3",#N/A,TRUE,"general"}</definedName>
    <definedName name="mjmj" localSheetId="10" hidden="1">{"via1",#N/A,TRUE,"general";"via2",#N/A,TRUE,"general";"via3",#N/A,TRUE,"general"}</definedName>
    <definedName name="mjmj" localSheetId="6" hidden="1">{"via1",#N/A,TRUE,"general";"via2",#N/A,TRUE,"general";"via3",#N/A,TRUE,"general"}</definedName>
    <definedName name="mjmj" localSheetId="13" hidden="1">{"via1",#N/A,TRUE,"general";"via2",#N/A,TRUE,"general";"via3",#N/A,TRUE,"general"}</definedName>
    <definedName name="mjmj" localSheetId="12"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5" hidden="1">{"via1",#N/A,TRUE,"general";"via2",#N/A,TRUE,"general";"via3",#N/A,TRUE,"general"}</definedName>
    <definedName name="mjmjmn" localSheetId="10" hidden="1">{"via1",#N/A,TRUE,"general";"via2",#N/A,TRUE,"general";"via3",#N/A,TRUE,"general"}</definedName>
    <definedName name="mjmjmn" localSheetId="6" hidden="1">{"via1",#N/A,TRUE,"general";"via2",#N/A,TRUE,"general";"via3",#N/A,TRUE,"general"}</definedName>
    <definedName name="mjmjmn" localSheetId="13" hidden="1">{"via1",#N/A,TRUE,"general";"via2",#N/A,TRUE,"general";"via3",#N/A,TRUE,"general"}</definedName>
    <definedName name="mjmjmn" localSheetId="12"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5" hidden="1">{"via1",#N/A,TRUE,"general";"via2",#N/A,TRUE,"general";"via3",#N/A,TRUE,"general"}</definedName>
    <definedName name="mjnhgkio" localSheetId="10" hidden="1">{"via1",#N/A,TRUE,"general";"via2",#N/A,TRUE,"general";"via3",#N/A,TRUE,"general"}</definedName>
    <definedName name="mjnhgkio" localSheetId="6" hidden="1">{"via1",#N/A,TRUE,"general";"via2",#N/A,TRUE,"general";"via3",#N/A,TRUE,"general"}</definedName>
    <definedName name="mjnhgkio" localSheetId="13" hidden="1">{"via1",#N/A,TRUE,"general";"via2",#N/A,TRUE,"general";"via3",#N/A,TRUE,"general"}</definedName>
    <definedName name="mjnhgkio" localSheetId="12" hidden="1">{"via1",#N/A,TRUE,"general";"via2",#N/A,TRUE,"general";"via3",#N/A,TRUE,"general"}</definedName>
    <definedName name="mjnhgkio" hidden="1">{"via1",#N/A,TRUE,"general";"via2",#N/A,TRUE,"general";"via3",#N/A,TRUE,"general"}</definedName>
    <definedName name="mju" localSheetId="9">#REF!</definedName>
    <definedName name="mju" localSheetId="5">#REF!</definedName>
    <definedName name="mju" localSheetId="10">#REF!</definedName>
    <definedName name="mju" localSheetId="6">#REF!</definedName>
    <definedName name="mju" localSheetId="13">#REF!</definedName>
    <definedName name="mju" localSheetId="12">#REF!</definedName>
    <definedName name="mju">#REF!</definedName>
    <definedName name="mku" localSheetId="9">#REF!</definedName>
    <definedName name="mku" localSheetId="5">#REF!</definedName>
    <definedName name="mku" localSheetId="10">#REF!</definedName>
    <definedName name="mku" localSheetId="6">#REF!</definedName>
    <definedName name="mku" localSheetId="13">#REF!</definedName>
    <definedName name="mku" localSheetId="12">#REF!</definedName>
    <definedName name="mku">#REF!</definedName>
    <definedName name="ML" localSheetId="12">#REF!,#REF!,#REF!,#REF!,#REF!,#REF!,#REF!</definedName>
    <definedName name="ML">#REF!,#REF!,#REF!,#REF!,#REF!,#REF!,#REF!</definedName>
    <definedName name="mm" localSheetId="9">#REF!</definedName>
    <definedName name="mm" localSheetId="5">#REF!</definedName>
    <definedName name="mm" localSheetId="10">#REF!</definedName>
    <definedName name="mm" localSheetId="6">#REF!</definedName>
    <definedName name="mm" localSheetId="13">#REF!</definedName>
    <definedName name="mm" localSheetId="12">#REF!</definedName>
    <definedName name="mm">#REF!</definedName>
    <definedName name="MMHBS" localSheetId="9">#REF!</definedName>
    <definedName name="MMHBS" localSheetId="5">#REF!</definedName>
    <definedName name="MMHBS" localSheetId="10">#REF!</definedName>
    <definedName name="MMHBS" localSheetId="6">#REF!</definedName>
    <definedName name="MMHBS" localSheetId="13">#REF!</definedName>
    <definedName name="MMHBS" localSheetId="12">#REF!</definedName>
    <definedName name="MMHBS">#REF!</definedName>
    <definedName name="MMHJUN02" localSheetId="9">#REF!</definedName>
    <definedName name="MMHJUN02" localSheetId="5">#REF!</definedName>
    <definedName name="MMHJUN02" localSheetId="10">#REF!</definedName>
    <definedName name="MMHJUN02" localSheetId="6">#REF!</definedName>
    <definedName name="MMHJUN02" localSheetId="13">#REF!</definedName>
    <definedName name="MMHJUN02" localSheetId="12">#REF!</definedName>
    <definedName name="MMHJUN02">#REF!</definedName>
    <definedName name="mmhmarch2000" localSheetId="9">#REF!</definedName>
    <definedName name="mmhmarch2000" localSheetId="5">#REF!</definedName>
    <definedName name="mmhmarch2000" localSheetId="10">#REF!</definedName>
    <definedName name="mmhmarch2000" localSheetId="6">#REF!</definedName>
    <definedName name="mmhmarch2000" localSheetId="13">#REF!</definedName>
    <definedName name="mmhmarch2000" localSheetId="12">#REF!</definedName>
    <definedName name="mmhmarch2000">#REF!</definedName>
    <definedName name="MmIL" localSheetId="9">#REF!</definedName>
    <definedName name="MmIL" localSheetId="5">#REF!</definedName>
    <definedName name="MmIL" localSheetId="10">#REF!</definedName>
    <definedName name="MmIL" localSheetId="6">#REF!</definedName>
    <definedName name="MmIL" localSheetId="13">#REF!</definedName>
    <definedName name="MmIL" localSheetId="12">#REF!</definedName>
    <definedName name="MmIL">#REF!</definedName>
    <definedName name="mmjmjh" localSheetId="9"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2" hidden="1">{"TAB1",#N/A,TRUE,"GENERAL";"TAB2",#N/A,TRUE,"GENERAL";"TAB3",#N/A,TRUE,"GENERAL";"TAB4",#N/A,TRUE,"GENERAL";"TAB5",#N/A,TRUE,"GENERAL"}</definedName>
    <definedName name="mmjmjh" hidden="1">{"TAB1",#N/A,TRUE,"GENERAL";"TAB2",#N/A,TRUE,"GENERAL";"TAB3",#N/A,TRUE,"GENERAL";"TAB4",#N/A,TRUE,"GENERAL";"TAB5",#N/A,TRUE,"GENERAL"}</definedName>
    <definedName name="MMJV" localSheetId="9">#REF!</definedName>
    <definedName name="MMJV" localSheetId="5">#REF!</definedName>
    <definedName name="MMJV" localSheetId="10">#REF!</definedName>
    <definedName name="MMJV" localSheetId="6">#REF!</definedName>
    <definedName name="MMJV" localSheetId="13">#REF!</definedName>
    <definedName name="MMJV" localSheetId="12">#REF!</definedName>
    <definedName name="MMJV">#REF!</definedName>
    <definedName name="mmm" localSheetId="9" hidden="1">{"TAB1",#N/A,TRUE,"GENERAL";"TAB2",#N/A,TRUE,"GENERAL";"TAB3",#N/A,TRUE,"GENERAL";"TAB4",#N/A,TRUE,"GENERAL";"TAB5",#N/A,TRUE,"GENERAL"}</definedName>
    <definedName name="mmm" localSheetId="5" hidden="1">{"TAB1",#N/A,TRUE,"GENERAL";"TAB2",#N/A,TRUE,"GENERAL";"TAB3",#N/A,TRUE,"GENERAL";"TAB4",#N/A,TRUE,"GENERAL";"TAB5",#N/A,TRUE,"GENERAL"}</definedName>
    <definedName name="mmm" localSheetId="10" hidden="1">{"TAB1",#N/A,TRUE,"GENERAL";"TAB2",#N/A,TRUE,"GENERAL";"TAB3",#N/A,TRUE,"GENERAL";"TAB4",#N/A,TRUE,"GENERAL";"TAB5",#N/A,TRUE,"GENERAL"}</definedName>
    <definedName name="mmm" localSheetId="6" hidden="1">{"TAB1",#N/A,TRUE,"GENERAL";"TAB2",#N/A,TRUE,"GENERAL";"TAB3",#N/A,TRUE,"GENERAL";"TAB4",#N/A,TRUE,"GENERAL";"TAB5",#N/A,TRUE,"GENERAL"}</definedName>
    <definedName name="mmm" localSheetId="13" hidden="1">{"TAB1",#N/A,TRUE,"GENERAL";"TAB2",#N/A,TRUE,"GENERAL";"TAB3",#N/A,TRUE,"GENERAL";"TAB4",#N/A,TRUE,"GENERAL";"TAB5",#N/A,TRUE,"GENERAL"}</definedName>
    <definedName name="mmm" localSheetId="12"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5" hidden="1">{"via1",#N/A,TRUE,"general";"via2",#N/A,TRUE,"general";"via3",#N/A,TRUE,"general"}</definedName>
    <definedName name="mmmh" localSheetId="10" hidden="1">{"via1",#N/A,TRUE,"general";"via2",#N/A,TRUE,"general";"via3",#N/A,TRUE,"general"}</definedName>
    <definedName name="mmmh" localSheetId="6" hidden="1">{"via1",#N/A,TRUE,"general";"via2",#N/A,TRUE,"general";"via3",#N/A,TRUE,"general"}</definedName>
    <definedName name="mmmh" localSheetId="13" hidden="1">{"via1",#N/A,TRUE,"general";"via2",#N/A,TRUE,"general";"via3",#N/A,TRUE,"general"}</definedName>
    <definedName name="mmmh" localSheetId="12" hidden="1">{"via1",#N/A,TRUE,"general";"via2",#N/A,TRUE,"general";"via3",#N/A,TRUE,"general"}</definedName>
    <definedName name="mmmh" hidden="1">{"via1",#N/A,TRUE,"general";"via2",#N/A,TRUE,"general";"via3",#N/A,TRUE,"general"}</definedName>
    <definedName name="mmmmmjyt" localSheetId="9"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2"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5" hidden="1">{"via1",#N/A,TRUE,"general";"via2",#N/A,TRUE,"general";"via3",#N/A,TRUE,"general"}</definedName>
    <definedName name="mmmmmmg" localSheetId="10" hidden="1">{"via1",#N/A,TRUE,"general";"via2",#N/A,TRUE,"general";"via3",#N/A,TRUE,"general"}</definedName>
    <definedName name="mmmmmmg" localSheetId="6" hidden="1">{"via1",#N/A,TRUE,"general";"via2",#N/A,TRUE,"general";"via3",#N/A,TRUE,"general"}</definedName>
    <definedName name="mmmmmmg" localSheetId="13" hidden="1">{"via1",#N/A,TRUE,"general";"via2",#N/A,TRUE,"general";"via3",#N/A,TRUE,"general"}</definedName>
    <definedName name="mmmmmmg" localSheetId="12" hidden="1">{"via1",#N/A,TRUE,"general";"via2",#N/A,TRUE,"general";"via3",#N/A,TRUE,"general"}</definedName>
    <definedName name="mmmmmmg" hidden="1">{"via1",#N/A,TRUE,"general";"via2",#N/A,TRUE,"general";"via3",#N/A,TRUE,"general"}</definedName>
    <definedName name="Mmto" localSheetId="9">#REF!</definedName>
    <definedName name="Mmto" localSheetId="5">#REF!</definedName>
    <definedName name="Mmto" localSheetId="10">#REF!</definedName>
    <definedName name="Mmto" localSheetId="6">#REF!</definedName>
    <definedName name="Mmto" localSheetId="13">#REF!</definedName>
    <definedName name="Mmto" localSheetId="12">#REF!</definedName>
    <definedName name="Mmto">#REF!</definedName>
    <definedName name="MN" localSheetId="9" hidden="1">{"via1",#N/A,TRUE,"general";"via2",#N/A,TRUE,"general";"via3",#N/A,TRUE,"general"}</definedName>
    <definedName name="MN" localSheetId="5" hidden="1">{"via1",#N/A,TRUE,"general";"via2",#N/A,TRUE,"general";"via3",#N/A,TRUE,"general"}</definedName>
    <definedName name="MN" localSheetId="10" hidden="1">{"via1",#N/A,TRUE,"general";"via2",#N/A,TRUE,"general";"via3",#N/A,TRUE,"general"}</definedName>
    <definedName name="MN" localSheetId="6" hidden="1">{"via1",#N/A,TRUE,"general";"via2",#N/A,TRUE,"general";"via3",#N/A,TRUE,"general"}</definedName>
    <definedName name="MN" localSheetId="13" hidden="1">{"via1",#N/A,TRUE,"general";"via2",#N/A,TRUE,"general";"via3",#N/A,TRUE,"general"}</definedName>
    <definedName name="MN" localSheetId="12" hidden="1">{"via1",#N/A,TRUE,"general";"via2",#N/A,TRUE,"general";"via3",#N/A,TRUE,"general"}</definedName>
    <definedName name="MN" hidden="1">{"via1",#N/A,TRUE,"general";"via2",#N/A,TRUE,"general";"via3",#N/A,TRUE,"general"}</definedName>
    <definedName name="MNO" localSheetId="9">#REF!</definedName>
    <definedName name="MNO" localSheetId="5">#REF!</definedName>
    <definedName name="MNO" localSheetId="10">#REF!</definedName>
    <definedName name="MNO" localSheetId="6">#REF!</definedName>
    <definedName name="MNO" localSheetId="13">#REF!</definedName>
    <definedName name="MNO" localSheetId="12">#REF!</definedName>
    <definedName name="MNO">#REF!</definedName>
    <definedName name="MO" localSheetId="9">#REF!</definedName>
    <definedName name="MO" localSheetId="5">#REF!</definedName>
    <definedName name="MO" localSheetId="10">#REF!</definedName>
    <definedName name="MO" localSheetId="6">#REF!</definedName>
    <definedName name="MO" localSheetId="13">#REF!</definedName>
    <definedName name="MO" localSheetId="12">#REF!</definedName>
    <definedName name="MO">#REF!</definedName>
    <definedName name="MOBRA" localSheetId="9">#REF!</definedName>
    <definedName name="MOBRA" localSheetId="5">#REF!</definedName>
    <definedName name="MOBRA" localSheetId="10">#REF!</definedName>
    <definedName name="MOBRA" localSheetId="6">#REF!</definedName>
    <definedName name="MOBRA" localSheetId="13">#REF!</definedName>
    <definedName name="MOBRA" localSheetId="12">#REF!</definedName>
    <definedName name="mobra">#REF!</definedName>
    <definedName name="Modalità_rimborso" localSheetId="9">#REF!</definedName>
    <definedName name="Modalità_rimborso" localSheetId="5">#REF!</definedName>
    <definedName name="Modalità_rimborso" localSheetId="10">#REF!</definedName>
    <definedName name="Modalità_rimborso" localSheetId="6">#REF!</definedName>
    <definedName name="Modalità_rimborso" localSheetId="13">#REF!</definedName>
    <definedName name="Modalità_rimborso" localSheetId="12">#REF!</definedName>
    <definedName name="Modalità_rimborso">#REF!</definedName>
    <definedName name="modi"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di"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MOMATECA" localSheetId="9">#REF!</definedName>
    <definedName name="MOMATECA" localSheetId="5">#REF!</definedName>
    <definedName name="MOMATECA" localSheetId="10">#REF!</definedName>
    <definedName name="MOMATECA" localSheetId="6">#REF!</definedName>
    <definedName name="MOMATECA" localSheetId="13">#REF!</definedName>
    <definedName name="MOMATECA" localSheetId="12">#REF!</definedName>
    <definedName name="MOMATECA">#REF!</definedName>
    <definedName name="MONETARY" localSheetId="9">#REF!</definedName>
    <definedName name="MONETARY" localSheetId="5">#REF!</definedName>
    <definedName name="MONETARY" localSheetId="10">#REF!</definedName>
    <definedName name="MONETARY" localSheetId="6">#REF!</definedName>
    <definedName name="MONETARY" localSheetId="13">#REF!</definedName>
    <definedName name="MONETARY" localSheetId="12">#REF!</definedName>
    <definedName name="MONETARY">#REF!</definedName>
    <definedName name="MORTE12" localSheetId="9">#REF!</definedName>
    <definedName name="MORTE12" localSheetId="5">#REF!</definedName>
    <definedName name="MORTE12" localSheetId="10">#REF!</definedName>
    <definedName name="MORTE12" localSheetId="6">#REF!</definedName>
    <definedName name="MORTE12" localSheetId="13">#REF!</definedName>
    <definedName name="MORTE12" localSheetId="12">#REF!</definedName>
    <definedName name="MORTE12">#REF!</definedName>
    <definedName name="MORTE14" localSheetId="9">#REF!</definedName>
    <definedName name="MORTE14" localSheetId="5">#REF!</definedName>
    <definedName name="MORTE14" localSheetId="10">#REF!</definedName>
    <definedName name="MORTE14" localSheetId="6">#REF!</definedName>
    <definedName name="MORTE14" localSheetId="13">#REF!</definedName>
    <definedName name="MORTE14" localSheetId="12">#REF!</definedName>
    <definedName name="MORTE14">#REF!</definedName>
    <definedName name="morte15" localSheetId="9">#REF!</definedName>
    <definedName name="morte15" localSheetId="5">#REF!</definedName>
    <definedName name="morte15" localSheetId="10">#REF!</definedName>
    <definedName name="morte15" localSheetId="6">#REF!</definedName>
    <definedName name="morte15" localSheetId="13">#REF!</definedName>
    <definedName name="morte15" localSheetId="12">#REF!</definedName>
    <definedName name="morte15">#REF!</definedName>
    <definedName name="MORTE16" localSheetId="9">#REF!</definedName>
    <definedName name="MORTE16" localSheetId="5">#REF!</definedName>
    <definedName name="MORTE16" localSheetId="10">#REF!</definedName>
    <definedName name="MORTE16" localSheetId="6">#REF!</definedName>
    <definedName name="MORTE16" localSheetId="13">#REF!</definedName>
    <definedName name="MORTE16" localSheetId="12">#REF!</definedName>
    <definedName name="MORTE16">#REF!</definedName>
    <definedName name="MORTERO14IMP" localSheetId="10">#REF!</definedName>
    <definedName name="MORTERO14IMP" localSheetId="12">'[51]ANALISIS BASICOS'!#REF!</definedName>
    <definedName name="MORTERO14IMP">#REF!</definedName>
    <definedName name="MORTERO14N" localSheetId="10">#REF!</definedName>
    <definedName name="MORTERO14N" localSheetId="12">'[51]ANALISIS BASICOS'!#REF!</definedName>
    <definedName name="MORTERO14N">#REF!</definedName>
    <definedName name="MORTERO15" localSheetId="10">#REF!</definedName>
    <definedName name="MORTERO15" localSheetId="12">'[51]ANALISIS BASICOS'!#REF!</definedName>
    <definedName name="MORTERO15">#REF!</definedName>
    <definedName name="MOTO" localSheetId="12">#REF!</definedName>
    <definedName name="MOTO">#REF!</definedName>
    <definedName name="motosierra" localSheetId="10">#REF!</definedName>
    <definedName name="motosierra" localSheetId="12">[44]Mater!#REF!</definedName>
    <definedName name="motosierra">#REF!</definedName>
    <definedName name="mr" localSheetId="9">#REF!</definedName>
    <definedName name="mr" localSheetId="5">#REF!</definedName>
    <definedName name="mr" localSheetId="10">#REF!</definedName>
    <definedName name="mr" localSheetId="6">#REF!</definedName>
    <definedName name="mr" localSheetId="13">#REF!</definedName>
    <definedName name="mr" localSheetId="12">#REF!</definedName>
    <definedName name="mr">#REF!</definedName>
    <definedName name="MR_DESCRIPTION" localSheetId="9">#REF!</definedName>
    <definedName name="MR_DESCRIPTION" localSheetId="5">#REF!</definedName>
    <definedName name="MR_DESCRIPTION" localSheetId="10">#REF!</definedName>
    <definedName name="MR_DESCRIPTION" localSheetId="6">#REF!</definedName>
    <definedName name="MR_DESCRIPTION" localSheetId="13">#REF!</definedName>
    <definedName name="MR_DESCRIPTION" localSheetId="12">#REF!</definedName>
    <definedName name="MR_DESCRIPTION">#REF!</definedName>
    <definedName name="MRNumber" localSheetId="9">#REF!</definedName>
    <definedName name="MRNumber" localSheetId="5">#REF!</definedName>
    <definedName name="MRNumber" localSheetId="10">#REF!</definedName>
    <definedName name="MRNumber" localSheetId="6">#REF!</definedName>
    <definedName name="MRNumber" localSheetId="13">#REF!</definedName>
    <definedName name="MRNumber" localSheetId="12">#REF!</definedName>
    <definedName name="MRNumber">#REF!</definedName>
    <definedName name="MRRfunded" localSheetId="9">#REF!</definedName>
    <definedName name="MRRfunded" localSheetId="5">#REF!</definedName>
    <definedName name="MRRfunded" localSheetId="10">#REF!</definedName>
    <definedName name="MRRfunded" localSheetId="6">#REF!</definedName>
    <definedName name="MRRfunded" localSheetId="13">#REF!</definedName>
    <definedName name="MRRfunded" localSheetId="12">#REF!</definedName>
    <definedName name="MRRfunded">#REF!</definedName>
    <definedName name="MTD.ROM1_PercentFed" localSheetId="9">#REF!</definedName>
    <definedName name="MTD.ROM1_PercentFed" localSheetId="5">#REF!</definedName>
    <definedName name="MTD.ROM1_PercentFed" localSheetId="10">#REF!</definedName>
    <definedName name="MTD.ROM1_PercentFed" localSheetId="6">#REF!</definedName>
    <definedName name="MTD.ROM1_PercentFed" localSheetId="13">#REF!</definedName>
    <definedName name="MTD.ROM1_PercentFed" localSheetId="12">#REF!</definedName>
    <definedName name="MTD.ROM1_PercentFed">#REF!</definedName>
    <definedName name="MTD.ROM2_PercentFed" localSheetId="9">#REF!</definedName>
    <definedName name="MTD.ROM2_PercentFed" localSheetId="5">#REF!</definedName>
    <definedName name="MTD.ROM2_PercentFed" localSheetId="10">#REF!</definedName>
    <definedName name="MTD.ROM2_PercentFed" localSheetId="6">#REF!</definedName>
    <definedName name="MTD.ROM2_PercentFed" localSheetId="13">#REF!</definedName>
    <definedName name="MTD.ROM2_PercentFed" localSheetId="12">#REF!</definedName>
    <definedName name="MTD.ROM2_PercentFed">#REF!</definedName>
    <definedName name="MTD.ROM3_PercentFed" localSheetId="9">#REF!</definedName>
    <definedName name="MTD.ROM3_PercentFed" localSheetId="5">#REF!</definedName>
    <definedName name="MTD.ROM3_PercentFed" localSheetId="10">#REF!</definedName>
    <definedName name="MTD.ROM3_PercentFed" localSheetId="6">#REF!</definedName>
    <definedName name="MTD.ROM3_PercentFed" localSheetId="13">#REF!</definedName>
    <definedName name="MTD.ROM3_PercentFed" localSheetId="12">#REF!</definedName>
    <definedName name="MTD.ROM3_PercentFed">#REF!</definedName>
    <definedName name="MTD.ROM4_PercentFed" localSheetId="9">#REF!</definedName>
    <definedName name="MTD.ROM4_PercentFed" localSheetId="5">#REF!</definedName>
    <definedName name="MTD.ROM4_PercentFed" localSheetId="10">#REF!</definedName>
    <definedName name="MTD.ROM4_PercentFed" localSheetId="6">#REF!</definedName>
    <definedName name="MTD.ROM4_PercentFed" localSheetId="13">#REF!</definedName>
    <definedName name="MTD.ROM4_PercentFed" localSheetId="12">#REF!</definedName>
    <definedName name="MTD.ROM4_PercentFed">#REF!</definedName>
    <definedName name="MTD.ROM5_PercentFed" localSheetId="9">#REF!</definedName>
    <definedName name="MTD.ROM5_PercentFed" localSheetId="5">#REF!</definedName>
    <definedName name="MTD.ROM5_PercentFed" localSheetId="10">#REF!</definedName>
    <definedName name="MTD.ROM5_PercentFed" localSheetId="6">#REF!</definedName>
    <definedName name="MTD.ROM5_PercentFed" localSheetId="13">#REF!</definedName>
    <definedName name="MTD.ROM5_PercentFed" localSheetId="12">#REF!</definedName>
    <definedName name="MTD.ROM5_PercentFed">#REF!</definedName>
    <definedName name="MTD_Days" localSheetId="9">#REF!</definedName>
    <definedName name="MTD_Days" localSheetId="5">#REF!</definedName>
    <definedName name="MTD_Days" localSheetId="10">#REF!</definedName>
    <definedName name="MTD_Days" localSheetId="6">#REF!</definedName>
    <definedName name="MTD_Days" localSheetId="13">#REF!</definedName>
    <definedName name="MTD_Days" localSheetId="12">#REF!</definedName>
    <definedName name="MTD_Days">#REF!</definedName>
    <definedName name="Mtotalizado" localSheetId="9">#REF!</definedName>
    <definedName name="Mtotalizado" localSheetId="5">#REF!</definedName>
    <definedName name="Mtotalizado" localSheetId="10">#REF!</definedName>
    <definedName name="Mtotalizado" localSheetId="6">#REF!</definedName>
    <definedName name="Mtotalizado" localSheetId="13">#REF!</definedName>
    <definedName name="Mtotalizado" localSheetId="12">#REF!</definedName>
    <definedName name="Mtotalizado">#REF!</definedName>
    <definedName name="MU" localSheetId="10">#REF!</definedName>
    <definedName name="MU" localSheetId="12">'[30]CIRCUITOS CODENSA'!#REF!</definedName>
    <definedName name="MU">#REF!</definedName>
    <definedName name="mult" localSheetId="9">#REF!</definedName>
    <definedName name="mult" localSheetId="5">#REF!</definedName>
    <definedName name="mult" localSheetId="10">#REF!</definedName>
    <definedName name="mult" localSheetId="6">#REF!</definedName>
    <definedName name="mult" localSheetId="13">#REF!</definedName>
    <definedName name="mult" localSheetId="12">#REF!</definedName>
    <definedName name="mult">#REF!</definedName>
    <definedName name="MULTIPLI" localSheetId="9">#REF!</definedName>
    <definedName name="MULTIPLI" localSheetId="5">#REF!</definedName>
    <definedName name="MULTIPLI" localSheetId="10">#REF!</definedName>
    <definedName name="MULTIPLI" localSheetId="6">#REF!</definedName>
    <definedName name="MULTIPLI" localSheetId="13">#REF!</definedName>
    <definedName name="MULTIPLI" localSheetId="12">#REF!</definedName>
    <definedName name="MULTIPLI">#REF!</definedName>
    <definedName name="muro" localSheetId="9">#REF!</definedName>
    <definedName name="muro" localSheetId="5">#REF!</definedName>
    <definedName name="muro" localSheetId="10">#REF!</definedName>
    <definedName name="muro" localSheetId="6">#REF!</definedName>
    <definedName name="muro" localSheetId="13">#REF!</definedName>
    <definedName name="muro" localSheetId="12">#REF!</definedName>
    <definedName name="muro">#REF!</definedName>
    <definedName name="murocontencion" localSheetId="9">#REF!</definedName>
    <definedName name="murocontencion" localSheetId="5">#REF!</definedName>
    <definedName name="murocontencion" localSheetId="10">#REF!</definedName>
    <definedName name="murocontencion" localSheetId="6">#REF!</definedName>
    <definedName name="murocontencion" localSheetId="13">#REF!</definedName>
    <definedName name="murocontencion" localSheetId="12">#REF!</definedName>
    <definedName name="murocontencion">#REF!</definedName>
    <definedName name="MXSMAR" localSheetId="9">#REF!</definedName>
    <definedName name="MXSMAR" localSheetId="5">#REF!</definedName>
    <definedName name="MXSMAR" localSheetId="10">#REF!</definedName>
    <definedName name="MXSMAR" localSheetId="6">#REF!</definedName>
    <definedName name="MXSMAR" localSheetId="13">#REF!</definedName>
    <definedName name="MXSMAR" localSheetId="12">#REF!</definedName>
    <definedName name="MXSMAR">#REF!</definedName>
    <definedName name="MZ" localSheetId="10">#REF!</definedName>
    <definedName name="MZ" localSheetId="12">'[30]CIRCUITOS CODENSA'!#REF!</definedName>
    <definedName name="MZ">#REF!</definedName>
    <definedName name="n" localSheetId="9" hidden="1">{"via1",#N/A,TRUE,"general";"via2",#N/A,TRUE,"general";"via3",#N/A,TRUE,"general"}</definedName>
    <definedName name="n" localSheetId="5" hidden="1">{"via1",#N/A,TRUE,"general";"via2",#N/A,TRUE,"general";"via3",#N/A,TRUE,"general"}</definedName>
    <definedName name="n" localSheetId="10" hidden="1">{"via1",#N/A,TRUE,"general";"via2",#N/A,TRUE,"general";"via3",#N/A,TRUE,"general"}</definedName>
    <definedName name="n" localSheetId="6" hidden="1">{"via1",#N/A,TRUE,"general";"via2",#N/A,TRUE,"general";"via3",#N/A,TRUE,"general"}</definedName>
    <definedName name="n" localSheetId="13" hidden="1">{"via1",#N/A,TRUE,"general";"via2",#N/A,TRUE,"general";"via3",#N/A,TRUE,"general"}</definedName>
    <definedName name="n" localSheetId="12" hidden="1">{"via1",#N/A,TRUE,"general";"via2",#N/A,TRUE,"general";"via3",#N/A,TRUE,"general"}</definedName>
    <definedName name="N">#REF!</definedName>
    <definedName name="Na" localSheetId="9">#REF!</definedName>
    <definedName name="Na" localSheetId="5">#REF!</definedName>
    <definedName name="Na" localSheetId="10">#REF!</definedName>
    <definedName name="Na" localSheetId="6">#REF!</definedName>
    <definedName name="Na" localSheetId="13">#REF!</definedName>
    <definedName name="Na" localSheetId="12">#REF!</definedName>
    <definedName name="Na">#REF!</definedName>
    <definedName name="name" localSheetId="9">#REF!</definedName>
    <definedName name="name" localSheetId="5">#REF!</definedName>
    <definedName name="name" localSheetId="10">#REF!</definedName>
    <definedName name="name" localSheetId="6">#REF!</definedName>
    <definedName name="name" localSheetId="13">#REF!</definedName>
    <definedName name="name" localSheetId="12">#REF!</definedName>
    <definedName name="name">#REF!</definedName>
    <definedName name="nana" localSheetId="9">#REF!</definedName>
    <definedName name="nana" localSheetId="5">#REF!</definedName>
    <definedName name="nana" localSheetId="10">#REF!</definedName>
    <definedName name="nana" localSheetId="6">#REF!</definedName>
    <definedName name="nana" localSheetId="13">#REF!</definedName>
    <definedName name="nana" localSheetId="12">#REF!</definedName>
    <definedName name="nana">#REF!</definedName>
    <definedName name="Nb" localSheetId="9">#REF!</definedName>
    <definedName name="Nb" localSheetId="5">#REF!</definedName>
    <definedName name="Nb" localSheetId="10">#REF!</definedName>
    <definedName name="Nb" localSheetId="6">#REF!</definedName>
    <definedName name="Nb" localSheetId="13">#REF!</definedName>
    <definedName name="Nb" localSheetId="12">#REF!</definedName>
    <definedName name="Nb">#REF!</definedName>
    <definedName name="nbnbv" localSheetId="9">#REF!</definedName>
    <definedName name="nbnbv" localSheetId="5">#REF!</definedName>
    <definedName name="nbnbv" localSheetId="10">#REF!</definedName>
    <definedName name="nbnbv" localSheetId="6">#REF!</definedName>
    <definedName name="nbnbv" localSheetId="13">#REF!</definedName>
    <definedName name="nbnbv" localSheetId="12">#REF!</definedName>
    <definedName name="nbnbv">#REF!</definedName>
    <definedName name="nbv" localSheetId="9">#REF!</definedName>
    <definedName name="nbv" localSheetId="5">#REF!</definedName>
    <definedName name="nbv" localSheetId="10">#REF!</definedName>
    <definedName name="nbv" localSheetId="6">#REF!</definedName>
    <definedName name="nbv" localSheetId="13">#REF!</definedName>
    <definedName name="nbv" localSheetId="12">#REF!</definedName>
    <definedName name="nbv">#REF!</definedName>
    <definedName name="nbvnv" localSheetId="9" hidden="1">{"via1",#N/A,TRUE,"general";"via2",#N/A,TRUE,"general";"via3",#N/A,TRUE,"general"}</definedName>
    <definedName name="nbvnv" localSheetId="5" hidden="1">{"via1",#N/A,TRUE,"general";"via2",#N/A,TRUE,"general";"via3",#N/A,TRUE,"general"}</definedName>
    <definedName name="nbvnv" localSheetId="10" hidden="1">{"via1",#N/A,TRUE,"general";"via2",#N/A,TRUE,"general";"via3",#N/A,TRUE,"general"}</definedName>
    <definedName name="nbvnv" localSheetId="6" hidden="1">{"via1",#N/A,TRUE,"general";"via2",#N/A,TRUE,"general";"via3",#N/A,TRUE,"general"}</definedName>
    <definedName name="nbvnv" localSheetId="13" hidden="1">{"via1",#N/A,TRUE,"general";"via2",#N/A,TRUE,"general";"via3",#N/A,TRUE,"general"}</definedName>
    <definedName name="nbvnv" localSheetId="12" hidden="1">{"via1",#N/A,TRUE,"general";"via2",#N/A,TRUE,"general";"via3",#N/A,TRUE,"general"}</definedName>
    <definedName name="nbvnv" hidden="1">{"via1",#N/A,TRUE,"general";"via2",#N/A,TRUE,"general";"via3",#N/A,TRUE,"general"}</definedName>
    <definedName name="Nc" localSheetId="9">#REF!</definedName>
    <definedName name="Nc" localSheetId="5">#REF!</definedName>
    <definedName name="Nc" localSheetId="10">#REF!</definedName>
    <definedName name="Nc" localSheetId="6">#REF!</definedName>
    <definedName name="Nc" localSheetId="13">#REF!</definedName>
    <definedName name="Nc" localSheetId="12">#REF!</definedName>
    <definedName name="Nc">#REF!</definedName>
    <definedName name="Nd" localSheetId="9">#REF!</definedName>
    <definedName name="Nd" localSheetId="5">#REF!</definedName>
    <definedName name="Nd" localSheetId="10">#REF!</definedName>
    <definedName name="Nd" localSheetId="6">#REF!</definedName>
    <definedName name="Nd" localSheetId="13">#REF!</definedName>
    <definedName name="Nd" localSheetId="12">#REF!</definedName>
    <definedName name="Nd">#REF!</definedName>
    <definedName name="NDHS" localSheetId="9" hidden="1">{"TAB1",#N/A,TRUE,"GENERAL";"TAB2",#N/A,TRUE,"GENERAL";"TAB3",#N/A,TRUE,"GENERAL";"TAB4",#N/A,TRUE,"GENERAL";"TAB5",#N/A,TRUE,"GENERAL"}</definedName>
    <definedName name="NDHS" localSheetId="5" hidden="1">{"TAB1",#N/A,TRUE,"GENERAL";"TAB2",#N/A,TRUE,"GENERAL";"TAB3",#N/A,TRUE,"GENERAL";"TAB4",#N/A,TRUE,"GENERAL";"TAB5",#N/A,TRUE,"GENERAL"}</definedName>
    <definedName name="NDHS" localSheetId="10" hidden="1">{"TAB1",#N/A,TRUE,"GENERAL";"TAB2",#N/A,TRUE,"GENERAL";"TAB3",#N/A,TRUE,"GENERAL";"TAB4",#N/A,TRUE,"GENERAL";"TAB5",#N/A,TRUE,"GENERAL"}</definedName>
    <definedName name="NDHS" localSheetId="6" hidden="1">{"TAB1",#N/A,TRUE,"GENERAL";"TAB2",#N/A,TRUE,"GENERAL";"TAB3",#N/A,TRUE,"GENERAL";"TAB4",#N/A,TRUE,"GENERAL";"TAB5",#N/A,TRUE,"GENERAL"}</definedName>
    <definedName name="NDHS" localSheetId="13" hidden="1">{"TAB1",#N/A,TRUE,"GENERAL";"TAB2",#N/A,TRUE,"GENERAL";"TAB3",#N/A,TRUE,"GENERAL";"TAB4",#N/A,TRUE,"GENERAL";"TAB5",#N/A,TRUE,"GENERAL"}</definedName>
    <definedName name="NDHS" localSheetId="12" hidden="1">{"TAB1",#N/A,TRUE,"GENERAL";"TAB2",#N/A,TRUE,"GENERAL";"TAB3",#N/A,TRUE,"GENERAL";"TAB4",#N/A,TRUE,"GENERAL";"TAB5",#N/A,TRUE,"GENERAL"}</definedName>
    <definedName name="NDHS" hidden="1">{"TAB1",#N/A,TRUE,"GENERAL";"TAB2",#N/A,TRUE,"GENERAL";"TAB3",#N/A,TRUE,"GENERAL";"TAB4",#N/A,TRUE,"GENERAL";"TAB5",#N/A,TRUE,"GENERAL"}</definedName>
    <definedName name="Ne" localSheetId="9">#REF!</definedName>
    <definedName name="Ne" localSheetId="5">#REF!</definedName>
    <definedName name="Ne" localSheetId="10">#REF!</definedName>
    <definedName name="Ne" localSheetId="6">#REF!</definedName>
    <definedName name="Ne" localSheetId="13">#REF!</definedName>
    <definedName name="Ne" localSheetId="12">#REF!</definedName>
    <definedName name="Ne">#REF!</definedName>
    <definedName name="nece.cab" localSheetId="9">#REF!</definedName>
    <definedName name="nece.cab" localSheetId="5">#REF!</definedName>
    <definedName name="nece.cab" localSheetId="10">#REF!</definedName>
    <definedName name="nece.cab" localSheetId="6">#REF!</definedName>
    <definedName name="nece.cab" localSheetId="13">#REF!</definedName>
    <definedName name="nece.cab" localSheetId="12">#REF!</definedName>
    <definedName name="nece.cab">#REF!</definedName>
    <definedName name="Necesidad_entorchado_Zonas" localSheetId="9">#REF!</definedName>
    <definedName name="Necesidad_entorchado_Zonas" localSheetId="5">#REF!</definedName>
    <definedName name="Necesidad_entorchado_Zonas" localSheetId="10">#REF!</definedName>
    <definedName name="Necesidad_entorchado_Zonas" localSheetId="6">#REF!</definedName>
    <definedName name="Necesidad_entorchado_Zonas" localSheetId="13">#REF!</definedName>
    <definedName name="Necesidad_entorchado_Zonas" localSheetId="12">#REF!</definedName>
    <definedName name="Necesidad_entorchado_Zonas">#REF!</definedName>
    <definedName name="NES" localSheetId="9">#REF!</definedName>
    <definedName name="NES" localSheetId="5">#REF!</definedName>
    <definedName name="NES" localSheetId="10">#REF!</definedName>
    <definedName name="NES" localSheetId="6">#REF!</definedName>
    <definedName name="NES" localSheetId="13">#REF!</definedName>
    <definedName name="NES" localSheetId="12">#REF!</definedName>
    <definedName name="NES">#REF!</definedName>
    <definedName name="nf" localSheetId="9" hidden="1">{"TAB1",#N/A,TRUE,"GENERAL";"TAB2",#N/A,TRUE,"GENERAL";"TAB3",#N/A,TRUE,"GENERAL";"TAB4",#N/A,TRUE,"GENERAL";"TAB5",#N/A,TRUE,"GENERAL"}</definedName>
    <definedName name="nf" localSheetId="5" hidden="1">{"TAB1",#N/A,TRUE,"GENERAL";"TAB2",#N/A,TRUE,"GENERAL";"TAB3",#N/A,TRUE,"GENERAL";"TAB4",#N/A,TRUE,"GENERAL";"TAB5",#N/A,TRUE,"GENERAL"}</definedName>
    <definedName name="nf" localSheetId="10" hidden="1">{"TAB1",#N/A,TRUE,"GENERAL";"TAB2",#N/A,TRUE,"GENERAL";"TAB3",#N/A,TRUE,"GENERAL";"TAB4",#N/A,TRUE,"GENERAL";"TAB5",#N/A,TRUE,"GENERAL"}</definedName>
    <definedName name="nf" localSheetId="6" hidden="1">{"TAB1",#N/A,TRUE,"GENERAL";"TAB2",#N/A,TRUE,"GENERAL";"TAB3",#N/A,TRUE,"GENERAL";"TAB4",#N/A,TRUE,"GENERAL";"TAB5",#N/A,TRUE,"GENERAL"}</definedName>
    <definedName name="nf" localSheetId="13" hidden="1">{"TAB1",#N/A,TRUE,"GENERAL";"TAB2",#N/A,TRUE,"GENERAL";"TAB3",#N/A,TRUE,"GENERAL";"TAB4",#N/A,TRUE,"GENERAL";"TAB5",#N/A,TRUE,"GENERAL"}</definedName>
    <definedName name="nf" localSheetId="12"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5" hidden="1">{"via1",#N/A,TRUE,"general";"via2",#N/A,TRUE,"general";"via3",#N/A,TRUE,"general"}</definedName>
    <definedName name="nfg" localSheetId="10" hidden="1">{"via1",#N/A,TRUE,"general";"via2",#N/A,TRUE,"general";"via3",#N/A,TRUE,"general"}</definedName>
    <definedName name="nfg" localSheetId="6" hidden="1">{"via1",#N/A,TRUE,"general";"via2",#N/A,TRUE,"general";"via3",#N/A,TRUE,"general"}</definedName>
    <definedName name="nfg" localSheetId="13" hidden="1">{"via1",#N/A,TRUE,"general";"via2",#N/A,TRUE,"general";"via3",#N/A,TRUE,"general"}</definedName>
    <definedName name="nfg" localSheetId="12"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5" hidden="1">{"via1",#N/A,TRUE,"general";"via2",#N/A,TRUE,"general";"via3",#N/A,TRUE,"general"}</definedName>
    <definedName name="nfgn" localSheetId="10" hidden="1">{"via1",#N/A,TRUE,"general";"via2",#N/A,TRUE,"general";"via3",#N/A,TRUE,"general"}</definedName>
    <definedName name="nfgn" localSheetId="6" hidden="1">{"via1",#N/A,TRUE,"general";"via2",#N/A,TRUE,"general";"via3",#N/A,TRUE,"general"}</definedName>
    <definedName name="nfgn" localSheetId="13" hidden="1">{"via1",#N/A,TRUE,"general";"via2",#N/A,TRUE,"general";"via3",#N/A,TRUE,"general"}</definedName>
    <definedName name="nfgn" localSheetId="12" hidden="1">{"via1",#N/A,TRUE,"general";"via2",#N/A,TRUE,"general";"via3",#N/A,TRUE,"general"}</definedName>
    <definedName name="nfgn" hidden="1">{"via1",#N/A,TRUE,"general";"via2",#N/A,TRUE,"general";"via3",#N/A,TRUE,"general"}</definedName>
    <definedName name="ngdn" localSheetId="9" hidden="1">{"TAB1",#N/A,TRUE,"GENERAL";"TAB2",#N/A,TRUE,"GENERAL";"TAB3",#N/A,TRUE,"GENERAL";"TAB4",#N/A,TRUE,"GENERAL";"TAB5",#N/A,TRUE,"GENERAL"}</definedName>
    <definedName name="ngdn" localSheetId="5" hidden="1">{"TAB1",#N/A,TRUE,"GENERAL";"TAB2",#N/A,TRUE,"GENERAL";"TAB3",#N/A,TRUE,"GENERAL";"TAB4",#N/A,TRUE,"GENERAL";"TAB5",#N/A,TRUE,"GENERAL"}</definedName>
    <definedName name="ngdn" localSheetId="10" hidden="1">{"TAB1",#N/A,TRUE,"GENERAL";"TAB2",#N/A,TRUE,"GENERAL";"TAB3",#N/A,TRUE,"GENERAL";"TAB4",#N/A,TRUE,"GENERAL";"TAB5",#N/A,TRUE,"GENERAL"}</definedName>
    <definedName name="ngdn" localSheetId="6" hidden="1">{"TAB1",#N/A,TRUE,"GENERAL";"TAB2",#N/A,TRUE,"GENERAL";"TAB3",#N/A,TRUE,"GENERAL";"TAB4",#N/A,TRUE,"GENERAL";"TAB5",#N/A,TRUE,"GENERAL"}</definedName>
    <definedName name="ngdn" localSheetId="13" hidden="1">{"TAB1",#N/A,TRUE,"GENERAL";"TAB2",#N/A,TRUE,"GENERAL";"TAB3",#N/A,TRUE,"GENERAL";"TAB4",#N/A,TRUE,"GENERAL";"TAB5",#N/A,TRUE,"GENERAL"}</definedName>
    <definedName name="ngdn" localSheetId="12"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5" hidden="1">{"via1",#N/A,TRUE,"general";"via2",#N/A,TRUE,"general";"via3",#N/A,TRUE,"general"}</definedName>
    <definedName name="ngfh" localSheetId="10" hidden="1">{"via1",#N/A,TRUE,"general";"via2",#N/A,TRUE,"general";"via3",#N/A,TRUE,"general"}</definedName>
    <definedName name="ngfh" localSheetId="6" hidden="1">{"via1",#N/A,TRUE,"general";"via2",#N/A,TRUE,"general";"via3",#N/A,TRUE,"general"}</definedName>
    <definedName name="ngfh" localSheetId="13" hidden="1">{"via1",#N/A,TRUE,"general";"via2",#N/A,TRUE,"general";"via3",#N/A,TRUE,"general"}</definedName>
    <definedName name="ngfh" localSheetId="12" hidden="1">{"via1",#N/A,TRUE,"general";"via2",#N/A,TRUE,"general";"via3",#N/A,TRUE,"general"}</definedName>
    <definedName name="ngfh" hidden="1">{"via1",#N/A,TRUE,"general";"via2",#N/A,TRUE,"general";"via3",#N/A,TRUE,"general"}</definedName>
    <definedName name="NHG" localSheetId="9">#REF!</definedName>
    <definedName name="NHG" localSheetId="5">#REF!</definedName>
    <definedName name="NHG" localSheetId="10">#REF!</definedName>
    <definedName name="NHG" localSheetId="6">#REF!</definedName>
    <definedName name="NHG" localSheetId="13">#REF!</definedName>
    <definedName name="NHG" localSheetId="12">#REF!</definedName>
    <definedName name="NHG">#REF!</definedName>
    <definedName name="nhn" localSheetId="9" hidden="1">{"via1",#N/A,TRUE,"general";"via2",#N/A,TRUE,"general";"via3",#N/A,TRUE,"general"}</definedName>
    <definedName name="nhn" localSheetId="5" hidden="1">{"via1",#N/A,TRUE,"general";"via2",#N/A,TRUE,"general";"via3",#N/A,TRUE,"general"}</definedName>
    <definedName name="nhn" localSheetId="10" hidden="1">{"via1",#N/A,TRUE,"general";"via2",#N/A,TRUE,"general";"via3",#N/A,TRUE,"general"}</definedName>
    <definedName name="nhn" localSheetId="6" hidden="1">{"via1",#N/A,TRUE,"general";"via2",#N/A,TRUE,"general";"via3",#N/A,TRUE,"general"}</definedName>
    <definedName name="nhn" localSheetId="13" hidden="1">{"via1",#N/A,TRUE,"general";"via2",#N/A,TRUE,"general";"via3",#N/A,TRUE,"general"}</definedName>
    <definedName name="nhn" localSheetId="12"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2"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5" hidden="1">{"via1",#N/A,TRUE,"general";"via2",#N/A,TRUE,"general";"via3",#N/A,TRUE,"general"}</definedName>
    <definedName name="nhndr" localSheetId="10" hidden="1">{"via1",#N/A,TRUE,"general";"via2",#N/A,TRUE,"general";"via3",#N/A,TRUE,"general"}</definedName>
    <definedName name="nhndr" localSheetId="6" hidden="1">{"via1",#N/A,TRUE,"general";"via2",#N/A,TRUE,"general";"via3",#N/A,TRUE,"general"}</definedName>
    <definedName name="nhndr" localSheetId="13" hidden="1">{"via1",#N/A,TRUE,"general";"via2",#N/A,TRUE,"general";"via3",#N/A,TRUE,"general"}</definedName>
    <definedName name="nhndr" localSheetId="12" hidden="1">{"via1",#N/A,TRUE,"general";"via2",#N/A,TRUE,"general";"via3",#N/A,TRUE,"general"}</definedName>
    <definedName name="nhndr" hidden="1">{"via1",#N/A,TRUE,"general";"via2",#N/A,TRUE,"general";"via3",#N/A,TRUE,"general"}</definedName>
    <definedName name="nic_nis" localSheetId="10">#REF!</definedName>
    <definedName name="nic_nis" localSheetId="12">[93]Hoja1!$A:$IV</definedName>
    <definedName name="nic_nis">#REF!</definedName>
    <definedName name="nif" localSheetId="9">#REF!</definedName>
    <definedName name="nif" localSheetId="5">#REF!</definedName>
    <definedName name="nif" localSheetId="10">#REF!</definedName>
    <definedName name="nif" localSheetId="6">#REF!</definedName>
    <definedName name="nif" localSheetId="13">#REF!</definedName>
    <definedName name="nif" localSheetId="12">#REF!</definedName>
    <definedName name="nif">#REF!</definedName>
    <definedName name="ninguno" localSheetId="12">#REF!</definedName>
    <definedName name="ninguno">#REF!</definedName>
    <definedName name="NJH" localSheetId="9">#REF!</definedName>
    <definedName name="NJH" localSheetId="5">#REF!</definedName>
    <definedName name="NJH" localSheetId="10">#REF!</definedName>
    <definedName name="NJH" localSheetId="6">#REF!</definedName>
    <definedName name="NJH" localSheetId="13">#REF!</definedName>
    <definedName name="NJH" localSheetId="12">#REF!</definedName>
    <definedName name="NJH">#REF!</definedName>
    <definedName name="NM" localSheetId="9">#REF!</definedName>
    <definedName name="NM" localSheetId="5">#REF!</definedName>
    <definedName name="NM" localSheetId="10">#REF!</definedName>
    <definedName name="NM" localSheetId="6">#REF!</definedName>
    <definedName name="NM" localSheetId="13">#REF!</definedName>
    <definedName name="NM" localSheetId="12">#REF!</definedName>
    <definedName name="nm">#REF!</definedName>
    <definedName name="nmmmm" localSheetId="9" hidden="1">{"via1",#N/A,TRUE,"general";"via2",#N/A,TRUE,"general";"via3",#N/A,TRUE,"general"}</definedName>
    <definedName name="nmmmm" localSheetId="5" hidden="1">{"via1",#N/A,TRUE,"general";"via2",#N/A,TRUE,"general";"via3",#N/A,TRUE,"general"}</definedName>
    <definedName name="nmmmm" localSheetId="10" hidden="1">{"via1",#N/A,TRUE,"general";"via2",#N/A,TRUE,"general";"via3",#N/A,TRUE,"general"}</definedName>
    <definedName name="nmmmm" localSheetId="6" hidden="1">{"via1",#N/A,TRUE,"general";"via2",#N/A,TRUE,"general";"via3",#N/A,TRUE,"general"}</definedName>
    <definedName name="nmmmm" localSheetId="13" hidden="1">{"via1",#N/A,TRUE,"general";"via2",#N/A,TRUE,"general";"via3",#N/A,TRUE,"general"}</definedName>
    <definedName name="nmmmm" localSheetId="12" hidden="1">{"via1",#N/A,TRUE,"general";"via2",#N/A,TRUE,"general";"via3",#N/A,TRUE,"general"}</definedName>
    <definedName name="nmmmm" hidden="1">{"via1",#N/A,TRUE,"general";"via2",#N/A,TRUE,"general";"via3",#N/A,TRUE,"general"}</definedName>
    <definedName name="NN" localSheetId="9" hidden="1">{"TAB1",#N/A,TRUE,"GENERAL";"TAB2",#N/A,TRUE,"GENERAL";"TAB3",#N/A,TRUE,"GENERAL";"TAB4",#N/A,TRUE,"GENERAL";"TAB5",#N/A,TRUE,"GENERAL"}</definedName>
    <definedName name="NN" localSheetId="5" hidden="1">{"TAB1",#N/A,TRUE,"GENERAL";"TAB2",#N/A,TRUE,"GENERAL";"TAB3",#N/A,TRUE,"GENERAL";"TAB4",#N/A,TRUE,"GENERAL";"TAB5",#N/A,TRUE,"GENERAL"}</definedName>
    <definedName name="NN" localSheetId="10" hidden="1">{"TAB1",#N/A,TRUE,"GENERAL";"TAB2",#N/A,TRUE,"GENERAL";"TAB3",#N/A,TRUE,"GENERAL";"TAB4",#N/A,TRUE,"GENERAL";"TAB5",#N/A,TRUE,"GENERAL"}</definedName>
    <definedName name="NN" localSheetId="6" hidden="1">{"TAB1",#N/A,TRUE,"GENERAL";"TAB2",#N/A,TRUE,"GENERAL";"TAB3",#N/A,TRUE,"GENERAL";"TAB4",#N/A,TRUE,"GENERAL";"TAB5",#N/A,TRUE,"GENERAL"}</definedName>
    <definedName name="NN" localSheetId="13" hidden="1">{"TAB1",#N/A,TRUE,"GENERAL";"TAB2",#N/A,TRUE,"GENERAL";"TAB3",#N/A,TRUE,"GENERAL";"TAB4",#N/A,TRUE,"GENERAL";"TAB5",#N/A,TRUE,"GENERAL"}</definedName>
    <definedName name="NN" localSheetId="12" hidden="1">{"TAB1",#N/A,TRUE,"GENERAL";"TAB2",#N/A,TRUE,"GENERAL";"TAB3",#N/A,TRUE,"GENERAL";"TAB4",#N/A,TRUE,"GENERAL";"TAB5",#N/A,TRUE,"GENERAL"}</definedName>
    <definedName name="NN">#REF!</definedName>
    <definedName name="nndng" localSheetId="9" hidden="1">{"TAB1",#N/A,TRUE,"GENERAL";"TAB2",#N/A,TRUE,"GENERAL";"TAB3",#N/A,TRUE,"GENERAL";"TAB4",#N/A,TRUE,"GENERAL";"TAB5",#N/A,TRUE,"GENERAL"}</definedName>
    <definedName name="nndng" localSheetId="5"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2" hidden="1">{"TAB1",#N/A,TRUE,"GENERAL";"TAB2",#N/A,TRUE,"GENERAL";"TAB3",#N/A,TRUE,"GENERAL";"TAB4",#N/A,TRUE,"GENERAL";"TAB5",#N/A,TRUE,"GENERAL"}</definedName>
    <definedName name="nndng" hidden="1">{"TAB1",#N/A,TRUE,"GENERAL";"TAB2",#N/A,TRUE,"GENERAL";"TAB3",#N/A,TRUE,"GENERAL";"TAB4",#N/A,TRUE,"GENERAL";"TAB5",#N/A,TRUE,"GENERAL"}</definedName>
    <definedName name="nnn" localSheetId="9" hidden="1">{"TAB1",#N/A,TRUE,"GENERAL";"TAB2",#N/A,TRUE,"GENERAL";"TAB3",#N/A,TRUE,"GENERAL";"TAB4",#N/A,TRUE,"GENERAL";"TAB5",#N/A,TRUE,"GENERAL"}</definedName>
    <definedName name="nnn" localSheetId="5" hidden="1">{"TAB1",#N/A,TRUE,"GENERAL";"TAB2",#N/A,TRUE,"GENERAL";"TAB3",#N/A,TRUE,"GENERAL";"TAB4",#N/A,TRUE,"GENERAL";"TAB5",#N/A,TRUE,"GENERAL"}</definedName>
    <definedName name="nnn" localSheetId="10" hidden="1">{"TAB1",#N/A,TRUE,"GENERAL";"TAB2",#N/A,TRUE,"GENERAL";"TAB3",#N/A,TRUE,"GENERAL";"TAB4",#N/A,TRUE,"GENERAL";"TAB5",#N/A,TRUE,"GENERAL"}</definedName>
    <definedName name="nnn" localSheetId="6" hidden="1">{"TAB1",#N/A,TRUE,"GENERAL";"TAB2",#N/A,TRUE,"GENERAL";"TAB3",#N/A,TRUE,"GENERAL";"TAB4",#N/A,TRUE,"GENERAL";"TAB5",#N/A,TRUE,"GENERAL"}</definedName>
    <definedName name="nnn" localSheetId="13" hidden="1">{"TAB1",#N/A,TRUE,"GENERAL";"TAB2",#N/A,TRUE,"GENERAL";"TAB3",#N/A,TRUE,"GENERAL";"TAB4",#N/A,TRUE,"GENERAL";"TAB5",#N/A,TRUE,"GENERAL"}</definedName>
    <definedName name="nnn" localSheetId="12" hidden="1">{"TAB1",#N/A,TRUE,"GENERAL";"TAB2",#N/A,TRUE,"GENERAL";"TAB3",#N/A,TRUE,"GENERAL";"TAB4",#N/A,TRUE,"GENERAL";"TAB5",#N/A,TRUE,"GENERAL"}</definedName>
    <definedName name="NNN">#REF!</definedName>
    <definedName name="nnnhd" localSheetId="9" hidden="1">{"via1",#N/A,TRUE,"general";"via2",#N/A,TRUE,"general";"via3",#N/A,TRUE,"general"}</definedName>
    <definedName name="nnnhd" localSheetId="5" hidden="1">{"via1",#N/A,TRUE,"general";"via2",#N/A,TRUE,"general";"via3",#N/A,TRUE,"general"}</definedName>
    <definedName name="nnnhd" localSheetId="10" hidden="1">{"via1",#N/A,TRUE,"general";"via2",#N/A,TRUE,"general";"via3",#N/A,TRUE,"general"}</definedName>
    <definedName name="nnnhd" localSheetId="6" hidden="1">{"via1",#N/A,TRUE,"general";"via2",#N/A,TRUE,"general";"via3",#N/A,TRUE,"general"}</definedName>
    <definedName name="nnnhd" localSheetId="13" hidden="1">{"via1",#N/A,TRUE,"general";"via2",#N/A,TRUE,"general";"via3",#N/A,TRUE,"general"}</definedName>
    <definedName name="nnnhd" localSheetId="12"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5" hidden="1">{"via1",#N/A,TRUE,"general";"via2",#N/A,TRUE,"general";"via3",#N/A,TRUE,"general"}</definedName>
    <definedName name="nnnnn" localSheetId="10" hidden="1">{"via1",#N/A,TRUE,"general";"via2",#N/A,TRUE,"general";"via3",#N/A,TRUE,"general"}</definedName>
    <definedName name="nnnnn" localSheetId="6" hidden="1">{"via1",#N/A,TRUE,"general";"via2",#N/A,TRUE,"general";"via3",#N/A,TRUE,"general"}</definedName>
    <definedName name="nnnnn" localSheetId="13" hidden="1">{"via1",#N/A,TRUE,"general";"via2",#N/A,TRUE,"general";"via3",#N/A,TRUE,"general"}</definedName>
    <definedName name="nnnnn" localSheetId="12"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2"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2"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5" hidden="1">{"via1",#N/A,TRUE,"general";"via2",#N/A,TRUE,"general";"via3",#N/A,TRUE,"general"}</definedName>
    <definedName name="nnnnnh" localSheetId="10" hidden="1">{"via1",#N/A,TRUE,"general";"via2",#N/A,TRUE,"general";"via3",#N/A,TRUE,"general"}</definedName>
    <definedName name="nnnnnh" localSheetId="6" hidden="1">{"via1",#N/A,TRUE,"general";"via2",#N/A,TRUE,"general";"via3",#N/A,TRUE,"general"}</definedName>
    <definedName name="nnnnnh" localSheetId="13" hidden="1">{"via1",#N/A,TRUE,"general";"via2",#N/A,TRUE,"general";"via3",#N/A,TRUE,"general"}</definedName>
    <definedName name="nnnnnh" localSheetId="12" hidden="1">{"via1",#N/A,TRUE,"general";"via2",#N/A,TRUE,"general";"via3",#N/A,TRUE,"general"}</definedName>
    <definedName name="nnnnnh" hidden="1">{"via1",#N/A,TRUE,"general";"via2",#N/A,TRUE,"general";"via3",#N/A,TRUE,"general"}</definedName>
    <definedName name="no" localSheetId="9">#REF!</definedName>
    <definedName name="no" localSheetId="5">#REF!</definedName>
    <definedName name="no" localSheetId="10">#REF!</definedName>
    <definedName name="no" localSheetId="6">#REF!</definedName>
    <definedName name="no" localSheetId="13">#REF!</definedName>
    <definedName name="no" localSheetId="12">#REF!</definedName>
    <definedName name="no">#REF!</definedName>
    <definedName name="No." localSheetId="9">#REF!</definedName>
    <definedName name="No." localSheetId="5">#REF!</definedName>
    <definedName name="No." localSheetId="10">#REF!</definedName>
    <definedName name="No." localSheetId="6">#REF!</definedName>
    <definedName name="No." localSheetId="13">#REF!</definedName>
    <definedName name="No." localSheetId="12">#REF!</definedName>
    <definedName name="No.">#REF!</definedName>
    <definedName name="No._tanques" localSheetId="10">#REF!</definedName>
    <definedName name="No._tanques" localSheetId="12">[12]Dimensiones!$D$36</definedName>
    <definedName name="No._tanques">#REF!</definedName>
    <definedName name="NOA_4" localSheetId="9">#REF!</definedName>
    <definedName name="NOA_4" localSheetId="5">#REF!</definedName>
    <definedName name="NOA_4" localSheetId="10">#REF!</definedName>
    <definedName name="NOA_4" localSheetId="6">#REF!</definedName>
    <definedName name="NOA_4" localSheetId="13">#REF!</definedName>
    <definedName name="NOA_4" localSheetId="12">#REF!</definedName>
    <definedName name="NOA_4">#REF!</definedName>
    <definedName name="NOA_7" localSheetId="9">#REF!</definedName>
    <definedName name="NOA_7" localSheetId="5">#REF!</definedName>
    <definedName name="NOA_7" localSheetId="10">#REF!</definedName>
    <definedName name="NOA_7" localSheetId="6">#REF!</definedName>
    <definedName name="NOA_7" localSheetId="13">#REF!</definedName>
    <definedName name="NOA_7" localSheetId="12">#REF!</definedName>
    <definedName name="NOA_7">#REF!</definedName>
    <definedName name="NoFacturable" localSheetId="12">#REF!</definedName>
    <definedName name="NoFacturable">#REF!</definedName>
    <definedName name="NOMBRE" localSheetId="9">#REF!</definedName>
    <definedName name="NOMBRE" localSheetId="5">#REF!</definedName>
    <definedName name="NOMBRE" localSheetId="10">#REF!</definedName>
    <definedName name="NOMBRE" localSheetId="6">#REF!</definedName>
    <definedName name="NOMBRE" localSheetId="13">#REF!</definedName>
    <definedName name="NOMBRE" localSheetId="12">#REF!</definedName>
    <definedName name="NOMBRE">#REF!</definedName>
    <definedName name="Nombres_Materiales" localSheetId="10">#REF!</definedName>
    <definedName name="Nombres_Materiales" localSheetId="12">[94]Materiales!$C$15:$C$185</definedName>
    <definedName name="Nombres_Materiales">#REF!</definedName>
    <definedName name="NOMINA" localSheetId="9">#REF!</definedName>
    <definedName name="NOMINA" localSheetId="5">#REF!</definedName>
    <definedName name="NOMINA" localSheetId="10">#REF!</definedName>
    <definedName name="NOMINA" localSheetId="6">#REF!</definedName>
    <definedName name="NOMINA" localSheetId="13">#REF!</definedName>
    <definedName name="NOMINA" localSheetId="12">#REF!</definedName>
    <definedName name="NOMINA">#REF!</definedName>
    <definedName name="NOMO" localSheetId="9">#REF!</definedName>
    <definedName name="NOMO" localSheetId="5">#REF!</definedName>
    <definedName name="NOMO" localSheetId="10">#REF!</definedName>
    <definedName name="NOMO" localSheetId="6">#REF!</definedName>
    <definedName name="NOMO" localSheetId="13">#REF!</definedName>
    <definedName name="NOMO" localSheetId="12">#REF!</definedName>
    <definedName name="NOMO">#REF!</definedName>
    <definedName name="NoRepAtEnd" localSheetId="9">#REF!</definedName>
    <definedName name="NoRepAtEnd" localSheetId="5">#REF!</definedName>
    <definedName name="NoRepAtEnd" localSheetId="10">#REF!</definedName>
    <definedName name="NoRepAtEnd" localSheetId="6">#REF!</definedName>
    <definedName name="NoRepAtEnd" localSheetId="13">#REF!</definedName>
    <definedName name="NoRepAtEnd" localSheetId="12">#REF!</definedName>
    <definedName name="NoRepAtEnd">#REF!</definedName>
    <definedName name="Norte" localSheetId="9">#REF!</definedName>
    <definedName name="Norte" localSheetId="5">#REF!</definedName>
    <definedName name="Norte" localSheetId="10">#REF!</definedName>
    <definedName name="Norte" localSheetId="6">#REF!</definedName>
    <definedName name="Norte" localSheetId="13">#REF!</definedName>
    <definedName name="Norte" localSheetId="12">#REF!</definedName>
    <definedName name="Norte">#REF!</definedName>
    <definedName name="notes" localSheetId="9">#REF!</definedName>
    <definedName name="notes" localSheetId="5">#REF!</definedName>
    <definedName name="notes" localSheetId="10">#REF!</definedName>
    <definedName name="notes" localSheetId="6">#REF!</definedName>
    <definedName name="notes" localSheetId="13">#REF!</definedName>
    <definedName name="notes" localSheetId="12">#REF!</definedName>
    <definedName name="notes">#REF!</definedName>
    <definedName name="NOV" localSheetId="12">#REF!</definedName>
    <definedName name="NOV">#REF!</definedName>
    <definedName name="nr" localSheetId="9">#REF!</definedName>
    <definedName name="nr" localSheetId="5">#REF!</definedName>
    <definedName name="nr" localSheetId="10">#REF!</definedName>
    <definedName name="nr" localSheetId="6">#REF!</definedName>
    <definedName name="nr" localSheetId="13">#REF!</definedName>
    <definedName name="nr" localSheetId="12">#REF!</definedName>
    <definedName name="nr">#REF!</definedName>
    <definedName name="nt" localSheetId="9">#REF!</definedName>
    <definedName name="nt" localSheetId="5">#REF!</definedName>
    <definedName name="nt" localSheetId="10">#REF!</definedName>
    <definedName name="nt" localSheetId="6">#REF!</definedName>
    <definedName name="nt" localSheetId="13">#REF!</definedName>
    <definedName name="nt" localSheetId="12">#REF!</definedName>
    <definedName name="nt">#REF!</definedName>
    <definedName name="NUEVO" localSheetId="9">#REF!</definedName>
    <definedName name="NUEVO" localSheetId="5">#REF!</definedName>
    <definedName name="NUEVO" localSheetId="10">#REF!</definedName>
    <definedName name="NUEVO" localSheetId="6">#REF!</definedName>
    <definedName name="NUEVO" localSheetId="13">#REF!</definedName>
    <definedName name="NUEVO" localSheetId="12">#REF!</definedName>
    <definedName name="NUEVO">#REF!</definedName>
    <definedName name="Num_Pmt_Per_Year" localSheetId="9">#REF!</definedName>
    <definedName name="Num_Pmt_Per_Year" localSheetId="5">#REF!</definedName>
    <definedName name="Num_Pmt_Per_Year" localSheetId="10">#REF!</definedName>
    <definedName name="Num_Pmt_Per_Year" localSheetId="6">#REF!</definedName>
    <definedName name="Num_Pmt_Per_Year" localSheetId="13">#REF!</definedName>
    <definedName name="Num_Pmt_Per_Year" localSheetId="12">#REF!</definedName>
    <definedName name="Num_Pmt_Per_Year">#REF!</definedName>
    <definedName name="Num_shares" localSheetId="9">#REF!</definedName>
    <definedName name="Num_shares" localSheetId="5">#REF!</definedName>
    <definedName name="Num_shares" localSheetId="10">#REF!</definedName>
    <definedName name="Num_shares" localSheetId="6">#REF!</definedName>
    <definedName name="Num_shares" localSheetId="13">#REF!</definedName>
    <definedName name="Num_shares" localSheetId="12">#REF!</definedName>
    <definedName name="Num_shares">#REF!</definedName>
    <definedName name="Number_of_Payments" localSheetId="9">MATCH(0.01,'.FM'!End_Bal,-1)+1</definedName>
    <definedName name="Number_of_Payments" localSheetId="5">MATCH(0.01,AUI!End_Bal,-1)+1</definedName>
    <definedName name="Number_of_Payments" localSheetId="10">MATCH(0.01,'AUI '!End_Bal,-1)+1</definedName>
    <definedName name="Number_of_Payments" localSheetId="6">MATCH(0.01,'FACTOR PRESTASIONAL'!End_Bal,-1)+1</definedName>
    <definedName name="Number_of_Payments" localSheetId="13">MATCH(0.01,'PGIO '!End_Bal,-1)+1</definedName>
    <definedName name="Number_of_Payments" localSheetId="12">MATCH(0.01,PMT!End_Bal,-1)+1</definedName>
    <definedName name="Number_of_Payments">MATCH(0.01,End_Bal,-1)+1</definedName>
    <definedName name="NUMCHECK" localSheetId="9">AND(ISNUMBER(#REF!),ISNUMBER(#REF!),ISNUMBER(#REF!),ISNUMBER(#REF!))</definedName>
    <definedName name="NUMCHECK" localSheetId="5">AND(ISNUMBER(#REF!),ISNUMBER(#REF!),ISNUMBER(#REF!),ISNUMBER(#REF!))</definedName>
    <definedName name="NUMCHECK" localSheetId="10">AND(ISNUMBER(#REF!),ISNUMBER(#REF!),ISNUMBER(#REF!),ISNUMBER(#REF!))</definedName>
    <definedName name="NUMCHECK" localSheetId="6">AND(ISNUMBER(#REF!),ISNUMBER(#REF!),ISNUMBER(#REF!),ISNUMBER(#REF!))</definedName>
    <definedName name="NUMCHECK" localSheetId="13">AND(ISNUMBER(#REF!),ISNUMBER(#REF!),ISNUMBER(#REF!),ISNUMBER(#REF!))</definedName>
    <definedName name="NUMCHECK" localSheetId="12">AND(ISNUMBER(#REF!),ISNUMBER(#REF!),ISNUMBER(#REF!),ISNUMBER(#REF!))</definedName>
    <definedName name="NUMCHECK">AND(ISNUMBER(#REF!),ISNUMBER(#REF!),ISNUMBER(#REF!),ISNUMBER(#REF!))</definedName>
    <definedName name="NUMERO" localSheetId="9">#REF!</definedName>
    <definedName name="NUMERO" localSheetId="5">#REF!</definedName>
    <definedName name="NUMERO" localSheetId="10">#REF!</definedName>
    <definedName name="NUMERO" localSheetId="6">#REF!</definedName>
    <definedName name="NUMERO" localSheetId="13">#REF!</definedName>
    <definedName name="NUMERO" localSheetId="12">#REF!</definedName>
    <definedName name="NUMERO">#REF!</definedName>
    <definedName name="NUNI" localSheetId="12">#REF!</definedName>
    <definedName name="NUNI">#REF!</definedName>
    <definedName name="nxn" localSheetId="9" hidden="1">{"via1",#N/A,TRUE,"general";"via2",#N/A,TRUE,"general";"via3",#N/A,TRUE,"general"}</definedName>
    <definedName name="nxn" localSheetId="5" hidden="1">{"via1",#N/A,TRUE,"general";"via2",#N/A,TRUE,"general";"via3",#N/A,TRUE,"general"}</definedName>
    <definedName name="nxn" localSheetId="10" hidden="1">{"via1",#N/A,TRUE,"general";"via2",#N/A,TRUE,"general";"via3",#N/A,TRUE,"general"}</definedName>
    <definedName name="nxn" localSheetId="6" hidden="1">{"via1",#N/A,TRUE,"general";"via2",#N/A,TRUE,"general";"via3",#N/A,TRUE,"general"}</definedName>
    <definedName name="nxn" localSheetId="13" hidden="1">{"via1",#N/A,TRUE,"general";"via2",#N/A,TRUE,"general";"via3",#N/A,TRUE,"general"}</definedName>
    <definedName name="nxn" localSheetId="12" hidden="1">{"via1",#N/A,TRUE,"general";"via2",#N/A,TRUE,"general";"via3",#N/A,TRUE,"general"}</definedName>
    <definedName name="nxn" hidden="1">{"via1",#N/A,TRUE,"general";"via2",#N/A,TRUE,"general";"via3",#N/A,TRUE,"general"}</definedName>
    <definedName name="ñ" localSheetId="9">#REF!</definedName>
    <definedName name="ñ" localSheetId="5">#REF!</definedName>
    <definedName name="ñ" localSheetId="10">#REF!</definedName>
    <definedName name="ñ" localSheetId="6">#REF!</definedName>
    <definedName name="ñ" localSheetId="13">#REF!</definedName>
    <definedName name="ñ" localSheetId="12">#REF!</definedName>
    <definedName name="ñ">#REF!</definedName>
    <definedName name="ñl" localSheetId="9">#REF!</definedName>
    <definedName name="ñl" localSheetId="5">#REF!</definedName>
    <definedName name="ñl" localSheetId="10">#REF!</definedName>
    <definedName name="ñl" localSheetId="6">#REF!</definedName>
    <definedName name="ñl" localSheetId="13">#REF!</definedName>
    <definedName name="ñl" localSheetId="12">#REF!</definedName>
    <definedName name="ñl">#REF!</definedName>
    <definedName name="ññ" localSheetId="9">#REF!</definedName>
    <definedName name="ññ" localSheetId="5">#REF!</definedName>
    <definedName name="ññ" localSheetId="10">#REF!</definedName>
    <definedName name="ññ" localSheetId="6">#REF!</definedName>
    <definedName name="ññ" localSheetId="13">#REF!</definedName>
    <definedName name="ññ" localSheetId="12">#REF!</definedName>
    <definedName name="ññ">#REF!</definedName>
    <definedName name="ÑÑÑ" localSheetId="9">#REF!</definedName>
    <definedName name="ÑÑÑ" localSheetId="5">#REF!</definedName>
    <definedName name="ÑÑÑ" localSheetId="10">#REF!</definedName>
    <definedName name="ÑÑÑ" localSheetId="6">#REF!</definedName>
    <definedName name="ÑÑÑ" localSheetId="13">#REF!</definedName>
    <definedName name="ÑÑÑ" localSheetId="12">#REF!</definedName>
    <definedName name="ÑÑÑ">#REF!</definedName>
    <definedName name="ñok" localSheetId="9">#REF!</definedName>
    <definedName name="ñok" localSheetId="5">#REF!</definedName>
    <definedName name="ñok" localSheetId="10">#REF!</definedName>
    <definedName name="ñok" localSheetId="6">#REF!</definedName>
    <definedName name="ñok" localSheetId="13">#REF!</definedName>
    <definedName name="ñok" localSheetId="12">#REF!</definedName>
    <definedName name="ñok">#REF!</definedName>
    <definedName name="ñp" localSheetId="9">#REF!</definedName>
    <definedName name="ñp" localSheetId="5">#REF!</definedName>
    <definedName name="ñp" localSheetId="10">#REF!</definedName>
    <definedName name="ñp" localSheetId="6">#REF!</definedName>
    <definedName name="ñp" localSheetId="13">#REF!</definedName>
    <definedName name="ñp" localSheetId="12">#REF!</definedName>
    <definedName name="ñp">#REF!</definedName>
    <definedName name="ñpñpñ" localSheetId="9" hidden="1">{"via1",#N/A,TRUE,"general";"via2",#N/A,TRUE,"general";"via3",#N/A,TRUE,"general"}</definedName>
    <definedName name="ñpñpñ" localSheetId="5" hidden="1">{"via1",#N/A,TRUE,"general";"via2",#N/A,TRUE,"general";"via3",#N/A,TRUE,"general"}</definedName>
    <definedName name="ñpñpñ" localSheetId="10" hidden="1">{"via1",#N/A,TRUE,"general";"via2",#N/A,TRUE,"general";"via3",#N/A,TRUE,"general"}</definedName>
    <definedName name="ñpñpñ" localSheetId="6" hidden="1">{"via1",#N/A,TRUE,"general";"via2",#N/A,TRUE,"general";"via3",#N/A,TRUE,"general"}</definedName>
    <definedName name="ñpñpñ" localSheetId="13" hidden="1">{"via1",#N/A,TRUE,"general";"via2",#N/A,TRUE,"general";"via3",#N/A,TRUE,"general"}</definedName>
    <definedName name="ñpñpñ" localSheetId="12" hidden="1">{"via1",#N/A,TRUE,"general";"via2",#N/A,TRUE,"general";"via3",#N/A,TRUE,"general"}</definedName>
    <definedName name="ñpñpñ" hidden="1">{"via1",#N/A,TRUE,"general";"via2",#N/A,TRUE,"general";"via3",#N/A,TRUE,"general"}</definedName>
    <definedName name="ñpo" localSheetId="9">#REF!</definedName>
    <definedName name="ñpo" localSheetId="5">#REF!</definedName>
    <definedName name="ñpo" localSheetId="10">#REF!</definedName>
    <definedName name="ñpo" localSheetId="6">#REF!</definedName>
    <definedName name="ñpo" localSheetId="13">#REF!</definedName>
    <definedName name="ñpo" localSheetId="12">#REF!</definedName>
    <definedName name="ñpo">#REF!</definedName>
    <definedName name="o" localSheetId="10">#REF!</definedName>
    <definedName name="o" localSheetId="12">[95]Planilla!$C$60</definedName>
    <definedName name="o">#REF!</definedName>
    <definedName name="o9o9" localSheetId="9" hidden="1">{"via1",#N/A,TRUE,"general";"via2",#N/A,TRUE,"general";"via3",#N/A,TRUE,"general"}</definedName>
    <definedName name="o9o9" localSheetId="5" hidden="1">{"via1",#N/A,TRUE,"general";"via2",#N/A,TRUE,"general";"via3",#N/A,TRUE,"general"}</definedName>
    <definedName name="o9o9" localSheetId="10" hidden="1">{"via1",#N/A,TRUE,"general";"via2",#N/A,TRUE,"general";"via3",#N/A,TRUE,"general"}</definedName>
    <definedName name="o9o9" localSheetId="6" hidden="1">{"via1",#N/A,TRUE,"general";"via2",#N/A,TRUE,"general";"via3",#N/A,TRUE,"general"}</definedName>
    <definedName name="o9o9" localSheetId="13" hidden="1">{"via1",#N/A,TRUE,"general";"via2",#N/A,TRUE,"general";"via3",#N/A,TRUE,"general"}</definedName>
    <definedName name="o9o9" localSheetId="12" hidden="1">{"via1",#N/A,TRUE,"general";"via2",#N/A,TRUE,"general";"via3",#N/A,TRUE,"general"}</definedName>
    <definedName name="o9o9" hidden="1">{"via1",#N/A,TRUE,"general";"via2",#N/A,TRUE,"general";"via3",#N/A,TRUE,"general"}</definedName>
    <definedName name="Obra" localSheetId="9">#REF!</definedName>
    <definedName name="Obra" localSheetId="5">#REF!</definedName>
    <definedName name="Obra" localSheetId="10">#REF!</definedName>
    <definedName name="Obra" localSheetId="6">#REF!</definedName>
    <definedName name="Obra" localSheetId="13">#REF!</definedName>
    <definedName name="Obra" localSheetId="12">#REF!</definedName>
    <definedName name="Obra">#REF!</definedName>
    <definedName name="OBS_Data_Col" localSheetId="9" hidden="1">#REF!</definedName>
    <definedName name="OBS_Data_Col" localSheetId="5" hidden="1">#REF!</definedName>
    <definedName name="OBS_Data_Col" localSheetId="10" hidden="1">#REF!</definedName>
    <definedName name="OBS_Data_Col" localSheetId="6" hidden="1">#REF!</definedName>
    <definedName name="OBS_Data_Col" localSheetId="13" hidden="1">#REF!</definedName>
    <definedName name="OBS_Data_Col" localSheetId="12" hidden="1">#REF!</definedName>
    <definedName name="OBS_Data_Col" hidden="1">#REF!</definedName>
    <definedName name="OBSERV">#REF!</definedName>
    <definedName name="ocase" localSheetId="9">#REF!</definedName>
    <definedName name="ocase" localSheetId="5">#REF!</definedName>
    <definedName name="ocase" localSheetId="10">#REF!</definedName>
    <definedName name="ocase" localSheetId="6">#REF!</definedName>
    <definedName name="ocase" localSheetId="13">#REF!</definedName>
    <definedName name="ocase" localSheetId="12">#REF!</definedName>
    <definedName name="ocase">#REF!</definedName>
    <definedName name="OCEquipData" localSheetId="9">#REF!</definedName>
    <definedName name="OCEquipData" localSheetId="5">#REF!</definedName>
    <definedName name="OCEquipData" localSheetId="10">#REF!</definedName>
    <definedName name="OCEquipData" localSheetId="6">#REF!</definedName>
    <definedName name="OCEquipData" localSheetId="13">#REF!</definedName>
    <definedName name="OCEquipData" localSheetId="12">#REF!</definedName>
    <definedName name="OCEquipData">#REF!</definedName>
    <definedName name="OCT" localSheetId="12">#REF!</definedName>
    <definedName name="OCT">#REF!</definedName>
    <definedName name="OF" localSheetId="9">#REF!</definedName>
    <definedName name="OF" localSheetId="5">#REF!</definedName>
    <definedName name="OF" localSheetId="10">#REF!</definedName>
    <definedName name="OF" localSheetId="6">#REF!</definedName>
    <definedName name="OF" localSheetId="13">#REF!</definedName>
    <definedName name="OF" localSheetId="12">#REF!</definedName>
    <definedName name="OF">#REF!</definedName>
    <definedName name="Off_High_Cov" localSheetId="9">#REF!</definedName>
    <definedName name="Off_High_Cov" localSheetId="5">#REF!</definedName>
    <definedName name="Off_High_Cov" localSheetId="10">#REF!</definedName>
    <definedName name="Off_High_Cov" localSheetId="6">#REF!</definedName>
    <definedName name="Off_High_Cov" localSheetId="13">#REF!</definedName>
    <definedName name="Off_High_Cov" localSheetId="12">#REF!</definedName>
    <definedName name="Off_High_Cov">#REF!</definedName>
    <definedName name="OFFER" localSheetId="9">#REF!</definedName>
    <definedName name="OFFER" localSheetId="5">#REF!</definedName>
    <definedName name="OFFER" localSheetId="10">#REF!</definedName>
    <definedName name="OFFER" localSheetId="6">#REF!</definedName>
    <definedName name="OFFER" localSheetId="13">#REF!</definedName>
    <definedName name="OFFER" localSheetId="12">#REF!</definedName>
    <definedName name="OFFER">#REF!</definedName>
    <definedName name="OFFICE_ENTITY" localSheetId="9">#REF!</definedName>
    <definedName name="OFFICE_ENTITY" localSheetId="5">#REF!</definedName>
    <definedName name="OFFICE_ENTITY" localSheetId="10">#REF!</definedName>
    <definedName name="OFFICE_ENTITY" localSheetId="6">#REF!</definedName>
    <definedName name="OFFICE_ENTITY" localSheetId="13">#REF!</definedName>
    <definedName name="OFFICE_ENTITY" localSheetId="12">#REF!</definedName>
    <definedName name="OFFICE_ENTITY">#REF!</definedName>
    <definedName name="OFI" localSheetId="12">#REF!</definedName>
    <definedName name="OFI">#REF!</definedName>
    <definedName name="OFICIAL" localSheetId="10">#REF!</definedName>
    <definedName name="OFICIAL" localSheetId="12">[31]PRECIOS!$B$17</definedName>
    <definedName name="OFICIAL">#REF!</definedName>
    <definedName name="Oficina" localSheetId="12">#REF!</definedName>
    <definedName name="Oficina">#REF!</definedName>
    <definedName name="OHaulCostOutput" localSheetId="9">#REF!</definedName>
    <definedName name="OHaulCostOutput" localSheetId="5">#REF!</definedName>
    <definedName name="OHaulCostOutput" localSheetId="10">#REF!</definedName>
    <definedName name="OHaulCostOutput" localSheetId="6">#REF!</definedName>
    <definedName name="OHaulCostOutput" localSheetId="13">#REF!</definedName>
    <definedName name="OHaulCostOutput" localSheetId="12">#REF!</definedName>
    <definedName name="OHaulCostOutput">#REF!</definedName>
    <definedName name="oiret" localSheetId="9" hidden="1">{"TAB1",#N/A,TRUE,"GENERAL";"TAB2",#N/A,TRUE,"GENERAL";"TAB3",#N/A,TRUE,"GENERAL";"TAB4",#N/A,TRUE,"GENERAL";"TAB5",#N/A,TRUE,"GENERAL"}</definedName>
    <definedName name="oiret" localSheetId="5"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2"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2"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5" hidden="1">{"via1",#N/A,TRUE,"general";"via2",#N/A,TRUE,"general";"via3",#N/A,TRUE,"general"}</definedName>
    <definedName name="OIUOIU" localSheetId="10" hidden="1">{"via1",#N/A,TRUE,"general";"via2",#N/A,TRUE,"general";"via3",#N/A,TRUE,"general"}</definedName>
    <definedName name="OIUOIU" localSheetId="6" hidden="1">{"via1",#N/A,TRUE,"general";"via2",#N/A,TRUE,"general";"via3",#N/A,TRUE,"general"}</definedName>
    <definedName name="OIUOIU" localSheetId="13" hidden="1">{"via1",#N/A,TRUE,"general";"via2",#N/A,TRUE,"general";"via3",#N/A,TRUE,"general"}</definedName>
    <definedName name="OIUOIU" localSheetId="12" hidden="1">{"via1",#N/A,TRUE,"general";"via2",#N/A,TRUE,"general";"via3",#N/A,TRUE,"general"}</definedName>
    <definedName name="OIUOIU" hidden="1">{"via1",#N/A,TRUE,"general";"via2",#N/A,TRUE,"general";"via3",#N/A,TRUE,"general"}</definedName>
    <definedName name="ojuojoijojoijdlf" localSheetId="9">#REF!</definedName>
    <definedName name="ojuojoijojoijdlf" localSheetId="5">#REF!</definedName>
    <definedName name="ojuojoijojoijdlf" localSheetId="10">#REF!</definedName>
    <definedName name="ojuojoijojoijdlf" localSheetId="6">#REF!</definedName>
    <definedName name="ojuojoijojoijdlf" localSheetId="13">#REF!</definedName>
    <definedName name="ojuojoijojoijdlf" localSheetId="12">#REF!</definedName>
    <definedName name="ojuojoijojoijdlf">#REF!</definedName>
    <definedName name="om" localSheetId="10">#REF!</definedName>
    <definedName name="om" localSheetId="12">'[6]CALCULO POI'!$B$120:$C$154</definedName>
    <definedName name="om">#REF!</definedName>
    <definedName name="OMP_escalator" localSheetId="9">#REF!</definedName>
    <definedName name="OMP_escalator" localSheetId="5">#REF!</definedName>
    <definedName name="OMP_escalator" localSheetId="10">#REF!</definedName>
    <definedName name="OMP_escalator" localSheetId="6">#REF!</definedName>
    <definedName name="OMP_escalator" localSheetId="13">#REF!</definedName>
    <definedName name="OMP_escalator" localSheetId="12">#REF!</definedName>
    <definedName name="OMP_escalator">#REF!</definedName>
    <definedName name="OMP_Selected_Year" localSheetId="9">#REF!</definedName>
    <definedName name="OMP_Selected_Year" localSheetId="5">#REF!</definedName>
    <definedName name="OMP_Selected_Year" localSheetId="10">#REF!</definedName>
    <definedName name="OMP_Selected_Year" localSheetId="6">#REF!</definedName>
    <definedName name="OMP_Selected_Year" localSheetId="13">#REF!</definedName>
    <definedName name="OMP_Selected_Year" localSheetId="12">#REF!</definedName>
    <definedName name="OMP_Selected_Year">#REF!</definedName>
    <definedName name="ON" localSheetId="9">#REF!</definedName>
    <definedName name="ON" localSheetId="5">#REF!</definedName>
    <definedName name="ON" localSheetId="10">#REF!</definedName>
    <definedName name="ON" localSheetId="6">#REF!</definedName>
    <definedName name="ON" localSheetId="13">#REF!</definedName>
    <definedName name="ON" localSheetId="12">#REF!</definedName>
    <definedName name="ON">#REF!</definedName>
    <definedName name="oo" localSheetId="9">#REF!</definedName>
    <definedName name="oo" localSheetId="5">#REF!</definedName>
    <definedName name="oo" localSheetId="10">#REF!</definedName>
    <definedName name="oo" localSheetId="6">#REF!</definedName>
    <definedName name="oo" localSheetId="13">#REF!</definedName>
    <definedName name="oo" localSheetId="12">#REF!</definedName>
    <definedName name="oo">#REF!</definedName>
    <definedName name="ooo" localSheetId="9" hidden="1">{"via1",#N/A,TRUE,"general";"via2",#N/A,TRUE,"general";"via3",#N/A,TRUE,"general"}</definedName>
    <definedName name="ooo" localSheetId="5" hidden="1">{"via1",#N/A,TRUE,"general";"via2",#N/A,TRUE,"general";"via3",#N/A,TRUE,"general"}</definedName>
    <definedName name="ooo" localSheetId="10" hidden="1">{"via1",#N/A,TRUE,"general";"via2",#N/A,TRUE,"general";"via3",#N/A,TRUE,"general"}</definedName>
    <definedName name="ooo" localSheetId="6" hidden="1">{"via1",#N/A,TRUE,"general";"via2",#N/A,TRUE,"general";"via3",#N/A,TRUE,"general"}</definedName>
    <definedName name="ooo" localSheetId="13" hidden="1">{"via1",#N/A,TRUE,"general";"via2",#N/A,TRUE,"general";"via3",#N/A,TRUE,"general"}</definedName>
    <definedName name="ooo" localSheetId="12" hidden="1">{"via1",#N/A,TRUE,"general";"via2",#N/A,TRUE,"general";"via3",#N/A,TRUE,"general"}</definedName>
    <definedName name="ooo">#REF!</definedName>
    <definedName name="ooooiii" localSheetId="9"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2"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5" hidden="1">{"via1",#N/A,TRUE,"general";"via2",#N/A,TRUE,"general";"via3",#N/A,TRUE,"general"}</definedName>
    <definedName name="oooos" localSheetId="10" hidden="1">{"via1",#N/A,TRUE,"general";"via2",#N/A,TRUE,"general";"via3",#N/A,TRUE,"general"}</definedName>
    <definedName name="oooos" localSheetId="6" hidden="1">{"via1",#N/A,TRUE,"general";"via2",#N/A,TRUE,"general";"via3",#N/A,TRUE,"general"}</definedName>
    <definedName name="oooos" localSheetId="13" hidden="1">{"via1",#N/A,TRUE,"general";"via2",#N/A,TRUE,"general";"via3",#N/A,TRUE,"general"}</definedName>
    <definedName name="oooos" localSheetId="12" hidden="1">{"via1",#N/A,TRUE,"general";"via2",#N/A,TRUE,"general";"via3",#N/A,TRUE,"general"}</definedName>
    <definedName name="oooos" hidden="1">{"via1",#N/A,TRUE,"general";"via2",#N/A,TRUE,"general";"via3",#N/A,TRUE,"general"}</definedName>
    <definedName name="oouoio" localSheetId="9" hidden="1">{#N/A,#N/A,TRUE,"INGENIERIA";#N/A,#N/A,TRUE,"COMPRAS";#N/A,#N/A,TRUE,"DIRECCION";#N/A,#N/A,TRUE,"RESUMEN"}</definedName>
    <definedName name="oouoio" localSheetId="5" hidden="1">{#N/A,#N/A,TRUE,"INGENIERIA";#N/A,#N/A,TRUE,"COMPRAS";#N/A,#N/A,TRUE,"DIRECCION";#N/A,#N/A,TRUE,"RESUMEN"}</definedName>
    <definedName name="oouoio" localSheetId="10" hidden="1">{#N/A,#N/A,TRUE,"INGENIERIA";#N/A,#N/A,TRUE,"COMPRAS";#N/A,#N/A,TRUE,"DIRECCION";#N/A,#N/A,TRUE,"RESUMEN"}</definedName>
    <definedName name="oouoio" localSheetId="6" hidden="1">{#N/A,#N/A,TRUE,"INGENIERIA";#N/A,#N/A,TRUE,"COMPRAS";#N/A,#N/A,TRUE,"DIRECCION";#N/A,#N/A,TRUE,"RESUMEN"}</definedName>
    <definedName name="oouoio" localSheetId="13" hidden="1">{#N/A,#N/A,TRUE,"INGENIERIA";#N/A,#N/A,TRUE,"COMPRAS";#N/A,#N/A,TRUE,"DIRECCION";#N/A,#N/A,TRUE,"RESUMEN"}</definedName>
    <definedName name="oouoio" localSheetId="12" hidden="1">{#N/A,#N/A,TRUE,"INGENIERIA";#N/A,#N/A,TRUE,"COMPRAS";#N/A,#N/A,TRUE,"DIRECCION";#N/A,#N/A,TRUE,"RESUMEN"}</definedName>
    <definedName name="oouoio" hidden="1">{#N/A,#N/A,TRUE,"INGENIERIA";#N/A,#N/A,TRUE,"COMPRAS";#N/A,#N/A,TRUE,"DIRECCION";#N/A,#N/A,TRUE,"RESUMEN"}</definedName>
    <definedName name="OP" localSheetId="9" hidden="1">#REF!</definedName>
    <definedName name="OP" localSheetId="5" hidden="1">#REF!</definedName>
    <definedName name="OP" localSheetId="10" hidden="1">#REF!</definedName>
    <definedName name="OP" localSheetId="6" hidden="1">#REF!</definedName>
    <definedName name="op" localSheetId="13">#REF!</definedName>
    <definedName name="OP" localSheetId="12" hidden="1">#REF!</definedName>
    <definedName name="OP">#REF!</definedName>
    <definedName name="Open_Price" localSheetId="9">#REF!</definedName>
    <definedName name="Open_Price" localSheetId="5">#REF!</definedName>
    <definedName name="Open_Price" localSheetId="10">#REF!</definedName>
    <definedName name="Open_Price" localSheetId="6">#REF!</definedName>
    <definedName name="Open_Price" localSheetId="13">#REF!</definedName>
    <definedName name="Open_Price" localSheetId="12">#REF!</definedName>
    <definedName name="Open_Price">#REF!</definedName>
    <definedName name="Openingpb" localSheetId="9" hidden="1">#REF!</definedName>
    <definedName name="Openingpb" localSheetId="5" hidden="1">#REF!</definedName>
    <definedName name="Openingpb" localSheetId="10" hidden="1">#REF!</definedName>
    <definedName name="Openingpb" localSheetId="6" hidden="1">#REF!</definedName>
    <definedName name="Openingpb" localSheetId="13" hidden="1">#REF!</definedName>
    <definedName name="Openingpb" localSheetId="12" hidden="1">#REF!</definedName>
    <definedName name="Openingpb" hidden="1">#REF!</definedName>
    <definedName name="OpEquip" localSheetId="9">#REF!</definedName>
    <definedName name="OpEquip" localSheetId="5">#REF!</definedName>
    <definedName name="OpEquip" localSheetId="10">#REF!</definedName>
    <definedName name="OpEquip" localSheetId="6">#REF!</definedName>
    <definedName name="OpEquip" localSheetId="13">#REF!</definedName>
    <definedName name="OpEquip" localSheetId="12">#REF!</definedName>
    <definedName name="OpEquip">#REF!</definedName>
    <definedName name="options" localSheetId="9">#REF!</definedName>
    <definedName name="options" localSheetId="5">#REF!</definedName>
    <definedName name="options" localSheetId="10">#REF!</definedName>
    <definedName name="options" localSheetId="6">#REF!</definedName>
    <definedName name="options" localSheetId="13">#REF!</definedName>
    <definedName name="options" localSheetId="12">#REF!</definedName>
    <definedName name="options">#REF!</definedName>
    <definedName name="OreToStorage.Check_tonne_error" localSheetId="9">#REF!</definedName>
    <definedName name="OreToStorage.Check_tonne_error" localSheetId="5">#REF!</definedName>
    <definedName name="OreToStorage.Check_tonne_error" localSheetId="10">#REF!</definedName>
    <definedName name="OreToStorage.Check_tonne_error" localSheetId="6">#REF!</definedName>
    <definedName name="OreToStorage.Check_tonne_error" localSheetId="13">#REF!</definedName>
    <definedName name="OreToStorage.Check_tonne_error" localSheetId="12">#REF!</definedName>
    <definedName name="OreToStorage.Check_tonne_error">#REF!</definedName>
    <definedName name="OreToStorage.Check_Tonnes" localSheetId="9">#REF!</definedName>
    <definedName name="OreToStorage.Check_Tonnes" localSheetId="5">#REF!</definedName>
    <definedName name="OreToStorage.Check_Tonnes" localSheetId="10">#REF!</definedName>
    <definedName name="OreToStorage.Check_Tonnes" localSheetId="6">#REF!</definedName>
    <definedName name="OreToStorage.Check_Tonnes" localSheetId="13">#REF!</definedName>
    <definedName name="OreToStorage.Check_Tonnes" localSheetId="12">#REF!</definedName>
    <definedName name="OreToStorage.Check_Tonnes">#REF!</definedName>
    <definedName name="OreToStorage.Check_Volume" localSheetId="9">#REF!</definedName>
    <definedName name="OreToStorage.Check_Volume" localSheetId="5">#REF!</definedName>
    <definedName name="OreToStorage.Check_Volume" localSheetId="10">#REF!</definedName>
    <definedName name="OreToStorage.Check_Volume" localSheetId="6">#REF!</definedName>
    <definedName name="OreToStorage.Check_Volume" localSheetId="13">#REF!</definedName>
    <definedName name="OreToStorage.Check_Volume" localSheetId="12">#REF!</definedName>
    <definedName name="OreToStorage.Check_Volume">#REF!</definedName>
    <definedName name="OreToStorage.Pulp_Density" localSheetId="9">#REF!</definedName>
    <definedName name="OreToStorage.Pulp_Density" localSheetId="5">#REF!</definedName>
    <definedName name="OreToStorage.Pulp_Density" localSheetId="10">#REF!</definedName>
    <definedName name="OreToStorage.Pulp_Density" localSheetId="6">#REF!</definedName>
    <definedName name="OreToStorage.Pulp_Density" localSheetId="13">#REF!</definedName>
    <definedName name="OreToStorage.Pulp_Density" localSheetId="12">#REF!</definedName>
    <definedName name="OreToStorage.Pulp_Density">#REF!</definedName>
    <definedName name="OrigenConsultoria" localSheetId="12">#REF!</definedName>
    <definedName name="OrigenConsultoria">#REF!</definedName>
    <definedName name="OrigenObra" localSheetId="12">#REF!</definedName>
    <definedName name="OrigenObra">#REF!</definedName>
    <definedName name="ORO" localSheetId="12">#REF!</definedName>
    <definedName name="ORO">#REF!</definedName>
    <definedName name="os" localSheetId="9">#REF!</definedName>
    <definedName name="os" localSheetId="5">#REF!</definedName>
    <definedName name="os" localSheetId="10">#REF!</definedName>
    <definedName name="os" localSheetId="6">#REF!</definedName>
    <definedName name="os" localSheetId="13">#REF!</definedName>
    <definedName name="os" localSheetId="12">#REF!</definedName>
    <definedName name="os">#REF!</definedName>
    <definedName name="OTERO" localSheetId="9">#REF!</definedName>
    <definedName name="OTERO" localSheetId="5">#REF!</definedName>
    <definedName name="OTERO" localSheetId="10">#REF!</definedName>
    <definedName name="OTERO" localSheetId="6">#REF!</definedName>
    <definedName name="OTERO" localSheetId="13">#REF!</definedName>
    <definedName name="OTERO" localSheetId="12">#REF!</definedName>
    <definedName name="OTERO">#REF!</definedName>
    <definedName name="OtherCosts" localSheetId="9">#REF!</definedName>
    <definedName name="OtherCosts" localSheetId="5">#REF!</definedName>
    <definedName name="OtherCosts" localSheetId="10">#REF!</definedName>
    <definedName name="OtherCosts" localSheetId="6">#REF!</definedName>
    <definedName name="OtherCosts" localSheetId="13">#REF!</definedName>
    <definedName name="OtherCosts" localSheetId="12">#REF!</definedName>
    <definedName name="OtherCosts">#REF!</definedName>
    <definedName name="OTR" localSheetId="10">#REF!</definedName>
    <definedName name="OTR" localSheetId="12">[96]Otros!$1:$1048576</definedName>
    <definedName name="OTR">#REF!</definedName>
    <definedName name="OtrosServicios" localSheetId="9">#REF!</definedName>
    <definedName name="OtrosServicios" localSheetId="5">#REF!</definedName>
    <definedName name="OtrosServicios" localSheetId="10">#REF!</definedName>
    <definedName name="OtrosServicios" localSheetId="6">#REF!</definedName>
    <definedName name="OtrosServicios" localSheetId="13">#REF!</definedName>
    <definedName name="OtrosServicios" localSheetId="12">#REF!</definedName>
    <definedName name="OtrosServicios">#REF!</definedName>
    <definedName name="OtrosServiciosCostos" localSheetId="9">#REF!</definedName>
    <definedName name="OtrosServiciosCostos" localSheetId="5">#REF!</definedName>
    <definedName name="OtrosServiciosCostos" localSheetId="10">#REF!</definedName>
    <definedName name="OtrosServiciosCostos" localSheetId="6">#REF!</definedName>
    <definedName name="OtrosServiciosCostos" localSheetId="13">#REF!</definedName>
    <definedName name="OtrosServiciosCostos" localSheetId="12">#REF!</definedName>
    <definedName name="OtrosServiciosCostos">#REF!</definedName>
    <definedName name="owner" localSheetId="9">#REF!</definedName>
    <definedName name="owner" localSheetId="5">#REF!</definedName>
    <definedName name="owner" localSheetId="10">#REF!</definedName>
    <definedName name="owner" localSheetId="6">#REF!</definedName>
    <definedName name="owner" localSheetId="13">#REF!</definedName>
    <definedName name="owner" localSheetId="12">#REF!</definedName>
    <definedName name="owner">#REF!</definedName>
    <definedName name="p" localSheetId="9">#REF!</definedName>
    <definedName name="p" localSheetId="5">#REF!</definedName>
    <definedName name="p" localSheetId="10">#REF!</definedName>
    <definedName name="p" localSheetId="6">#REF!</definedName>
    <definedName name="p" localSheetId="13">#REF!</definedName>
    <definedName name="p" localSheetId="12">#REF!</definedName>
    <definedName name="p">#REF!</definedName>
    <definedName name="P.Assumptions" localSheetId="9">#REF!</definedName>
    <definedName name="P.Assumptions" localSheetId="5">#REF!</definedName>
    <definedName name="P.Assumptions" localSheetId="10">#REF!</definedName>
    <definedName name="P.Assumptions" localSheetId="6">#REF!</definedName>
    <definedName name="P.Assumptions" localSheetId="13">#REF!</definedName>
    <definedName name="P.Assumptions" localSheetId="12">#REF!</definedName>
    <definedName name="P.Assumptions">#REF!</definedName>
    <definedName name="P.Backup" localSheetId="9">#REF!</definedName>
    <definedName name="P.Backup" localSheetId="5">#REF!</definedName>
    <definedName name="P.Backup" localSheetId="10">#REF!</definedName>
    <definedName name="P.Backup" localSheetId="6">#REF!</definedName>
    <definedName name="P.Backup" localSheetId="13">#REF!</definedName>
    <definedName name="P.Backup" localSheetId="12">#REF!</definedName>
    <definedName name="P.Backup">#REF!</definedName>
    <definedName name="P.BalanceSheet" localSheetId="9">#REF!</definedName>
    <definedName name="P.BalanceSheet" localSheetId="5">#REF!</definedName>
    <definedName name="P.BalanceSheet" localSheetId="10">#REF!</definedName>
    <definedName name="P.BalanceSheet" localSheetId="6">#REF!</definedName>
    <definedName name="P.BalanceSheet" localSheetId="13">#REF!</definedName>
    <definedName name="P.BalanceSheet" localSheetId="12">#REF!</definedName>
    <definedName name="P.BalanceSheet">#REF!</definedName>
    <definedName name="P.Base" localSheetId="9">#REF!</definedName>
    <definedName name="P.Base" localSheetId="5">#REF!</definedName>
    <definedName name="P.Base" localSheetId="10">#REF!</definedName>
    <definedName name="P.Base" localSheetId="6">#REF!</definedName>
    <definedName name="P.Base" localSheetId="13">#REF!</definedName>
    <definedName name="P.Base" localSheetId="12">#REF!</definedName>
    <definedName name="P.Base">#REF!</definedName>
    <definedName name="p.BS" localSheetId="9" hidden="1">#REF!</definedName>
    <definedName name="p.BS" localSheetId="5" hidden="1">#REF!</definedName>
    <definedName name="p.BS" localSheetId="10" hidden="1">#REF!</definedName>
    <definedName name="p.BS" localSheetId="6" hidden="1">#REF!</definedName>
    <definedName name="p.BS" localSheetId="13" hidden="1">#REF!</definedName>
    <definedName name="p.BS" localSheetId="12" hidden="1">#REF!</definedName>
    <definedName name="p.BS" hidden="1">#REF!</definedName>
    <definedName name="p.BSAssumptions" localSheetId="9" hidden="1">#REF!</definedName>
    <definedName name="p.BSAssumptions" localSheetId="5" hidden="1">#REF!</definedName>
    <definedName name="p.BSAssumptions" localSheetId="10" hidden="1">#REF!</definedName>
    <definedName name="p.BSAssumptions" localSheetId="6" hidden="1">#REF!</definedName>
    <definedName name="p.BSAssumptions" localSheetId="13" hidden="1">#REF!</definedName>
    <definedName name="p.BSAssumptions" localSheetId="12" hidden="1">#REF!</definedName>
    <definedName name="p.BSAssumptions" hidden="1">#REF!</definedName>
    <definedName name="p.CapStructure" localSheetId="9" hidden="1">#REF!</definedName>
    <definedName name="p.CapStructure" localSheetId="5" hidden="1">#REF!</definedName>
    <definedName name="p.CapStructure" localSheetId="10" hidden="1">#REF!</definedName>
    <definedName name="p.CapStructure" localSheetId="6" hidden="1">#REF!</definedName>
    <definedName name="p.CapStructure" localSheetId="13" hidden="1">#REF!</definedName>
    <definedName name="p.CapStructure" localSheetId="12" hidden="1">#REF!</definedName>
    <definedName name="p.CapStructure" hidden="1">#REF!</definedName>
    <definedName name="P.CashFlow" localSheetId="9">#REF!</definedName>
    <definedName name="P.CashFlow" localSheetId="5">#REF!</definedName>
    <definedName name="P.CashFlow" localSheetId="10">#REF!</definedName>
    <definedName name="P.CashFlow" localSheetId="6">#REF!</definedName>
    <definedName name="P.CashFlow" localSheetId="13">#REF!</definedName>
    <definedName name="P.CashFlow" localSheetId="12">#REF!</definedName>
    <definedName name="P.CashFlow">#REF!</definedName>
    <definedName name="P.CloseBalSheet" localSheetId="9">#REF!</definedName>
    <definedName name="P.CloseBalSheet" localSheetId="5">#REF!</definedName>
    <definedName name="P.CloseBalSheet" localSheetId="10">#REF!</definedName>
    <definedName name="P.CloseBalSheet" localSheetId="6">#REF!</definedName>
    <definedName name="P.CloseBalSheet" localSheetId="13">#REF!</definedName>
    <definedName name="P.CloseBalSheet" localSheetId="12">#REF!</definedName>
    <definedName name="P.CloseBalSheet">#REF!</definedName>
    <definedName name="P.ControlPanel" localSheetId="9">#REF!</definedName>
    <definedName name="P.ControlPanel" localSheetId="5">#REF!</definedName>
    <definedName name="P.ControlPanel" localSheetId="10">#REF!</definedName>
    <definedName name="P.ControlPanel" localSheetId="6">#REF!</definedName>
    <definedName name="P.ControlPanel" localSheetId="13">#REF!</definedName>
    <definedName name="P.ControlPanel" localSheetId="12">#REF!</definedName>
    <definedName name="P.ControlPanel">#REF!</definedName>
    <definedName name="P.Cover" localSheetId="9">#REF!</definedName>
    <definedName name="P.Cover" localSheetId="5">#REF!</definedName>
    <definedName name="P.Cover" localSheetId="10">#REF!</definedName>
    <definedName name="P.Cover" localSheetId="6">#REF!</definedName>
    <definedName name="P.Cover" localSheetId="13">#REF!</definedName>
    <definedName name="P.Cover" localSheetId="12">#REF!</definedName>
    <definedName name="P.Cover">#REF!</definedName>
    <definedName name="P.Debt" localSheetId="9">#REF!</definedName>
    <definedName name="P.Debt" localSheetId="5">#REF!</definedName>
    <definedName name="P.Debt" localSheetId="10">#REF!</definedName>
    <definedName name="P.Debt" localSheetId="6">#REF!</definedName>
    <definedName name="P.Debt" localSheetId="13">#REF!</definedName>
    <definedName name="P.Debt" localSheetId="12">#REF!</definedName>
    <definedName name="P.Debt">#REF!</definedName>
    <definedName name="p.Depreciation" localSheetId="9" hidden="1">#REF!</definedName>
    <definedName name="p.Depreciation" localSheetId="5" hidden="1">#REF!</definedName>
    <definedName name="p.Depreciation" localSheetId="10" hidden="1">#REF!</definedName>
    <definedName name="p.Depreciation" localSheetId="6" hidden="1">#REF!</definedName>
    <definedName name="p.Depreciation" localSheetId="13" hidden="1">#REF!</definedName>
    <definedName name="p.Depreciation" localSheetId="12" hidden="1">#REF!</definedName>
    <definedName name="p.Depreciation" hidden="1">#REF!</definedName>
    <definedName name="p.Executive" localSheetId="9" hidden="1">#REF!</definedName>
    <definedName name="p.Executive" localSheetId="5" hidden="1">#REF!</definedName>
    <definedName name="p.Executive" localSheetId="10" hidden="1">#REF!</definedName>
    <definedName name="p.Executive" localSheetId="6" hidden="1">#REF!</definedName>
    <definedName name="p.Executive" localSheetId="13" hidden="1">#REF!</definedName>
    <definedName name="p.Executive" localSheetId="12" hidden="1">#REF!</definedName>
    <definedName name="p.Executive" hidden="1">#REF!</definedName>
    <definedName name="p.FactSheet" localSheetId="9" hidden="1">#REF!</definedName>
    <definedName name="p.FactSheet" localSheetId="5" hidden="1">#REF!</definedName>
    <definedName name="p.FactSheet" localSheetId="10" hidden="1">#REF!</definedName>
    <definedName name="p.FactSheet" localSheetId="6" hidden="1">#REF!</definedName>
    <definedName name="p.FactSheet" localSheetId="13" hidden="1">#REF!</definedName>
    <definedName name="p.FactSheet" localSheetId="12" hidden="1">#REF!</definedName>
    <definedName name="p.FactSheet" hidden="1">#REF!</definedName>
    <definedName name="P.IncomeStmt" localSheetId="9">#REF!</definedName>
    <definedName name="P.IncomeStmt" localSheetId="5">#REF!</definedName>
    <definedName name="P.IncomeStmt" localSheetId="10">#REF!</definedName>
    <definedName name="P.IncomeStmt" localSheetId="6">#REF!</definedName>
    <definedName name="P.IncomeStmt" localSheetId="13">#REF!</definedName>
    <definedName name="P.IncomeStmt" localSheetId="12">#REF!</definedName>
    <definedName name="P.IncomeStmt">#REF!</definedName>
    <definedName name="P.Inputs" localSheetId="9">#REF!</definedName>
    <definedName name="P.Inputs" localSheetId="5">#REF!</definedName>
    <definedName name="P.Inputs" localSheetId="10">#REF!</definedName>
    <definedName name="P.Inputs" localSheetId="6">#REF!</definedName>
    <definedName name="P.Inputs" localSheetId="13">#REF!</definedName>
    <definedName name="P.Inputs" localSheetId="12">#REF!</definedName>
    <definedName name="P.Inputs">#REF!</definedName>
    <definedName name="P.IntRates" localSheetId="9">#REF!</definedName>
    <definedName name="P.IntRates" localSheetId="5">#REF!</definedName>
    <definedName name="P.IntRates" localSheetId="10">#REF!</definedName>
    <definedName name="P.IntRates" localSheetId="6">#REF!</definedName>
    <definedName name="P.IntRates" localSheetId="13">#REF!</definedName>
    <definedName name="P.IntRates" localSheetId="12">#REF!</definedName>
    <definedName name="P.IntRates">#REF!</definedName>
    <definedName name="p.IS" localSheetId="9" hidden="1">#REF!</definedName>
    <definedName name="p.IS" localSheetId="5" hidden="1">#REF!</definedName>
    <definedName name="p.IS" localSheetId="10" hidden="1">#REF!</definedName>
    <definedName name="p.IS" localSheetId="6" hidden="1">#REF!</definedName>
    <definedName name="p.IS" localSheetId="13" hidden="1">#REF!</definedName>
    <definedName name="p.IS" localSheetId="12" hidden="1">#REF!</definedName>
    <definedName name="p.IS" hidden="1">#REF!</definedName>
    <definedName name="p.ISAssumptions" localSheetId="9" hidden="1">#REF!</definedName>
    <definedName name="p.ISAssumptions" localSheetId="5" hidden="1">#REF!</definedName>
    <definedName name="p.ISAssumptions" localSheetId="10" hidden="1">#REF!</definedName>
    <definedName name="p.ISAssumptions" localSheetId="6" hidden="1">#REF!</definedName>
    <definedName name="p.ISAssumptions" localSheetId="13" hidden="1">#REF!</definedName>
    <definedName name="p.ISAssumptions" localSheetId="12" hidden="1">#REF!</definedName>
    <definedName name="p.ISAssumptions" hidden="1">#REF!</definedName>
    <definedName name="p.OpeningBS" localSheetId="9" hidden="1">#REF!</definedName>
    <definedName name="p.OpeningBS" localSheetId="5" hidden="1">#REF!</definedName>
    <definedName name="p.OpeningBS" localSheetId="10" hidden="1">#REF!</definedName>
    <definedName name="p.OpeningBS" localSheetId="6" hidden="1">#REF!</definedName>
    <definedName name="p.OpeningBS" localSheetId="13" hidden="1">#REF!</definedName>
    <definedName name="p.OpeningBS" localSheetId="12" hidden="1">#REF!</definedName>
    <definedName name="p.OpeningBS" hidden="1">#REF!</definedName>
    <definedName name="p.ratio" localSheetId="9">#REF!</definedName>
    <definedName name="p.ratio" localSheetId="5">#REF!</definedName>
    <definedName name="p.ratio" localSheetId="10">#REF!</definedName>
    <definedName name="p.ratio" localSheetId="6">#REF!</definedName>
    <definedName name="p.ratio" localSheetId="13">#REF!</definedName>
    <definedName name="p.ratio" localSheetId="12">#REF!</definedName>
    <definedName name="p.ratio">#REF!</definedName>
    <definedName name="P.Returns" localSheetId="9">#REF!</definedName>
    <definedName name="P.Returns" localSheetId="5">#REF!</definedName>
    <definedName name="P.Returns" localSheetId="10">#REF!</definedName>
    <definedName name="P.Returns" localSheetId="6">#REF!</definedName>
    <definedName name="P.Returns" localSheetId="13">#REF!</definedName>
    <definedName name="P.Returns" localSheetId="12">#REF!</definedName>
    <definedName name="P.Returns">#REF!</definedName>
    <definedName name="p.TaxCalculation" localSheetId="9" hidden="1">#REF!</definedName>
    <definedName name="p.TaxCalculation" localSheetId="5" hidden="1">#REF!</definedName>
    <definedName name="p.TaxCalculation" localSheetId="10" hidden="1">#REF!</definedName>
    <definedName name="p.TaxCalculation" localSheetId="6" hidden="1">#REF!</definedName>
    <definedName name="p.TaxCalculation" localSheetId="13" hidden="1">#REF!</definedName>
    <definedName name="p.TaxCalculation" localSheetId="12" hidden="1">#REF!</definedName>
    <definedName name="p.TaxCalculation" hidden="1">#REF!</definedName>
    <definedName name="p0p0" localSheetId="9" hidden="1">{"via1",#N/A,TRUE,"general";"via2",#N/A,TRUE,"general";"via3",#N/A,TRUE,"general"}</definedName>
    <definedName name="p0p0" localSheetId="5" hidden="1">{"via1",#N/A,TRUE,"general";"via2",#N/A,TRUE,"general";"via3",#N/A,TRUE,"general"}</definedName>
    <definedName name="p0p0" localSheetId="10" hidden="1">{"via1",#N/A,TRUE,"general";"via2",#N/A,TRUE,"general";"via3",#N/A,TRUE,"general"}</definedName>
    <definedName name="p0p0" localSheetId="6" hidden="1">{"via1",#N/A,TRUE,"general";"via2",#N/A,TRUE,"general";"via3",#N/A,TRUE,"general"}</definedName>
    <definedName name="p0p0" localSheetId="13" hidden="1">{"via1",#N/A,TRUE,"general";"via2",#N/A,TRUE,"general";"via3",#N/A,TRUE,"general"}</definedName>
    <definedName name="p0p0" localSheetId="12" hidden="1">{"via1",#N/A,TRUE,"general";"via2",#N/A,TRUE,"general";"via3",#N/A,TRUE,"general"}</definedName>
    <definedName name="p0p0" hidden="1">{"via1",#N/A,TRUE,"general";"via2",#N/A,TRUE,"general";"via3",#N/A,TRUE,"general"}</definedName>
    <definedName name="Pa" localSheetId="9">#REF!</definedName>
    <definedName name="Pa" localSheetId="5">#REF!</definedName>
    <definedName name="Pa" localSheetId="10">#REF!</definedName>
    <definedName name="Pa" localSheetId="6">#REF!</definedName>
    <definedName name="Pa" localSheetId="13">#REF!</definedName>
    <definedName name="Pa" localSheetId="12">#REF!</definedName>
    <definedName name="Pa">#REF!</definedName>
    <definedName name="PAG">#N/A</definedName>
    <definedName name="Pagam_per_anno" localSheetId="9">#REF!</definedName>
    <definedName name="Pagam_per_anno" localSheetId="5">#REF!</definedName>
    <definedName name="Pagam_per_anno" localSheetId="10">#REF!</definedName>
    <definedName name="Pagam_per_anno" localSheetId="6">#REF!</definedName>
    <definedName name="Pagam_per_anno" localSheetId="13">#REF!</definedName>
    <definedName name="Pagam_per_anno" localSheetId="12">#REF!</definedName>
    <definedName name="Pagam_per_anno">#REF!</definedName>
    <definedName name="PagoFinanciero" localSheetId="9">#REF!</definedName>
    <definedName name="PagoFinanciero" localSheetId="5">#REF!</definedName>
    <definedName name="PagoFinanciero" localSheetId="10">#REF!</definedName>
    <definedName name="PagoFinanciero" localSheetId="6">#REF!</definedName>
    <definedName name="PagoFinanciero" localSheetId="13">#REF!</definedName>
    <definedName name="PagoFinanciero" localSheetId="12">#REF!</definedName>
    <definedName name="PagoFinanciero">#REF!</definedName>
    <definedName name="pagos" localSheetId="9">#REF!</definedName>
    <definedName name="pagos" localSheetId="5">#REF!</definedName>
    <definedName name="pagos" localSheetId="10">#REF!</definedName>
    <definedName name="pagos" localSheetId="6">#REF!</definedName>
    <definedName name="pagos" localSheetId="13">#REF!</definedName>
    <definedName name="pagos" localSheetId="12">#REF!</definedName>
    <definedName name="pagos">#REF!</definedName>
    <definedName name="paige" localSheetId="9">#REF!</definedName>
    <definedName name="paige" localSheetId="5">#REF!</definedName>
    <definedName name="paige" localSheetId="10">#REF!</definedName>
    <definedName name="paige" localSheetId="6">#REF!</definedName>
    <definedName name="paige" localSheetId="13">#REF!</definedName>
    <definedName name="paige" localSheetId="12">#REF!</definedName>
    <definedName name="paige">#REF!</definedName>
    <definedName name="pañet" localSheetId="9">#REF!</definedName>
    <definedName name="pañet" localSheetId="5">#REF!</definedName>
    <definedName name="pañet" localSheetId="10">#REF!</definedName>
    <definedName name="pañet" localSheetId="6">#REF!</definedName>
    <definedName name="pañet" localSheetId="13">#REF!</definedName>
    <definedName name="pañet" localSheetId="12">#REF!</definedName>
    <definedName name="pañet">#REF!</definedName>
    <definedName name="PARAMETROS" localSheetId="9">#REF!</definedName>
    <definedName name="PARAMETROS" localSheetId="5">#REF!</definedName>
    <definedName name="PARAMETROS" localSheetId="10">#REF!</definedName>
    <definedName name="PARAMETROS" localSheetId="6">#REF!</definedName>
    <definedName name="PARAMETROS" localSheetId="13">#REF!</definedName>
    <definedName name="PARAMETROS" localSheetId="12">#REF!</definedName>
    <definedName name="PARAMETROS">#REF!</definedName>
    <definedName name="part" localSheetId="9">#REF!</definedName>
    <definedName name="part" localSheetId="5">#REF!</definedName>
    <definedName name="part" localSheetId="10">#REF!</definedName>
    <definedName name="part" localSheetId="6">#REF!</definedName>
    <definedName name="part" localSheetId="13">#REF!</definedName>
    <definedName name="part" localSheetId="12">#REF!</definedName>
    <definedName name="part">#REF!</definedName>
    <definedName name="Partecipazioni" localSheetId="9">#REF!</definedName>
    <definedName name="Partecipazioni" localSheetId="5">#REF!</definedName>
    <definedName name="Partecipazioni" localSheetId="10">#REF!</definedName>
    <definedName name="Partecipazioni" localSheetId="6">#REF!</definedName>
    <definedName name="Partecipazioni" localSheetId="13">#REF!</definedName>
    <definedName name="Partecipazioni" localSheetId="12">#REF!</definedName>
    <definedName name="Partecipazioni">#REF!</definedName>
    <definedName name="pasamanos" localSheetId="12">#REF!</definedName>
    <definedName name="pasamanos">#REF!</definedName>
    <definedName name="PATIOS" localSheetId="10">#REF!</definedName>
    <definedName name="PATIOS" localSheetId="12">[97]INDICE!$A$9:$G$281</definedName>
    <definedName name="PATIOS">#REF!</definedName>
    <definedName name="pav_asf" localSheetId="10">#REF!</definedName>
    <definedName name="pav_asf" localSheetId="12">[10]datos!$Z$5:$Z$300</definedName>
    <definedName name="pav_asf">#REF!</definedName>
    <definedName name="pav_cto" localSheetId="10">#REF!</definedName>
    <definedName name="pav_cto" localSheetId="12">[10]datos!$Y$5:$Y$300</definedName>
    <definedName name="pav_cto">#REF!</definedName>
    <definedName name="pavimento" localSheetId="12">#REF!</definedName>
    <definedName name="pavimento">#REF!</definedName>
    <definedName name="Pay_Date" localSheetId="9">#REF!</definedName>
    <definedName name="Pay_Date" localSheetId="5">#REF!</definedName>
    <definedName name="Pay_Date" localSheetId="10">#REF!</definedName>
    <definedName name="Pay_Date" localSheetId="6">#REF!</definedName>
    <definedName name="Pay_Date" localSheetId="13">#REF!</definedName>
    <definedName name="Pay_Date" localSheetId="12">#REF!</definedName>
    <definedName name="Pay_Date">#REF!</definedName>
    <definedName name="Pay_Num" localSheetId="9">#REF!</definedName>
    <definedName name="Pay_Num" localSheetId="5">#REF!</definedName>
    <definedName name="Pay_Num" localSheetId="10">#REF!</definedName>
    <definedName name="Pay_Num" localSheetId="6">#REF!</definedName>
    <definedName name="Pay_Num" localSheetId="13">#REF!</definedName>
    <definedName name="Pay_Num" localSheetId="12">#REF!</definedName>
    <definedName name="Pay_Num">#REF!</definedName>
    <definedName name="Payment_Date" localSheetId="9">DATE(YEAR('.FM'!Loan_Start),MONTH('.FM'!Loan_Start)+Payment_Number,DAY('.FM'!Loan_Start))</definedName>
    <definedName name="Payment_Date" localSheetId="5">DATE(YEAR(AUI!Loan_Start),MONTH(AUI!Loan_Start)+Payment_Number,DAY(AUI!Loan_Start))</definedName>
    <definedName name="Payment_Date" localSheetId="10">DATE(YEAR('AUI '!Loan_Start),MONTH('AUI '!Loan_Start)+Payment_Number,DAY('AUI '!Loan_Start))</definedName>
    <definedName name="Payment_Date" localSheetId="6">DATE(YEAR('FACTOR PRESTASIONAL'!Loan_Start),MONTH('FACTOR PRESTASIONAL'!Loan_Start)+Payment_Number,DAY('FACTOR PRESTASIONAL'!Loan_Start))</definedName>
    <definedName name="Payment_Date" localSheetId="13">DATE(YEAR('PGIO '!Loan_Start),MONTH('PGIO '!Loan_Start)+Payment_Number,DAY('PGIO '!Loan_Start))</definedName>
    <definedName name="Payment_Date" localSheetId="12">DATE(YEAR(PMT!Loan_Start),MONTH(PMT!Loan_Start)+Payment_Number,DAY(PMT!Loan_Start))</definedName>
    <definedName name="Payment_Date" localSheetId="1">DATE(YEAR([0]!Loan_Start),MONTH([0]!Loan_Start)+Payment_Number,DAY([0]!Loan_Start))</definedName>
    <definedName name="Payment_Date" localSheetId="11">DATE(YEAR([0]!Loan_Start),MONTH([0]!Loan_Start)+Payment_Number,DAY([0]!Loan_Start))</definedName>
    <definedName name="Payment_Date">DATE(YEAR(Loan_Start),MONTH(Loan_Start)+Payment_Number,DAY(Loan_Start))</definedName>
    <definedName name="Payment_Needed">"Pago necesario"</definedName>
    <definedName name="payment_terms" localSheetId="9">#REF!</definedName>
    <definedName name="payment_terms" localSheetId="5">#REF!</definedName>
    <definedName name="payment_terms" localSheetId="10">#REF!</definedName>
    <definedName name="payment_terms" localSheetId="6">#REF!</definedName>
    <definedName name="payment_terms" localSheetId="13">#REF!</definedName>
    <definedName name="payment_terms" localSheetId="12">#REF!</definedName>
    <definedName name="payment_terms">#REF!</definedName>
    <definedName name="PAZ" localSheetId="9">#REF!</definedName>
    <definedName name="PAZ" localSheetId="5">#REF!</definedName>
    <definedName name="PAZ" localSheetId="10">#REF!</definedName>
    <definedName name="PAZ" localSheetId="6">#REF!</definedName>
    <definedName name="PAZ" localSheetId="13">#REF!</definedName>
    <definedName name="PAZ" localSheetId="12">#REF!</definedName>
    <definedName name="PAZ">#REF!</definedName>
    <definedName name="Pb" localSheetId="9">#REF!</definedName>
    <definedName name="Pb" localSheetId="5">#REF!</definedName>
    <definedName name="Pb" localSheetId="10">#REF!</definedName>
    <definedName name="Pb" localSheetId="6">#REF!</definedName>
    <definedName name="Pb" localSheetId="13">#REF!</definedName>
    <definedName name="Pb" localSheetId="12">#REF!</definedName>
    <definedName name="Pb">#REF!</definedName>
    <definedName name="Pc" localSheetId="9">#REF!</definedName>
    <definedName name="Pc" localSheetId="5">#REF!</definedName>
    <definedName name="Pc" localSheetId="10">#REF!</definedName>
    <definedName name="Pc" localSheetId="6">#REF!</definedName>
    <definedName name="Pc" localSheetId="13">#REF!</definedName>
    <definedName name="Pc" localSheetId="12">#REF!</definedName>
    <definedName name="Pc">#REF!</definedName>
    <definedName name="Pd" localSheetId="9">#REF!</definedName>
    <definedName name="Pd" localSheetId="5">#REF!</definedName>
    <definedName name="Pd" localSheetId="10">#REF!</definedName>
    <definedName name="Pd" localSheetId="6">#REF!</definedName>
    <definedName name="Pd" localSheetId="13">#REF!</definedName>
    <definedName name="Pd" localSheetId="12">#REF!</definedName>
    <definedName name="Pd">#REF!</definedName>
    <definedName name="Pe" localSheetId="9">#REF!</definedName>
    <definedName name="Pe" localSheetId="5">#REF!</definedName>
    <definedName name="Pe" localSheetId="10">#REF!</definedName>
    <definedName name="Pe" localSheetId="6">#REF!</definedName>
    <definedName name="Pe" localSheetId="13">#REF!</definedName>
    <definedName name="Pe" localSheetId="12">#REF!</definedName>
    <definedName name="Pe">#REF!</definedName>
    <definedName name="pedro" localSheetId="9">#REF!</definedName>
    <definedName name="pedro" localSheetId="5">#REF!</definedName>
    <definedName name="pedro" localSheetId="10">#REF!</definedName>
    <definedName name="pedro" localSheetId="6">#REF!</definedName>
    <definedName name="pedro" localSheetId="13">#REF!</definedName>
    <definedName name="pedro" localSheetId="12">#REF!</definedName>
    <definedName name="pedro">#REF!</definedName>
    <definedName name="Pegante_PVC" localSheetId="9">#REF!</definedName>
    <definedName name="Pegante_PVC" localSheetId="5">#REF!</definedName>
    <definedName name="Pegante_PVC" localSheetId="10">#REF!</definedName>
    <definedName name="Pegante_PVC" localSheetId="6">#REF!</definedName>
    <definedName name="Pegante_PVC" localSheetId="12">'[26]L. MAT.'!#REF!</definedName>
    <definedName name="Pegante_PVC">#REF!</definedName>
    <definedName name="PEGAPVC" localSheetId="10">#REF!</definedName>
    <definedName name="PEGAPVC" localSheetId="12">'[43]PRECIOS MATERIALES '!$E$56</definedName>
    <definedName name="PEGAPVC">#REF!</definedName>
    <definedName name="PER_PAV">#REF!</definedName>
    <definedName name="Perf_97" localSheetId="9">#REF!</definedName>
    <definedName name="Perf_97" localSheetId="5">#REF!</definedName>
    <definedName name="Perf_97" localSheetId="10">#REF!</definedName>
    <definedName name="Perf_97" localSheetId="6">#REF!</definedName>
    <definedName name="Perf_97" localSheetId="13">#REF!</definedName>
    <definedName name="Perf_97" localSheetId="12">#REF!</definedName>
    <definedName name="Perf_97">#REF!</definedName>
    <definedName name="Perf_98" localSheetId="9">#REF!</definedName>
    <definedName name="Perf_98" localSheetId="5">#REF!</definedName>
    <definedName name="Perf_98" localSheetId="10">#REF!</definedName>
    <definedName name="Perf_98" localSheetId="6">#REF!</definedName>
    <definedName name="Perf_98" localSheetId="13">#REF!</definedName>
    <definedName name="Perf_98" localSheetId="12">#REF!</definedName>
    <definedName name="Perf_98">#REF!</definedName>
    <definedName name="Perf_99" localSheetId="9">#REF!</definedName>
    <definedName name="Perf_99" localSheetId="5">#REF!</definedName>
    <definedName name="Perf_99" localSheetId="10">#REF!</definedName>
    <definedName name="Perf_99" localSheetId="6">#REF!</definedName>
    <definedName name="Perf_99" localSheetId="13">#REF!</definedName>
    <definedName name="Perf_99" localSheetId="12">#REF!</definedName>
    <definedName name="Perf_99">#REF!</definedName>
    <definedName name="perfil" localSheetId="9">#REF!</definedName>
    <definedName name="perfil" localSheetId="5">#REF!</definedName>
    <definedName name="perfil" localSheetId="10">#REF!</definedName>
    <definedName name="perfil" localSheetId="6">#REF!</definedName>
    <definedName name="perfil" localSheetId="13">#REF!</definedName>
    <definedName name="perfil" localSheetId="12">#REF!</definedName>
    <definedName name="perfil">#REF!</definedName>
    <definedName name="PERFIL_DEL_TRAMO" localSheetId="9">#REF!</definedName>
    <definedName name="PERFIL_DEL_TRAMO" localSheetId="5">#REF!</definedName>
    <definedName name="PERFIL_DEL_TRAMO" localSheetId="10">#REF!</definedName>
    <definedName name="PERFIL_DEL_TRAMO" localSheetId="6">#REF!</definedName>
    <definedName name="PERFIL_DEL_TRAMO" localSheetId="13">#REF!</definedName>
    <definedName name="PERFIL_DEL_TRAMO" localSheetId="12">#REF!</definedName>
    <definedName name="PERFIL_DEL_TRAMO">#REF!</definedName>
    <definedName name="PERIOD" localSheetId="9">#REF!</definedName>
    <definedName name="PERIOD" localSheetId="5">#REF!</definedName>
    <definedName name="PERIOD" localSheetId="10">#REF!</definedName>
    <definedName name="PERIOD" localSheetId="6">#REF!</definedName>
    <definedName name="PERIOD" localSheetId="13">#REF!</definedName>
    <definedName name="PERIOD" localSheetId="12">#REF!</definedName>
    <definedName name="PERIOD">#REF!</definedName>
    <definedName name="PERIODO" localSheetId="10">#REF!</definedName>
    <definedName name="PERIODO" localSheetId="12">[19]CUMPLIMIENTO!$M$5</definedName>
    <definedName name="PERIODO">#REF!</definedName>
    <definedName name="PersonalProfesional" localSheetId="12">#REF!</definedName>
    <definedName name="PersonalProfesional">#REF!</definedName>
    <definedName name="PERSONALTABLA1.1.1" localSheetId="10">#REF!</definedName>
    <definedName name="PERSONALTABLA1.1.1" localSheetId="12">'[6]CALCULO COSTOS DE OPERACIÓN'!$B$50:$AJ$85</definedName>
    <definedName name="PERSONALTABLA1.1.1">#REF!</definedName>
    <definedName name="PERSONALTABLA1.2" localSheetId="10">#REF!</definedName>
    <definedName name="PERSONALTABLA1.2" localSheetId="12">'[6]INFORMACIÓN REFERENCIA'!$B$477:$F$489</definedName>
    <definedName name="PERSONALTABLA1.2">#REF!</definedName>
    <definedName name="PERSONALTABLA1.3" localSheetId="10">#REF!</definedName>
    <definedName name="PERSONALTABLA1.3" localSheetId="12">'[6]INFORMACIÓN REFERENCIA'!$B$494:$F$506</definedName>
    <definedName name="PERSONALTABLA1.3">#REF!</definedName>
    <definedName name="PersonalTecnico" localSheetId="12">#REF!</definedName>
    <definedName name="PersonalTecnico">#REF!</definedName>
    <definedName name="PERSONAS" localSheetId="9">#REF!</definedName>
    <definedName name="PERSONAS" localSheetId="5">#REF!</definedName>
    <definedName name="PERSONAS" localSheetId="10">#REF!</definedName>
    <definedName name="PERSONAS" localSheetId="6">#REF!</definedName>
    <definedName name="PERSONAS" localSheetId="13">#REF!</definedName>
    <definedName name="PERSONAS" localSheetId="12">#REF!</definedName>
    <definedName name="PERSONAS">#REF!</definedName>
    <definedName name="PERYR" localSheetId="9">#REF!</definedName>
    <definedName name="PERYR" localSheetId="5">#REF!</definedName>
    <definedName name="PERYR" localSheetId="10">#REF!</definedName>
    <definedName name="PERYR" localSheetId="6">#REF!</definedName>
    <definedName name="PERYR" localSheetId="13">#REF!</definedName>
    <definedName name="PERYR" localSheetId="12">#REF!</definedName>
    <definedName name="PERYR">#REF!</definedName>
    <definedName name="PESO14.2" localSheetId="9">#REF!</definedName>
    <definedName name="PESO14.2" localSheetId="5">#REF!</definedName>
    <definedName name="PESO14.2" localSheetId="10">#REF!</definedName>
    <definedName name="PESO14.2" localSheetId="6">#REF!</definedName>
    <definedName name="PESO14.2" localSheetId="13">#REF!</definedName>
    <definedName name="PESO14.2" localSheetId="12">#REF!</definedName>
    <definedName name="PESO14.2">#REF!</definedName>
    <definedName name="PESO14.3" localSheetId="9">#REF!</definedName>
    <definedName name="PESO14.3" localSheetId="5">#REF!</definedName>
    <definedName name="PESO14.3" localSheetId="10">#REF!</definedName>
    <definedName name="PESO14.3" localSheetId="6">#REF!</definedName>
    <definedName name="PESO14.3" localSheetId="13">#REF!</definedName>
    <definedName name="PESO14.3" localSheetId="12">#REF!</definedName>
    <definedName name="PESO14.3">#REF!</definedName>
    <definedName name="PESO14.4" localSheetId="9">#REF!</definedName>
    <definedName name="PESO14.4" localSheetId="5">#REF!</definedName>
    <definedName name="PESO14.4" localSheetId="10">#REF!</definedName>
    <definedName name="PESO14.4" localSheetId="6">#REF!</definedName>
    <definedName name="PESO14.4" localSheetId="13">#REF!</definedName>
    <definedName name="PESO14.4" localSheetId="12">#REF!</definedName>
    <definedName name="PESO14.4">#REF!</definedName>
    <definedName name="PFPRICE" localSheetId="9">#REF!</definedName>
    <definedName name="PFPRICE" localSheetId="5">#REF!</definedName>
    <definedName name="PFPRICE" localSheetId="10">#REF!</definedName>
    <definedName name="PFPRICE" localSheetId="6">#REF!</definedName>
    <definedName name="PFPRICE" localSheetId="13">#REF!</definedName>
    <definedName name="PFPRICE" localSheetId="12">#REF!</definedName>
    <definedName name="PFPRICE">#REF!</definedName>
    <definedName name="PFPRICE2" localSheetId="9">#REF!</definedName>
    <definedName name="PFPRICE2" localSheetId="5">#REF!</definedName>
    <definedName name="PFPRICE2" localSheetId="10">#REF!</definedName>
    <definedName name="PFPRICE2" localSheetId="6">#REF!</definedName>
    <definedName name="PFPRICE2" localSheetId="13">#REF!</definedName>
    <definedName name="PFPRICE2" localSheetId="12">#REF!</definedName>
    <definedName name="PFPRICE2">#REF!</definedName>
    <definedName name="pi" localSheetId="9">#REF!</definedName>
    <definedName name="pi" localSheetId="5">#REF!</definedName>
    <definedName name="pi" localSheetId="10">#REF!</definedName>
    <definedName name="pi" localSheetId="6">#REF!</definedName>
    <definedName name="pi" localSheetId="13">#REF!</definedName>
    <definedName name="pi" localSheetId="12">#REF!</definedName>
    <definedName name="pi">#REF!</definedName>
    <definedName name="PianoCompleto" localSheetId="9">#REF!</definedName>
    <definedName name="PianoCompleto" localSheetId="5">#REF!</definedName>
    <definedName name="PianoCompleto" localSheetId="10">#REF!</definedName>
    <definedName name="PianoCompleto" localSheetId="6">#REF!</definedName>
    <definedName name="PianoCompleto" localSheetId="13">#REF!</definedName>
    <definedName name="PianoCompleto" localSheetId="12">#REF!</definedName>
    <definedName name="PianoCompleto">#REF!</definedName>
    <definedName name="Piedra" localSheetId="9">#REF!</definedName>
    <definedName name="Piedra" localSheetId="5">#REF!</definedName>
    <definedName name="Piedra" localSheetId="10">#REF!</definedName>
    <definedName name="Piedra" localSheetId="6">#REF!</definedName>
    <definedName name="Piedra" localSheetId="13">#REF!</definedName>
    <definedName name="Piedra" localSheetId="12">#REF!</definedName>
    <definedName name="Piedra">#REF!</definedName>
    <definedName name="PILOTE" localSheetId="9">#REF!</definedName>
    <definedName name="PILOTE" localSheetId="5">#REF!</definedName>
    <definedName name="PILOTE" localSheetId="10">#REF!</definedName>
    <definedName name="PILOTE" localSheetId="6">#REF!</definedName>
    <definedName name="PILOTE" localSheetId="13">#REF!</definedName>
    <definedName name="PILOTE" localSheetId="12">#REF!</definedName>
    <definedName name="PILOTE">#REF!</definedName>
    <definedName name="PIPPO" localSheetId="9">#REF!</definedName>
    <definedName name="PIPPO" localSheetId="5">#REF!</definedName>
    <definedName name="PIPPO" localSheetId="10">#REF!</definedName>
    <definedName name="PIPPO" localSheetId="6">#REF!</definedName>
    <definedName name="PIPPO" localSheetId="13">#REF!</definedName>
    <definedName name="PIPPO" localSheetId="12">#REF!</definedName>
    <definedName name="PIPPO">#REF!</definedName>
    <definedName name="PKHK" localSheetId="9" hidden="1">{"TAB1",#N/A,TRUE,"GENERAL";"TAB2",#N/A,TRUE,"GENERAL";"TAB3",#N/A,TRUE,"GENERAL";"TAB4",#N/A,TRUE,"GENERAL";"TAB5",#N/A,TRUE,"GENERAL"}</definedName>
    <definedName name="PKHK" localSheetId="5" hidden="1">{"TAB1",#N/A,TRUE,"GENERAL";"TAB2",#N/A,TRUE,"GENERAL";"TAB3",#N/A,TRUE,"GENERAL";"TAB4",#N/A,TRUE,"GENERAL";"TAB5",#N/A,TRUE,"GENERAL"}</definedName>
    <definedName name="PKHK" localSheetId="10" hidden="1">{"TAB1",#N/A,TRUE,"GENERAL";"TAB2",#N/A,TRUE,"GENERAL";"TAB3",#N/A,TRUE,"GENERAL";"TAB4",#N/A,TRUE,"GENERAL";"TAB5",#N/A,TRUE,"GENERAL"}</definedName>
    <definedName name="PKHK" localSheetId="6" hidden="1">{"TAB1",#N/A,TRUE,"GENERAL";"TAB2",#N/A,TRUE,"GENERAL";"TAB3",#N/A,TRUE,"GENERAL";"TAB4",#N/A,TRUE,"GENERAL";"TAB5",#N/A,TRUE,"GENERAL"}</definedName>
    <definedName name="PKHK" localSheetId="13" hidden="1">{"TAB1",#N/A,TRUE,"GENERAL";"TAB2",#N/A,TRUE,"GENERAL";"TAB3",#N/A,TRUE,"GENERAL";"TAB4",#N/A,TRUE,"GENERAL";"TAB5",#N/A,TRUE,"GENERAL"}</definedName>
    <definedName name="PKHK" localSheetId="12"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5" hidden="1">{"TAB1",#N/A,TRUE,"GENERAL";"TAB2",#N/A,TRUE,"GENERAL";"TAB3",#N/A,TRUE,"GENERAL";"TAB4",#N/A,TRUE,"GENERAL";"TAB5",#N/A,TRUE,"GENERAL"}</definedName>
    <definedName name="pkj" localSheetId="10" hidden="1">{"TAB1",#N/A,TRUE,"GENERAL";"TAB2",#N/A,TRUE,"GENERAL";"TAB3",#N/A,TRUE,"GENERAL";"TAB4",#N/A,TRUE,"GENERAL";"TAB5",#N/A,TRUE,"GENERAL"}</definedName>
    <definedName name="pkj" localSheetId="6" hidden="1">{"TAB1",#N/A,TRUE,"GENERAL";"TAB2",#N/A,TRUE,"GENERAL";"TAB3",#N/A,TRUE,"GENERAL";"TAB4",#N/A,TRUE,"GENERAL";"TAB5",#N/A,TRUE,"GENERAL"}</definedName>
    <definedName name="pkj" localSheetId="13" hidden="1">{"TAB1",#N/A,TRUE,"GENERAL";"TAB2",#N/A,TRUE,"GENERAL";"TAB3",#N/A,TRUE,"GENERAL";"TAB4",#N/A,TRUE,"GENERAL";"TAB5",#N/A,TRUE,"GENERAL"}</definedName>
    <definedName name="pkj" localSheetId="12" hidden="1">{"TAB1",#N/A,TRUE,"GENERAL";"TAB2",#N/A,TRUE,"GENERAL";"TAB3",#N/A,TRUE,"GENERAL";"TAB4",#N/A,TRUE,"GENERAL";"TAB5",#N/A,TRUE,"GENERAL"}</definedName>
    <definedName name="pkj" hidden="1">{"TAB1",#N/A,TRUE,"GENERAL";"TAB2",#N/A,TRUE,"GENERAL";"TAB3",#N/A,TRUE,"GENERAL";"TAB4",#N/A,TRUE,"GENERAL";"TAB5",#N/A,TRUE,"GENERAL"}</definedName>
    <definedName name="PL" localSheetId="9">#REF!</definedName>
    <definedName name="PL" localSheetId="5">#REF!</definedName>
    <definedName name="PL" localSheetId="10">#REF!</definedName>
    <definedName name="PL" localSheetId="6">#REF!</definedName>
    <definedName name="PL" localSheetId="13">#REF!</definedName>
    <definedName name="PL" localSheetId="12">#REF!</definedName>
    <definedName name="PL">#REF!</definedName>
    <definedName name="Placas_.9x.9_Azul_labrador" localSheetId="9">#REF!</definedName>
    <definedName name="Placas_.9x.9_Azul_labrador" localSheetId="5">#REF!</definedName>
    <definedName name="Placas_.9x.9_Azul_labrador" localSheetId="10">#REF!</definedName>
    <definedName name="Placas_.9x.9_Azul_labrador" localSheetId="6">#REF!</definedName>
    <definedName name="Placas_.9x.9_Azul_labrador" localSheetId="12">'[26]L. MAT.'!#REF!</definedName>
    <definedName name="Placas_.9x.9_Azul_labrador">#REF!</definedName>
    <definedName name="PLAD" localSheetId="9" hidden="1">{"TAB1",#N/A,TRUE,"GENERAL";"TAB2",#N/A,TRUE,"GENERAL";"TAB3",#N/A,TRUE,"GENERAL";"TAB4",#N/A,TRUE,"GENERAL";"TAB5",#N/A,TRUE,"GENERAL"}</definedName>
    <definedName name="PLAD" localSheetId="5" hidden="1">{"TAB1",#N/A,TRUE,"GENERAL";"TAB2",#N/A,TRUE,"GENERAL";"TAB3",#N/A,TRUE,"GENERAL";"TAB4",#N/A,TRUE,"GENERAL";"TAB5",#N/A,TRUE,"GENERAL"}</definedName>
    <definedName name="PLAD" localSheetId="10" hidden="1">{"TAB1",#N/A,TRUE,"GENERAL";"TAB2",#N/A,TRUE,"GENERAL";"TAB3",#N/A,TRUE,"GENERAL";"TAB4",#N/A,TRUE,"GENERAL";"TAB5",#N/A,TRUE,"GENERAL"}</definedName>
    <definedName name="PLAD" localSheetId="6" hidden="1">{"TAB1",#N/A,TRUE,"GENERAL";"TAB2",#N/A,TRUE,"GENERAL";"TAB3",#N/A,TRUE,"GENERAL";"TAB4",#N/A,TRUE,"GENERAL";"TAB5",#N/A,TRUE,"GENERAL"}</definedName>
    <definedName name="PLAD" localSheetId="13" hidden="1">{"TAB1",#N/A,TRUE,"GENERAL";"TAB2",#N/A,TRUE,"GENERAL";"TAB3",#N/A,TRUE,"GENERAL";"TAB4",#N/A,TRUE,"GENERAL";"TAB5",#N/A,TRUE,"GENERAL"}</definedName>
    <definedName name="PLAD" localSheetId="12" hidden="1">{"TAB1",#N/A,TRUE,"GENERAL";"TAB2",#N/A,TRUE,"GENERAL";"TAB3",#N/A,TRUE,"GENERAL";"TAB4",#N/A,TRUE,"GENERAL";"TAB5",#N/A,TRUE,"GENERAL"}</definedName>
    <definedName name="PLAD" hidden="1">{"TAB1",#N/A,TRUE,"GENERAL";"TAB2",#N/A,TRUE,"GENERAL";"TAB3",#N/A,TRUE,"GENERAL";"TAB4",#N/A,TRUE,"GENERAL";"TAB5",#N/A,TRUE,"GENERAL"}</definedName>
    <definedName name="plan" localSheetId="9">#REF!</definedName>
    <definedName name="plan" localSheetId="5">#REF!</definedName>
    <definedName name="plan" localSheetId="10">#REF!</definedName>
    <definedName name="plan" localSheetId="6">#REF!</definedName>
    <definedName name="plan" localSheetId="13">#REF!</definedName>
    <definedName name="plan" localSheetId="12">#REF!</definedName>
    <definedName name="plan">#REF!</definedName>
    <definedName name="PLANT7" localSheetId="9">#REF!</definedName>
    <definedName name="PLANT7" localSheetId="5">#REF!</definedName>
    <definedName name="PLANT7" localSheetId="10">#REF!</definedName>
    <definedName name="PLANT7" localSheetId="6">#REF!</definedName>
    <definedName name="PLANT7" localSheetId="13">#REF!</definedName>
    <definedName name="PLANT7" localSheetId="12">#REF!</definedName>
    <definedName name="PLANT7">#REF!</definedName>
    <definedName name="PLANTASALCANTARILLADO1.1" localSheetId="10">#REF!</definedName>
    <definedName name="PLANTASALCANTARILLADO1.1" localSheetId="12">'[6]INFORMACIÓN REFERENCIA'!$B$313:$I$324</definedName>
    <definedName name="PLANTASALCANTARILLADO1.1">#REF!</definedName>
    <definedName name="PLANTASALCANTARILLADOTABLA1.7" localSheetId="10">#REF!</definedName>
    <definedName name="PLANTASALCANTARILLADOTABLA1.7" localSheetId="12">'[6]INFORMACIÓN REFERENCIA'!$B$393:$C$404</definedName>
    <definedName name="PLANTASALCANTARILLADOTABLA1.7">#REF!</definedName>
    <definedName name="PLANTASTRATAMIENTOTABLA5.1" localSheetId="10">#REF!</definedName>
    <definedName name="PLANTASTRATAMIENTOTABLA5.1" localSheetId="12">'[6]INFORMACIÓN REFERENCIA'!$B$216:$F$220</definedName>
    <definedName name="PLANTASTRATAMIENTOTABLA5.1">#REF!</definedName>
    <definedName name="PLANTASTRATAMIENTOTABLA5.2" localSheetId="9">#REF!</definedName>
    <definedName name="PLANTASTRATAMIENTOTABLA5.2" localSheetId="5">#REF!</definedName>
    <definedName name="PLANTASTRATAMIENTOTABLA5.2" localSheetId="10">#REF!</definedName>
    <definedName name="PLANTASTRATAMIENTOTABLA5.2" localSheetId="6">#REF!</definedName>
    <definedName name="PLANTASTRATAMIENTOTABLA5.2" localSheetId="13">#REF!</definedName>
    <definedName name="PLANTASTRATAMIENTOTABLA5.2" localSheetId="12">#REF!</definedName>
    <definedName name="PLANTASTRATAMIENTOTABLA5.2">#REF!</definedName>
    <definedName name="PlanVallejo" localSheetId="9">#REF!</definedName>
    <definedName name="PlanVallejo" localSheetId="5">#REF!</definedName>
    <definedName name="PlanVallejo" localSheetId="10">#REF!</definedName>
    <definedName name="PlanVallejo" localSheetId="6">#REF!</definedName>
    <definedName name="PlanVallejo" localSheetId="13">#REF!</definedName>
    <definedName name="PlanVallejo" localSheetId="12">#REF!</definedName>
    <definedName name="PlanVallejo">#REF!</definedName>
    <definedName name="Plazo" localSheetId="9">#REF!</definedName>
    <definedName name="Plazo" localSheetId="10">#REF!</definedName>
    <definedName name="Plazo" localSheetId="6">#REF!</definedName>
    <definedName name="Plazo" localSheetId="12">#REF!</definedName>
    <definedName name="Plazo">#REF!</definedName>
    <definedName name="PlazoAIU" localSheetId="9">#REF!</definedName>
    <definedName name="PlazoAIU" localSheetId="5">#REF!</definedName>
    <definedName name="PlazoAIU" localSheetId="10">#REF!</definedName>
    <definedName name="PlazoAIU" localSheetId="6">#REF!</definedName>
    <definedName name="PlazoAIU" localSheetId="13">#REF!</definedName>
    <definedName name="PlazoAIU" localSheetId="12">#REF!</definedName>
    <definedName name="PlazoAIU">#REF!</definedName>
    <definedName name="PlazoEnMeses" localSheetId="12">#REF!</definedName>
    <definedName name="PlazoEnMeses">#REF!</definedName>
    <definedName name="Plegable" localSheetId="12">#REF!</definedName>
    <definedName name="Plegable">#REF!</definedName>
    <definedName name="PLOMERO" localSheetId="10">#REF!</definedName>
    <definedName name="PLOMERO" localSheetId="12">[16]PRECIOS!$B$15</definedName>
    <definedName name="PLOMERO">#REF!</definedName>
    <definedName name="PLPLUNN" localSheetId="9"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2" hidden="1">{"TAB1",#N/A,TRUE,"GENERAL";"TAB2",#N/A,TRUE,"GENERAL";"TAB3",#N/A,TRUE,"GENERAL";"TAB4",#N/A,TRUE,"GENERAL";"TAB5",#N/A,TRUE,"GENERAL"}</definedName>
    <definedName name="PLPLUNN" hidden="1">{"TAB1",#N/A,TRUE,"GENERAL";"TAB2",#N/A,TRUE,"GENERAL";"TAB3",#N/A,TRUE,"GENERAL";"TAB4",#N/A,TRUE,"GENERAL";"TAB5",#N/A,TRUE,"GENERAL"}</definedName>
    <definedName name="PLUG" localSheetId="9" hidden="1">#REF!</definedName>
    <definedName name="PLUG" localSheetId="5" hidden="1">#REF!</definedName>
    <definedName name="PLUG" localSheetId="10" hidden="1">#REF!</definedName>
    <definedName name="PLUG" localSheetId="6" hidden="1">#REF!</definedName>
    <definedName name="PLUG" localSheetId="13" hidden="1">#REF!</definedName>
    <definedName name="PLUG" localSheetId="12" hidden="1">#REF!</definedName>
    <definedName name="PLUG" hidden="1">#REF!</definedName>
    <definedName name="PMT" localSheetId="9">#REF!</definedName>
    <definedName name="PMT" localSheetId="5">#REF!</definedName>
    <definedName name="PMT" localSheetId="10">#REF!</definedName>
    <definedName name="PMT" localSheetId="6">#REF!</definedName>
    <definedName name="PMT" localSheetId="13">#REF!</definedName>
    <definedName name="PMT" localSheetId="12">#REF!</definedName>
    <definedName name="PMT">#REF!</definedName>
    <definedName name="pñ" localSheetId="9">#REF!</definedName>
    <definedName name="pñ" localSheetId="5">#REF!</definedName>
    <definedName name="pñ" localSheetId="10">#REF!</definedName>
    <definedName name="pñ" localSheetId="6">#REF!</definedName>
    <definedName name="pñ" localSheetId="13">#REF!</definedName>
    <definedName name="pñ" localSheetId="12">#REF!</definedName>
    <definedName name="pñ">#REF!</definedName>
    <definedName name="po" localSheetId="9">#REF!</definedName>
    <definedName name="po" localSheetId="5">#REF!</definedName>
    <definedName name="po" localSheetId="10">#REF!</definedName>
    <definedName name="po" localSheetId="6">#REF!</definedName>
    <definedName name="po" localSheetId="13">#REF!</definedName>
    <definedName name="po" localSheetId="12">#REF!</definedName>
    <definedName name="po">#REF!</definedName>
    <definedName name="poi" localSheetId="9">#REF!</definedName>
    <definedName name="poi" localSheetId="5">#REF!</definedName>
    <definedName name="poi" localSheetId="10">#REF!</definedName>
    <definedName name="poi" localSheetId="6">#REF!</definedName>
    <definedName name="poi" localSheetId="13">#REF!</definedName>
    <definedName name="poi" localSheetId="12">#REF!</definedName>
    <definedName name="poi">#REF!</definedName>
    <definedName name="POIPOZOS" localSheetId="10">#REF!</definedName>
    <definedName name="POIPOZOS" localSheetId="12">'[6]CALCULO POI'!$B$118:$I$154</definedName>
    <definedName name="POIPOZOS">#REF!</definedName>
    <definedName name="POIUP" localSheetId="9" hidden="1">{"via1",#N/A,TRUE,"general";"via2",#N/A,TRUE,"general";"via3",#N/A,TRUE,"general"}</definedName>
    <definedName name="POIUP" localSheetId="5" hidden="1">{"via1",#N/A,TRUE,"general";"via2",#N/A,TRUE,"general";"via3",#N/A,TRUE,"general"}</definedName>
    <definedName name="POIUP" localSheetId="10" hidden="1">{"via1",#N/A,TRUE,"general";"via2",#N/A,TRUE,"general";"via3",#N/A,TRUE,"general"}</definedName>
    <definedName name="POIUP" localSheetId="6" hidden="1">{"via1",#N/A,TRUE,"general";"via2",#N/A,TRUE,"general";"via3",#N/A,TRUE,"general"}</definedName>
    <definedName name="POIUP" localSheetId="13" hidden="1">{"via1",#N/A,TRUE,"general";"via2",#N/A,TRUE,"general";"via3",#N/A,TRUE,"general"}</definedName>
    <definedName name="POIUP" localSheetId="12" hidden="1">{"via1",#N/A,TRUE,"general";"via2",#N/A,TRUE,"general";"via3",#N/A,TRUE,"general"}</definedName>
    <definedName name="POIUP" hidden="1">{"via1",#N/A,TRUE,"general";"via2",#N/A,TRUE,"general";"via3",#N/A,TRUE,"general"}</definedName>
    <definedName name="polee" localSheetId="9">#REF!</definedName>
    <definedName name="polee" localSheetId="5">#REF!</definedName>
    <definedName name="polee" localSheetId="10">#REF!</definedName>
    <definedName name="polee" localSheetId="6">#REF!</definedName>
    <definedName name="polee" localSheetId="13">#REF!</definedName>
    <definedName name="polee" localSheetId="12">#REF!</definedName>
    <definedName name="polee">#REF!</definedName>
    <definedName name="POO" localSheetId="9">#REF!</definedName>
    <definedName name="POO" localSheetId="5">#REF!</definedName>
    <definedName name="POO" localSheetId="10">#REF!</definedName>
    <definedName name="POO" localSheetId="6">#REF!</definedName>
    <definedName name="POO" localSheetId="13">#REF!</definedName>
    <definedName name="POO" localSheetId="12">#REF!</definedName>
    <definedName name="POO">#REF!</definedName>
    <definedName name="popop" localSheetId="9" hidden="1">{"via1",#N/A,TRUE,"general";"via2",#N/A,TRUE,"general";"via3",#N/A,TRUE,"general"}</definedName>
    <definedName name="popop" localSheetId="5" hidden="1">{"via1",#N/A,TRUE,"general";"via2",#N/A,TRUE,"general";"via3",#N/A,TRUE,"general"}</definedName>
    <definedName name="popop" localSheetId="10" hidden="1">{"via1",#N/A,TRUE,"general";"via2",#N/A,TRUE,"general";"via3",#N/A,TRUE,"general"}</definedName>
    <definedName name="popop" localSheetId="6" hidden="1">{"via1",#N/A,TRUE,"general";"via2",#N/A,TRUE,"general";"via3",#N/A,TRUE,"general"}</definedName>
    <definedName name="popop" localSheetId="13" hidden="1">{"via1",#N/A,TRUE,"general";"via2",#N/A,TRUE,"general";"via3",#N/A,TRUE,"general"}</definedName>
    <definedName name="popop" localSheetId="12"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5" hidden="1">{"via1",#N/A,TRUE,"general";"via2",#N/A,TRUE,"general";"via3",#N/A,TRUE,"general"}</definedName>
    <definedName name="popp" localSheetId="10" hidden="1">{"via1",#N/A,TRUE,"general";"via2",#N/A,TRUE,"general";"via3",#N/A,TRUE,"general"}</definedName>
    <definedName name="popp" localSheetId="6" hidden="1">{"via1",#N/A,TRUE,"general";"via2",#N/A,TRUE,"general";"via3",#N/A,TRUE,"general"}</definedName>
    <definedName name="popp" localSheetId="13" hidden="1">{"via1",#N/A,TRUE,"general";"via2",#N/A,TRUE,"general";"via3",#N/A,TRUE,"general"}</definedName>
    <definedName name="popp" localSheetId="12" hidden="1">{"via1",#N/A,TRUE,"general";"via2",#N/A,TRUE,"general";"via3",#N/A,TRUE,"general"}</definedName>
    <definedName name="popp" hidden="1">{"via1",#N/A,TRUE,"general";"via2",#N/A,TRUE,"general";"via3",#N/A,TRUE,"general"}</definedName>
    <definedName name="popvds" localSheetId="9"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2" hidden="1">{"TAB1",#N/A,TRUE,"GENERAL";"TAB2",#N/A,TRUE,"GENERAL";"TAB3",#N/A,TRUE,"GENERAL";"TAB4",#N/A,TRUE,"GENERAL";"TAB5",#N/A,TRUE,"GENERAL"}</definedName>
    <definedName name="popvds" hidden="1">{"TAB1",#N/A,TRUE,"GENERAL";"TAB2",#N/A,TRUE,"GENERAL";"TAB3",#N/A,TRUE,"GENERAL";"TAB4",#N/A,TRUE,"GENERAL";"TAB5",#N/A,TRUE,"GENERAL"}</definedName>
    <definedName name="PorcAdicCostoLlantasCliente" localSheetId="9">#REF!</definedName>
    <definedName name="PorcAdicCostoLlantasCliente" localSheetId="5">#REF!</definedName>
    <definedName name="PorcAdicCostoLlantasCliente" localSheetId="10">#REF!</definedName>
    <definedName name="PorcAdicCostoLlantasCliente" localSheetId="6">#REF!</definedName>
    <definedName name="PorcAdicCostoLlantasCliente" localSheetId="13">#REF!</definedName>
    <definedName name="PorcAdicCostoLlantasCliente" localSheetId="12">#REF!</definedName>
    <definedName name="PorcAdicCostoLlantasCliente">#REF!</definedName>
    <definedName name="PorcAdicCostoMtto" localSheetId="9">#REF!</definedName>
    <definedName name="PorcAdicCostoMtto" localSheetId="5">#REF!</definedName>
    <definedName name="PorcAdicCostoMtto" localSheetId="10">#REF!</definedName>
    <definedName name="PorcAdicCostoMtto" localSheetId="6">#REF!</definedName>
    <definedName name="PorcAdicCostoMtto" localSheetId="13">#REF!</definedName>
    <definedName name="PorcAdicCostoMtto" localSheetId="12">#REF!</definedName>
    <definedName name="PorcAdicCostoMtto">#REF!</definedName>
    <definedName name="PorcCostosOcultos" localSheetId="9">#REF!</definedName>
    <definedName name="PorcCostosOcultos" localSheetId="5">#REF!</definedName>
    <definedName name="PorcCostosOcultos" localSheetId="10">#REF!</definedName>
    <definedName name="PorcCostosOcultos" localSheetId="6">#REF!</definedName>
    <definedName name="PorcCostosOcultos" localSheetId="13">#REF!</definedName>
    <definedName name="PorcCostosOcultos" localSheetId="12">#REF!</definedName>
    <definedName name="PorcCostosOcultos">#REF!</definedName>
    <definedName name="PORCE" localSheetId="9">#REF!</definedName>
    <definedName name="PORCE" localSheetId="10">#REF!</definedName>
    <definedName name="PORCE" localSheetId="6">#REF!</definedName>
    <definedName name="PORCE" localSheetId="12">#REF!</definedName>
    <definedName name="PORCE">#REF!</definedName>
    <definedName name="PorContribConduct" localSheetId="9">#REF!</definedName>
    <definedName name="PorContribConduct" localSheetId="5">#REF!</definedName>
    <definedName name="PorContribConduct" localSheetId="10">#REF!</definedName>
    <definedName name="PorContribConduct" localSheetId="6">#REF!</definedName>
    <definedName name="PorContribConduct" localSheetId="13">#REF!</definedName>
    <definedName name="PorContribConduct" localSheetId="12">#REF!</definedName>
    <definedName name="PorContribConduct">#REF!</definedName>
    <definedName name="PorContribImpRod" localSheetId="9">#REF!</definedName>
    <definedName name="PorContribImpRod" localSheetId="5">#REF!</definedName>
    <definedName name="PorContribImpRod" localSheetId="10">#REF!</definedName>
    <definedName name="PorContribImpRod" localSheetId="6">#REF!</definedName>
    <definedName name="PorContribImpRod" localSheetId="13">#REF!</definedName>
    <definedName name="PorContribImpRod" localSheetId="12">#REF!</definedName>
    <definedName name="PorContribImpRod">#REF!</definedName>
    <definedName name="PorContribLlantas" localSheetId="9">#REF!</definedName>
    <definedName name="PorContribLlantas" localSheetId="5">#REF!</definedName>
    <definedName name="PorContribLlantas" localSheetId="10">#REF!</definedName>
    <definedName name="PorContribLlantas" localSheetId="6">#REF!</definedName>
    <definedName name="PorContribLlantas" localSheetId="13">#REF!</definedName>
    <definedName name="PorContribLlantas" localSheetId="12">#REF!</definedName>
    <definedName name="PorContribLlantas">#REF!</definedName>
    <definedName name="PorContribMtto" localSheetId="9">#REF!</definedName>
    <definedName name="PorContribMtto" localSheetId="5">#REF!</definedName>
    <definedName name="PorContribMtto" localSheetId="10">#REF!</definedName>
    <definedName name="PorContribMtto" localSheetId="6">#REF!</definedName>
    <definedName name="PorContribMtto" localSheetId="13">#REF!</definedName>
    <definedName name="PorContribMtto" localSheetId="12">#REF!</definedName>
    <definedName name="PorContribMtto">#REF!</definedName>
    <definedName name="PorContribSeguro" localSheetId="9">#REF!</definedName>
    <definedName name="PorContribSeguro" localSheetId="5">#REF!</definedName>
    <definedName name="PorContribSeguro" localSheetId="10">#REF!</definedName>
    <definedName name="PorContribSeguro" localSheetId="6">#REF!</definedName>
    <definedName name="PorContribSeguro" localSheetId="13">#REF!</definedName>
    <definedName name="PorContribSeguro" localSheetId="12">#REF!</definedName>
    <definedName name="PorContribSeguro">#REF!</definedName>
    <definedName name="PorcPAAG" localSheetId="9">#REF!</definedName>
    <definedName name="PorcPAAG" localSheetId="5">#REF!</definedName>
    <definedName name="PorcPAAG" localSheetId="10">#REF!</definedName>
    <definedName name="PorcPAAG" localSheetId="6">#REF!</definedName>
    <definedName name="PorcPAAG" localSheetId="13">#REF!</definedName>
    <definedName name="PorcPAAG" localSheetId="12">#REF!</definedName>
    <definedName name="PorcPAAG">#REF!</definedName>
    <definedName name="PorcPuntosAdicCredito" localSheetId="9">#REF!</definedName>
    <definedName name="PorcPuntosAdicCredito" localSheetId="5">#REF!</definedName>
    <definedName name="PorcPuntosAdicCredito" localSheetId="10">#REF!</definedName>
    <definedName name="PorcPuntosAdicCredito" localSheetId="6">#REF!</definedName>
    <definedName name="PorcPuntosAdicCredito" localSheetId="13">#REF!</definedName>
    <definedName name="PorcPuntosAdicCredito" localSheetId="12">#REF!</definedName>
    <definedName name="PorcPuntosAdicCredito">#REF!</definedName>
    <definedName name="PorcPuntosAdicLeasing" localSheetId="9">#REF!</definedName>
    <definedName name="PorcPuntosAdicLeasing" localSheetId="5">#REF!</definedName>
    <definedName name="PorcPuntosAdicLeasing" localSheetId="10">#REF!</definedName>
    <definedName name="PorcPuntosAdicLeasing" localSheetId="6">#REF!</definedName>
    <definedName name="PorcPuntosAdicLeasing" localSheetId="13">#REF!</definedName>
    <definedName name="PorcPuntosAdicLeasing" localSheetId="12">#REF!</definedName>
    <definedName name="PorcPuntosAdicLeasing">#REF!</definedName>
    <definedName name="PorcTasaSeguroCanon" localSheetId="9">#REF!</definedName>
    <definedName name="PorcTasaSeguroCanon" localSheetId="5">#REF!</definedName>
    <definedName name="PorcTasaSeguroCanon" localSheetId="10">#REF!</definedName>
    <definedName name="PorcTasaSeguroCanon" localSheetId="6">#REF!</definedName>
    <definedName name="PorcTasaSeguroCanon" localSheetId="13">#REF!</definedName>
    <definedName name="PorcTasaSeguroCanon" localSheetId="12">#REF!</definedName>
    <definedName name="PorcTasaSeguroCanon">#REF!</definedName>
    <definedName name="PorcTasaSeguroCliente" localSheetId="9">#REF!</definedName>
    <definedName name="PorcTasaSeguroCliente" localSheetId="5">#REF!</definedName>
    <definedName name="PorcTasaSeguroCliente" localSheetId="10">#REF!</definedName>
    <definedName name="PorcTasaSeguroCliente" localSheetId="6">#REF!</definedName>
    <definedName name="PorcTasaSeguroCliente" localSheetId="13">#REF!</definedName>
    <definedName name="PorcTasaSeguroCliente" localSheetId="12">#REF!</definedName>
    <definedName name="PorcTasaSeguroCliente">#REF!</definedName>
    <definedName name="PorDecremImptosRodamto" localSheetId="9">#REF!</definedName>
    <definedName name="PorDecremImptosRodamto" localSheetId="5">#REF!</definedName>
    <definedName name="PorDecremImptosRodamto" localSheetId="10">#REF!</definedName>
    <definedName name="PorDecremImptosRodamto" localSheetId="6">#REF!</definedName>
    <definedName name="PorDecremImptosRodamto" localSheetId="13">#REF!</definedName>
    <definedName name="PorDecremImptosRodamto" localSheetId="12">#REF!</definedName>
    <definedName name="PorDecremImptosRodamto">#REF!</definedName>
    <definedName name="porDemerito1" localSheetId="9">#REF!</definedName>
    <definedName name="porDemerito1" localSheetId="5">#REF!</definedName>
    <definedName name="porDemerito1" localSheetId="10">#REF!</definedName>
    <definedName name="porDemerito1" localSheetId="6">#REF!</definedName>
    <definedName name="porDemerito1" localSheetId="13">#REF!</definedName>
    <definedName name="porDemerito1" localSheetId="12">#REF!</definedName>
    <definedName name="porDemerito1">#REF!</definedName>
    <definedName name="porDemerito10" localSheetId="9">#REF!</definedName>
    <definedName name="porDemerito10" localSheetId="5">#REF!</definedName>
    <definedName name="porDemerito10" localSheetId="10">#REF!</definedName>
    <definedName name="porDemerito10" localSheetId="6">#REF!</definedName>
    <definedName name="porDemerito10" localSheetId="13">#REF!</definedName>
    <definedName name="porDemerito10" localSheetId="12">#REF!</definedName>
    <definedName name="porDemerito10">#REF!</definedName>
    <definedName name="porDemerito11" localSheetId="9">#REF!</definedName>
    <definedName name="porDemerito11" localSheetId="5">#REF!</definedName>
    <definedName name="porDemerito11" localSheetId="10">#REF!</definedName>
    <definedName name="porDemerito11" localSheetId="6">#REF!</definedName>
    <definedName name="porDemerito11" localSheetId="13">#REF!</definedName>
    <definedName name="porDemerito11" localSheetId="12">#REF!</definedName>
    <definedName name="porDemerito11">#REF!</definedName>
    <definedName name="porDemerito2" localSheetId="9">#REF!</definedName>
    <definedName name="porDemerito2" localSheetId="5">#REF!</definedName>
    <definedName name="porDemerito2" localSheetId="10">#REF!</definedName>
    <definedName name="porDemerito2" localSheetId="6">#REF!</definedName>
    <definedName name="porDemerito2" localSheetId="13">#REF!</definedName>
    <definedName name="porDemerito2" localSheetId="12">#REF!</definedName>
    <definedName name="porDemerito2">#REF!</definedName>
    <definedName name="porDemerito3" localSheetId="9">#REF!</definedName>
    <definedName name="porDemerito3" localSheetId="5">#REF!</definedName>
    <definedName name="porDemerito3" localSheetId="10">#REF!</definedName>
    <definedName name="porDemerito3" localSheetId="6">#REF!</definedName>
    <definedName name="porDemerito3" localSheetId="13">#REF!</definedName>
    <definedName name="porDemerito3" localSheetId="12">#REF!</definedName>
    <definedName name="porDemerito3">#REF!</definedName>
    <definedName name="porDemerito4" localSheetId="9">#REF!</definedName>
    <definedName name="porDemerito4" localSheetId="5">#REF!</definedName>
    <definedName name="porDemerito4" localSheetId="10">#REF!</definedName>
    <definedName name="porDemerito4" localSheetId="6">#REF!</definedName>
    <definedName name="porDemerito4" localSheetId="13">#REF!</definedName>
    <definedName name="porDemerito4" localSheetId="12">#REF!</definedName>
    <definedName name="porDemerito4">#REF!</definedName>
    <definedName name="porDemerito5" localSheetId="9">#REF!</definedName>
    <definedName name="porDemerito5" localSheetId="5">#REF!</definedName>
    <definedName name="porDemerito5" localSheetId="10">#REF!</definedName>
    <definedName name="porDemerito5" localSheetId="6">#REF!</definedName>
    <definedName name="porDemerito5" localSheetId="13">#REF!</definedName>
    <definedName name="porDemerito5" localSheetId="12">#REF!</definedName>
    <definedName name="porDemerito5">#REF!</definedName>
    <definedName name="porDemerito6" localSheetId="9">#REF!</definedName>
    <definedName name="porDemerito6" localSheetId="5">#REF!</definedName>
    <definedName name="porDemerito6" localSheetId="10">#REF!</definedName>
    <definedName name="porDemerito6" localSheetId="6">#REF!</definedName>
    <definedName name="porDemerito6" localSheetId="13">#REF!</definedName>
    <definedName name="porDemerito6" localSheetId="12">#REF!</definedName>
    <definedName name="porDemerito6">#REF!</definedName>
    <definedName name="porDemerito7" localSheetId="9">#REF!</definedName>
    <definedName name="porDemerito7" localSheetId="5">#REF!</definedName>
    <definedName name="porDemerito7" localSheetId="10">#REF!</definedName>
    <definedName name="porDemerito7" localSheetId="6">#REF!</definedName>
    <definedName name="porDemerito7" localSheetId="13">#REF!</definedName>
    <definedName name="porDemerito7" localSheetId="12">#REF!</definedName>
    <definedName name="porDemerito7">#REF!</definedName>
    <definedName name="porDemerito8" localSheetId="9">#REF!</definedName>
    <definedName name="porDemerito8" localSheetId="5">#REF!</definedName>
    <definedName name="porDemerito8" localSheetId="10">#REF!</definedName>
    <definedName name="porDemerito8" localSheetId="6">#REF!</definedName>
    <definedName name="porDemerito8" localSheetId="13">#REF!</definedName>
    <definedName name="porDemerito8" localSheetId="12">#REF!</definedName>
    <definedName name="porDemerito8">#REF!</definedName>
    <definedName name="porDemerito9" localSheetId="9">#REF!</definedName>
    <definedName name="porDemerito9" localSheetId="5">#REF!</definedName>
    <definedName name="porDemerito9" localSheetId="10">#REF!</definedName>
    <definedName name="porDemerito9" localSheetId="6">#REF!</definedName>
    <definedName name="porDemerito9" localSheetId="13">#REF!</definedName>
    <definedName name="porDemerito9" localSheetId="12">#REF!</definedName>
    <definedName name="porDemerito9">#REF!</definedName>
    <definedName name="porDemeritoAcces" localSheetId="9">#REF!</definedName>
    <definedName name="porDemeritoAcces" localSheetId="5">#REF!</definedName>
    <definedName name="porDemeritoAcces" localSheetId="10">#REF!</definedName>
    <definedName name="porDemeritoAcces" localSheetId="6">#REF!</definedName>
    <definedName name="porDemeritoAcces" localSheetId="13">#REF!</definedName>
    <definedName name="porDemeritoAcces" localSheetId="12">#REF!</definedName>
    <definedName name="porDemeritoAcces">#REF!</definedName>
    <definedName name="PorDesctoTransfdoVehicClien" localSheetId="9">#REF!</definedName>
    <definedName name="PorDesctoTransfdoVehicClien" localSheetId="5">#REF!</definedName>
    <definedName name="PorDesctoTransfdoVehicClien" localSheetId="10">#REF!</definedName>
    <definedName name="PorDesctoTransfdoVehicClien" localSheetId="6">#REF!</definedName>
    <definedName name="PorDesctoTransfdoVehicClien" localSheetId="13">#REF!</definedName>
    <definedName name="PorDesctoTransfdoVehicClien" localSheetId="12">#REF!</definedName>
    <definedName name="PorDesctoTransfdoVehicClien">#REF!</definedName>
    <definedName name="PorDesctoVehicCliente" localSheetId="9">#REF!</definedName>
    <definedName name="PorDesctoVehicCliente" localSheetId="5">#REF!</definedName>
    <definedName name="PorDesctoVehicCliente" localSheetId="10">#REF!</definedName>
    <definedName name="PorDesctoVehicCliente" localSheetId="6">#REF!</definedName>
    <definedName name="PorDesctoVehicCliente" localSheetId="13">#REF!</definedName>
    <definedName name="PorDesctoVehicCliente" localSheetId="12">#REF!</definedName>
    <definedName name="PorDesctoVehicCliente">#REF!</definedName>
    <definedName name="PorDesctoVehicSurenting" localSheetId="9">#REF!</definedName>
    <definedName name="PorDesctoVehicSurenting" localSheetId="5">#REF!</definedName>
    <definedName name="PorDesctoVehicSurenting" localSheetId="10">#REF!</definedName>
    <definedName name="PorDesctoVehicSurenting" localSheetId="6">#REF!</definedName>
    <definedName name="PorDesctoVehicSurenting" localSheetId="13">#REF!</definedName>
    <definedName name="PorDesctoVehicSurenting" localSheetId="12">#REF!</definedName>
    <definedName name="PorDesctoVehicSurenting">#REF!</definedName>
    <definedName name="PorDesctoVehícSurenting" localSheetId="9">#REF!</definedName>
    <definedName name="PorDesctoVehícSurenting" localSheetId="5">#REF!</definedName>
    <definedName name="PorDesctoVehícSurenting" localSheetId="10">#REF!</definedName>
    <definedName name="PorDesctoVehícSurenting" localSheetId="6">#REF!</definedName>
    <definedName name="PorDesctoVehícSurenting" localSheetId="13">#REF!</definedName>
    <definedName name="PorDesctoVehícSurenting" localSheetId="12">#REF!</definedName>
    <definedName name="PorDesctoVehícSurenting">#REF!</definedName>
    <definedName name="PorFactorIvaCanon" localSheetId="9">#REF!</definedName>
    <definedName name="PorFactorIvaCanon" localSheetId="5">#REF!</definedName>
    <definedName name="PorFactorIvaCanon" localSheetId="10">#REF!</definedName>
    <definedName name="PorFactorIvaCanon" localSheetId="6">#REF!</definedName>
    <definedName name="PorFactorIvaCanon" localSheetId="13">#REF!</definedName>
    <definedName name="PorFactorIvaCanon" localSheetId="12">#REF!</definedName>
    <definedName name="PorFactorIvaCanon">#REF!</definedName>
    <definedName name="PorFactPrestacConduct" localSheetId="9">#REF!</definedName>
    <definedName name="PorFactPrestacConduct" localSheetId="5">#REF!</definedName>
    <definedName name="PorFactPrestacConduct" localSheetId="10">#REF!</definedName>
    <definedName name="PorFactPrestacConduct" localSheetId="6">#REF!</definedName>
    <definedName name="PorFactPrestacConduct" localSheetId="13">#REF!</definedName>
    <definedName name="PorFactPrestacConduct" localSheetId="12">#REF!</definedName>
    <definedName name="PorFactPrestacConduct">#REF!</definedName>
    <definedName name="porImprevistos" localSheetId="9">#REF!</definedName>
    <definedName name="porImprevistos" localSheetId="5">#REF!</definedName>
    <definedName name="porImprevistos" localSheetId="10">#REF!</definedName>
    <definedName name="porImprevistos" localSheetId="6">#REF!</definedName>
    <definedName name="porImprevistos" localSheetId="13">#REF!</definedName>
    <definedName name="porImprevistos" localSheetId="12">#REF!</definedName>
    <definedName name="porImprevistos">#REF!</definedName>
    <definedName name="PorImpto2Xmil" localSheetId="9">#REF!</definedName>
    <definedName name="PorImpto2Xmil" localSheetId="5">#REF!</definedName>
    <definedName name="PorImpto2Xmil" localSheetId="10">#REF!</definedName>
    <definedName name="PorImpto2Xmil" localSheetId="6">#REF!</definedName>
    <definedName name="PorImpto2Xmil" localSheetId="13">#REF!</definedName>
    <definedName name="PorImpto2Xmil" localSheetId="12">#REF!</definedName>
    <definedName name="PorImpto2Xmil">#REF!</definedName>
    <definedName name="PorIncremAnualComb" localSheetId="9">#REF!</definedName>
    <definedName name="PorIncremAnualComb" localSheetId="5">#REF!</definedName>
    <definedName name="PorIncremAnualComb" localSheetId="10">#REF!</definedName>
    <definedName name="PorIncremAnualComb" localSheetId="6">#REF!</definedName>
    <definedName name="PorIncremAnualComb" localSheetId="13">#REF!</definedName>
    <definedName name="PorIncremAnualComb" localSheetId="12">#REF!</definedName>
    <definedName name="PorIncremAnualComb">#REF!</definedName>
    <definedName name="PorIncremAnualCostos" localSheetId="9">#REF!</definedName>
    <definedName name="PorIncremAnualCostos" localSheetId="5">#REF!</definedName>
    <definedName name="PorIncremAnualCostos" localSheetId="10">#REF!</definedName>
    <definedName name="PorIncremAnualCostos" localSheetId="6">#REF!</definedName>
    <definedName name="PorIncremAnualCostos" localSheetId="13">#REF!</definedName>
    <definedName name="PorIncremAnualCostos" localSheetId="12">#REF!</definedName>
    <definedName name="PorIncremAnualCostos">#REF!</definedName>
    <definedName name="PorIncremAnualCostos10" localSheetId="9">#REF!</definedName>
    <definedName name="PorIncremAnualCostos10" localSheetId="5">#REF!</definedName>
    <definedName name="PorIncremAnualCostos10" localSheetId="10">#REF!</definedName>
    <definedName name="PorIncremAnualCostos10" localSheetId="6">#REF!</definedName>
    <definedName name="PorIncremAnualCostos10" localSheetId="13">#REF!</definedName>
    <definedName name="PorIncremAnualCostos10" localSheetId="12">#REF!</definedName>
    <definedName name="PorIncremAnualCostos10">#REF!</definedName>
    <definedName name="PorIncremAnualCostos11" localSheetId="9">#REF!</definedName>
    <definedName name="PorIncremAnualCostos11" localSheetId="5">#REF!</definedName>
    <definedName name="PorIncremAnualCostos11" localSheetId="10">#REF!</definedName>
    <definedName name="PorIncremAnualCostos11" localSheetId="6">#REF!</definedName>
    <definedName name="PorIncremAnualCostos11" localSheetId="13">#REF!</definedName>
    <definedName name="PorIncremAnualCostos11" localSheetId="12">#REF!</definedName>
    <definedName name="PorIncremAnualCostos11">#REF!</definedName>
    <definedName name="PorIncremAnualCostos2" localSheetId="9">#REF!</definedName>
    <definedName name="PorIncremAnualCostos2" localSheetId="5">#REF!</definedName>
    <definedName name="PorIncremAnualCostos2" localSheetId="10">#REF!</definedName>
    <definedName name="PorIncremAnualCostos2" localSheetId="6">#REF!</definedName>
    <definedName name="PorIncremAnualCostos2" localSheetId="13">#REF!</definedName>
    <definedName name="PorIncremAnualCostos2" localSheetId="12">#REF!</definedName>
    <definedName name="PorIncremAnualCostos2">#REF!</definedName>
    <definedName name="PorIncremAnualCostos3" localSheetId="9">#REF!</definedName>
    <definedName name="PorIncremAnualCostos3" localSheetId="5">#REF!</definedName>
    <definedName name="PorIncremAnualCostos3" localSheetId="10">#REF!</definedName>
    <definedName name="PorIncremAnualCostos3" localSheetId="6">#REF!</definedName>
    <definedName name="PorIncremAnualCostos3" localSheetId="13">#REF!</definedName>
    <definedName name="PorIncremAnualCostos3" localSheetId="12">#REF!</definedName>
    <definedName name="PorIncremAnualCostos3">#REF!</definedName>
    <definedName name="PorIncremAnualCostos4" localSheetId="9">#REF!</definedName>
    <definedName name="PorIncremAnualCostos4" localSheetId="5">#REF!</definedName>
    <definedName name="PorIncremAnualCostos4" localSheetId="10">#REF!</definedName>
    <definedName name="PorIncremAnualCostos4" localSheetId="6">#REF!</definedName>
    <definedName name="PorIncremAnualCostos4" localSheetId="13">#REF!</definedName>
    <definedName name="PorIncremAnualCostos4" localSheetId="12">#REF!</definedName>
    <definedName name="PorIncremAnualCostos4">#REF!</definedName>
    <definedName name="PorIncremAnualCostos5" localSheetId="9">#REF!</definedName>
    <definedName name="PorIncremAnualCostos5" localSheetId="5">#REF!</definedName>
    <definedName name="PorIncremAnualCostos5" localSheetId="10">#REF!</definedName>
    <definedName name="PorIncremAnualCostos5" localSheetId="6">#REF!</definedName>
    <definedName name="PorIncremAnualCostos5" localSheetId="13">#REF!</definedName>
    <definedName name="PorIncremAnualCostos5" localSheetId="12">#REF!</definedName>
    <definedName name="PorIncremAnualCostos5">#REF!</definedName>
    <definedName name="PorIncremAnualCostos6" localSheetId="9">#REF!</definedName>
    <definedName name="PorIncremAnualCostos6" localSheetId="5">#REF!</definedName>
    <definedName name="PorIncremAnualCostos6" localSheetId="10">#REF!</definedName>
    <definedName name="PorIncremAnualCostos6" localSheetId="6">#REF!</definedName>
    <definedName name="PorIncremAnualCostos6" localSheetId="13">#REF!</definedName>
    <definedName name="PorIncremAnualCostos6" localSheetId="12">#REF!</definedName>
    <definedName name="PorIncremAnualCostos6">#REF!</definedName>
    <definedName name="PorIncremAnualCostos7" localSheetId="9">#REF!</definedName>
    <definedName name="PorIncremAnualCostos7" localSheetId="5">#REF!</definedName>
    <definedName name="PorIncremAnualCostos7" localSheetId="10">#REF!</definedName>
    <definedName name="PorIncremAnualCostos7" localSheetId="6">#REF!</definedName>
    <definedName name="PorIncremAnualCostos7" localSheetId="13">#REF!</definedName>
    <definedName name="PorIncremAnualCostos7" localSheetId="12">#REF!</definedName>
    <definedName name="PorIncremAnualCostos7">#REF!</definedName>
    <definedName name="PorIncremAnualCostos8" localSheetId="9">#REF!</definedName>
    <definedName name="PorIncremAnualCostos8" localSheetId="5">#REF!</definedName>
    <definedName name="PorIncremAnualCostos8" localSheetId="10">#REF!</definedName>
    <definedName name="PorIncremAnualCostos8" localSheetId="6">#REF!</definedName>
    <definedName name="PorIncremAnualCostos8" localSheetId="13">#REF!</definedName>
    <definedName name="PorIncremAnualCostos8" localSheetId="12">#REF!</definedName>
    <definedName name="PorIncremAnualCostos8">#REF!</definedName>
    <definedName name="PorIncremAnualCostos9" localSheetId="9">#REF!</definedName>
    <definedName name="PorIncremAnualCostos9" localSheetId="5">#REF!</definedName>
    <definedName name="PorIncremAnualCostos9" localSheetId="10">#REF!</definedName>
    <definedName name="PorIncremAnualCostos9" localSheetId="6">#REF!</definedName>
    <definedName name="PorIncremAnualCostos9" localSheetId="13">#REF!</definedName>
    <definedName name="PorIncremAnualCostos9" localSheetId="12">#REF!</definedName>
    <definedName name="PorIncremAnualCostos9">#REF!</definedName>
    <definedName name="PorIncremAnualManoObra" localSheetId="9">#REF!</definedName>
    <definedName name="PorIncremAnualManoObra" localSheetId="5">#REF!</definedName>
    <definedName name="PorIncremAnualManoObra" localSheetId="10">#REF!</definedName>
    <definedName name="PorIncremAnualManoObra" localSheetId="6">#REF!</definedName>
    <definedName name="PorIncremAnualManoObra" localSheetId="13">#REF!</definedName>
    <definedName name="PorIncremAnualManoObra" localSheetId="12">#REF!</definedName>
    <definedName name="PorIncremAnualManoObra">#REF!</definedName>
    <definedName name="PorIncreSeguro10A" localSheetId="9">#REF!</definedName>
    <definedName name="PorIncreSeguro10A" localSheetId="5">#REF!</definedName>
    <definedName name="PorIncreSeguro10A" localSheetId="10">#REF!</definedName>
    <definedName name="PorIncreSeguro10A" localSheetId="6">#REF!</definedName>
    <definedName name="PorIncreSeguro10A" localSheetId="13">#REF!</definedName>
    <definedName name="PorIncreSeguro10A" localSheetId="12">#REF!</definedName>
    <definedName name="PorIncreSeguro10A">#REF!</definedName>
    <definedName name="PorIncreSeguro11A" localSheetId="9">#REF!</definedName>
    <definedName name="PorIncreSeguro11A" localSheetId="5">#REF!</definedName>
    <definedName name="PorIncreSeguro11A" localSheetId="10">#REF!</definedName>
    <definedName name="PorIncreSeguro11A" localSheetId="6">#REF!</definedName>
    <definedName name="PorIncreSeguro11A" localSheetId="13">#REF!</definedName>
    <definedName name="PorIncreSeguro11A" localSheetId="12">#REF!</definedName>
    <definedName name="PorIncreSeguro11A">#REF!</definedName>
    <definedName name="PorIncreSeguro2A" localSheetId="9">#REF!</definedName>
    <definedName name="PorIncreSeguro2A" localSheetId="5">#REF!</definedName>
    <definedName name="PorIncreSeguro2A" localSheetId="10">#REF!</definedName>
    <definedName name="PorIncreSeguro2A" localSheetId="6">#REF!</definedName>
    <definedName name="PorIncreSeguro2A" localSheetId="13">#REF!</definedName>
    <definedName name="PorIncreSeguro2A" localSheetId="12">#REF!</definedName>
    <definedName name="PorIncreSeguro2A">#REF!</definedName>
    <definedName name="PorIncreSeguro3A" localSheetId="9">#REF!</definedName>
    <definedName name="PorIncreSeguro3A" localSheetId="5">#REF!</definedName>
    <definedName name="PorIncreSeguro3A" localSheetId="10">#REF!</definedName>
    <definedName name="PorIncreSeguro3A" localSheetId="6">#REF!</definedName>
    <definedName name="PorIncreSeguro3A" localSheetId="13">#REF!</definedName>
    <definedName name="PorIncreSeguro3A" localSheetId="12">#REF!</definedName>
    <definedName name="PorIncreSeguro3A">#REF!</definedName>
    <definedName name="PorIncreSeguro4A" localSheetId="9">#REF!</definedName>
    <definedName name="PorIncreSeguro4A" localSheetId="5">#REF!</definedName>
    <definedName name="PorIncreSeguro4A" localSheetId="10">#REF!</definedName>
    <definedName name="PorIncreSeguro4A" localSheetId="6">#REF!</definedName>
    <definedName name="PorIncreSeguro4A" localSheetId="13">#REF!</definedName>
    <definedName name="PorIncreSeguro4A" localSheetId="12">#REF!</definedName>
    <definedName name="PorIncreSeguro4A">#REF!</definedName>
    <definedName name="PorIncreSeguro5A" localSheetId="9">#REF!</definedName>
    <definedName name="PorIncreSeguro5A" localSheetId="5">#REF!</definedName>
    <definedName name="PorIncreSeguro5A" localSheetId="10">#REF!</definedName>
    <definedName name="PorIncreSeguro5A" localSheetId="6">#REF!</definedName>
    <definedName name="PorIncreSeguro5A" localSheetId="13">#REF!</definedName>
    <definedName name="PorIncreSeguro5A" localSheetId="12">#REF!</definedName>
    <definedName name="PorIncreSeguro5A">#REF!</definedName>
    <definedName name="PorIncreSeguro6A" localSheetId="9">#REF!</definedName>
    <definedName name="PorIncreSeguro6A" localSheetId="5">#REF!</definedName>
    <definedName name="PorIncreSeguro6A" localSheetId="10">#REF!</definedName>
    <definedName name="PorIncreSeguro6A" localSheetId="6">#REF!</definedName>
    <definedName name="PorIncreSeguro6A" localSheetId="13">#REF!</definedName>
    <definedName name="PorIncreSeguro6A" localSheetId="12">#REF!</definedName>
    <definedName name="PorIncreSeguro6A">#REF!</definedName>
    <definedName name="PorIncreSeguro7A" localSheetId="9">#REF!</definedName>
    <definedName name="PorIncreSeguro7A" localSheetId="5">#REF!</definedName>
    <definedName name="PorIncreSeguro7A" localSheetId="10">#REF!</definedName>
    <definedName name="PorIncreSeguro7A" localSheetId="6">#REF!</definedName>
    <definedName name="PorIncreSeguro7A" localSheetId="13">#REF!</definedName>
    <definedName name="PorIncreSeguro7A" localSheetId="12">#REF!</definedName>
    <definedName name="PorIncreSeguro7A">#REF!</definedName>
    <definedName name="PorIncreSeguro8A" localSheetId="9">#REF!</definedName>
    <definedName name="PorIncreSeguro8A" localSheetId="5">#REF!</definedName>
    <definedName name="PorIncreSeguro8A" localSheetId="10">#REF!</definedName>
    <definedName name="PorIncreSeguro8A" localSheetId="6">#REF!</definedName>
    <definedName name="PorIncreSeguro8A" localSheetId="13">#REF!</definedName>
    <definedName name="PorIncreSeguro8A" localSheetId="12">#REF!</definedName>
    <definedName name="PorIncreSeguro8A">#REF!</definedName>
    <definedName name="PorIncreSeguro9A" localSheetId="9">#REF!</definedName>
    <definedName name="PorIncreSeguro9A" localSheetId="5">#REF!</definedName>
    <definedName name="PorIncreSeguro9A" localSheetId="10">#REF!</definedName>
    <definedName name="PorIncreSeguro9A" localSheetId="6">#REF!</definedName>
    <definedName name="PorIncreSeguro9A" localSheetId="13">#REF!</definedName>
    <definedName name="PorIncreSeguro9A" localSheetId="12">#REF!</definedName>
    <definedName name="PorIncreSeguro9A">#REF!</definedName>
    <definedName name="porInsumos" localSheetId="9">#REF!</definedName>
    <definedName name="porInsumos" localSheetId="5">#REF!</definedName>
    <definedName name="porInsumos" localSheetId="10">#REF!</definedName>
    <definedName name="porInsumos" localSheetId="6">#REF!</definedName>
    <definedName name="porInsumos" localSheetId="13">#REF!</definedName>
    <definedName name="porInsumos" localSheetId="12">#REF!</definedName>
    <definedName name="porInsumos">#REF!</definedName>
    <definedName name="PorIvaVehic" localSheetId="9">#REF!</definedName>
    <definedName name="PorIvaVehic" localSheetId="5">#REF!</definedName>
    <definedName name="PorIvaVehic" localSheetId="10">#REF!</definedName>
    <definedName name="PorIvaVehic" localSheetId="6">#REF!</definedName>
    <definedName name="PorIvaVehic" localSheetId="13">#REF!</definedName>
    <definedName name="PorIvaVehic" localSheetId="12">#REF!</definedName>
    <definedName name="PorIvaVehic">#REF!</definedName>
    <definedName name="porManoObra" localSheetId="9">#REF!</definedName>
    <definedName name="porManoObra" localSheetId="5">#REF!</definedName>
    <definedName name="porManoObra" localSheetId="10">#REF!</definedName>
    <definedName name="porManoObra" localSheetId="6">#REF!</definedName>
    <definedName name="porManoObra" localSheetId="13">#REF!</definedName>
    <definedName name="porManoObra" localSheetId="12">#REF!</definedName>
    <definedName name="porManoObra">#REF!</definedName>
    <definedName name="PorMargenFuel" localSheetId="9">#REF!</definedName>
    <definedName name="PorMargenFuel" localSheetId="5">#REF!</definedName>
    <definedName name="PorMargenFuel" localSheetId="10">#REF!</definedName>
    <definedName name="PorMargenFuel" localSheetId="6">#REF!</definedName>
    <definedName name="PorMargenFuel" localSheetId="13">#REF!</definedName>
    <definedName name="PorMargenFuel" localSheetId="12">#REF!</definedName>
    <definedName name="PorMargenFuel">#REF!</definedName>
    <definedName name="PorMargenGeneral" localSheetId="9">#REF!</definedName>
    <definedName name="PorMargenGeneral" localSheetId="5">#REF!</definedName>
    <definedName name="PorMargenGeneral" localSheetId="10">#REF!</definedName>
    <definedName name="PorMargenGeneral" localSheetId="6">#REF!</definedName>
    <definedName name="PorMargenGeneral" localSheetId="13">#REF!</definedName>
    <definedName name="PorMargenGeneral" localSheetId="12">#REF!</definedName>
    <definedName name="PorMargenGeneral">#REF!</definedName>
    <definedName name="PorMargenGPS" localSheetId="9">#REF!</definedName>
    <definedName name="PorMargenGPS" localSheetId="5">#REF!</definedName>
    <definedName name="PorMargenGPS" localSheetId="10">#REF!</definedName>
    <definedName name="PorMargenGPS" localSheetId="6">#REF!</definedName>
    <definedName name="PorMargenGPS" localSheetId="13">#REF!</definedName>
    <definedName name="PorMargenGPS" localSheetId="12">#REF!</definedName>
    <definedName name="PorMargenGPS">#REF!</definedName>
    <definedName name="porMargenReventa" localSheetId="9">#REF!</definedName>
    <definedName name="porMargenReventa" localSheetId="5">#REF!</definedName>
    <definedName name="porMargenReventa" localSheetId="10">#REF!</definedName>
    <definedName name="porMargenReventa" localSheetId="6">#REF!</definedName>
    <definedName name="porMargenReventa" localSheetId="13">#REF!</definedName>
    <definedName name="porMargenReventa" localSheetId="12">#REF!</definedName>
    <definedName name="porMargenReventa">#REF!</definedName>
    <definedName name="PorMargenStandby" localSheetId="9">#REF!</definedName>
    <definedName name="PorMargenStandby" localSheetId="5">#REF!</definedName>
    <definedName name="PorMargenStandby" localSheetId="10">#REF!</definedName>
    <definedName name="PorMargenStandby" localSheetId="6">#REF!</definedName>
    <definedName name="PorMargenStandby" localSheetId="13">#REF!</definedName>
    <definedName name="PorMargenStandby" localSheetId="12">#REF!</definedName>
    <definedName name="PorMargenStandby">#REF!</definedName>
    <definedName name="PorPuntosAdicionDTF" localSheetId="9">#REF!</definedName>
    <definedName name="PorPuntosAdicionDTF" localSheetId="5">#REF!</definedName>
    <definedName name="PorPuntosAdicionDTF" localSheetId="10">#REF!</definedName>
    <definedName name="PorPuntosAdicionDTF" localSheetId="6">#REF!</definedName>
    <definedName name="PorPuntosAdicionDTF" localSheetId="13">#REF!</definedName>
    <definedName name="PorPuntosAdicionDTF" localSheetId="12">#REF!</definedName>
    <definedName name="PorPuntosAdicionDTF">#REF!</definedName>
    <definedName name="PorPuntosAdicServicios" localSheetId="9">#REF!</definedName>
    <definedName name="PorPuntosAdicServicios" localSheetId="5">#REF!</definedName>
    <definedName name="PorPuntosAdicServicios" localSheetId="10">#REF!</definedName>
    <definedName name="PorPuntosAdicServicios" localSheetId="6">#REF!</definedName>
    <definedName name="PorPuntosAdicServicios" localSheetId="13">#REF!</definedName>
    <definedName name="PorPuntosAdicServicios" localSheetId="12">#REF!</definedName>
    <definedName name="PorPuntosAdicServicios">#REF!</definedName>
    <definedName name="PorPuntosPromTAFondeo" localSheetId="9">#REF!</definedName>
    <definedName name="PorPuntosPromTAFondeo" localSheetId="5">#REF!</definedName>
    <definedName name="PorPuntosPromTAFondeo" localSheetId="10">#REF!</definedName>
    <definedName name="PorPuntosPromTAFondeo" localSheetId="6">#REF!</definedName>
    <definedName name="PorPuntosPromTAFondeo" localSheetId="13">#REF!</definedName>
    <definedName name="PorPuntosPromTAFondeo" localSheetId="12">#REF!</definedName>
    <definedName name="PorPuntosPromTAFondeo">#REF!</definedName>
    <definedName name="PorRetomaCliente" localSheetId="9">#REF!</definedName>
    <definedName name="PorRetomaCliente" localSheetId="5">#REF!</definedName>
    <definedName name="PorRetomaCliente" localSheetId="10">#REF!</definedName>
    <definedName name="PorRetomaCliente" localSheetId="6">#REF!</definedName>
    <definedName name="PorRetomaCliente" localSheetId="13">#REF!</definedName>
    <definedName name="PorRetomaCliente" localSheetId="12">#REF!</definedName>
    <definedName name="PorRetomaCliente">#REF!</definedName>
    <definedName name="PorRetomaLeasing" localSheetId="9">#REF!</definedName>
    <definedName name="PorRetomaLeasing" localSheetId="5">#REF!</definedName>
    <definedName name="PorRetomaLeasing" localSheetId="10">#REF!</definedName>
    <definedName name="PorRetomaLeasing" localSheetId="6">#REF!</definedName>
    <definedName name="PorRetomaLeasing" localSheetId="13">#REF!</definedName>
    <definedName name="PorRetomaLeasing" localSheetId="12">#REF!</definedName>
    <definedName name="PorRetomaLeasing">#REF!</definedName>
    <definedName name="porReventaCliente" localSheetId="9">#REF!</definedName>
    <definedName name="porReventaCliente" localSheetId="5">#REF!</definedName>
    <definedName name="porReventaCliente" localSheetId="10">#REF!</definedName>
    <definedName name="porReventaCliente" localSheetId="6">#REF!</definedName>
    <definedName name="porReventaCliente" localSheetId="13">#REF!</definedName>
    <definedName name="porReventaCliente" localSheetId="12">#REF!</definedName>
    <definedName name="porReventaCliente">#REF!</definedName>
    <definedName name="PorReventaSurenting" localSheetId="9">#REF!</definedName>
    <definedName name="PorReventaSurenting" localSheetId="5">#REF!</definedName>
    <definedName name="PorReventaSurenting" localSheetId="10">#REF!</definedName>
    <definedName name="PorReventaSurenting" localSheetId="6">#REF!</definedName>
    <definedName name="PorReventaSurenting" localSheetId="13">#REF!</definedName>
    <definedName name="PorReventaSurenting" localSheetId="12">#REF!</definedName>
    <definedName name="PorReventaSurenting">#REF!</definedName>
    <definedName name="PorRiesgoReventa" localSheetId="9">#REF!</definedName>
    <definedName name="PorRiesgoReventa" localSheetId="5">#REF!</definedName>
    <definedName name="PorRiesgoReventa" localSheetId="10">#REF!</definedName>
    <definedName name="PorRiesgoReventa" localSheetId="6">#REF!</definedName>
    <definedName name="PorRiesgoReventa" localSheetId="13">#REF!</definedName>
    <definedName name="PorRiesgoReventa" localSheetId="12">#REF!</definedName>
    <definedName name="PorRiesgoReventa">#REF!</definedName>
    <definedName name="PorTasaImpoPagoImptoRenta" localSheetId="9">#REF!</definedName>
    <definedName name="PorTasaImpoPagoImptoRenta" localSheetId="5">#REF!</definedName>
    <definedName name="PorTasaImpoPagoImptoRenta" localSheetId="10">#REF!</definedName>
    <definedName name="PorTasaImpoPagoImptoRenta" localSheetId="6">#REF!</definedName>
    <definedName name="PorTasaImpoPagoImptoRenta" localSheetId="13">#REF!</definedName>
    <definedName name="PorTasaImpoPagoImptoRenta" localSheetId="12">#REF!</definedName>
    <definedName name="PorTasaImpoPagoImptoRenta">#REF!</definedName>
    <definedName name="PorTasaMensualDesctarVPN" localSheetId="9">#REF!</definedName>
    <definedName name="PorTasaMensualDesctarVPN" localSheetId="5">#REF!</definedName>
    <definedName name="PorTasaMensualDesctarVPN" localSheetId="10">#REF!</definedName>
    <definedName name="PorTasaMensualDesctarVPN" localSheetId="6">#REF!</definedName>
    <definedName name="PorTasaMensualDesctarVPN" localSheetId="13">#REF!</definedName>
    <definedName name="PorTasaMensualDesctarVPN" localSheetId="12">#REF!</definedName>
    <definedName name="PorTasaMensualDesctarVPN">#REF!</definedName>
    <definedName name="PorTasaSeguro" localSheetId="9">#REF!</definedName>
    <definedName name="PorTasaSeguro" localSheetId="5">#REF!</definedName>
    <definedName name="PorTasaSeguro" localSheetId="10">#REF!</definedName>
    <definedName name="PorTasaSeguro" localSheetId="6">#REF!</definedName>
    <definedName name="PorTasaSeguro" localSheetId="13">#REF!</definedName>
    <definedName name="PorTasaSeguro" localSheetId="12">#REF!</definedName>
    <definedName name="PorTasaSeguro">#REF!</definedName>
    <definedName name="PorTasaSgro" localSheetId="9">#REF!</definedName>
    <definedName name="PorTasaSgro" localSheetId="5">#REF!</definedName>
    <definedName name="PorTasaSgro" localSheetId="10">#REF!</definedName>
    <definedName name="PorTasaSgro" localSheetId="6">#REF!</definedName>
    <definedName name="PorTasaSgro" localSheetId="13">#REF!</definedName>
    <definedName name="PorTasaSgro" localSheetId="12">#REF!</definedName>
    <definedName name="PorTasaSgro">#REF!</definedName>
    <definedName name="PorUtilidadDesctoCompra" localSheetId="9">#REF!</definedName>
    <definedName name="PorUtilidadDesctoCompra" localSheetId="5">#REF!</definedName>
    <definedName name="PorUtilidadDesctoCompra" localSheetId="10">#REF!</definedName>
    <definedName name="PorUtilidadDesctoCompra" localSheetId="6">#REF!</definedName>
    <definedName name="PorUtilidadDesctoCompra" localSheetId="13">#REF!</definedName>
    <definedName name="PorUtilidadDesctoCompra" localSheetId="12">#REF!</definedName>
    <definedName name="PorUtilidadDesctoCompra">#REF!</definedName>
    <definedName name="PorUtilidadFinanciera" localSheetId="9">#REF!</definedName>
    <definedName name="PorUtilidadFinanciera" localSheetId="5">#REF!</definedName>
    <definedName name="PorUtilidadFinanciera" localSheetId="10">#REF!</definedName>
    <definedName name="PorUtilidadFinanciera" localSheetId="6">#REF!</definedName>
    <definedName name="PorUtilidadFinanciera" localSheetId="13">#REF!</definedName>
    <definedName name="PorUtilidadFinanciera" localSheetId="12">#REF!</definedName>
    <definedName name="PorUtilidadFinanciera">#REF!</definedName>
    <definedName name="pouig" localSheetId="9" hidden="1">{"via1",#N/A,TRUE,"general";"via2",#N/A,TRUE,"general";"via3",#N/A,TRUE,"general"}</definedName>
    <definedName name="pouig" localSheetId="5" hidden="1">{"via1",#N/A,TRUE,"general";"via2",#N/A,TRUE,"general";"via3",#N/A,TRUE,"general"}</definedName>
    <definedName name="pouig" localSheetId="10" hidden="1">{"via1",#N/A,TRUE,"general";"via2",#N/A,TRUE,"general";"via3",#N/A,TRUE,"general"}</definedName>
    <definedName name="pouig" localSheetId="6" hidden="1">{"via1",#N/A,TRUE,"general";"via2",#N/A,TRUE,"general";"via3",#N/A,TRUE,"general"}</definedName>
    <definedName name="pouig" localSheetId="13" hidden="1">{"via1",#N/A,TRUE,"general";"via2",#N/A,TRUE,"general";"via3",#N/A,TRUE,"general"}</definedName>
    <definedName name="pouig" localSheetId="12"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 localSheetId="10">#REF!</definedName>
    <definedName name="POZOSACTUAL" localSheetId="12">'[6]INFORMACIÓN REFERENCIA'!$B$23:$M$34</definedName>
    <definedName name="POZOSACTUAL">#REF!</definedName>
    <definedName name="pozosconduccion" localSheetId="10">#REF!</definedName>
    <definedName name="pozosconduccion" localSheetId="12">'[6]INFORMACIÓN REFERENCIA'!$B$122:$F$133</definedName>
    <definedName name="pozosconduccion">#REF!</definedName>
    <definedName name="pp" localSheetId="9">#REF!</definedName>
    <definedName name="pp" localSheetId="5">#REF!</definedName>
    <definedName name="pp" localSheetId="10">#REF!</definedName>
    <definedName name="pp" localSheetId="6">#REF!</definedName>
    <definedName name="pp" localSheetId="13">#REF!</definedName>
    <definedName name="pp" localSheetId="12">#REF!</definedName>
    <definedName name="pp">#REF!</definedName>
    <definedName name="ppp" localSheetId="9">#REF!</definedName>
    <definedName name="ppp" localSheetId="5">#REF!</definedName>
    <definedName name="ppp" localSheetId="10">#REF!</definedName>
    <definedName name="ppp" localSheetId="6">#REF!</definedName>
    <definedName name="ppp" localSheetId="13">#REF!</definedName>
    <definedName name="ppp" localSheetId="12">#REF!</definedName>
    <definedName name="ppp">#REF!</definedName>
    <definedName name="PPPP" localSheetId="10">#REF!</definedName>
    <definedName name="PPPP" localSheetId="12">[98]PU!#REF!</definedName>
    <definedName name="PPPP">#REF!</definedName>
    <definedName name="ppppp9" localSheetId="9" hidden="1">{"via1",#N/A,TRUE,"general";"via2",#N/A,TRUE,"general";"via3",#N/A,TRUE,"general"}</definedName>
    <definedName name="ppppp9" localSheetId="5" hidden="1">{"via1",#N/A,TRUE,"general";"via2",#N/A,TRUE,"general";"via3",#N/A,TRUE,"general"}</definedName>
    <definedName name="ppppp9" localSheetId="10" hidden="1">{"via1",#N/A,TRUE,"general";"via2",#N/A,TRUE,"general";"via3",#N/A,TRUE,"general"}</definedName>
    <definedName name="ppppp9" localSheetId="6" hidden="1">{"via1",#N/A,TRUE,"general";"via2",#N/A,TRUE,"general";"via3",#N/A,TRUE,"general"}</definedName>
    <definedName name="ppppp9" localSheetId="13" hidden="1">{"via1",#N/A,TRUE,"general";"via2",#N/A,TRUE,"general";"via3",#N/A,TRUE,"general"}</definedName>
    <definedName name="ppppp9" localSheetId="12"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2" hidden="1">{"TAB1",#N/A,TRUE,"GENERAL";"TAB2",#N/A,TRUE,"GENERAL";"TAB3",#N/A,TRUE,"GENERAL";"TAB4",#N/A,TRUE,"GENERAL";"TAB5",#N/A,TRUE,"GENERAL"}</definedName>
    <definedName name="pppppd" hidden="1">{"TAB1",#N/A,TRUE,"GENERAL";"TAB2",#N/A,TRUE,"GENERAL";"TAB3",#N/A,TRUE,"GENERAL";"TAB4",#N/A,TRUE,"GENERAL";"TAB5",#N/A,TRUE,"GENERAL"}</definedName>
    <definedName name="pppppppppppp" localSheetId="9">#REF!</definedName>
    <definedName name="pppppppppppp" localSheetId="5">#REF!</definedName>
    <definedName name="pppppppppppp" localSheetId="10">#REF!</definedName>
    <definedName name="pppppppppppp" localSheetId="6">#REF!</definedName>
    <definedName name="pppppppppppp" localSheetId="13">#REF!</definedName>
    <definedName name="pppppppppppp" localSheetId="12">#REF!</definedName>
    <definedName name="pppppppppppp">#REF!</definedName>
    <definedName name="PPPPPPPPPPPPEE" localSheetId="9">#REF!</definedName>
    <definedName name="PPPPPPPPPPPPEE" localSheetId="5">#REF!</definedName>
    <definedName name="PPPPPPPPPPPPEE" localSheetId="10">#REF!</definedName>
    <definedName name="PPPPPPPPPPPPEE" localSheetId="6">#REF!</definedName>
    <definedName name="PPPPPPPPPPPPEE" localSheetId="13">#REF!</definedName>
    <definedName name="PPPPPPPPPPPPEE" localSheetId="12">#REF!</definedName>
    <definedName name="PPPPPPPPPPPPEE">#REF!</definedName>
    <definedName name="PPtoNorte" localSheetId="9">#REF!</definedName>
    <definedName name="PPtoNorte" localSheetId="5">#REF!</definedName>
    <definedName name="PPtoNorte" localSheetId="10">#REF!</definedName>
    <definedName name="PPtoNorte" localSheetId="6">#REF!</definedName>
    <definedName name="PPtoNorte" localSheetId="13">#REF!</definedName>
    <definedName name="PPtoNorte" localSheetId="12">#REF!</definedName>
    <definedName name="PPtoNorte">#REF!</definedName>
    <definedName name="pqroj" localSheetId="9" hidden="1">{"via1",#N/A,TRUE,"general";"via2",#N/A,TRUE,"general";"via3",#N/A,TRUE,"general"}</definedName>
    <definedName name="pqroj" localSheetId="5" hidden="1">{"via1",#N/A,TRUE,"general";"via2",#N/A,TRUE,"general";"via3",#N/A,TRUE,"general"}</definedName>
    <definedName name="pqroj" localSheetId="10" hidden="1">{"via1",#N/A,TRUE,"general";"via2",#N/A,TRUE,"general";"via3",#N/A,TRUE,"general"}</definedName>
    <definedName name="pqroj" localSheetId="6" hidden="1">{"via1",#N/A,TRUE,"general";"via2",#N/A,TRUE,"general";"via3",#N/A,TRUE,"general"}</definedName>
    <definedName name="pqroj" localSheetId="13" hidden="1">{"via1",#N/A,TRUE,"general";"via2",#N/A,TRUE,"general";"via3",#N/A,TRUE,"general"}</definedName>
    <definedName name="pqroj" localSheetId="12" hidden="1">{"via1",#N/A,TRUE,"general";"via2",#N/A,TRUE,"general";"via3",#N/A,TRUE,"general"}</definedName>
    <definedName name="pqroj" hidden="1">{"via1",#N/A,TRUE,"general";"via2",#N/A,TRUE,"general";"via3",#N/A,TRUE,"general"}</definedName>
    <definedName name="PRE" localSheetId="9">#REF!</definedName>
    <definedName name="PRE" localSheetId="5">#REF!</definedName>
    <definedName name="PRE" localSheetId="10">#REF!</definedName>
    <definedName name="PRE" localSheetId="6">#REF!</definedName>
    <definedName name="PRE" localSheetId="13">#REF!</definedName>
    <definedName name="PRE" localSheetId="12">#REF!</definedName>
    <definedName name="PRE">#REF!</definedName>
    <definedName name="pream1" localSheetId="9">#REF!</definedName>
    <definedName name="pream1" localSheetId="5">#REF!</definedName>
    <definedName name="pream1" localSheetId="10">#REF!</definedName>
    <definedName name="pream1" localSheetId="6">#REF!</definedName>
    <definedName name="pream1" localSheetId="13">#REF!</definedName>
    <definedName name="pream1" localSheetId="12">#REF!</definedName>
    <definedName name="pream1">#REF!</definedName>
    <definedName name="pream2" localSheetId="9">#REF!</definedName>
    <definedName name="pream2" localSheetId="5">#REF!</definedName>
    <definedName name="pream2" localSheetId="10">#REF!</definedName>
    <definedName name="pream2" localSheetId="6">#REF!</definedName>
    <definedName name="pream2" localSheetId="13">#REF!</definedName>
    <definedName name="pream2" localSheetId="12">#REF!</definedName>
    <definedName name="pream2">#REF!</definedName>
    <definedName name="Precio" localSheetId="9">#REF!</definedName>
    <definedName name="Precio" localSheetId="5">#REF!</definedName>
    <definedName name="Precio" localSheetId="10">#REF!</definedName>
    <definedName name="Precio" localSheetId="6">#REF!</definedName>
    <definedName name="Precio" localSheetId="13">#REF!</definedName>
    <definedName name="Precio" localSheetId="12">#REF!</definedName>
    <definedName name="PRECIO">#REF!</definedName>
    <definedName name="precio2" localSheetId="9">#REF!</definedName>
    <definedName name="precio2" localSheetId="5">#REF!</definedName>
    <definedName name="precio2" localSheetId="10">#REF!</definedName>
    <definedName name="precio2" localSheetId="6">#REF!</definedName>
    <definedName name="precio2" localSheetId="13">#REF!</definedName>
    <definedName name="precio2" localSheetId="12">#REF!</definedName>
    <definedName name="precio2">#REF!</definedName>
    <definedName name="precios" localSheetId="9">#REF!</definedName>
    <definedName name="precios" localSheetId="5">#REF!</definedName>
    <definedName name="precios" localSheetId="10">#REF!</definedName>
    <definedName name="precios" localSheetId="6">#REF!</definedName>
    <definedName name="precios" localSheetId="13">#REF!</definedName>
    <definedName name="precios" localSheetId="12">#REF!</definedName>
    <definedName name="precios">#REF!</definedName>
    <definedName name="Precios1" localSheetId="10">#REF!</definedName>
    <definedName name="Precios1" localSheetId="12">[72]PrecioMaterial!$A$3:$F$173</definedName>
    <definedName name="Precios1">#REF!</definedName>
    <definedName name="Pref_Space" localSheetId="9">#REF!</definedName>
    <definedName name="Pref_Space" localSheetId="5">#REF!</definedName>
    <definedName name="Pref_Space" localSheetId="10">#REF!</definedName>
    <definedName name="Pref_Space" localSheetId="6">#REF!</definedName>
    <definedName name="Pref_Space" localSheetId="13">#REF!</definedName>
    <definedName name="Pref_Space" localSheetId="12">#REF!</definedName>
    <definedName name="Pref_Space">#REF!</definedName>
    <definedName name="PRELIMINARES" localSheetId="9">#REF!</definedName>
    <definedName name="PRELIMINARES" localSheetId="5">#REF!</definedName>
    <definedName name="PRELIMINARES" localSheetId="10">#REF!</definedName>
    <definedName name="PRELIMINARES" localSheetId="6">#REF!</definedName>
    <definedName name="PRELIMINARES" localSheetId="13">#REF!</definedName>
    <definedName name="PRELIMINARES" localSheetId="12">#REF!</definedName>
    <definedName name="PRELIMINARES">#REF!</definedName>
    <definedName name="PRES" localSheetId="9">#REF!</definedName>
    <definedName name="PRES" localSheetId="5">#REF!</definedName>
    <definedName name="PRES" localSheetId="10">#REF!</definedName>
    <definedName name="PRES" localSheetId="6">#REF!</definedName>
    <definedName name="PRES" localSheetId="13">#REF!</definedName>
    <definedName name="PRES" localSheetId="12">#REF!</definedName>
    <definedName name="PRES">#REF!</definedName>
    <definedName name="presentacion" localSheetId="9">#REF!</definedName>
    <definedName name="presentacion" localSheetId="5">#REF!</definedName>
    <definedName name="presentacion" localSheetId="10">#REF!</definedName>
    <definedName name="presentacion" localSheetId="6">#REF!</definedName>
    <definedName name="presentacion" localSheetId="13">#REF!</definedName>
    <definedName name="presentacion" localSheetId="12">#REF!</definedName>
    <definedName name="presentacion">#REF!</definedName>
    <definedName name="PresentationNormalA4" localSheetId="9">#REF!</definedName>
    <definedName name="PresentationNormalA4" localSheetId="5">#REF!</definedName>
    <definedName name="PresentationNormalA4" localSheetId="10">#REF!</definedName>
    <definedName name="PresentationNormalA4" localSheetId="6">#REF!</definedName>
    <definedName name="PresentationNormalA4" localSheetId="13">#REF!</definedName>
    <definedName name="PresentationNormalA4" localSheetId="12">#REF!</definedName>
    <definedName name="PresentationNormalA4">#REF!</definedName>
    <definedName name="PREST" localSheetId="9">#REF!</definedName>
    <definedName name="PREST" localSheetId="5">#REF!</definedName>
    <definedName name="PREST" localSheetId="10">#REF!</definedName>
    <definedName name="PREST" localSheetId="6">#REF!</definedName>
    <definedName name="PREST" localSheetId="13">#REF!</definedName>
    <definedName name="PREST" localSheetId="12">#REF!</definedName>
    <definedName name="PREST">#REF!</definedName>
    <definedName name="PRESTACIONES" localSheetId="9">#REF!</definedName>
    <definedName name="PRESTACIONES" localSheetId="10">#REF!</definedName>
    <definedName name="PRESTACIONES" localSheetId="6">#REF!</definedName>
    <definedName name="PRESTACIONES" localSheetId="12">#REF!</definedName>
    <definedName name="PRESTACIONES">#REF!</definedName>
    <definedName name="Prestaciones_sociales" localSheetId="10">#REF!</definedName>
    <definedName name="Prestaciones_sociales" localSheetId="12">'[26]P.S.'!$C$33</definedName>
    <definedName name="Prestaciones_sociales">#REF!</definedName>
    <definedName name="PrestacionesSeguridadOtros" localSheetId="12">#REF!</definedName>
    <definedName name="PrestacionesSeguridadOtros">#REF!</definedName>
    <definedName name="Presu" localSheetId="10">#REF!</definedName>
    <definedName name="Presu" localSheetId="12">'[6]CALCULO POI'!#REF!</definedName>
    <definedName name="Presu">#REF!</definedName>
    <definedName name="PRESUP" localSheetId="9">#REF!</definedName>
    <definedName name="PRESUP" localSheetId="5">#REF!</definedName>
    <definedName name="PRESUP" localSheetId="10">#REF!</definedName>
    <definedName name="PRESUP" localSheetId="6">#REF!</definedName>
    <definedName name="PRESUP" localSheetId="13">#REF!</definedName>
    <definedName name="PRESUP" localSheetId="12">#REF!</definedName>
    <definedName name="PRESUP">#REF!</definedName>
    <definedName name="Presupuest" localSheetId="9">#REF!</definedName>
    <definedName name="Presupuest" localSheetId="5">#REF!</definedName>
    <definedName name="Presupuest" localSheetId="10">#REF!</definedName>
    <definedName name="Presupuest" localSheetId="6">#REF!</definedName>
    <definedName name="Presupuest" localSheetId="13">#REF!</definedName>
    <definedName name="Presupuest" localSheetId="12">#REF!</definedName>
    <definedName name="Presupuest">#REF!</definedName>
    <definedName name="PRESUPUESTADO" localSheetId="12">#REF!</definedName>
    <definedName name="PRESUPUESTADO">#REF!</definedName>
    <definedName name="PrevFleet" localSheetId="9">#REF!</definedName>
    <definedName name="PrevFleet" localSheetId="5">#REF!</definedName>
    <definedName name="PrevFleet" localSheetId="10">#REF!</definedName>
    <definedName name="PrevFleet" localSheetId="6">#REF!</definedName>
    <definedName name="PrevFleet" localSheetId="13">#REF!</definedName>
    <definedName name="PrevFleet" localSheetId="12">#REF!</definedName>
    <definedName name="PrevFleet">#REF!</definedName>
    <definedName name="PRICES_FIRM" localSheetId="9">#REF!</definedName>
    <definedName name="PRICES_FIRM" localSheetId="5">#REF!</definedName>
    <definedName name="PRICES_FIRM" localSheetId="10">#REF!</definedName>
    <definedName name="PRICES_FIRM" localSheetId="6">#REF!</definedName>
    <definedName name="PRICES_FIRM" localSheetId="13">#REF!</definedName>
    <definedName name="PRICES_FIRM" localSheetId="12">#REF!</definedName>
    <definedName name="PRICES_FIRM">#REF!</definedName>
    <definedName name="PricingHomeCell" localSheetId="9">#REF!</definedName>
    <definedName name="PricingHomeCell" localSheetId="5">#REF!</definedName>
    <definedName name="PricingHomeCell" localSheetId="10">#REF!</definedName>
    <definedName name="PricingHomeCell" localSheetId="6">#REF!</definedName>
    <definedName name="PricingHomeCell" localSheetId="13">#REF!</definedName>
    <definedName name="PricingHomeCell" localSheetId="12">#REF!</definedName>
    <definedName name="PricingHomeCell">#REF!</definedName>
    <definedName name="PRIMER" localSheetId="9" hidden="1">{"via1",#N/A,TRUE,"general";"via2",#N/A,TRUE,"general";"via3",#N/A,TRUE,"general"}</definedName>
    <definedName name="PRIMER" localSheetId="5" hidden="1">{"via1",#N/A,TRUE,"general";"via2",#N/A,TRUE,"general";"via3",#N/A,TRUE,"general"}</definedName>
    <definedName name="PRIMER" localSheetId="10" hidden="1">{"via1",#N/A,TRUE,"general";"via2",#N/A,TRUE,"general";"via3",#N/A,TRUE,"general"}</definedName>
    <definedName name="PRIMER" localSheetId="6" hidden="1">{"via1",#N/A,TRUE,"general";"via2",#N/A,TRUE,"general";"via3",#N/A,TRUE,"general"}</definedName>
    <definedName name="PRIMER" localSheetId="13" hidden="1">{"via1",#N/A,TRUE,"general";"via2",#N/A,TRUE,"general";"via3",#N/A,TRUE,"general"}</definedName>
    <definedName name="PRIMER" localSheetId="12" hidden="1">{"via1",#N/A,TRUE,"general";"via2",#N/A,TRUE,"general";"via3",#N/A,TRUE,"general"}</definedName>
    <definedName name="PRIMER" hidden="1">{"via1",#N/A,TRUE,"general";"via2",#N/A,TRUE,"general";"via3",#N/A,TRUE,"general"}</definedName>
    <definedName name="PRIMERO" localSheetId="9">#REF!</definedName>
    <definedName name="PRIMERO" localSheetId="5">#REF!</definedName>
    <definedName name="PRIMERO" localSheetId="10">#REF!</definedName>
    <definedName name="PRIMERO" localSheetId="6">#REF!</definedName>
    <definedName name="PRIMERO" localSheetId="13">#REF!</definedName>
    <definedName name="PRIMERO" localSheetId="12">#REF!</definedName>
    <definedName name="PRIMERO">#REF!</definedName>
    <definedName name="PRIMET" localSheetId="9"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2" hidden="1">{"TAB1",#N/A,TRUE,"GENERAL";"TAB2",#N/A,TRUE,"GENERAL";"TAB3",#N/A,TRUE,"GENERAL";"TAB4",#N/A,TRUE,"GENERAL";"TAB5",#N/A,TRUE,"GENERAL"}</definedName>
    <definedName name="PRIMET" hidden="1">{"TAB1",#N/A,TRUE,"GENERAL";"TAB2",#N/A,TRUE,"GENERAL";"TAB3",#N/A,TRUE,"GENERAL";"TAB4",#N/A,TRUE,"GENERAL";"TAB5",#N/A,TRUE,"GENERAL"}</definedName>
    <definedName name="Princ" localSheetId="9">#REF!</definedName>
    <definedName name="Princ" localSheetId="5">#REF!</definedName>
    <definedName name="Princ" localSheetId="10">#REF!</definedName>
    <definedName name="Princ" localSheetId="6">#REF!</definedName>
    <definedName name="Princ" localSheetId="13">#REF!</definedName>
    <definedName name="Princ" localSheetId="12">#REF!</definedName>
    <definedName name="Princ">#REF!</definedName>
    <definedName name="PRINT_AREA">#N/A</definedName>
    <definedName name="Print_Area_MI" localSheetId="9">#REF!</definedName>
    <definedName name="Print_Area_MI" localSheetId="5">#REF!</definedName>
    <definedName name="Print_Area_MI" localSheetId="10">#REF!</definedName>
    <definedName name="Print_Area_MI" localSheetId="6">#REF!</definedName>
    <definedName name="Print_Area_MI" localSheetId="13">#REF!</definedName>
    <definedName name="Print_Area_MI" localSheetId="12">#REF!</definedName>
    <definedName name="PRINT_AREA_MI">#N/A</definedName>
    <definedName name="Print_Area_Reset" localSheetId="9">OFFSET('.FM'!Full_Print,0,0,'.FM'!Last_Row)</definedName>
    <definedName name="Print_Area_Reset" localSheetId="5">OFFSET(AUI!Full_Print,0,0,AUI!Last_Row)</definedName>
    <definedName name="Print_Area_Reset" localSheetId="10">OFFSET('AUI '!Full_Print,0,0,'AUI '!Last_Row)</definedName>
    <definedName name="Print_Area_Reset" localSheetId="6">OFFSET('FACTOR PRESTASIONAL'!Full_Print,0,0,'FACTOR PRESTASIONAL'!Last_Row)</definedName>
    <definedName name="Print_Area_Reset" localSheetId="13">OFFSET('PGIO '!Full_Print,0,0,'PGIO '!Last_Row)</definedName>
    <definedName name="Print_Area_Reset" localSheetId="12">OFFSET(PMT!Full_Print,0,0,PMT!Last_Row)</definedName>
    <definedName name="Print_Area_Reset">OFFSET(Full_Print,0,0,Last_Row)</definedName>
    <definedName name="PRINT_TITLES">#N/A</definedName>
    <definedName name="PRINT_TITLES_MI">#N/A</definedName>
    <definedName name="Print_Titles2">#N/A</definedName>
    <definedName name="PrintEnd" localSheetId="9" hidden="1">#REF!</definedName>
    <definedName name="PrintEnd" localSheetId="5" hidden="1">#REF!</definedName>
    <definedName name="PrintEnd" localSheetId="10" hidden="1">#REF!</definedName>
    <definedName name="PrintEnd" localSheetId="6" hidden="1">#REF!</definedName>
    <definedName name="PrintEnd" localSheetId="13" hidden="1">#REF!</definedName>
    <definedName name="PrintEnd" localSheetId="12" hidden="1">#REF!</definedName>
    <definedName name="PrintEnd" hidden="1">#REF!</definedName>
    <definedName name="PrintStart" localSheetId="9" hidden="1">#REF!</definedName>
    <definedName name="PrintStart" localSheetId="5" hidden="1">#REF!</definedName>
    <definedName name="PrintStart" localSheetId="10" hidden="1">#REF!</definedName>
    <definedName name="PrintStart" localSheetId="6" hidden="1">#REF!</definedName>
    <definedName name="PrintStart" localSheetId="13" hidden="1">#REF!</definedName>
    <definedName name="PrintStart" localSheetId="12" hidden="1">#REF!</definedName>
    <definedName name="PrintStart" hidden="1">#REF!</definedName>
    <definedName name="PrintTitle" localSheetId="9">#REF!</definedName>
    <definedName name="PrintTitle" localSheetId="5">#REF!</definedName>
    <definedName name="PrintTitle" localSheetId="10">#REF!</definedName>
    <definedName name="PrintTitle" localSheetId="6">#REF!</definedName>
    <definedName name="PrintTitle" localSheetId="13">#REF!</definedName>
    <definedName name="PrintTitle" localSheetId="12">#REF!</definedName>
    <definedName name="PrintTitle">#REF!</definedName>
    <definedName name="proddsfdhgasd" localSheetId="9">#REF!</definedName>
    <definedName name="proddsfdhgasd" localSheetId="5">#REF!</definedName>
    <definedName name="proddsfdhgasd" localSheetId="10">#REF!</definedName>
    <definedName name="proddsfdhgasd" localSheetId="6">#REF!</definedName>
    <definedName name="proddsfdhgasd" localSheetId="13">#REF!</definedName>
    <definedName name="proddsfdhgasd" localSheetId="12">#REF!</definedName>
    <definedName name="proddsfdhgasd">#REF!</definedName>
    <definedName name="PRODUCCIONACTUAL" localSheetId="10">#REF!</definedName>
    <definedName name="PRODUCCIONACTUAL" localSheetId="12">'[6]INFORMACIÓN REFERENCIA'!$B$8:$C$19</definedName>
    <definedName name="PRODUCCIONACTUAL">#REF!</definedName>
    <definedName name="PRODUCTCARB" localSheetId="9">#REF!</definedName>
    <definedName name="PRODUCTCARB" localSheetId="5">#REF!</definedName>
    <definedName name="PRODUCTCARB" localSheetId="10">#REF!</definedName>
    <definedName name="PRODUCTCARB" localSheetId="6">#REF!</definedName>
    <definedName name="PRODUCTCARB" localSheetId="13">#REF!</definedName>
    <definedName name="PRODUCTCARB" localSheetId="12">#REF!</definedName>
    <definedName name="PRODUCTCARB">#REF!</definedName>
    <definedName name="PRODUCTEST" localSheetId="9">#REF!</definedName>
    <definedName name="PRODUCTEST" localSheetId="5">#REF!</definedName>
    <definedName name="PRODUCTEST" localSheetId="10">#REF!</definedName>
    <definedName name="PRODUCTEST" localSheetId="6">#REF!</definedName>
    <definedName name="PRODUCTEST" localSheetId="13">#REF!</definedName>
    <definedName name="PRODUCTEST" localSheetId="12">#REF!</definedName>
    <definedName name="PRODUCTEST">#REF!</definedName>
    <definedName name="PROF" localSheetId="9">#REF!</definedName>
    <definedName name="PROF" localSheetId="5">#REF!</definedName>
    <definedName name="PROF" localSheetId="10">#REF!</definedName>
    <definedName name="PROF" localSheetId="6">#REF!</definedName>
    <definedName name="PROF" localSheetId="13">#REF!</definedName>
    <definedName name="PROF" localSheetId="12">#REF!</definedName>
    <definedName name="PROF">#REF!</definedName>
    <definedName name="Profesional" localSheetId="12">#REF!</definedName>
    <definedName name="Profesional">#REF!</definedName>
    <definedName name="PrOfic" localSheetId="9">#REF!</definedName>
    <definedName name="PrOfic" localSheetId="10">#REF!</definedName>
    <definedName name="PrOfic" localSheetId="6">#REF!</definedName>
    <definedName name="PrOfic" localSheetId="12">#REF!</definedName>
    <definedName name="PrOfic">#REF!</definedName>
    <definedName name="profit_margin" localSheetId="9">#REF!</definedName>
    <definedName name="profit_margin" localSheetId="5">#REF!</definedName>
    <definedName name="profit_margin" localSheetId="10">#REF!</definedName>
    <definedName name="profit_margin" localSheetId="6">#REF!</definedName>
    <definedName name="profit_margin" localSheetId="13">#REF!</definedName>
    <definedName name="profit_margin" localSheetId="12">#REF!</definedName>
    <definedName name="profit_margin">#REF!</definedName>
    <definedName name="Profundidad" localSheetId="9">#REF!</definedName>
    <definedName name="Profundidad" localSheetId="5">#REF!</definedName>
    <definedName name="Profundidad" localSheetId="10">#REF!</definedName>
    <definedName name="Profundidad" localSheetId="6">#REF!</definedName>
    <definedName name="Profundidad" localSheetId="13">#REF!</definedName>
    <definedName name="Profundidad" localSheetId="12">#REF!</definedName>
    <definedName name="Profundidad">#REF!</definedName>
    <definedName name="PROG" localSheetId="9" hidden="1">#REF!</definedName>
    <definedName name="PROG" localSheetId="5" hidden="1">#REF!</definedName>
    <definedName name="PROG" localSheetId="10" hidden="1">#REF!</definedName>
    <definedName name="PROG" localSheetId="6" hidden="1">#REF!</definedName>
    <definedName name="PROG" localSheetId="13" hidden="1">#REF!</definedName>
    <definedName name="PROG" localSheetId="12" hidden="1">#REF!</definedName>
    <definedName name="PROG" hidden="1">#REF!</definedName>
    <definedName name="project" localSheetId="9">#REF!</definedName>
    <definedName name="project" localSheetId="5">#REF!</definedName>
    <definedName name="project" localSheetId="10">#REF!</definedName>
    <definedName name="project" localSheetId="6">#REF!</definedName>
    <definedName name="project" localSheetId="13">#REF!</definedName>
    <definedName name="project" localSheetId="12">#REF!</definedName>
    <definedName name="project">#REF!</definedName>
    <definedName name="PROJECT_CURRENCY" localSheetId="9">#REF!</definedName>
    <definedName name="PROJECT_CURRENCY" localSheetId="5">#REF!</definedName>
    <definedName name="PROJECT_CURRENCY" localSheetId="10">#REF!</definedName>
    <definedName name="PROJECT_CURRENCY" localSheetId="6">#REF!</definedName>
    <definedName name="PROJECT_CURRENCY" localSheetId="13">#REF!</definedName>
    <definedName name="PROJECT_CURRENCY" localSheetId="12">#REF!</definedName>
    <definedName name="PROJECT_CURRENCY">#REF!</definedName>
    <definedName name="Project_Name" localSheetId="9">#REF!</definedName>
    <definedName name="Project_Name" localSheetId="5">#REF!</definedName>
    <definedName name="Project_Name" localSheetId="10">#REF!</definedName>
    <definedName name="Project_Name" localSheetId="6">#REF!</definedName>
    <definedName name="Project_Name" localSheetId="13">#REF!</definedName>
    <definedName name="Project_Name" localSheetId="12">#REF!</definedName>
    <definedName name="Project_Name">#REF!</definedName>
    <definedName name="Project_name_1" localSheetId="9">#REF!</definedName>
    <definedName name="Project_name_1" localSheetId="5">#REF!</definedName>
    <definedName name="Project_name_1" localSheetId="10">#REF!</definedName>
    <definedName name="Project_name_1" localSheetId="6">#REF!</definedName>
    <definedName name="Project_name_1" localSheetId="13">#REF!</definedName>
    <definedName name="Project_name_1" localSheetId="12">#REF!</definedName>
    <definedName name="Project_name_1">#REF!</definedName>
    <definedName name="Project_name_2" localSheetId="9">#REF!</definedName>
    <definedName name="Project_name_2" localSheetId="5">#REF!</definedName>
    <definedName name="Project_name_2" localSheetId="10">#REF!</definedName>
    <definedName name="Project_name_2" localSheetId="6">#REF!</definedName>
    <definedName name="Project_name_2" localSheetId="13">#REF!</definedName>
    <definedName name="Project_name_2" localSheetId="12">#REF!</definedName>
    <definedName name="Project_name_2">#REF!</definedName>
    <definedName name="PROMOTE" localSheetId="9">#REF!</definedName>
    <definedName name="PROMOTE" localSheetId="5">#REF!</definedName>
    <definedName name="PROMOTE" localSheetId="10">#REF!</definedName>
    <definedName name="PROMOTE" localSheetId="6">#REF!</definedName>
    <definedName name="PROMOTE" localSheetId="13">#REF!</definedName>
    <definedName name="PROMOTE" localSheetId="12">#REF!</definedName>
    <definedName name="PROMOTE">#REF!</definedName>
    <definedName name="PROP" localSheetId="10">#REF!</definedName>
    <definedName name="PROP" localSheetId="12">[23]DATOS!$D$7</definedName>
    <definedName name="PROP">#REF!</definedName>
    <definedName name="PROPONE" localSheetId="12">#REF!</definedName>
    <definedName name="PROPONE">#REF!</definedName>
    <definedName name="Proponente" localSheetId="9">#REF!</definedName>
    <definedName name="Proponente" localSheetId="5">#REF!</definedName>
    <definedName name="Proponente" localSheetId="10">#REF!</definedName>
    <definedName name="Proponente" localSheetId="6">#REF!</definedName>
    <definedName name="Proponente" localSheetId="13">#REF!</definedName>
    <definedName name="Proponente" localSheetId="12">#REF!</definedName>
    <definedName name="Proponente">#REF!</definedName>
    <definedName name="Prov" localSheetId="9">#REF!</definedName>
    <definedName name="Prov" localSheetId="5">#REF!</definedName>
    <definedName name="Prov" localSheetId="10">#REF!</definedName>
    <definedName name="Prov" localSheetId="6">#REF!</definedName>
    <definedName name="Prov" localSheetId="13">#REF!</definedName>
    <definedName name="Prov" localSheetId="12">#REF!</definedName>
    <definedName name="Prov">#REF!</definedName>
    <definedName name="Proventi_Finanziari" localSheetId="9">#REF!</definedName>
    <definedName name="Proventi_Finanziari" localSheetId="5">#REF!</definedName>
    <definedName name="Proventi_Finanziari" localSheetId="10">#REF!</definedName>
    <definedName name="Proventi_Finanziari" localSheetId="6">#REF!</definedName>
    <definedName name="Proventi_Finanziari" localSheetId="13">#REF!</definedName>
    <definedName name="Proventi_Finanziari" localSheetId="12">#REF!</definedName>
    <definedName name="Proventi_Finanziari">#REF!</definedName>
    <definedName name="Proventi_Straordinari" localSheetId="9">#REF!</definedName>
    <definedName name="Proventi_Straordinari" localSheetId="5">#REF!</definedName>
    <definedName name="Proventi_Straordinari" localSheetId="10">#REF!</definedName>
    <definedName name="Proventi_Straordinari" localSheetId="6">#REF!</definedName>
    <definedName name="Proventi_Straordinari" localSheetId="13">#REF!</definedName>
    <definedName name="Proventi_Straordinari" localSheetId="12">#REF!</definedName>
    <definedName name="Proventi_Straordinari">#REF!</definedName>
    <definedName name="Proventi_Vari" localSheetId="9">#REF!</definedName>
    <definedName name="Proventi_Vari" localSheetId="5">#REF!</definedName>
    <definedName name="Proventi_Vari" localSheetId="10">#REF!</definedName>
    <definedName name="Proventi_Vari" localSheetId="6">#REF!</definedName>
    <definedName name="Proventi_Vari" localSheetId="13">#REF!</definedName>
    <definedName name="Proventi_Vari" localSheetId="12">#REF!</definedName>
    <definedName name="Proventi_Vari">#REF!</definedName>
    <definedName name="PROYECCION" localSheetId="9">#REF!</definedName>
    <definedName name="PROYECCION" localSheetId="5">#REF!</definedName>
    <definedName name="PROYECCION" localSheetId="10">#REF!</definedName>
    <definedName name="PROYECCION" localSheetId="6">#REF!</definedName>
    <definedName name="PROYECCION" localSheetId="13">#REF!</definedName>
    <definedName name="PROYECCION" localSheetId="12">#REF!</definedName>
    <definedName name="PROYECCION">#REF!</definedName>
    <definedName name="PROYECCIONDEMANDATABLA1" localSheetId="10">#REF!</definedName>
    <definedName name="PROYECCIONDEMANDATABLA1" localSheetId="12">[6]DEMANDABASEAND!$B$7:$F$19</definedName>
    <definedName name="PROYECCIONDEMANDATABLA1">#REF!</definedName>
    <definedName name="PROYECTOS" localSheetId="10">#REF!</definedName>
    <definedName name="PROYECTOS" localSheetId="12">[6]REFERENCIAS!$A$3:$F$25</definedName>
    <definedName name="PROYECTOS">#REF!</definedName>
    <definedName name="prueba" localSheetId="9">#REF!</definedName>
    <definedName name="PRUEBA" localSheetId="10">#REF!</definedName>
    <definedName name="prueba" localSheetId="6">#REF!</definedName>
    <definedName name="PRUEBA" localSheetId="12">#REF!</definedName>
    <definedName name="prueba">#REF!</definedName>
    <definedName name="PRUEBA2" localSheetId="9">#REF!</definedName>
    <definedName name="PRUEBA2" localSheetId="5">#REF!</definedName>
    <definedName name="PRUEBA2" localSheetId="10">#REF!</definedName>
    <definedName name="PRUEBA2" localSheetId="6">#REF!</definedName>
    <definedName name="PRUEBA2" localSheetId="13">#REF!</definedName>
    <definedName name="PRUEBA2" localSheetId="12">#REF!</definedName>
    <definedName name="PRUEBA2">#REF!</definedName>
    <definedName name="ptope" localSheetId="9" hidden="1">{"TAB1",#N/A,TRUE,"GENERAL";"TAB2",#N/A,TRUE,"GENERAL";"TAB3",#N/A,TRUE,"GENERAL";"TAB4",#N/A,TRUE,"GENERAL";"TAB5",#N/A,TRUE,"GENERAL"}</definedName>
    <definedName name="ptope" localSheetId="5"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2"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5" hidden="1">{"via1",#N/A,TRUE,"general";"via2",#N/A,TRUE,"general";"via3",#N/A,TRUE,"general"}</definedName>
    <definedName name="ptopes" localSheetId="10" hidden="1">{"via1",#N/A,TRUE,"general";"via2",#N/A,TRUE,"general";"via3",#N/A,TRUE,"general"}</definedName>
    <definedName name="ptopes" localSheetId="6" hidden="1">{"via1",#N/A,TRUE,"general";"via2",#N/A,TRUE,"general";"via3",#N/A,TRUE,"general"}</definedName>
    <definedName name="ptopes" localSheetId="13" hidden="1">{"via1",#N/A,TRUE,"general";"via2",#N/A,TRUE,"general";"via3",#N/A,TRUE,"general"}</definedName>
    <definedName name="ptopes" localSheetId="12" hidden="1">{"via1",#N/A,TRUE,"general";"via2",#N/A,TRUE,"general";"via3",#N/A,TRUE,"general"}</definedName>
    <definedName name="ptopes" hidden="1">{"via1",#N/A,TRUE,"general";"via2",#N/A,TRUE,"general";"via3",#N/A,TRUE,"general"}</definedName>
    <definedName name="Pulidora" localSheetId="10">#REF!</definedName>
    <definedName name="Pulidora" localSheetId="12">'[26]L. MAT.'!#REF!</definedName>
    <definedName name="Pulidora">#REF!</definedName>
    <definedName name="PUNT" localSheetId="10">#REF!</definedName>
    <definedName name="PUNT" localSheetId="12">[25]INSUMOS!$D$688</definedName>
    <definedName name="PUNT">#REF!</definedName>
    <definedName name="Punto" localSheetId="9">#REF!</definedName>
    <definedName name="Punto" localSheetId="5">#REF!</definedName>
    <definedName name="Punto" localSheetId="10">#REF!</definedName>
    <definedName name="Punto" localSheetId="6">#REF!</definedName>
    <definedName name="Punto" localSheetId="13">#REF!</definedName>
    <definedName name="Punto" localSheetId="12">#REF!</definedName>
    <definedName name="Punto">#REF!</definedName>
    <definedName name="PuntosRentabilidad" localSheetId="9">#REF!</definedName>
    <definedName name="PuntosRentabilidad" localSheetId="5">#REF!</definedName>
    <definedName name="PuntosRentabilidad" localSheetId="10">#REF!</definedName>
    <definedName name="PuntosRentabilidad" localSheetId="6">#REF!</definedName>
    <definedName name="PuntosRentabilidad" localSheetId="13">#REF!</definedName>
    <definedName name="PuntosRentabilidad" localSheetId="12">#REF!</definedName>
    <definedName name="PuntosRentabilidad">#REF!</definedName>
    <definedName name="Purchase" localSheetId="9">#REF!</definedName>
    <definedName name="Purchase" localSheetId="5">#REF!</definedName>
    <definedName name="Purchase" localSheetId="10">#REF!</definedName>
    <definedName name="Purchase" localSheetId="6">#REF!</definedName>
    <definedName name="Purchase" localSheetId="13">#REF!</definedName>
    <definedName name="Purchase" localSheetId="12">#REF!</definedName>
    <definedName name="Purchase">#REF!</definedName>
    <definedName name="Purchase_Price" localSheetId="9">#REF!</definedName>
    <definedName name="Purchase_Price" localSheetId="5">#REF!</definedName>
    <definedName name="Purchase_Price" localSheetId="10">#REF!</definedName>
    <definedName name="Purchase_Price" localSheetId="6">#REF!</definedName>
    <definedName name="Purchase_Price" localSheetId="13">#REF!</definedName>
    <definedName name="Purchase_Price" localSheetId="12">#REF!</definedName>
    <definedName name="Purchase_Price">#REF!</definedName>
    <definedName name="pwoefù" localSheetId="9" hidden="1">{#N/A,#N/A,TRUE,"Proposal";#N/A,#N/A,TRUE,"Assumptions";#N/A,#N/A,TRUE,"Net Income";#N/A,#N/A,TRUE,"Balsheet";#N/A,#N/A,TRUE,"Capex";#N/A,#N/A,TRUE,"Volumes";#N/A,#N/A,TRUE,"Revenues";#N/A,#N/A,TRUE,"Var.Costs";#N/A,#N/A,TRUE,"Personnel";#N/A,#N/A,TRUE,"Other costs";#N/A,#N/A,TRUE,"MKTG and G&amp;A"}</definedName>
    <definedName name="pwoefù" localSheetId="5" hidden="1">{#N/A,#N/A,TRUE,"Proposal";#N/A,#N/A,TRUE,"Assumptions";#N/A,#N/A,TRUE,"Net Income";#N/A,#N/A,TRUE,"Balsheet";#N/A,#N/A,TRUE,"Capex";#N/A,#N/A,TRUE,"Volumes";#N/A,#N/A,TRUE,"Revenues";#N/A,#N/A,TRUE,"Var.Costs";#N/A,#N/A,TRUE,"Personnel";#N/A,#N/A,TRUE,"Other costs";#N/A,#N/A,TRUE,"MKTG and G&amp;A"}</definedName>
    <definedName name="pwoefù" localSheetId="10" hidden="1">{#N/A,#N/A,TRUE,"Proposal";#N/A,#N/A,TRUE,"Assumptions";#N/A,#N/A,TRUE,"Net Income";#N/A,#N/A,TRUE,"Balsheet";#N/A,#N/A,TRUE,"Capex";#N/A,#N/A,TRUE,"Volumes";#N/A,#N/A,TRUE,"Revenues";#N/A,#N/A,TRUE,"Var.Costs";#N/A,#N/A,TRUE,"Personnel";#N/A,#N/A,TRUE,"Other costs";#N/A,#N/A,TRUE,"MKTG and G&amp;A"}</definedName>
    <definedName name="pwoefù" localSheetId="6" hidden="1">{#N/A,#N/A,TRUE,"Proposal";#N/A,#N/A,TRUE,"Assumptions";#N/A,#N/A,TRUE,"Net Income";#N/A,#N/A,TRUE,"Balsheet";#N/A,#N/A,TRUE,"Capex";#N/A,#N/A,TRUE,"Volumes";#N/A,#N/A,TRUE,"Revenues";#N/A,#N/A,TRUE,"Var.Costs";#N/A,#N/A,TRUE,"Personnel";#N/A,#N/A,TRUE,"Other costs";#N/A,#N/A,TRUE,"MKTG and G&amp;A"}</definedName>
    <definedName name="pwoefù" localSheetId="13" hidden="1">{#N/A,#N/A,TRUE,"Proposal";#N/A,#N/A,TRUE,"Assumptions";#N/A,#N/A,TRUE,"Net Income";#N/A,#N/A,TRUE,"Balsheet";#N/A,#N/A,TRUE,"Capex";#N/A,#N/A,TRUE,"Volumes";#N/A,#N/A,TRUE,"Revenues";#N/A,#N/A,TRUE,"Var.Costs";#N/A,#N/A,TRUE,"Personnel";#N/A,#N/A,TRUE,"Other costs";#N/A,#N/A,TRUE,"MKTG and G&amp;A"}</definedName>
    <definedName name="pwoefù" localSheetId="12"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9" hidden="1">{"via1",#N/A,TRUE,"general";"via2",#N/A,TRUE,"general";"via3",#N/A,TRUE,"general"}</definedName>
    <definedName name="q" localSheetId="5" hidden="1">{"via1",#N/A,TRUE,"general";"via2",#N/A,TRUE,"general";"via3",#N/A,TRUE,"general"}</definedName>
    <definedName name="q" localSheetId="10" hidden="1">{"via1",#N/A,TRUE,"general";"via2",#N/A,TRUE,"general";"via3",#N/A,TRUE,"general"}</definedName>
    <definedName name="q" localSheetId="6" hidden="1">{"via1",#N/A,TRUE,"general";"via2",#N/A,TRUE,"general";"via3",#N/A,TRUE,"general"}</definedName>
    <definedName name="q" localSheetId="13" hidden="1">{"via1",#N/A,TRUE,"general";"via2",#N/A,TRUE,"general";"via3",#N/A,TRUE,"general"}</definedName>
    <definedName name="q" localSheetId="12" hidden="1">{"via1",#N/A,TRUE,"general";"via2",#N/A,TRUE,"general";"via3",#N/A,TRUE,"general"}</definedName>
    <definedName name="q">#REF!</definedName>
    <definedName name="q1q1q" localSheetId="9" hidden="1">{"via1",#N/A,TRUE,"general";"via2",#N/A,TRUE,"general";"via3",#N/A,TRUE,"general"}</definedName>
    <definedName name="q1q1q" localSheetId="5" hidden="1">{"via1",#N/A,TRUE,"general";"via2",#N/A,TRUE,"general";"via3",#N/A,TRUE,"general"}</definedName>
    <definedName name="q1q1q" localSheetId="10" hidden="1">{"via1",#N/A,TRUE,"general";"via2",#N/A,TRUE,"general";"via3",#N/A,TRUE,"general"}</definedName>
    <definedName name="q1q1q" localSheetId="6" hidden="1">{"via1",#N/A,TRUE,"general";"via2",#N/A,TRUE,"general";"via3",#N/A,TRUE,"general"}</definedName>
    <definedName name="q1q1q" localSheetId="13" hidden="1">{"via1",#N/A,TRUE,"general";"via2",#N/A,TRUE,"general";"via3",#N/A,TRUE,"general"}</definedName>
    <definedName name="q1q1q" localSheetId="12"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5" hidden="1">{"via1",#N/A,TRUE,"general";"via2",#N/A,TRUE,"general";"via3",#N/A,TRUE,"general"}</definedName>
    <definedName name="qaedtguj" localSheetId="10" hidden="1">{"via1",#N/A,TRUE,"general";"via2",#N/A,TRUE,"general";"via3",#N/A,TRUE,"general"}</definedName>
    <definedName name="qaedtguj" localSheetId="6" hidden="1">{"via1",#N/A,TRUE,"general";"via2",#N/A,TRUE,"general";"via3",#N/A,TRUE,"general"}</definedName>
    <definedName name="qaedtguj" localSheetId="13" hidden="1">{"via1",#N/A,TRUE,"general";"via2",#N/A,TRUE,"general";"via3",#N/A,TRUE,"general"}</definedName>
    <definedName name="qaedtguj" localSheetId="12"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5" hidden="1">{"via1",#N/A,TRUE,"general";"via2",#N/A,TRUE,"general";"via3",#N/A,TRUE,"general"}</definedName>
    <definedName name="QAQSWS" localSheetId="10" hidden="1">{"via1",#N/A,TRUE,"general";"via2",#N/A,TRUE,"general";"via3",#N/A,TRUE,"general"}</definedName>
    <definedName name="QAQSWS" localSheetId="6" hidden="1">{"via1",#N/A,TRUE,"general";"via2",#N/A,TRUE,"general";"via3",#N/A,TRUE,"general"}</definedName>
    <definedName name="QAQSWS" localSheetId="13" hidden="1">{"via1",#N/A,TRUE,"general";"via2",#N/A,TRUE,"general";"via3",#N/A,TRUE,"general"}</definedName>
    <definedName name="QAQSWS" localSheetId="12"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5" hidden="1">{"via1",#N/A,TRUE,"general";"via2",#N/A,TRUE,"general";"via3",#N/A,TRUE,"general"}</definedName>
    <definedName name="qaqwwxcr" localSheetId="10" hidden="1">{"via1",#N/A,TRUE,"general";"via2",#N/A,TRUE,"general";"via3",#N/A,TRUE,"general"}</definedName>
    <definedName name="qaqwwxcr" localSheetId="6" hidden="1">{"via1",#N/A,TRUE,"general";"via2",#N/A,TRUE,"general";"via3",#N/A,TRUE,"general"}</definedName>
    <definedName name="qaqwwxcr" localSheetId="13" hidden="1">{"via1",#N/A,TRUE,"general";"via2",#N/A,TRUE,"general";"via3",#N/A,TRUE,"general"}</definedName>
    <definedName name="qaqwwxcr" localSheetId="12" hidden="1">{"via1",#N/A,TRUE,"general";"via2",#N/A,TRUE,"general";"via3",#N/A,TRUE,"general"}</definedName>
    <definedName name="qaqwwxcr" hidden="1">{"via1",#N/A,TRUE,"general";"via2",#N/A,TRUE,"general";"via3",#N/A,TRUE,"general"}</definedName>
    <definedName name="qdefqfqwreqwerqw" localSheetId="10">#REF!</definedName>
    <definedName name="qdefqfqwreqwerqw" localSheetId="12">[18]Insumos!#REF!</definedName>
    <definedName name="qdefqfqwreqwerqw">#REF!</definedName>
    <definedName name="qedcd" localSheetId="9" hidden="1">{"via1",#N/A,TRUE,"general";"via2",#N/A,TRUE,"general";"via3",#N/A,TRUE,"general"}</definedName>
    <definedName name="qedcd" localSheetId="5" hidden="1">{"via1",#N/A,TRUE,"general";"via2",#N/A,TRUE,"general";"via3",#N/A,TRUE,"general"}</definedName>
    <definedName name="qedcd" localSheetId="10" hidden="1">{"via1",#N/A,TRUE,"general";"via2",#N/A,TRUE,"general";"via3",#N/A,TRUE,"general"}</definedName>
    <definedName name="qedcd" localSheetId="6" hidden="1">{"via1",#N/A,TRUE,"general";"via2",#N/A,TRUE,"general";"via3",#N/A,TRUE,"general"}</definedName>
    <definedName name="qedcd" localSheetId="13" hidden="1">{"via1",#N/A,TRUE,"general";"via2",#N/A,TRUE,"general";"via3",#N/A,TRUE,"general"}</definedName>
    <definedName name="qedcd" localSheetId="12"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2"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5" hidden="1">{"via1",#N/A,TRUE,"general";"via2",#N/A,TRUE,"general";"via3",#N/A,TRUE,"general"}</definedName>
    <definedName name="qewj" localSheetId="10" hidden="1">{"via1",#N/A,TRUE,"general";"via2",#N/A,TRUE,"general";"via3",#N/A,TRUE,"general"}</definedName>
    <definedName name="qewj" localSheetId="6" hidden="1">{"via1",#N/A,TRUE,"general";"via2",#N/A,TRUE,"general";"via3",#N/A,TRUE,"general"}</definedName>
    <definedName name="qewj" localSheetId="13" hidden="1">{"via1",#N/A,TRUE,"general";"via2",#N/A,TRUE,"general";"via3",#N/A,TRUE,"general"}</definedName>
    <definedName name="qewj" localSheetId="12" hidden="1">{"via1",#N/A,TRUE,"general";"via2",#N/A,TRUE,"general";"via3",#N/A,TRUE,"general"}</definedName>
    <definedName name="qewj" hidden="1">{"via1",#N/A,TRUE,"general";"via2",#N/A,TRUE,"general";"via3",#N/A,TRUE,"general"}</definedName>
    <definedName name="qm" localSheetId="9">#REF!</definedName>
    <definedName name="qm" localSheetId="5">#REF!</definedName>
    <definedName name="qm" localSheetId="10">#REF!</definedName>
    <definedName name="qm" localSheetId="6">#REF!</definedName>
    <definedName name="qm" localSheetId="13">#REF!</definedName>
    <definedName name="qm" localSheetId="12">#REF!</definedName>
    <definedName name="qm">#REF!</definedName>
    <definedName name="QMAX" localSheetId="9">#REF!</definedName>
    <definedName name="QMAX" localSheetId="5">#REF!</definedName>
    <definedName name="QMAX" localSheetId="10">#REF!</definedName>
    <definedName name="QMAX" localSheetId="6">#REF!</definedName>
    <definedName name="QMAX" localSheetId="13">#REF!</definedName>
    <definedName name="QMAX" localSheetId="12">#REF!</definedName>
    <definedName name="QMAX">#REF!</definedName>
    <definedName name="qmaxdesarenador" localSheetId="9">#REF!</definedName>
    <definedName name="qmaxdesarenador" localSheetId="5">#REF!</definedName>
    <definedName name="qmaxdesarenador" localSheetId="10">#REF!</definedName>
    <definedName name="qmaxdesarenador" localSheetId="6">#REF!</definedName>
    <definedName name="qmaxdesarenador" localSheetId="13">#REF!</definedName>
    <definedName name="qmaxdesarenador" localSheetId="12">#REF!</definedName>
    <definedName name="qmaxdesarenador">#REF!</definedName>
    <definedName name="QMAXDIARIO" localSheetId="10">#REF!</definedName>
    <definedName name="QMAXDIARIO" localSheetId="12">'[6]CALCULO POI'!$B$118:$C$154</definedName>
    <definedName name="QMAXDIARIO">#REF!</definedName>
    <definedName name="Qmed" localSheetId="9">#REF!</definedName>
    <definedName name="Qmed" localSheetId="5">#REF!</definedName>
    <definedName name="Qmed" localSheetId="10">#REF!</definedName>
    <definedName name="Qmed" localSheetId="6">#REF!</definedName>
    <definedName name="Qmed" localSheetId="13">#REF!</definedName>
    <definedName name="Qmed" localSheetId="12">#REF!</definedName>
    <definedName name="Qmed">#REF!</definedName>
    <definedName name="QMIN" localSheetId="9">#REF!</definedName>
    <definedName name="QMIN" localSheetId="5">#REF!</definedName>
    <definedName name="QMIN" localSheetId="10">#REF!</definedName>
    <definedName name="QMIN" localSheetId="6">#REF!</definedName>
    <definedName name="QMIN" localSheetId="13">#REF!</definedName>
    <definedName name="QMIN" localSheetId="12">#REF!</definedName>
    <definedName name="QMIN">#REF!</definedName>
    <definedName name="qmindesarenador" localSheetId="9">#REF!</definedName>
    <definedName name="qmindesarenador" localSheetId="5">#REF!</definedName>
    <definedName name="qmindesarenador" localSheetId="10">#REF!</definedName>
    <definedName name="qmindesarenador" localSheetId="6">#REF!</definedName>
    <definedName name="qmindesarenador" localSheetId="13">#REF!</definedName>
    <definedName name="qmindesarenador" localSheetId="12">#REF!</definedName>
    <definedName name="qmindesarenador">#REF!</definedName>
    <definedName name="QPROM" localSheetId="10">#REF!</definedName>
    <definedName name="QPROM" localSheetId="12">[6]TARIFAS!$C$570</definedName>
    <definedName name="QPROM">#REF!</definedName>
    <definedName name="QQ" localSheetId="9">#REF!</definedName>
    <definedName name="QQ" localSheetId="5">#REF!</definedName>
    <definedName name="QQ" localSheetId="10">#REF!</definedName>
    <definedName name="QQ" localSheetId="6">#REF!</definedName>
    <definedName name="QQ" localSheetId="13">#REF!</definedName>
    <definedName name="QQ" localSheetId="12">#REF!</definedName>
    <definedName name="QQ">#REF!</definedName>
    <definedName name="qqq" localSheetId="9">#REF!</definedName>
    <definedName name="qqq" localSheetId="5">#REF!</definedName>
    <definedName name="qqq" localSheetId="10">#REF!</definedName>
    <definedName name="qqq" localSheetId="6">#REF!</definedName>
    <definedName name="qqq" localSheetId="13">#REF!</definedName>
    <definedName name="qqq" localSheetId="12">#REF!</definedName>
    <definedName name="qqq">#REF!</definedName>
    <definedName name="qqqqqqqqqqqqqqqq" localSheetId="9">#REF!</definedName>
    <definedName name="qqqqqqqqqqqqqqqq" localSheetId="5">#REF!</definedName>
    <definedName name="qqqqqqqqqqqqqqqq" localSheetId="10">#REF!</definedName>
    <definedName name="qqqqqqqqqqqqqqqq" localSheetId="6">#REF!</definedName>
    <definedName name="qqqqqqqqqqqqqqqq" localSheetId="13">#REF!</definedName>
    <definedName name="qqqqqqqqqqqqqqqq" localSheetId="12">#REF!</definedName>
    <definedName name="qqqqqqqqqqqqqqqq">#REF!</definedName>
    <definedName name="qqqqqw" localSheetId="9" hidden="1">{"via1",#N/A,TRUE,"general";"via2",#N/A,TRUE,"general";"via3",#N/A,TRUE,"general"}</definedName>
    <definedName name="qqqqqw" localSheetId="5" hidden="1">{"via1",#N/A,TRUE,"general";"via2",#N/A,TRUE,"general";"via3",#N/A,TRUE,"general"}</definedName>
    <definedName name="qqqqqw" localSheetId="10" hidden="1">{"via1",#N/A,TRUE,"general";"via2",#N/A,TRUE,"general";"via3",#N/A,TRUE,"general"}</definedName>
    <definedName name="qqqqqw" localSheetId="6" hidden="1">{"via1",#N/A,TRUE,"general";"via2",#N/A,TRUE,"general";"via3",#N/A,TRUE,"general"}</definedName>
    <definedName name="qqqqqw" localSheetId="13" hidden="1">{"via1",#N/A,TRUE,"general";"via2",#N/A,TRUE,"general";"via3",#N/A,TRUE,"general"}</definedName>
    <definedName name="qqqqqw" localSheetId="12" hidden="1">{"via1",#N/A,TRUE,"general";"via2",#N/A,TRUE,"general";"via3",#N/A,TRUE,"general"}</definedName>
    <definedName name="qqqqqw" hidden="1">{"via1",#N/A,TRUE,"general";"via2",#N/A,TRUE,"general";"via3",#N/A,TRUE,"general"}</definedName>
    <definedName name="QRS" localSheetId="9">#REF!</definedName>
    <definedName name="QRS" localSheetId="5">#REF!</definedName>
    <definedName name="QRS" localSheetId="10">#REF!</definedName>
    <definedName name="QRS" localSheetId="6">#REF!</definedName>
    <definedName name="QRS" localSheetId="13">#REF!</definedName>
    <definedName name="QRS" localSheetId="12">#REF!</definedName>
    <definedName name="QRS">#REF!</definedName>
    <definedName name="Quality_PvT" localSheetId="9">#REF!</definedName>
    <definedName name="Quality_PvT" localSheetId="5">#REF!</definedName>
    <definedName name="Quality_PvT" localSheetId="10">#REF!</definedName>
    <definedName name="Quality_PvT" localSheetId="6">#REF!</definedName>
    <definedName name="Quality_PvT" localSheetId="13">#REF!</definedName>
    <definedName name="Quality_PvT" localSheetId="12">#REF!</definedName>
    <definedName name="Quality_PvT">#REF!</definedName>
    <definedName name="QualityF" localSheetId="9">#REF!</definedName>
    <definedName name="QualityF" localSheetId="5">#REF!</definedName>
    <definedName name="QualityF" localSheetId="10">#REF!</definedName>
    <definedName name="QualityF" localSheetId="6">#REF!</definedName>
    <definedName name="QualityF" localSheetId="13">#REF!</definedName>
    <definedName name="QualityF" localSheetId="12">#REF!</definedName>
    <definedName name="QualityF">#REF!</definedName>
    <definedName name="quantity" localSheetId="9">#REF!</definedName>
    <definedName name="quantity" localSheetId="5">#REF!</definedName>
    <definedName name="quantity" localSheetId="10">#REF!</definedName>
    <definedName name="quantity" localSheetId="6">#REF!</definedName>
    <definedName name="quantity" localSheetId="13">#REF!</definedName>
    <definedName name="quantity" localSheetId="12">#REF!</definedName>
    <definedName name="quantity">#REF!</definedName>
    <definedName name="QUEE"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EE"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QUIMICOSTABLA1.3.1" localSheetId="10">#REF!</definedName>
    <definedName name="QUIMICOSTABLA1.3.1" localSheetId="12">'[6]CALCULO COSTOS DE OPERACIÓN'!$B$176:$J$211</definedName>
    <definedName name="QUIMICOSTABLA1.3.1">#REF!</definedName>
    <definedName name="QUOTATE" localSheetId="9">#REF!</definedName>
    <definedName name="QUOTATE" localSheetId="5">#REF!</definedName>
    <definedName name="QUOTATE" localSheetId="10">#REF!</definedName>
    <definedName name="QUOTATE" localSheetId="6">#REF!</definedName>
    <definedName name="QUOTATE" localSheetId="13">#REF!</definedName>
    <definedName name="QUOTATE" localSheetId="12">#REF!</definedName>
    <definedName name="QUOTATE">#REF!</definedName>
    <definedName name="qw" localSheetId="9" hidden="1">{"via1",#N/A,TRUE,"general";"via2",#N/A,TRUE,"general";"via3",#N/A,TRUE,"general"}</definedName>
    <definedName name="qw" localSheetId="5" hidden="1">{"via1",#N/A,TRUE,"general";"via2",#N/A,TRUE,"general";"via3",#N/A,TRUE,"general"}</definedName>
    <definedName name="qw" localSheetId="10" hidden="1">{"via1",#N/A,TRUE,"general";"via2",#N/A,TRUE,"general";"via3",#N/A,TRUE,"general"}</definedName>
    <definedName name="qw" localSheetId="6" hidden="1">{"via1",#N/A,TRUE,"general";"via2",#N/A,TRUE,"general";"via3",#N/A,TRUE,"general"}</definedName>
    <definedName name="qw" localSheetId="13" hidden="1">{"via1",#N/A,TRUE,"general";"via2",#N/A,TRUE,"general";"via3",#N/A,TRUE,"general"}</definedName>
    <definedName name="qw" localSheetId="12"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5" hidden="1">{"via1",#N/A,TRUE,"general";"via2",#N/A,TRUE,"general";"via3",#N/A,TRUE,"general"}</definedName>
    <definedName name="qwdas2" localSheetId="10" hidden="1">{"via1",#N/A,TRUE,"general";"via2",#N/A,TRUE,"general";"via3",#N/A,TRUE,"general"}</definedName>
    <definedName name="qwdas2" localSheetId="6" hidden="1">{"via1",#N/A,TRUE,"general";"via2",#N/A,TRUE,"general";"via3",#N/A,TRUE,"general"}</definedName>
    <definedName name="qwdas2" localSheetId="13" hidden="1">{"via1",#N/A,TRUE,"general";"via2",#N/A,TRUE,"general";"via3",#N/A,TRUE,"general"}</definedName>
    <definedName name="qwdas2" localSheetId="12" hidden="1">{"via1",#N/A,TRUE,"general";"via2",#N/A,TRUE,"general";"via3",#N/A,TRUE,"general"}</definedName>
    <definedName name="qwdas2" hidden="1">{"via1",#N/A,TRUE,"general";"via2",#N/A,TRUE,"general";"via3",#N/A,TRUE,"general"}</definedName>
    <definedName name="qweqe" localSheetId="9" hidden="1">{"TAB1",#N/A,TRUE,"GENERAL";"TAB2",#N/A,TRUE,"GENERAL";"TAB3",#N/A,TRUE,"GENERAL";"TAB4",#N/A,TRUE,"GENERAL";"TAB5",#N/A,TRUE,"GENERAL"}</definedName>
    <definedName name="qweqe" localSheetId="5"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2" hidden="1">{"TAB1",#N/A,TRUE,"GENERAL";"TAB2",#N/A,TRUE,"GENERAL";"TAB3",#N/A,TRUE,"GENERAL";"TAB4",#N/A,TRUE,"GENERAL";"TAB5",#N/A,TRUE,"GENERAL"}</definedName>
    <definedName name="qweqe" hidden="1">{"TAB1",#N/A,TRUE,"GENERAL";"TAB2",#N/A,TRUE,"GENERAL";"TAB3",#N/A,TRUE,"GENERAL";"TAB4",#N/A,TRUE,"GENERAL";"TAB5",#N/A,TRUE,"GENERAL"}</definedName>
    <definedName name="qwqw" localSheetId="9">#REF!</definedName>
    <definedName name="qwqw" localSheetId="5">#REF!</definedName>
    <definedName name="qwqw" localSheetId="10">#REF!</definedName>
    <definedName name="qwqw" localSheetId="6">#REF!</definedName>
    <definedName name="qwqw" localSheetId="13">#REF!</definedName>
    <definedName name="qwqw" localSheetId="12">#REF!</definedName>
    <definedName name="qwqw">#REF!</definedName>
    <definedName name="qwqwas" localSheetId="9">#REF!</definedName>
    <definedName name="qwqwas" localSheetId="5">#REF!</definedName>
    <definedName name="qwqwas" localSheetId="10">#REF!</definedName>
    <definedName name="qwqwas" localSheetId="6">#REF!</definedName>
    <definedName name="qwqwas" localSheetId="13">#REF!</definedName>
    <definedName name="qwqwas" localSheetId="12">#REF!</definedName>
    <definedName name="qwqwas">#REF!</definedName>
    <definedName name="qwqwqwj" localSheetId="9"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2" hidden="1">{"TAB1",#N/A,TRUE,"GENERAL";"TAB2",#N/A,TRUE,"GENERAL";"TAB3",#N/A,TRUE,"GENERAL";"TAB4",#N/A,TRUE,"GENERAL";"TAB5",#N/A,TRUE,"GENERAL"}</definedName>
    <definedName name="qwqwqwj" hidden="1">{"TAB1",#N/A,TRUE,"GENERAL";"TAB2",#N/A,TRUE,"GENERAL";"TAB3",#N/A,TRUE,"GENERAL";"TAB4",#N/A,TRUE,"GENERAL";"TAB5",#N/A,TRUE,"GENERAL"}</definedName>
    <definedName name="R.1" localSheetId="9">#REF!</definedName>
    <definedName name="R.1" localSheetId="5">#REF!</definedName>
    <definedName name="R.1" localSheetId="10">#REF!</definedName>
    <definedName name="R.1" localSheetId="6">#REF!</definedName>
    <definedName name="R.1" localSheetId="13">#REF!</definedName>
    <definedName name="R.1" localSheetId="12">#REF!</definedName>
    <definedName name="R.1">#REF!</definedName>
    <definedName name="R.10" localSheetId="9">#REF!</definedName>
    <definedName name="R.10" localSheetId="5">#REF!</definedName>
    <definedName name="R.10" localSheetId="10">#REF!</definedName>
    <definedName name="R.10" localSheetId="6">#REF!</definedName>
    <definedName name="R.10" localSheetId="13">#REF!</definedName>
    <definedName name="R.10" localSheetId="12">#REF!</definedName>
    <definedName name="R.10">#REF!</definedName>
    <definedName name="R.11" localSheetId="9">#REF!</definedName>
    <definedName name="R.11" localSheetId="5">#REF!</definedName>
    <definedName name="R.11" localSheetId="10">#REF!</definedName>
    <definedName name="R.11" localSheetId="6">#REF!</definedName>
    <definedName name="R.11" localSheetId="13">#REF!</definedName>
    <definedName name="R.11" localSheetId="12">#REF!</definedName>
    <definedName name="R.11">#REF!</definedName>
    <definedName name="R.12" localSheetId="9">#REF!</definedName>
    <definedName name="R.12" localSheetId="5">#REF!</definedName>
    <definedName name="R.12" localSheetId="10">#REF!</definedName>
    <definedName name="R.12" localSheetId="6">#REF!</definedName>
    <definedName name="R.12" localSheetId="13">#REF!</definedName>
    <definedName name="R.12" localSheetId="12">#REF!</definedName>
    <definedName name="R.12">#REF!</definedName>
    <definedName name="R.13" localSheetId="9">#REF!</definedName>
    <definedName name="R.13" localSheetId="5">#REF!</definedName>
    <definedName name="R.13" localSheetId="10">#REF!</definedName>
    <definedName name="R.13" localSheetId="6">#REF!</definedName>
    <definedName name="R.13" localSheetId="13">#REF!</definedName>
    <definedName name="R.13" localSheetId="12">#REF!</definedName>
    <definedName name="R.13">#REF!</definedName>
    <definedName name="R.14" localSheetId="9">#REF!</definedName>
    <definedName name="R.14" localSheetId="5">#REF!</definedName>
    <definedName name="R.14" localSheetId="10">#REF!</definedName>
    <definedName name="R.14" localSheetId="6">#REF!</definedName>
    <definedName name="R.14" localSheetId="13">#REF!</definedName>
    <definedName name="R.14" localSheetId="12">#REF!</definedName>
    <definedName name="R.14">#REF!</definedName>
    <definedName name="R.15" localSheetId="9">#REF!</definedName>
    <definedName name="R.15" localSheetId="5">#REF!</definedName>
    <definedName name="R.15" localSheetId="10">#REF!</definedName>
    <definedName name="R.15" localSheetId="6">#REF!</definedName>
    <definedName name="R.15" localSheetId="13">#REF!</definedName>
    <definedName name="R.15" localSheetId="12">#REF!</definedName>
    <definedName name="R.15">#REF!</definedName>
    <definedName name="R.16" localSheetId="9">#REF!</definedName>
    <definedName name="R.16" localSheetId="5">#REF!</definedName>
    <definedName name="R.16" localSheetId="10">#REF!</definedName>
    <definedName name="R.16" localSheetId="6">#REF!</definedName>
    <definedName name="R.16" localSheetId="13">#REF!</definedName>
    <definedName name="R.16" localSheetId="12">#REF!</definedName>
    <definedName name="R.16">#REF!</definedName>
    <definedName name="R.17" localSheetId="9">#REF!</definedName>
    <definedName name="R.17" localSheetId="5">#REF!</definedName>
    <definedName name="R.17" localSheetId="10">#REF!</definedName>
    <definedName name="R.17" localSheetId="6">#REF!</definedName>
    <definedName name="R.17" localSheetId="13">#REF!</definedName>
    <definedName name="R.17" localSheetId="12">#REF!</definedName>
    <definedName name="R.17">#REF!</definedName>
    <definedName name="R.18" localSheetId="9">#REF!</definedName>
    <definedName name="R.18" localSheetId="5">#REF!</definedName>
    <definedName name="R.18" localSheetId="10">#REF!</definedName>
    <definedName name="R.18" localSheetId="6">#REF!</definedName>
    <definedName name="R.18" localSheetId="13">#REF!</definedName>
    <definedName name="R.18" localSheetId="12">#REF!</definedName>
    <definedName name="R.18">#REF!</definedName>
    <definedName name="R.19" localSheetId="9">#REF!</definedName>
    <definedName name="R.19" localSheetId="5">#REF!</definedName>
    <definedName name="R.19" localSheetId="10">#REF!</definedName>
    <definedName name="R.19" localSheetId="6">#REF!</definedName>
    <definedName name="R.19" localSheetId="13">#REF!</definedName>
    <definedName name="R.19" localSheetId="12">#REF!</definedName>
    <definedName name="R.19">#REF!</definedName>
    <definedName name="R.2" localSheetId="9">#REF!</definedName>
    <definedName name="R.2" localSheetId="5">#REF!</definedName>
    <definedName name="R.2" localSheetId="10">#REF!</definedName>
    <definedName name="R.2" localSheetId="6">#REF!</definedName>
    <definedName name="R.2" localSheetId="13">#REF!</definedName>
    <definedName name="R.2" localSheetId="12">#REF!</definedName>
    <definedName name="R.2">#REF!</definedName>
    <definedName name="R.3" localSheetId="9">#REF!</definedName>
    <definedName name="R.3" localSheetId="5">#REF!</definedName>
    <definedName name="R.3" localSheetId="10">#REF!</definedName>
    <definedName name="R.3" localSheetId="6">#REF!</definedName>
    <definedName name="R.3" localSheetId="13">#REF!</definedName>
    <definedName name="R.3" localSheetId="12">#REF!</definedName>
    <definedName name="R.3">#REF!</definedName>
    <definedName name="R.4" localSheetId="9">#REF!</definedName>
    <definedName name="R.4" localSheetId="5">#REF!</definedName>
    <definedName name="R.4" localSheetId="10">#REF!</definedName>
    <definedName name="R.4" localSheetId="6">#REF!</definedName>
    <definedName name="R.4" localSheetId="13">#REF!</definedName>
    <definedName name="R.4" localSheetId="12">#REF!</definedName>
    <definedName name="R.4">#REF!</definedName>
    <definedName name="R.5" localSheetId="9">#REF!</definedName>
    <definedName name="R.5" localSheetId="5">#REF!</definedName>
    <definedName name="R.5" localSheetId="10">#REF!</definedName>
    <definedName name="R.5" localSheetId="6">#REF!</definedName>
    <definedName name="R.5" localSheetId="13">#REF!</definedName>
    <definedName name="R.5" localSheetId="12">#REF!</definedName>
    <definedName name="R.5">#REF!</definedName>
    <definedName name="R.6" localSheetId="9">#REF!</definedName>
    <definedName name="R.6" localSheetId="5">#REF!</definedName>
    <definedName name="R.6" localSheetId="10">#REF!</definedName>
    <definedName name="R.6" localSheetId="6">#REF!</definedName>
    <definedName name="R.6" localSheetId="13">#REF!</definedName>
    <definedName name="R.6" localSheetId="12">#REF!</definedName>
    <definedName name="R.6">#REF!</definedName>
    <definedName name="R.7" localSheetId="9">#REF!</definedName>
    <definedName name="R.7" localSheetId="5">#REF!</definedName>
    <definedName name="R.7" localSheetId="10">#REF!</definedName>
    <definedName name="R.7" localSheetId="6">#REF!</definedName>
    <definedName name="R.7" localSheetId="13">#REF!</definedName>
    <definedName name="R.7" localSheetId="12">#REF!</definedName>
    <definedName name="R.7">#REF!</definedName>
    <definedName name="R.8" localSheetId="9">#REF!</definedName>
    <definedName name="R.8" localSheetId="5">#REF!</definedName>
    <definedName name="R.8" localSheetId="10">#REF!</definedName>
    <definedName name="R.8" localSheetId="6">#REF!</definedName>
    <definedName name="R.8" localSheetId="13">#REF!</definedName>
    <definedName name="R.8" localSheetId="12">#REF!</definedName>
    <definedName name="R.8">#REF!</definedName>
    <definedName name="R.9" localSheetId="9">#REF!</definedName>
    <definedName name="R.9" localSheetId="5">#REF!</definedName>
    <definedName name="R.9" localSheetId="10">#REF!</definedName>
    <definedName name="R.9" localSheetId="6">#REF!</definedName>
    <definedName name="R.9" localSheetId="13">#REF!</definedName>
    <definedName name="R.9" localSheetId="12">#REF!</definedName>
    <definedName name="R.9">#REF!</definedName>
    <definedName name="r.CashFlow" localSheetId="9" hidden="1">#REF!</definedName>
    <definedName name="r.CashFlow" localSheetId="5" hidden="1">#REF!</definedName>
    <definedName name="r.CashFlow" localSheetId="10" hidden="1">#REF!</definedName>
    <definedName name="r.CashFlow" localSheetId="6" hidden="1">#REF!</definedName>
    <definedName name="r.CashFlow" localSheetId="13" hidden="1">#REF!</definedName>
    <definedName name="r.CashFlow" localSheetId="12" hidden="1">#REF!</definedName>
    <definedName name="r.CashFlow" hidden="1">#REF!</definedName>
    <definedName name="r.Leverage" localSheetId="9" hidden="1">#REF!</definedName>
    <definedName name="r.Leverage" localSheetId="5" hidden="1">#REF!</definedName>
    <definedName name="r.Leverage" localSheetId="10" hidden="1">#REF!</definedName>
    <definedName name="r.Leverage" localSheetId="6" hidden="1">#REF!</definedName>
    <definedName name="r.Leverage" localSheetId="13" hidden="1">#REF!</definedName>
    <definedName name="r.Leverage" localSheetId="12" hidden="1">#REF!</definedName>
    <definedName name="r.Leverage" hidden="1">#REF!</definedName>
    <definedName name="r.Liquidity" localSheetId="9" hidden="1">#REF!</definedName>
    <definedName name="r.Liquidity" localSheetId="5" hidden="1">#REF!</definedName>
    <definedName name="r.Liquidity" localSheetId="10" hidden="1">#REF!</definedName>
    <definedName name="r.Liquidity" localSheetId="6" hidden="1">#REF!</definedName>
    <definedName name="r.Liquidity" localSheetId="13" hidden="1">#REF!</definedName>
    <definedName name="r.Liquidity" localSheetId="12" hidden="1">#REF!</definedName>
    <definedName name="r.Liquidity" hidden="1">#REF!</definedName>
    <definedName name="r.Market" localSheetId="9" hidden="1">#REF!</definedName>
    <definedName name="r.Market" localSheetId="5" hidden="1">#REF!</definedName>
    <definedName name="r.Market" localSheetId="10" hidden="1">#REF!</definedName>
    <definedName name="r.Market" localSheetId="6" hidden="1">#REF!</definedName>
    <definedName name="r.Market" localSheetId="13" hidden="1">#REF!</definedName>
    <definedName name="r.Market" localSheetId="12" hidden="1">#REF!</definedName>
    <definedName name="r.Market" hidden="1">#REF!</definedName>
    <definedName name="r.Profitability" localSheetId="9" hidden="1">#REF!</definedName>
    <definedName name="r.Profitability" localSheetId="5" hidden="1">#REF!</definedName>
    <definedName name="r.Profitability" localSheetId="10" hidden="1">#REF!</definedName>
    <definedName name="r.Profitability" localSheetId="6" hidden="1">#REF!</definedName>
    <definedName name="r.Profitability" localSheetId="13" hidden="1">#REF!</definedName>
    <definedName name="r.Profitability" localSheetId="12" hidden="1">#REF!</definedName>
    <definedName name="r.Profitability" hidden="1">#REF!</definedName>
    <definedName name="r.Summary" localSheetId="9" hidden="1">#REF!</definedName>
    <definedName name="r.Summary" localSheetId="5" hidden="1">#REF!</definedName>
    <definedName name="r.Summary" localSheetId="10" hidden="1">#REF!</definedName>
    <definedName name="r.Summary" localSheetId="6" hidden="1">#REF!</definedName>
    <definedName name="r.Summary" localSheetId="13" hidden="1">#REF!</definedName>
    <definedName name="r.Summary" localSheetId="12" hidden="1">#REF!</definedName>
    <definedName name="r.Summary" hidden="1">#REF!</definedName>
    <definedName name="Ra" localSheetId="9">#REF!</definedName>
    <definedName name="Ra" localSheetId="5">#REF!</definedName>
    <definedName name="Ra" localSheetId="10">#REF!</definedName>
    <definedName name="Ra" localSheetId="6">#REF!</definedName>
    <definedName name="Ra" localSheetId="13">#REF!</definedName>
    <definedName name="Ra" localSheetId="12">#REF!</definedName>
    <definedName name="Ra">#REF!</definedName>
    <definedName name="radianes" localSheetId="9">#REF!</definedName>
    <definedName name="radianes" localSheetId="5">#REF!</definedName>
    <definedName name="radianes" localSheetId="10">#REF!</definedName>
    <definedName name="radianes" localSheetId="6">#REF!</definedName>
    <definedName name="radianes" localSheetId="13">#REF!</definedName>
    <definedName name="radianes" localSheetId="12">#REF!</definedName>
    <definedName name="radianes">#REF!</definedName>
    <definedName name="RAJON" localSheetId="12">#REF!</definedName>
    <definedName name="RAJON">#REF!</definedName>
    <definedName name="rango" localSheetId="9">#REF!</definedName>
    <definedName name="rango" localSheetId="5">#REF!,#REF!,#REF!,#REF!,#REF!,#REF!,#REF!,#REF!,#REF!,#REF!,#REF!,#REF!,#REF!</definedName>
    <definedName name="rango" localSheetId="10">#REF!,#REF!,#REF!,#REF!,#REF!,#REF!,#REF!,#REF!,#REF!,#REF!,#REF!,#REF!,#REF!</definedName>
    <definedName name="rango" localSheetId="6">#REF!</definedName>
    <definedName name="rango" localSheetId="12">#REF!,#REF!,#REF!,#REF!,#REF!,#REF!,#REF!,#REF!,#REF!,#REF!,#REF!,#REF!,#REF!</definedName>
    <definedName name="rango">#REF!</definedName>
    <definedName name="rate" localSheetId="9">#REF!</definedName>
    <definedName name="rate" localSheetId="5">#REF!</definedName>
    <definedName name="rate" localSheetId="10">#REF!</definedName>
    <definedName name="rate" localSheetId="6">#REF!</definedName>
    <definedName name="rate" localSheetId="13">#REF!</definedName>
    <definedName name="rate" localSheetId="12">#REF!</definedName>
    <definedName name="rate">#REF!</definedName>
    <definedName name="rateinput" localSheetId="9">#REF!</definedName>
    <definedName name="rateinput" localSheetId="5">#REF!</definedName>
    <definedName name="rateinput" localSheetId="10">#REF!</definedName>
    <definedName name="rateinput" localSheetId="6">#REF!</definedName>
    <definedName name="rateinput" localSheetId="13">#REF!</definedName>
    <definedName name="rateinput" localSheetId="12">#REF!</definedName>
    <definedName name="rateinput">#REF!</definedName>
    <definedName name="Ratio" localSheetId="9">#REF!</definedName>
    <definedName name="Ratio" localSheetId="5">#REF!</definedName>
    <definedName name="Ratio" localSheetId="10">#REF!</definedName>
    <definedName name="Ratio" localSheetId="6">#REF!</definedName>
    <definedName name="Ratio" localSheetId="13">#REF!</definedName>
    <definedName name="Ratio" localSheetId="12">#REF!</definedName>
    <definedName name="Ratio">#REF!</definedName>
    <definedName name="Rb" localSheetId="9">#REF!</definedName>
    <definedName name="Rb" localSheetId="5">#REF!</definedName>
    <definedName name="Rb" localSheetId="10">#REF!</definedName>
    <definedName name="Rb" localSheetId="6">#REF!</definedName>
    <definedName name="Rb" localSheetId="13">#REF!</definedName>
    <definedName name="Rb" localSheetId="12">#REF!</definedName>
    <definedName name="Rb">#REF!</definedName>
    <definedName name="Rd" localSheetId="9">#REF!</definedName>
    <definedName name="Rd" localSheetId="5">#REF!</definedName>
    <definedName name="Rd" localSheetId="10">#REF!</definedName>
    <definedName name="Rd" localSheetId="6">#REF!</definedName>
    <definedName name="Rd" localSheetId="13">#REF!</definedName>
    <definedName name="Rd" localSheetId="12">#REF!</definedName>
    <definedName name="Rd">#REF!</definedName>
    <definedName name="rds" localSheetId="9">#REF!</definedName>
    <definedName name="rds" localSheetId="5">#REF!</definedName>
    <definedName name="rds" localSheetId="10">#REF!</definedName>
    <definedName name="rds" localSheetId="6">#REF!</definedName>
    <definedName name="rds" localSheetId="13">#REF!</definedName>
    <definedName name="rds" localSheetId="12">#REF!</definedName>
    <definedName name="rds">#REF!</definedName>
    <definedName name="Re" localSheetId="9">#REF!</definedName>
    <definedName name="Re" localSheetId="5">#REF!</definedName>
    <definedName name="Re" localSheetId="10">#REF!</definedName>
    <definedName name="Re" localSheetId="6">#REF!</definedName>
    <definedName name="Re" localSheetId="13">#REF!</definedName>
    <definedName name="Re" localSheetId="12">#REF!</definedName>
    <definedName name="Re">#REF!</definedName>
    <definedName name="recaptrig" localSheetId="9">#REF!</definedName>
    <definedName name="recaptrig" localSheetId="5">#REF!</definedName>
    <definedName name="recaptrig" localSheetId="10">#REF!</definedName>
    <definedName name="recaptrig" localSheetId="6">#REF!</definedName>
    <definedName name="recaptrig" localSheetId="13">#REF!</definedName>
    <definedName name="recaptrig" localSheetId="12">#REF!</definedName>
    <definedName name="recaptrig">#REF!</definedName>
    <definedName name="RECEBO" localSheetId="12">#REF!</definedName>
    <definedName name="RECEBO">#REF!</definedName>
    <definedName name="Recorder" localSheetId="12">#REF!</definedName>
    <definedName name="Recorder">#REF!</definedName>
    <definedName name="RECURSOS" localSheetId="10">#REF!</definedName>
    <definedName name="RECURSOS" localSheetId="12">'[99]REC-COD,'!$A$1:$D$962</definedName>
    <definedName name="RECURSOS">#REF!</definedName>
    <definedName name="REDESALCANTARILLADOTABLA1.2" localSheetId="10">#REF!</definedName>
    <definedName name="REDESALCANTARILLADOTABLA1.2" localSheetId="12">'[6]INFORMACIÓN REFERENCIA'!$B$330:$F$341</definedName>
    <definedName name="REDESALCANTARILLADOTABLA1.2">#REF!</definedName>
    <definedName name="REDESALCANTARILLADOTABLA1.4" localSheetId="10">#REF!</definedName>
    <definedName name="REDESALCANTARILLADOTABLA1.4" localSheetId="12">'[6]INFORMACIÓN REFERENCIA'!$B$352:$F$364</definedName>
    <definedName name="REDESALCANTARILLADOTABLA1.4">#REF!</definedName>
    <definedName name="REDESALCANTARILLADOTABLA1.5" localSheetId="9">#REF!</definedName>
    <definedName name="REDESALCANTARILLADOTABLA1.5" localSheetId="5">#REF!</definedName>
    <definedName name="REDESALCANTARILLADOTABLA1.5" localSheetId="10">#REF!</definedName>
    <definedName name="REDESALCANTARILLADOTABLA1.5" localSheetId="6">#REF!</definedName>
    <definedName name="REDESALCANTARILLADOTABLA1.5" localSheetId="13">#REF!</definedName>
    <definedName name="REDESALCANTARILLADOTABLA1.5" localSheetId="12">#REF!</definedName>
    <definedName name="REDESALCANTARILLADOTABLA1.5">#REF!</definedName>
    <definedName name="REDESTABLA6.1" localSheetId="10">#REF!</definedName>
    <definedName name="REDESTABLA6.1" localSheetId="12">'[6]INFORMACIÓN REFERENCIA'!$B$245:$E$256</definedName>
    <definedName name="REDESTABLA6.1">#REF!</definedName>
    <definedName name="REDESTABLA6.2" localSheetId="10">#REF!</definedName>
    <definedName name="REDESTABLA6.2" localSheetId="12">'[6]INFORMACIÓN REFERENCIA'!$B$260:$K$272</definedName>
    <definedName name="REDESTABLA6.2">#REF!</definedName>
    <definedName name="REDESTABLA6.3" localSheetId="10">#REF!</definedName>
    <definedName name="REDESTABLA6.3" localSheetId="12">'[6]INFORMACIÓN REFERENCIA'!$B$276:$C$287</definedName>
    <definedName name="REDESTABLA6.3">#REF!</definedName>
    <definedName name="REFERENCIAPROYECTOS" localSheetId="10">#REF!</definedName>
    <definedName name="REFERENCIAPROYECTOS" localSheetId="12">[6]REFERENCIAS!$A$3:$F$24</definedName>
    <definedName name="REFERENCIAPROYECTOS">#REF!</definedName>
    <definedName name="Referido" localSheetId="10">#REF!</definedName>
    <definedName name="Referido" localSheetId="12">[65]FOTOGRAFIAS!$B$2:$B$2134</definedName>
    <definedName name="Referido">#REF!</definedName>
    <definedName name="REFMAR" localSheetId="9">#REF!</definedName>
    <definedName name="REFMAR" localSheetId="5">#REF!</definedName>
    <definedName name="REFMAR" localSheetId="10">#REF!</definedName>
    <definedName name="REFMAR" localSheetId="6">#REF!</definedName>
    <definedName name="REFMAR" localSheetId="13">#REF!</definedName>
    <definedName name="REFMAR" localSheetId="12">#REF!</definedName>
    <definedName name="REFMAR">#REF!</definedName>
    <definedName name="REG" localSheetId="10">#REF!&gt;2.5</definedName>
    <definedName name="REG" localSheetId="12">'[100]Estado Resumen'!XFC1&gt;2.5</definedName>
    <definedName name="REG">#REF!&gt;2.5</definedName>
    <definedName name="REGBT">#N/A</definedName>
    <definedName name="rege" localSheetId="9" hidden="1">{"TAB1",#N/A,TRUE,"GENERAL";"TAB2",#N/A,TRUE,"GENERAL";"TAB3",#N/A,TRUE,"GENERAL";"TAB4",#N/A,TRUE,"GENERAL";"TAB5",#N/A,TRUE,"GENERAL"}</definedName>
    <definedName name="rege" localSheetId="5" hidden="1">{"TAB1",#N/A,TRUE,"GENERAL";"TAB2",#N/A,TRUE,"GENERAL";"TAB3",#N/A,TRUE,"GENERAL";"TAB4",#N/A,TRUE,"GENERAL";"TAB5",#N/A,TRUE,"GENERAL"}</definedName>
    <definedName name="rege" localSheetId="10" hidden="1">{"TAB1",#N/A,TRUE,"GENERAL";"TAB2",#N/A,TRUE,"GENERAL";"TAB3",#N/A,TRUE,"GENERAL";"TAB4",#N/A,TRUE,"GENERAL";"TAB5",#N/A,TRUE,"GENERAL"}</definedName>
    <definedName name="rege" localSheetId="6" hidden="1">{"TAB1",#N/A,TRUE,"GENERAL";"TAB2",#N/A,TRUE,"GENERAL";"TAB3",#N/A,TRUE,"GENERAL";"TAB4",#N/A,TRUE,"GENERAL";"TAB5",#N/A,TRUE,"GENERAL"}</definedName>
    <definedName name="rege" localSheetId="13" hidden="1">{"TAB1",#N/A,TRUE,"GENERAL";"TAB2",#N/A,TRUE,"GENERAL";"TAB3",#N/A,TRUE,"GENERAL";"TAB4",#N/A,TRUE,"GENERAL";"TAB5",#N/A,TRUE,"GENERAL"}</definedName>
    <definedName name="rege" localSheetId="12" hidden="1">{"TAB1",#N/A,TRUE,"GENERAL";"TAB2",#N/A,TRUE,"GENERAL";"TAB3",#N/A,TRUE,"GENERAL";"TAB4",#N/A,TRUE,"GENERAL";"TAB5",#N/A,TRUE,"GENERAL"}</definedName>
    <definedName name="rege" hidden="1">{"TAB1",#N/A,TRUE,"GENERAL";"TAB2",#N/A,TRUE,"GENERAL";"TAB3",#N/A,TRUE,"GENERAL";"TAB4",#N/A,TRUE,"GENERAL";"TAB5",#N/A,TRUE,"GENERAL"}</definedName>
    <definedName name="regional" localSheetId="10">#REF!</definedName>
    <definedName name="regional" localSheetId="12">[34]CARRETERAS!$A$2</definedName>
    <definedName name="regional">#REF!</definedName>
    <definedName name="REGRESA" localSheetId="9">#REF!</definedName>
    <definedName name="REGRESA" localSheetId="5">#REF!</definedName>
    <definedName name="REGRESA" localSheetId="10">#REF!</definedName>
    <definedName name="REGRESA" localSheetId="6">#REF!</definedName>
    <definedName name="REGRESA" localSheetId="13">#REF!</definedName>
    <definedName name="REGRESA" localSheetId="12">#REF!</definedName>
    <definedName name="REGRESA">#REF!</definedName>
    <definedName name="regresd" localSheetId="9"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2"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2" hidden="1">{"TAB1",#N/A,TRUE,"GENERAL";"TAB2",#N/A,TRUE,"GENERAL";"TAB3",#N/A,TRUE,"GENERAL";"TAB4",#N/A,TRUE,"GENERAL";"TAB5",#N/A,TRUE,"GENERAL"}</definedName>
    <definedName name="regthio" hidden="1">{"TAB1",#N/A,TRUE,"GENERAL";"TAB2",#N/A,TRUE,"GENERAL";"TAB3",#N/A,TRUE,"GENERAL";"TAB4",#N/A,TRUE,"GENERAL";"TAB5",#N/A,TRUE,"GENERAL"}</definedName>
    <definedName name="REGULAR" localSheetId="9">#REF!&gt;2.5</definedName>
    <definedName name="REGULAR" localSheetId="10">#REF!&gt;2.5</definedName>
    <definedName name="REGULAR" localSheetId="6">#REF!&gt;2.5</definedName>
    <definedName name="REGULAR" localSheetId="12">'[101]ESTADO VÍA-CRIT.TECNICO'!XFC1&gt;2.5</definedName>
    <definedName name="REGULAR">#REF!&gt;2.5</definedName>
    <definedName name="REGULAR4006" localSheetId="9">#REF!</definedName>
    <definedName name="REGULAR4006" localSheetId="5">#REF!</definedName>
    <definedName name="REGULAR4006" localSheetId="10">#REF!</definedName>
    <definedName name="REGULAR4006" localSheetId="6">#REF!</definedName>
    <definedName name="REGULAR4006" localSheetId="13">#REF!</definedName>
    <definedName name="REGULAR4006" localSheetId="12">#REF!</definedName>
    <definedName name="REGULAR4006">#REF!</definedName>
    <definedName name="REGULAR4006A" localSheetId="9">#REF!</definedName>
    <definedName name="REGULAR4006A" localSheetId="5">#REF!</definedName>
    <definedName name="REGULAR4006A" localSheetId="10">#REF!</definedName>
    <definedName name="REGULAR4006A" localSheetId="6">#REF!</definedName>
    <definedName name="REGULAR4006A" localSheetId="13">#REF!</definedName>
    <definedName name="REGULAR4006A" localSheetId="12">#REF!</definedName>
    <definedName name="REGULAR4006A">#REF!</definedName>
    <definedName name="REGULAR40CN01" localSheetId="9">#REF!</definedName>
    <definedName name="REGULAR40CN01" localSheetId="5">#REF!</definedName>
    <definedName name="REGULAR40CN01" localSheetId="10">#REF!</definedName>
    <definedName name="REGULAR40CN01" localSheetId="6">#REF!</definedName>
    <definedName name="REGULAR40CN01" localSheetId="13">#REF!</definedName>
    <definedName name="REGULAR40CN01" localSheetId="12">#REF!</definedName>
    <definedName name="REGULAR40CN01">#REF!</definedName>
    <definedName name="REGULAR40CNA" localSheetId="9">#REF!</definedName>
    <definedName name="REGULAR40CNA" localSheetId="5">#REF!</definedName>
    <definedName name="REGULAR40CNA" localSheetId="10">#REF!</definedName>
    <definedName name="REGULAR40CNA" localSheetId="6">#REF!</definedName>
    <definedName name="REGULAR40CNA" localSheetId="13">#REF!</definedName>
    <definedName name="REGULAR40CNA" localSheetId="12">#REF!</definedName>
    <definedName name="REGULAR40CNA">#REF!</definedName>
    <definedName name="REGULAR40CNB" localSheetId="9">#REF!</definedName>
    <definedName name="REGULAR40CNB" localSheetId="5">#REF!</definedName>
    <definedName name="REGULAR40CNB" localSheetId="10">#REF!</definedName>
    <definedName name="REGULAR40CNB" localSheetId="6">#REF!</definedName>
    <definedName name="REGULAR40CNB" localSheetId="13">#REF!</definedName>
    <definedName name="REGULAR40CNB" localSheetId="12">#REF!</definedName>
    <definedName name="REGULAR40CNB">#REF!</definedName>
    <definedName name="REGULAR55CN01" localSheetId="9">#REF!</definedName>
    <definedName name="REGULAR55CN01" localSheetId="5">#REF!</definedName>
    <definedName name="REGULAR55CN01" localSheetId="10">#REF!</definedName>
    <definedName name="REGULAR55CN01" localSheetId="6">#REF!</definedName>
    <definedName name="REGULAR55CN01" localSheetId="13">#REF!</definedName>
    <definedName name="REGULAR55CN01" localSheetId="12">#REF!</definedName>
    <definedName name="REGULAR55CN01">#REF!</definedName>
    <definedName name="REGULAR55CN03" localSheetId="9">#REF!</definedName>
    <definedName name="REGULAR55CN03" localSheetId="5">#REF!</definedName>
    <definedName name="REGULAR55CN03" localSheetId="10">#REF!</definedName>
    <definedName name="REGULAR55CN03" localSheetId="6">#REF!</definedName>
    <definedName name="REGULAR55CN03" localSheetId="13">#REF!</definedName>
    <definedName name="REGULAR55CN03" localSheetId="12">#REF!</definedName>
    <definedName name="REGULAR55CN03">#REF!</definedName>
    <definedName name="REGULAR5607" localSheetId="9">#REF!</definedName>
    <definedName name="REGULAR5607" localSheetId="5">#REF!</definedName>
    <definedName name="REGULAR5607" localSheetId="10">#REF!</definedName>
    <definedName name="REGULAR5607" localSheetId="6">#REF!</definedName>
    <definedName name="REGULAR5607" localSheetId="13">#REF!</definedName>
    <definedName name="REGULAR5607" localSheetId="12">#REF!</definedName>
    <definedName name="REGULAR5607">#REF!</definedName>
    <definedName name="REGULARAFIR5607" localSheetId="9">#REF!</definedName>
    <definedName name="REGULARAFIR5607" localSheetId="5">#REF!</definedName>
    <definedName name="REGULARAFIR5607" localSheetId="10">#REF!</definedName>
    <definedName name="REGULARAFIR5607" localSheetId="6">#REF!</definedName>
    <definedName name="REGULARAFIR5607" localSheetId="13">#REF!</definedName>
    <definedName name="REGULARAFIR5607" localSheetId="12">#REF!</definedName>
    <definedName name="REGULARAFIR5607">#REF!</definedName>
    <definedName name="Reimbursement">"Reembolso"</definedName>
    <definedName name="REJHE" localSheetId="9" hidden="1">{"via1",#N/A,TRUE,"general";"via2",#N/A,TRUE,"general";"via3",#N/A,TRUE,"general"}</definedName>
    <definedName name="REJHE" localSheetId="5" hidden="1">{"via1",#N/A,TRUE,"general";"via2",#N/A,TRUE,"general";"via3",#N/A,TRUE,"general"}</definedName>
    <definedName name="REJHE" localSheetId="10" hidden="1">{"via1",#N/A,TRUE,"general";"via2",#N/A,TRUE,"general";"via3",#N/A,TRUE,"general"}</definedName>
    <definedName name="REJHE" localSheetId="6" hidden="1">{"via1",#N/A,TRUE,"general";"via2",#N/A,TRUE,"general";"via3",#N/A,TRUE,"general"}</definedName>
    <definedName name="REJHE" localSheetId="13" hidden="1">{"via1",#N/A,TRUE,"general";"via2",#N/A,TRUE,"general";"via3",#N/A,TRUE,"general"}</definedName>
    <definedName name="REJHE" localSheetId="12" hidden="1">{"via1",#N/A,TRUE,"general";"via2",#N/A,TRUE,"general";"via3",#N/A,TRUE,"general"}</definedName>
    <definedName name="REJHE" hidden="1">{"via1",#N/A,TRUE,"general";"via2",#N/A,TRUE,"general";"via3",#N/A,TRUE,"general"}</definedName>
    <definedName name="RELACUION" localSheetId="9">#REF!</definedName>
    <definedName name="RELACUION" localSheetId="5">#REF!</definedName>
    <definedName name="RELACUION" localSheetId="10">#REF!</definedName>
    <definedName name="RELACUION" localSheetId="6">#REF!</definedName>
    <definedName name="RELACUION" localSheetId="13">#REF!</definedName>
    <definedName name="RELACUION" localSheetId="12">#REF!</definedName>
    <definedName name="RELACUION">#REF!</definedName>
    <definedName name="rell" localSheetId="9">#REF!</definedName>
    <definedName name="rell" localSheetId="5">#REF!</definedName>
    <definedName name="rell" localSheetId="10">#REF!</definedName>
    <definedName name="rell" localSheetId="6">#REF!</definedName>
    <definedName name="rell" localSheetId="13">#REF!</definedName>
    <definedName name="rell" localSheetId="12">#REF!</definedName>
    <definedName name="rell">#REF!</definedName>
    <definedName name="relle" localSheetId="9">#REF!</definedName>
    <definedName name="relle" localSheetId="5">#REF!</definedName>
    <definedName name="relle" localSheetId="10">#REF!</definedName>
    <definedName name="relle" localSheetId="6">#REF!</definedName>
    <definedName name="relle" localSheetId="13">#REF!</definedName>
    <definedName name="relle" localSheetId="12">#REF!</definedName>
    <definedName name="relle">#REF!</definedName>
    <definedName name="relleno" localSheetId="9">#REF!</definedName>
    <definedName name="relleno" localSheetId="5">#REF!</definedName>
    <definedName name="relleno" localSheetId="10">#REF!</definedName>
    <definedName name="relleno" localSheetId="6">#REF!</definedName>
    <definedName name="relleno" localSheetId="13">#REF!</definedName>
    <definedName name="relleno" localSheetId="12">#REF!</definedName>
    <definedName name="relleno">#REF!</definedName>
    <definedName name="RELLG" localSheetId="9">#REF!</definedName>
    <definedName name="RELLG" localSheetId="5">#REF!</definedName>
    <definedName name="RELLG" localSheetId="10">#REF!</definedName>
    <definedName name="RELLG" localSheetId="6">#REF!</definedName>
    <definedName name="RELLG" localSheetId="13">#REF!</definedName>
    <definedName name="RELLG" localSheetId="12">#REF!</definedName>
    <definedName name="RELLG">#REF!</definedName>
    <definedName name="remb" localSheetId="10">#REF!</definedName>
    <definedName name="remb" localSheetId="12">'[102]330.1'!$H$52</definedName>
    <definedName name="remb">#REF!</definedName>
    <definedName name="rendimiento" localSheetId="9">#REF!</definedName>
    <definedName name="rendimiento" localSheetId="5">#REF!</definedName>
    <definedName name="rendimiento" localSheetId="10">#REF!</definedName>
    <definedName name="rendimiento" localSheetId="6">#REF!</definedName>
    <definedName name="rendimiento" localSheetId="13">#REF!</definedName>
    <definedName name="rendimiento" localSheetId="12">#REF!</definedName>
    <definedName name="rendimiento">#REF!</definedName>
    <definedName name="RENT" localSheetId="9">#REF!</definedName>
    <definedName name="RENT" localSheetId="5">#REF!</definedName>
    <definedName name="RENT" localSheetId="10">#REF!</definedName>
    <definedName name="RENT" localSheetId="6">#REF!</definedName>
    <definedName name="RENT" localSheetId="13">#REF!</definedName>
    <definedName name="RENT" localSheetId="12">#REF!</definedName>
    <definedName name="RENT">#REF!</definedName>
    <definedName name="REP.PAV">'[13]factores A.N.'!$F$15:$F$69</definedName>
    <definedName name="REPAY" localSheetId="9">#REF!</definedName>
    <definedName name="REPAY" localSheetId="5">#REF!</definedName>
    <definedName name="REPAY" localSheetId="10">#REF!</definedName>
    <definedName name="REPAY" localSheetId="6">#REF!</definedName>
    <definedName name="REPAY" localSheetId="13">#REF!</definedName>
    <definedName name="REPAY" localSheetId="12">#REF!</definedName>
    <definedName name="REPAY">#REF!</definedName>
    <definedName name="repello" localSheetId="9">#REF!</definedName>
    <definedName name="repello" localSheetId="5">#REF!</definedName>
    <definedName name="repello" localSheetId="10">#REF!</definedName>
    <definedName name="repello" localSheetId="6">#REF!</definedName>
    <definedName name="repello" localSheetId="13">#REF!</definedName>
    <definedName name="repello" localSheetId="12">#REF!</definedName>
    <definedName name="repello">#REF!</definedName>
    <definedName name="replanteo" localSheetId="9">#REF!</definedName>
    <definedName name="replanteo" localSheetId="5">#REF!</definedName>
    <definedName name="replanteo" localSheetId="10">#REF!</definedName>
    <definedName name="replanteo" localSheetId="6">#REF!</definedName>
    <definedName name="replanteo" localSheetId="13">#REF!</definedName>
    <definedName name="replanteo" localSheetId="12">#REF!</definedName>
    <definedName name="replanteo">#REF!</definedName>
    <definedName name="REPOSICIONACU" localSheetId="10">#REF!</definedName>
    <definedName name="REPOSICIONACU" localSheetId="12">'[6]INFORMACIÓN REFERENCIA'!$B$674:$H$685</definedName>
    <definedName name="REPOSICIONACU">#REF!</definedName>
    <definedName name="REPOSICIONACUREDES" localSheetId="10">#REF!</definedName>
    <definedName name="REPOSICIONACUREDES" localSheetId="12">'[6]INFORMACIÓN REFERENCIA'!$B$688:$D$699</definedName>
    <definedName name="REPOSICIONACUREDES">#REF!</definedName>
    <definedName name="REPOSICIONALC" localSheetId="10">#REF!</definedName>
    <definedName name="REPOSICIONALC" localSheetId="12">'[6]INFORMACIÓN REFERENCIA'!$B$704:$D$715</definedName>
    <definedName name="REPOSICIONALC">#REF!</definedName>
    <definedName name="REPOSICIONALCREDES" localSheetId="10">#REF!</definedName>
    <definedName name="REPOSICIONALCREDES" localSheetId="12">'[6]INFORMACIÓN REFERENCIA'!$B$718:$O$729</definedName>
    <definedName name="REPOSICIONALCREDES">#REF!</definedName>
    <definedName name="REPROGRAMACION" localSheetId="9">#REF!</definedName>
    <definedName name="REPROGRAMACION" localSheetId="5">#REF!</definedName>
    <definedName name="REPROGRAMACION" localSheetId="10">#REF!</definedName>
    <definedName name="REPROGRAMACION" localSheetId="6">#REF!</definedName>
    <definedName name="REPROGRAMACION" localSheetId="13">#REF!</definedName>
    <definedName name="REPROGRAMACION" localSheetId="12">#REF!</definedName>
    <definedName name="REPROGRAMACION">#REF!</definedName>
    <definedName name="req" localSheetId="9">#REF!</definedName>
    <definedName name="req" localSheetId="5">#REF!</definedName>
    <definedName name="req" localSheetId="10">#REF!</definedName>
    <definedName name="req" localSheetId="6">#REF!</definedName>
    <definedName name="req" localSheetId="13">#REF!</definedName>
    <definedName name="req" localSheetId="12">#REF!</definedName>
    <definedName name="req">#REF!</definedName>
    <definedName name="Required_Delivery" localSheetId="9">#REF!</definedName>
    <definedName name="Required_Delivery" localSheetId="5">#REF!</definedName>
    <definedName name="Required_Delivery" localSheetId="10">#REF!</definedName>
    <definedName name="Required_Delivery" localSheetId="6">#REF!</definedName>
    <definedName name="Required_Delivery" localSheetId="13">#REF!</definedName>
    <definedName name="Required_Delivery" localSheetId="12">#REF!</definedName>
    <definedName name="Required_Delivery">#REF!</definedName>
    <definedName name="rer" localSheetId="9" hidden="1">{"via1",#N/A,TRUE,"general";"via2",#N/A,TRUE,"general";"via3",#N/A,TRUE,"general"}</definedName>
    <definedName name="rer" localSheetId="5" hidden="1">{"via1",#N/A,TRUE,"general";"via2",#N/A,TRUE,"general";"via3",#N/A,TRUE,"general"}</definedName>
    <definedName name="rer" localSheetId="10" hidden="1">{"via1",#N/A,TRUE,"general";"via2",#N/A,TRUE,"general";"via3",#N/A,TRUE,"general"}</definedName>
    <definedName name="rer" localSheetId="6" hidden="1">{"via1",#N/A,TRUE,"general";"via2",#N/A,TRUE,"general";"via3",#N/A,TRUE,"general"}</definedName>
    <definedName name="rer" localSheetId="13" hidden="1">{"via1",#N/A,TRUE,"general";"via2",#N/A,TRUE,"general";"via3",#N/A,TRUE,"general"}</definedName>
    <definedName name="rer" localSheetId="12"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2"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5" hidden="1">{"TAB1",#N/A,TRUE,"GENERAL";"TAB2",#N/A,TRUE,"GENERAL";"TAB3",#N/A,TRUE,"GENERAL";"TAB4",#N/A,TRUE,"GENERAL";"TAB5",#N/A,TRUE,"GENERAL"}</definedName>
    <definedName name="rerg" localSheetId="10" hidden="1">{"TAB1",#N/A,TRUE,"GENERAL";"TAB2",#N/A,TRUE,"GENERAL";"TAB3",#N/A,TRUE,"GENERAL";"TAB4",#N/A,TRUE,"GENERAL";"TAB5",#N/A,TRUE,"GENERAL"}</definedName>
    <definedName name="rerg" localSheetId="6" hidden="1">{"TAB1",#N/A,TRUE,"GENERAL";"TAB2",#N/A,TRUE,"GENERAL";"TAB3",#N/A,TRUE,"GENERAL";"TAB4",#N/A,TRUE,"GENERAL";"TAB5",#N/A,TRUE,"GENERAL"}</definedName>
    <definedName name="rerg" localSheetId="13" hidden="1">{"TAB1",#N/A,TRUE,"GENERAL";"TAB2",#N/A,TRUE,"GENERAL";"TAB3",#N/A,TRUE,"GENERAL";"TAB4",#N/A,TRUE,"GENERAL";"TAB5",#N/A,TRUE,"GENERAL"}</definedName>
    <definedName name="rerg" localSheetId="12"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2" hidden="1">{"TAB1",#N/A,TRUE,"GENERAL";"TAB2",#N/A,TRUE,"GENERAL";"TAB3",#N/A,TRUE,"GENERAL";"TAB4",#N/A,TRUE,"GENERAL";"TAB5",#N/A,TRUE,"GENERAL"}</definedName>
    <definedName name="rerrrrw" hidden="1">{"TAB1",#N/A,TRUE,"GENERAL";"TAB2",#N/A,TRUE,"GENERAL";"TAB3",#N/A,TRUE,"GENERAL";"TAB4",#N/A,TRUE,"GENERAL";"TAB5",#N/A,TRUE,"GENERAL"}</definedName>
    <definedName name="RESI" localSheetId="9" hidden="1">{#N/A,#N/A,TRUE,"INGENIERIA";#N/A,#N/A,TRUE,"COMPRAS";#N/A,#N/A,TRUE,"DIRECCION";#N/A,#N/A,TRUE,"RESUMEN"}</definedName>
    <definedName name="RESI" localSheetId="5" hidden="1">{#N/A,#N/A,TRUE,"INGENIERIA";#N/A,#N/A,TRUE,"COMPRAS";#N/A,#N/A,TRUE,"DIRECCION";#N/A,#N/A,TRUE,"RESUMEN"}</definedName>
    <definedName name="RESI" localSheetId="10" hidden="1">{#N/A,#N/A,TRUE,"INGENIERIA";#N/A,#N/A,TRUE,"COMPRAS";#N/A,#N/A,TRUE,"DIRECCION";#N/A,#N/A,TRUE,"RESUMEN"}</definedName>
    <definedName name="RESI" localSheetId="6" hidden="1">{#N/A,#N/A,TRUE,"INGENIERIA";#N/A,#N/A,TRUE,"COMPRAS";#N/A,#N/A,TRUE,"DIRECCION";#N/A,#N/A,TRUE,"RESUMEN"}</definedName>
    <definedName name="RESI" localSheetId="13" hidden="1">{#N/A,#N/A,TRUE,"INGENIERIA";#N/A,#N/A,TRUE,"COMPRAS";#N/A,#N/A,TRUE,"DIRECCION";#N/A,#N/A,TRUE,"RESUMEN"}</definedName>
    <definedName name="RESI" localSheetId="12" hidden="1">{#N/A,#N/A,TRUE,"INGENIERIA";#N/A,#N/A,TRUE,"COMPRAS";#N/A,#N/A,TRUE,"DIRECCION";#N/A,#N/A,TRUE,"RESUMEN"}</definedName>
    <definedName name="RESI" hidden="1">{#N/A,#N/A,TRUE,"INGENIERIA";#N/A,#N/A,TRUE,"COMPRAS";#N/A,#N/A,TRUE,"DIRECCION";#N/A,#N/A,TRUE,"RESUMEN"}</definedName>
    <definedName name="residente" localSheetId="10">#REF!</definedName>
    <definedName name="residente" localSheetId="12">'[34]GENERALIDADES '!$E$9</definedName>
    <definedName name="residente">#REF!</definedName>
    <definedName name="Resistenciaconductor" localSheetId="9">#REF!</definedName>
    <definedName name="Resistenciaconductor" localSheetId="5">#REF!</definedName>
    <definedName name="Resistenciaconductor" localSheetId="10">#REF!</definedName>
    <definedName name="Resistenciaconductor" localSheetId="6">#REF!</definedName>
    <definedName name="Resistenciaconductor" localSheetId="12">[54]Modelo!#REF!</definedName>
    <definedName name="Resistenciaconductor">#REF!</definedName>
    <definedName name="RESU" localSheetId="9">#REF!</definedName>
    <definedName name="RESU" localSheetId="5">#REF!</definedName>
    <definedName name="RESU" localSheetId="10">#REF!</definedName>
    <definedName name="RESU" localSheetId="6">#REF!</definedName>
    <definedName name="RESU" localSheetId="13">#REF!</definedName>
    <definedName name="RESU" localSheetId="12">#REF!</definedName>
    <definedName name="RESU">#REF!</definedName>
    <definedName name="resul" localSheetId="9">#REF!</definedName>
    <definedName name="resul" localSheetId="5">#REF!</definedName>
    <definedName name="resul" localSheetId="10">#REF!</definedName>
    <definedName name="resul" localSheetId="6">#REF!</definedName>
    <definedName name="resul" localSheetId="13">#REF!</definedName>
    <definedName name="resul" localSheetId="12">#REF!</definedName>
    <definedName name="resul">#REF!</definedName>
    <definedName name="resultado" localSheetId="9">#REF!</definedName>
    <definedName name="resultado" localSheetId="5">#REF!</definedName>
    <definedName name="resultado" localSheetId="10">#REF!</definedName>
    <definedName name="resultado" localSheetId="6">#REF!</definedName>
    <definedName name="resultado" localSheetId="13">#REF!</definedName>
    <definedName name="resultado" localSheetId="12">#REF!</definedName>
    <definedName name="resultado">#REF!</definedName>
    <definedName name="RESUM" localSheetId="10">#REF!</definedName>
    <definedName name="RESUM" localSheetId="12">'[85]1'!#REF!</definedName>
    <definedName name="RESUM">#REF!</definedName>
    <definedName name="resum2" localSheetId="10">#REF!</definedName>
    <definedName name="resum2" localSheetId="12">'[14]PU (2)'!#REF!</definedName>
    <definedName name="resum2">#REF!</definedName>
    <definedName name="resumen" localSheetId="9">#REF!</definedName>
    <definedName name="resumen" localSheetId="5">#REF!</definedName>
    <definedName name="resumen" localSheetId="10">#REF!</definedName>
    <definedName name="resumen" localSheetId="6">#REF!</definedName>
    <definedName name="resumen" localSheetId="13">#REF!</definedName>
    <definedName name="resumen" localSheetId="12">#REF!</definedName>
    <definedName name="resumen">#REF!</definedName>
    <definedName name="RESUMENALCANTARILLADO" localSheetId="9">#REF!</definedName>
    <definedName name="RESUMENALCANTARILLADO" localSheetId="5">#REF!</definedName>
    <definedName name="RESUMENALCANTARILLADO" localSheetId="10">#REF!</definedName>
    <definedName name="RESUMENALCANTARILLADO" localSheetId="6">#REF!</definedName>
    <definedName name="RESUMENALCANTARILLADO" localSheetId="13">#REF!</definedName>
    <definedName name="RESUMENALCANTARILLADO" localSheetId="12">#REF!</definedName>
    <definedName name="RESUMENALCANTARILLADO">#REF!</definedName>
    <definedName name="ResumenAPU" localSheetId="10">#REF!</definedName>
    <definedName name="ResumenAPU" localSheetId="12">[73]ResumenMaterial!$A$12:$AB$169</definedName>
    <definedName name="ResumenAPU">#REF!</definedName>
    <definedName name="RESUMENCOSTOSOPERACIÓN" localSheetId="10">#REF!</definedName>
    <definedName name="RESUMENCOSTOSOPERACIÓN" localSheetId="12">'[6]CALCULO COSTOS DE OPERACIÓN'!$B$6:$Q$41</definedName>
    <definedName name="RESUMENCOSTOSOPERACIÓN">#REF!</definedName>
    <definedName name="RESUMENINVERSIONESACU" localSheetId="10">#REF!</definedName>
    <definedName name="RESUMENINVERSIONESACU" localSheetId="12">'[6]CALCULO POI'!$A$6:$M$41</definedName>
    <definedName name="RESUMENINVERSIONESACU">#REF!</definedName>
    <definedName name="RESUMENINVERSIONESACUEDUCTO" localSheetId="10">#REF!</definedName>
    <definedName name="RESUMENINVERSIONESACUEDUCTO" localSheetId="12">'[6]CALCULO POI'!$A$6:$M$41</definedName>
    <definedName name="RESUMENINVERSIONESACUEDUCTO">#REF!</definedName>
    <definedName name="RESUMENINVERSIONESALC" localSheetId="10">#REF!</definedName>
    <definedName name="RESUMENINVERSIONESALC" localSheetId="12">'[6]CALCULO POI'!$A$202:$K$237</definedName>
    <definedName name="RESUMENINVERSIONESALC">#REF!</definedName>
    <definedName name="RESUMENMODELODEMANDA" localSheetId="9">#REF!</definedName>
    <definedName name="RESUMENMODELODEMANDA" localSheetId="5">#REF!</definedName>
    <definedName name="RESUMENMODELODEMANDA" localSheetId="10">#REF!</definedName>
    <definedName name="RESUMENMODELODEMANDA" localSheetId="6">#REF!</definedName>
    <definedName name="RESUMENMODELODEMANDA" localSheetId="13">#REF!</definedName>
    <definedName name="RESUMENMODELODEMANDA" localSheetId="12">#REF!</definedName>
    <definedName name="RESUMENMODELODEMANDA">#REF!</definedName>
    <definedName name="RESUMENOPTIMIZACIONACU" localSheetId="10">#REF!</definedName>
    <definedName name="RESUMENOPTIMIZACIONACU" localSheetId="12">'[6]CALCULO POI'!$A$46:$L$81</definedName>
    <definedName name="RESUMENOPTIMIZACIONACU">#REF!</definedName>
    <definedName name="RESUMENOPTIMIZACIONALC" localSheetId="10">#REF!</definedName>
    <definedName name="RESUMENOPTIMIZACIONALC" localSheetId="12">'[6]CALCULO POI'!$A$242:$I$277</definedName>
    <definedName name="RESUMENOPTIMIZACIONALC">#REF!</definedName>
    <definedName name="RET" localSheetId="9">#REF!</definedName>
    <definedName name="RET" localSheetId="5">#REF!</definedName>
    <definedName name="RET" localSheetId="10">#REF!</definedName>
    <definedName name="RET" localSheetId="6">#REF!</definedName>
    <definedName name="RET" localSheetId="13">#REF!</definedName>
    <definedName name="RET" localSheetId="12">#REF!</definedName>
    <definedName name="RET">#REF!</definedName>
    <definedName name="RETDT" localSheetId="9">#REF!</definedName>
    <definedName name="RETDT" localSheetId="5">#REF!</definedName>
    <definedName name="RETDT" localSheetId="10">#REF!</definedName>
    <definedName name="RETDT" localSheetId="6">#REF!</definedName>
    <definedName name="RETDT" localSheetId="13">#REF!</definedName>
    <definedName name="RETDT" localSheetId="12">#REF!</definedName>
    <definedName name="RETDT">#REF!</definedName>
    <definedName name="Retenc" localSheetId="9">#REF!</definedName>
    <definedName name="Retenc" localSheetId="10">#REF!</definedName>
    <definedName name="Retenc" localSheetId="6">#REF!</definedName>
    <definedName name="Retenc" localSheetId="12">#REF!</definedName>
    <definedName name="Retenc">#REF!</definedName>
    <definedName name="retiroarbol" localSheetId="9">#REF!</definedName>
    <definedName name="retiroarbol" localSheetId="5">#REF!</definedName>
    <definedName name="retiroarbol" localSheetId="10">#REF!</definedName>
    <definedName name="retiroarbol" localSheetId="6">#REF!</definedName>
    <definedName name="retiroarbol" localSheetId="13">#REF!</definedName>
    <definedName name="retiroarbol" localSheetId="12">#REF!</definedName>
    <definedName name="retiroarbol">#REF!</definedName>
    <definedName name="retirocorte" localSheetId="9">#REF!</definedName>
    <definedName name="retirocorte" localSheetId="5">#REF!</definedName>
    <definedName name="retirocorte" localSheetId="10">#REF!</definedName>
    <definedName name="retirocorte" localSheetId="6">#REF!</definedName>
    <definedName name="retirocorte" localSheetId="13">#REF!</definedName>
    <definedName name="retirocorte" localSheetId="12">#REF!</definedName>
    <definedName name="retirocorte">#REF!</definedName>
    <definedName name="RETIROV" localSheetId="12">#REF!</definedName>
    <definedName name="RETIROV">#REF!</definedName>
    <definedName name="retr" localSheetId="9">#REF!</definedName>
    <definedName name="retr" localSheetId="5">#REF!</definedName>
    <definedName name="retr" localSheetId="10">#REF!</definedName>
    <definedName name="retr" localSheetId="6">#REF!</definedName>
    <definedName name="retr" localSheetId="13">#REF!</definedName>
    <definedName name="retr" localSheetId="12">#REF!</definedName>
    <definedName name="retr">#REF!</definedName>
    <definedName name="RETRO" localSheetId="12">#REF!</definedName>
    <definedName name="RETRO">#REF!</definedName>
    <definedName name="RETTRE" localSheetId="9" hidden="1">{"via1",#N/A,TRUE,"general";"via2",#N/A,TRUE,"general";"via3",#N/A,TRUE,"general"}</definedName>
    <definedName name="RETTRE" localSheetId="5" hidden="1">{"via1",#N/A,TRUE,"general";"via2",#N/A,TRUE,"general";"via3",#N/A,TRUE,"general"}</definedName>
    <definedName name="RETTRE" localSheetId="10" hidden="1">{"via1",#N/A,TRUE,"general";"via2",#N/A,TRUE,"general";"via3",#N/A,TRUE,"general"}</definedName>
    <definedName name="RETTRE" localSheetId="6" hidden="1">{"via1",#N/A,TRUE,"general";"via2",#N/A,TRUE,"general";"via3",#N/A,TRUE,"general"}</definedName>
    <definedName name="RETTRE" localSheetId="13" hidden="1">{"via1",#N/A,TRUE,"general";"via2",#N/A,TRUE,"general";"via3",#N/A,TRUE,"general"}</definedName>
    <definedName name="RETTRE" localSheetId="12" hidden="1">{"via1",#N/A,TRUE,"general";"via2",#N/A,TRUE,"general";"via3",#N/A,TRUE,"general"}</definedName>
    <definedName name="RETTRE" hidden="1">{"via1",#N/A,TRUE,"general";"via2",#N/A,TRUE,"general";"via3",#N/A,TRUE,"general"}</definedName>
    <definedName name="RETURN" localSheetId="9">#REF!</definedName>
    <definedName name="RETURN" localSheetId="5">#REF!</definedName>
    <definedName name="RETURN" localSheetId="10">#REF!</definedName>
    <definedName name="RETURN" localSheetId="6">#REF!</definedName>
    <definedName name="RETURN" localSheetId="13">#REF!</definedName>
    <definedName name="RETURN" localSheetId="12">#REF!</definedName>
    <definedName name="RETURN">#REF!</definedName>
    <definedName name="RETURNS" localSheetId="9">#REF!</definedName>
    <definedName name="RETURNS" localSheetId="5">#REF!</definedName>
    <definedName name="RETURNS" localSheetId="10">#REF!</definedName>
    <definedName name="RETURNS" localSheetId="6">#REF!</definedName>
    <definedName name="RETURNS" localSheetId="13">#REF!</definedName>
    <definedName name="RETURNS" localSheetId="12">#REF!</definedName>
    <definedName name="RETURNS">#REF!</definedName>
    <definedName name="rety" localSheetId="9" hidden="1">{"TAB1",#N/A,TRUE,"GENERAL";"TAB2",#N/A,TRUE,"GENERAL";"TAB3",#N/A,TRUE,"GENERAL";"TAB4",#N/A,TRUE,"GENERAL";"TAB5",#N/A,TRUE,"GENERAL"}</definedName>
    <definedName name="rety" localSheetId="5" hidden="1">{"TAB1",#N/A,TRUE,"GENERAL";"TAB2",#N/A,TRUE,"GENERAL";"TAB3",#N/A,TRUE,"GENERAL";"TAB4",#N/A,TRUE,"GENERAL";"TAB5",#N/A,TRUE,"GENERAL"}</definedName>
    <definedName name="rety" localSheetId="10" hidden="1">{"TAB1",#N/A,TRUE,"GENERAL";"TAB2",#N/A,TRUE,"GENERAL";"TAB3",#N/A,TRUE,"GENERAL";"TAB4",#N/A,TRUE,"GENERAL";"TAB5",#N/A,TRUE,"GENERAL"}</definedName>
    <definedName name="rety" localSheetId="6" hidden="1">{"TAB1",#N/A,TRUE,"GENERAL";"TAB2",#N/A,TRUE,"GENERAL";"TAB3",#N/A,TRUE,"GENERAL";"TAB4",#N/A,TRUE,"GENERAL";"TAB5",#N/A,TRUE,"GENERAL"}</definedName>
    <definedName name="rety" localSheetId="13" hidden="1">{"TAB1",#N/A,TRUE,"GENERAL";"TAB2",#N/A,TRUE,"GENERAL";"TAB3",#N/A,TRUE,"GENERAL";"TAB4",#N/A,TRUE,"GENERAL";"TAB5",#N/A,TRUE,"GENERAL"}</definedName>
    <definedName name="rety" localSheetId="12"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5" hidden="1">{"via1",#N/A,TRUE,"general";"via2",#N/A,TRUE,"general";"via3",#N/A,TRUE,"general"}</definedName>
    <definedName name="rewfreg" localSheetId="10" hidden="1">{"via1",#N/A,TRUE,"general";"via2",#N/A,TRUE,"general";"via3",#N/A,TRUE,"general"}</definedName>
    <definedName name="rewfreg" localSheetId="6" hidden="1">{"via1",#N/A,TRUE,"general";"via2",#N/A,TRUE,"general";"via3",#N/A,TRUE,"general"}</definedName>
    <definedName name="rewfreg" localSheetId="13" hidden="1">{"via1",#N/A,TRUE,"general";"via2",#N/A,TRUE,"general";"via3",#N/A,TRUE,"general"}</definedName>
    <definedName name="rewfreg" localSheetId="12" hidden="1">{"via1",#N/A,TRUE,"general";"via2",#N/A,TRUE,"general";"via3",#N/A,TRUE,"general"}</definedName>
    <definedName name="rewfreg" hidden="1">{"via1",#N/A,TRUE,"general";"via2",#N/A,TRUE,"general";"via3",#N/A,TRUE,"general"}</definedName>
    <definedName name="REWQ" localSheetId="9">#REF!</definedName>
    <definedName name="REWQ" localSheetId="5">#REF!</definedName>
    <definedName name="REWQ" localSheetId="10">#REF!</definedName>
    <definedName name="REWQ" localSheetId="6">#REF!</definedName>
    <definedName name="REWQ" localSheetId="13">#REF!</definedName>
    <definedName name="REWQ" localSheetId="12">#REF!</definedName>
    <definedName name="REWQ">#REF!</definedName>
    <definedName name="rewr" localSheetId="9" hidden="1">{"via1",#N/A,TRUE,"general";"via2",#N/A,TRUE,"general";"via3",#N/A,TRUE,"general"}</definedName>
    <definedName name="rewr" localSheetId="5" hidden="1">{"via1",#N/A,TRUE,"general";"via2",#N/A,TRUE,"general";"via3",#N/A,TRUE,"general"}</definedName>
    <definedName name="rewr" localSheetId="10" hidden="1">{"via1",#N/A,TRUE,"general";"via2",#N/A,TRUE,"general";"via3",#N/A,TRUE,"general"}</definedName>
    <definedName name="rewr" localSheetId="6" hidden="1">{"via1",#N/A,TRUE,"general";"via2",#N/A,TRUE,"general";"via3",#N/A,TRUE,"general"}</definedName>
    <definedName name="rewr" localSheetId="13" hidden="1">{"via1",#N/A,TRUE,"general";"via2",#N/A,TRUE,"general";"via3",#N/A,TRUE,"general"}</definedName>
    <definedName name="rewr" localSheetId="12"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2"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2"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5" hidden="1">{"via1",#N/A,TRUE,"general";"via2",#N/A,TRUE,"general";"via3",#N/A,TRUE,"general"}</definedName>
    <definedName name="reyety" localSheetId="10" hidden="1">{"via1",#N/A,TRUE,"general";"via2",#N/A,TRUE,"general";"via3",#N/A,TRUE,"general"}</definedName>
    <definedName name="reyety" localSheetId="6" hidden="1">{"via1",#N/A,TRUE,"general";"via2",#N/A,TRUE,"general";"via3",#N/A,TRUE,"general"}</definedName>
    <definedName name="reyety" localSheetId="13" hidden="1">{"via1",#N/A,TRUE,"general";"via2",#N/A,TRUE,"general";"via3",#N/A,TRUE,"general"}</definedName>
    <definedName name="reyety" localSheetId="12"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5" hidden="1">{"via1",#N/A,TRUE,"general";"via2",#N/A,TRUE,"general";"via3",#N/A,TRUE,"general"}</definedName>
    <definedName name="reyty" localSheetId="10" hidden="1">{"via1",#N/A,TRUE,"general";"via2",#N/A,TRUE,"general";"via3",#N/A,TRUE,"general"}</definedName>
    <definedName name="reyty" localSheetId="6" hidden="1">{"via1",#N/A,TRUE,"general";"via2",#N/A,TRUE,"general";"via3",#N/A,TRUE,"general"}</definedName>
    <definedName name="reyty" localSheetId="13" hidden="1">{"via1",#N/A,TRUE,"general";"via2",#N/A,TRUE,"general";"via3",#N/A,TRUE,"general"}</definedName>
    <definedName name="reyty" localSheetId="12"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5" hidden="1">{"via1",#N/A,TRUE,"general";"via2",#N/A,TRUE,"general";"via3",#N/A,TRUE,"general"}</definedName>
    <definedName name="reyyt" localSheetId="10" hidden="1">{"via1",#N/A,TRUE,"general";"via2",#N/A,TRUE,"general";"via3",#N/A,TRUE,"general"}</definedName>
    <definedName name="reyyt" localSheetId="6" hidden="1">{"via1",#N/A,TRUE,"general";"via2",#N/A,TRUE,"general";"via3",#N/A,TRUE,"general"}</definedName>
    <definedName name="reyyt" localSheetId="13" hidden="1">{"via1",#N/A,TRUE,"general";"via2",#N/A,TRUE,"general";"via3",#N/A,TRUE,"general"}</definedName>
    <definedName name="reyyt" localSheetId="12" hidden="1">{"via1",#N/A,TRUE,"general";"via2",#N/A,TRUE,"general";"via3",#N/A,TRUE,"general"}</definedName>
    <definedName name="reyyt" hidden="1">{"via1",#N/A,TRUE,"general";"via2",#N/A,TRUE,"general";"via3",#N/A,TRUE,"general"}</definedName>
    <definedName name="Rf" localSheetId="9">#REF!</definedName>
    <definedName name="Rf" localSheetId="5">#REF!</definedName>
    <definedName name="Rf" localSheetId="10">#REF!</definedName>
    <definedName name="Rf" localSheetId="6">#REF!</definedName>
    <definedName name="Rf" localSheetId="13">#REF!</definedName>
    <definedName name="Rf" localSheetId="12">#REF!</definedName>
    <definedName name="Rf">#REF!</definedName>
    <definedName name="rfhnhjyu" localSheetId="9"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2" hidden="1">{"TAB1",#N/A,TRUE,"GENERAL";"TAB2",#N/A,TRUE,"GENERAL";"TAB3",#N/A,TRUE,"GENERAL";"TAB4",#N/A,TRUE,"GENERAL";"TAB5",#N/A,TRUE,"GENERAL"}</definedName>
    <definedName name="rfhnhjyu" hidden="1">{"TAB1",#N/A,TRUE,"GENERAL";"TAB2",#N/A,TRUE,"GENERAL";"TAB3",#N/A,TRUE,"GENERAL";"TAB4",#N/A,TRUE,"GENERAL";"TAB5",#N/A,TRUE,"GENERAL"}</definedName>
    <definedName name="rfref" localSheetId="12">#REF!</definedName>
    <definedName name="rfref">#REF!</definedName>
    <definedName name="rfrf" localSheetId="9" hidden="1">{"via1",#N/A,TRUE,"general";"via2",#N/A,TRUE,"general";"via3",#N/A,TRUE,"general"}</definedName>
    <definedName name="rfrf" localSheetId="5" hidden="1">{"via1",#N/A,TRUE,"general";"via2",#N/A,TRUE,"general";"via3",#N/A,TRUE,"general"}</definedName>
    <definedName name="rfrf" localSheetId="10" hidden="1">{"via1",#N/A,TRUE,"general";"via2",#N/A,TRUE,"general";"via3",#N/A,TRUE,"general"}</definedName>
    <definedName name="rfrf" localSheetId="6" hidden="1">{"via1",#N/A,TRUE,"general";"via2",#N/A,TRUE,"general";"via3",#N/A,TRUE,"general"}</definedName>
    <definedName name="rfrf" localSheetId="13" hidden="1">{"via1",#N/A,TRUE,"general";"via2",#N/A,TRUE,"general";"via3",#N/A,TRUE,"general"}</definedName>
    <definedName name="rfrf" localSheetId="12" hidden="1">{"via1",#N/A,TRUE,"general";"via2",#N/A,TRUE,"general";"via3",#N/A,TRUE,"general"}</definedName>
    <definedName name="rfrf" hidden="1">{"via1",#N/A,TRUE,"general";"via2",#N/A,TRUE,"general";"via3",#N/A,TRUE,"general"}</definedName>
    <definedName name="Rg" localSheetId="9">#REF!</definedName>
    <definedName name="Rg" localSheetId="5">#REF!</definedName>
    <definedName name="Rg" localSheetId="10">#REF!</definedName>
    <definedName name="Rg" localSheetId="6">#REF!</definedName>
    <definedName name="Rg" localSheetId="13">#REF!</definedName>
    <definedName name="Rg" localSheetId="12">#REF!</definedName>
    <definedName name="Rg">#REF!</definedName>
    <definedName name="rge" localSheetId="9" hidden="1">{"via1",#N/A,TRUE,"general";"via2",#N/A,TRUE,"general";"via3",#N/A,TRUE,"general"}</definedName>
    <definedName name="rge" localSheetId="5" hidden="1">{"via1",#N/A,TRUE,"general";"via2",#N/A,TRUE,"general";"via3",#N/A,TRUE,"general"}</definedName>
    <definedName name="rge" localSheetId="10" hidden="1">{"via1",#N/A,TRUE,"general";"via2",#N/A,TRUE,"general";"via3",#N/A,TRUE,"general"}</definedName>
    <definedName name="rge" localSheetId="6" hidden="1">{"via1",#N/A,TRUE,"general";"via2",#N/A,TRUE,"general";"via3",#N/A,TRUE,"general"}</definedName>
    <definedName name="rge" localSheetId="13" hidden="1">{"via1",#N/A,TRUE,"general";"via2",#N/A,TRUE,"general";"via3",#N/A,TRUE,"general"}</definedName>
    <definedName name="rge" localSheetId="12"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5" hidden="1">{"via1",#N/A,TRUE,"general";"via2",#N/A,TRUE,"general";"via3",#N/A,TRUE,"general"}</definedName>
    <definedName name="rgegg" localSheetId="10" hidden="1">{"via1",#N/A,TRUE,"general";"via2",#N/A,TRUE,"general";"via3",#N/A,TRUE,"general"}</definedName>
    <definedName name="rgegg" localSheetId="6" hidden="1">{"via1",#N/A,TRUE,"general";"via2",#N/A,TRUE,"general";"via3",#N/A,TRUE,"general"}</definedName>
    <definedName name="rgegg" localSheetId="13" hidden="1">{"via1",#N/A,TRUE,"general";"via2",#N/A,TRUE,"general";"via3",#N/A,TRUE,"general"}</definedName>
    <definedName name="rgegg" localSheetId="12" hidden="1">{"via1",#N/A,TRUE,"general";"via2",#N/A,TRUE,"general";"via3",#N/A,TRUE,"general"}</definedName>
    <definedName name="rgegg" hidden="1">{"via1",#N/A,TRUE,"general";"via2",#N/A,TRUE,"general";"via3",#N/A,TRUE,"general"}</definedName>
    <definedName name="Rh" localSheetId="9">#REF!</definedName>
    <definedName name="Rh" localSheetId="5">#REF!</definedName>
    <definedName name="Rh" localSheetId="10">#REF!</definedName>
    <definedName name="Rh" localSheetId="6">#REF!</definedName>
    <definedName name="Rh" localSheetId="13">#REF!</definedName>
    <definedName name="Rh" localSheetId="12">#REF!</definedName>
    <definedName name="Rh">#REF!</definedName>
    <definedName name="rhh" localSheetId="9" hidden="1">{"TAB1",#N/A,TRUE,"GENERAL";"TAB2",#N/A,TRUE,"GENERAL";"TAB3",#N/A,TRUE,"GENERAL";"TAB4",#N/A,TRUE,"GENERAL";"TAB5",#N/A,TRUE,"GENERAL"}</definedName>
    <definedName name="rhh" localSheetId="5" hidden="1">{"TAB1",#N/A,TRUE,"GENERAL";"TAB2",#N/A,TRUE,"GENERAL";"TAB3",#N/A,TRUE,"GENERAL";"TAB4",#N/A,TRUE,"GENERAL";"TAB5",#N/A,TRUE,"GENERAL"}</definedName>
    <definedName name="rhh" localSheetId="10" hidden="1">{"TAB1",#N/A,TRUE,"GENERAL";"TAB2",#N/A,TRUE,"GENERAL";"TAB3",#N/A,TRUE,"GENERAL";"TAB4",#N/A,TRUE,"GENERAL";"TAB5",#N/A,TRUE,"GENERAL"}</definedName>
    <definedName name="rhh" localSheetId="6" hidden="1">{"TAB1",#N/A,TRUE,"GENERAL";"TAB2",#N/A,TRUE,"GENERAL";"TAB3",#N/A,TRUE,"GENERAL";"TAB4",#N/A,TRUE,"GENERAL";"TAB5",#N/A,TRUE,"GENERAL"}</definedName>
    <definedName name="rhh" localSheetId="13" hidden="1">{"TAB1",#N/A,TRUE,"GENERAL";"TAB2",#N/A,TRUE,"GENERAL";"TAB3",#N/A,TRUE,"GENERAL";"TAB4",#N/A,TRUE,"GENERAL";"TAB5",#N/A,TRUE,"GENERAL"}</definedName>
    <definedName name="rhh" localSheetId="12"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5"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2"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5"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2" hidden="1">{"TAB1",#N/A,TRUE,"GENERAL";"TAB2",#N/A,TRUE,"GENERAL";"TAB3",#N/A,TRUE,"GENERAL";"TAB4",#N/A,TRUE,"GENERAL";"TAB5",#N/A,TRUE,"GENERAL"}</definedName>
    <definedName name="rhtry" hidden="1">{"TAB1",#N/A,TRUE,"GENERAL";"TAB2",#N/A,TRUE,"GENERAL";"TAB3",#N/A,TRUE,"GENERAL";"TAB4",#N/A,TRUE,"GENERAL";"TAB5",#N/A,TRUE,"GENERAL"}</definedName>
    <definedName name="Ri" localSheetId="9">#REF!</definedName>
    <definedName name="Ri" localSheetId="5">#REF!</definedName>
    <definedName name="Ri" localSheetId="10">#REF!</definedName>
    <definedName name="Ri" localSheetId="6">#REF!</definedName>
    <definedName name="Ri" localSheetId="13">#REF!</definedName>
    <definedName name="Ri" localSheetId="12">#REF!</definedName>
    <definedName name="Ri">#REF!</definedName>
    <definedName name="RICO" localSheetId="9">#N/A</definedName>
    <definedName name="RICO" localSheetId="5">#N/A</definedName>
    <definedName name="RICO" localSheetId="10">#N/A</definedName>
    <definedName name="RICO" localSheetId="6">#N/A</definedName>
    <definedName name="RICO" localSheetId="12">#N/A</definedName>
    <definedName name="RICO">IF(Loan_Amount*Interest_Rate*Loan_Years*Loan_Start&gt;0,1,0)</definedName>
    <definedName name="RIGA57" localSheetId="9">#REF!</definedName>
    <definedName name="RIGA57" localSheetId="5">#REF!</definedName>
    <definedName name="RIGA57" localSheetId="10">#REF!</definedName>
    <definedName name="RIGA57" localSheetId="6">#REF!</definedName>
    <definedName name="RIGA57" localSheetId="13">#REF!</definedName>
    <definedName name="RIGA57" localSheetId="12">#REF!</definedName>
    <definedName name="RIGA57">#REF!</definedName>
    <definedName name="Ripio" localSheetId="9">#REF!</definedName>
    <definedName name="Ripio" localSheetId="5">#REF!</definedName>
    <definedName name="Ripio" localSheetId="10">#REF!</definedName>
    <definedName name="Ripio" localSheetId="6">#REF!</definedName>
    <definedName name="Ripio" localSheetId="13">#REF!</definedName>
    <definedName name="Ripio" localSheetId="12">#REF!</definedName>
    <definedName name="Ripio">#REF!</definedName>
    <definedName name="rj" localSheetId="9" hidden="1">{"TAB1",#N/A,TRUE,"GENERAL";"TAB2",#N/A,TRUE,"GENERAL";"TAB3",#N/A,TRUE,"GENERAL";"TAB4",#N/A,TRUE,"GENERAL";"TAB5",#N/A,TRUE,"GENERAL"}</definedName>
    <definedName name="rj" localSheetId="5" hidden="1">{"TAB1",#N/A,TRUE,"GENERAL";"TAB2",#N/A,TRUE,"GENERAL";"TAB3",#N/A,TRUE,"GENERAL";"TAB4",#N/A,TRUE,"GENERAL";"TAB5",#N/A,TRUE,"GENERAL"}</definedName>
    <definedName name="rj" localSheetId="10" hidden="1">{"TAB1",#N/A,TRUE,"GENERAL";"TAB2",#N/A,TRUE,"GENERAL";"TAB3",#N/A,TRUE,"GENERAL";"TAB4",#N/A,TRUE,"GENERAL";"TAB5",#N/A,TRUE,"GENERAL"}</definedName>
    <definedName name="rj" localSheetId="6" hidden="1">{"TAB1",#N/A,TRUE,"GENERAL";"TAB2",#N/A,TRUE,"GENERAL";"TAB3",#N/A,TRUE,"GENERAL";"TAB4",#N/A,TRUE,"GENERAL";"TAB5",#N/A,TRUE,"GENERAL"}</definedName>
    <definedName name="rj" localSheetId="13" hidden="1">{"TAB1",#N/A,TRUE,"GENERAL";"TAB2",#N/A,TRUE,"GENERAL";"TAB3",#N/A,TRUE,"GENERAL";"TAB4",#N/A,TRUE,"GENERAL";"TAB5",#N/A,TRUE,"GENERAL"}</definedName>
    <definedName name="rj" localSheetId="12"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5"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2"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5" hidden="1">{"via1",#N/A,TRUE,"general";"via2",#N/A,TRUE,"general";"via3",#N/A,TRUE,"general"}</definedName>
    <definedName name="rjy" localSheetId="10" hidden="1">{"via1",#N/A,TRUE,"general";"via2",#N/A,TRUE,"general";"via3",#N/A,TRUE,"general"}</definedName>
    <definedName name="rjy" localSheetId="6" hidden="1">{"via1",#N/A,TRUE,"general";"via2",#N/A,TRUE,"general";"via3",#N/A,TRUE,"general"}</definedName>
    <definedName name="rjy" localSheetId="13" hidden="1">{"via1",#N/A,TRUE,"general";"via2",#N/A,TRUE,"general";"via3",#N/A,TRUE,"general"}</definedName>
    <definedName name="rjy" localSheetId="12" hidden="1">{"via1",#N/A,TRUE,"general";"via2",#N/A,TRUE,"general";"via3",#N/A,TRUE,"general"}</definedName>
    <definedName name="rjy" hidden="1">{"via1",#N/A,TRUE,"general";"via2",#N/A,TRUE,"general";"via3",#N/A,TRUE,"general"}</definedName>
    <definedName name="Rk" localSheetId="9">#REF!</definedName>
    <definedName name="Rk" localSheetId="5">#REF!</definedName>
    <definedName name="Rk" localSheetId="10">#REF!</definedName>
    <definedName name="Rk" localSheetId="6">#REF!</definedName>
    <definedName name="Rk" localSheetId="13">#REF!</definedName>
    <definedName name="Rk" localSheetId="12">#REF!</definedName>
    <definedName name="Rk">#REF!</definedName>
    <definedName name="rkjyk" localSheetId="9" hidden="1">{"TAB1",#N/A,TRUE,"GENERAL";"TAB2",#N/A,TRUE,"GENERAL";"TAB3",#N/A,TRUE,"GENERAL";"TAB4",#N/A,TRUE,"GENERAL";"TAB5",#N/A,TRUE,"GENERAL"}</definedName>
    <definedName name="rkjyk" localSheetId="5"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2"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5" hidden="1">{"via1",#N/A,TRUE,"general";"via2",#N/A,TRUE,"general";"via3",#N/A,TRUE,"general"}</definedName>
    <definedName name="rkru" localSheetId="10" hidden="1">{"via1",#N/A,TRUE,"general";"via2",#N/A,TRUE,"general";"via3",#N/A,TRUE,"general"}</definedName>
    <definedName name="rkru" localSheetId="6" hidden="1">{"via1",#N/A,TRUE,"general";"via2",#N/A,TRUE,"general";"via3",#N/A,TRUE,"general"}</definedName>
    <definedName name="rkru" localSheetId="13" hidden="1">{"via1",#N/A,TRUE,"general";"via2",#N/A,TRUE,"general";"via3",#N/A,TRUE,"general"}</definedName>
    <definedName name="rkru" localSheetId="12"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5" hidden="1">{"TAB1",#N/A,TRUE,"GENERAL";"TAB2",#N/A,TRUE,"GENERAL";"TAB3",#N/A,TRUE,"GENERAL";"TAB4",#N/A,TRUE,"GENERAL";"TAB5",#N/A,TRUE,"GENERAL"}</definedName>
    <definedName name="rky" localSheetId="10" hidden="1">{"TAB1",#N/A,TRUE,"GENERAL";"TAB2",#N/A,TRUE,"GENERAL";"TAB3",#N/A,TRUE,"GENERAL";"TAB4",#N/A,TRUE,"GENERAL";"TAB5",#N/A,TRUE,"GENERAL"}</definedName>
    <definedName name="rky" localSheetId="6" hidden="1">{"TAB1",#N/A,TRUE,"GENERAL";"TAB2",#N/A,TRUE,"GENERAL";"TAB3",#N/A,TRUE,"GENERAL";"TAB4",#N/A,TRUE,"GENERAL";"TAB5",#N/A,TRUE,"GENERAL"}</definedName>
    <definedName name="rky" localSheetId="13" hidden="1">{"TAB1",#N/A,TRUE,"GENERAL";"TAB2",#N/A,TRUE,"GENERAL";"TAB3",#N/A,TRUE,"GENERAL";"TAB4",#N/A,TRUE,"GENERAL";"TAB5",#N/A,TRUE,"GENERAL"}</definedName>
    <definedName name="rky" localSheetId="12" hidden="1">{"TAB1",#N/A,TRUE,"GENERAL";"TAB2",#N/A,TRUE,"GENERAL";"TAB3",#N/A,TRUE,"GENERAL";"TAB4",#N/A,TRUE,"GENERAL";"TAB5",#N/A,TRUE,"GENERAL"}</definedName>
    <definedName name="rky" hidden="1">{"TAB1",#N/A,TRUE,"GENERAL";"TAB2",#N/A,TRUE,"GENERAL";"TAB3",#N/A,TRUE,"GENERAL";"TAB4",#N/A,TRUE,"GENERAL";"TAB5",#N/A,TRUE,"GENERAL"}</definedName>
    <definedName name="rl" localSheetId="9">#REF!</definedName>
    <definedName name="rl" localSheetId="5">#REF!</definedName>
    <definedName name="rl" localSheetId="10">#REF!</definedName>
    <definedName name="rl" localSheetId="6">#REF!</definedName>
    <definedName name="rl" localSheetId="13">#REF!</definedName>
    <definedName name="rl" localSheetId="12">#REF!</definedName>
    <definedName name="rl">#REF!</definedName>
    <definedName name="rlo" localSheetId="9">#REF!</definedName>
    <definedName name="rlo" localSheetId="5">#REF!</definedName>
    <definedName name="rlo" localSheetId="10">#REF!</definedName>
    <definedName name="rlo" localSheetId="6">#REF!</definedName>
    <definedName name="rlo" localSheetId="13">#REF!</definedName>
    <definedName name="rlo" localSheetId="12">#REF!</definedName>
    <definedName name="rlo">#REF!</definedName>
    <definedName name="Rm" localSheetId="9">#REF!</definedName>
    <definedName name="Rm" localSheetId="5">#REF!</definedName>
    <definedName name="Rm" localSheetId="10">#REF!</definedName>
    <definedName name="Rm" localSheetId="6">#REF!</definedName>
    <definedName name="Rm" localSheetId="13">#REF!</definedName>
    <definedName name="Rm" localSheetId="12">#REF!</definedName>
    <definedName name="Rm">#REF!</definedName>
    <definedName name="RMCostOutput" localSheetId="9">#REF!</definedName>
    <definedName name="RMCostOutput" localSheetId="5">#REF!</definedName>
    <definedName name="RMCostOutput" localSheetId="10">#REF!</definedName>
    <definedName name="RMCostOutput" localSheetId="6">#REF!</definedName>
    <definedName name="RMCostOutput" localSheetId="13">#REF!</definedName>
    <definedName name="RMCostOutput" localSheetId="12">#REF!</definedName>
    <definedName name="RMCostOutput">#REF!</definedName>
    <definedName name="Rmm" localSheetId="9">#REF!</definedName>
    <definedName name="Rmm" localSheetId="5">#REF!</definedName>
    <definedName name="Rmm" localSheetId="10">#REF!</definedName>
    <definedName name="Rmm" localSheetId="6">#REF!</definedName>
    <definedName name="Rmm" localSheetId="13">#REF!</definedName>
    <definedName name="Rmm" localSheetId="12">#REF!</definedName>
    <definedName name="Rmm">#REF!</definedName>
    <definedName name="Rn" localSheetId="9">#REF!</definedName>
    <definedName name="Rn" localSheetId="5">#REF!</definedName>
    <definedName name="Rn" localSheetId="10">#REF!</definedName>
    <definedName name="Rn" localSheetId="6">#REF!</definedName>
    <definedName name="Rn" localSheetId="13">#REF!</definedName>
    <definedName name="Rn" localSheetId="12">#REF!</definedName>
    <definedName name="Rn">#REF!</definedName>
    <definedName name="Rñ" localSheetId="9">#REF!</definedName>
    <definedName name="Rñ" localSheetId="5">#REF!</definedName>
    <definedName name="Rñ" localSheetId="10">#REF!</definedName>
    <definedName name="Rñ" localSheetId="6">#REF!</definedName>
    <definedName name="Rñ" localSheetId="13">#REF!</definedName>
    <definedName name="Rñ" localSheetId="12">#REF!</definedName>
    <definedName name="Rñ">#REF!</definedName>
    <definedName name="Ro" localSheetId="9">#REF!</definedName>
    <definedName name="Ro" localSheetId="5">#REF!</definedName>
    <definedName name="Ro" localSheetId="10">#REF!</definedName>
    <definedName name="Ro" localSheetId="6">#REF!</definedName>
    <definedName name="Ro" localSheetId="13">#REF!</definedName>
    <definedName name="Ro" localSheetId="12">#REF!</definedName>
    <definedName name="Ro">#REF!</definedName>
    <definedName name="ROE" localSheetId="9">#REF!</definedName>
    <definedName name="ROE" localSheetId="5">#REF!</definedName>
    <definedName name="ROE" localSheetId="10">#REF!</definedName>
    <definedName name="ROE" localSheetId="6">#REF!</definedName>
    <definedName name="ROE" localSheetId="13">#REF!</definedName>
    <definedName name="ROE" localSheetId="12">#REF!</definedName>
    <definedName name="ROE">#REF!</definedName>
    <definedName name="rolando" localSheetId="9">#REF!</definedName>
    <definedName name="rolando" localSheetId="5">#REF!</definedName>
    <definedName name="rolando" localSheetId="10">#REF!</definedName>
    <definedName name="rolando" localSheetId="6">#REF!</definedName>
    <definedName name="rolando" localSheetId="13">#REF!</definedName>
    <definedName name="rolando" localSheetId="12">#REF!</definedName>
    <definedName name="rolando">#REF!</definedName>
    <definedName name="rollequity" localSheetId="9">#REF!</definedName>
    <definedName name="rollequity" localSheetId="5">#REF!</definedName>
    <definedName name="rollequity" localSheetId="10">#REF!</definedName>
    <definedName name="rollequity" localSheetId="6">#REF!</definedName>
    <definedName name="rollequity" localSheetId="13">#REF!</definedName>
    <definedName name="rollequity" localSheetId="12">#REF!</definedName>
    <definedName name="rollequity">#REF!</definedName>
    <definedName name="Roughness_Processed_BTAVTA_G_" localSheetId="9">#REF!</definedName>
    <definedName name="Roughness_Processed_BTAVTA_G_" localSheetId="5">#REF!</definedName>
    <definedName name="Roughness_Processed_BTAVTA_G_" localSheetId="10">#REF!</definedName>
    <definedName name="Roughness_Processed_BTAVTA_G_" localSheetId="6">#REF!</definedName>
    <definedName name="Roughness_Processed_BTAVTA_G_" localSheetId="13">#REF!</definedName>
    <definedName name="Roughness_Processed_BTAVTA_G_" localSheetId="12">#REF!</definedName>
    <definedName name="Roughness_Processed_BTAVTA_G_">#REF!</definedName>
    <definedName name="Roughness_Processed_VTABTA_g_" localSheetId="9">#REF!</definedName>
    <definedName name="Roughness_Processed_VTABTA_g_" localSheetId="5">#REF!</definedName>
    <definedName name="Roughness_Processed_VTABTA_g_" localSheetId="10">#REF!</definedName>
    <definedName name="Roughness_Processed_VTABTA_g_" localSheetId="6">#REF!</definedName>
    <definedName name="Roughness_Processed_VTABTA_g_" localSheetId="13">#REF!</definedName>
    <definedName name="Roughness_Processed_VTABTA_g_" localSheetId="12">#REF!</definedName>
    <definedName name="Roughness_Processed_VTABTA_g_">#REF!</definedName>
    <definedName name="Rows2Unhide" localSheetId="9" hidden="1">#REF!</definedName>
    <definedName name="Rows2Unhide" localSheetId="5" hidden="1">#REF!</definedName>
    <definedName name="Rows2Unhide" localSheetId="10" hidden="1">#REF!</definedName>
    <definedName name="Rows2Unhide" localSheetId="6" hidden="1">#REF!</definedName>
    <definedName name="Rows2Unhide" localSheetId="13" hidden="1">#REF!</definedName>
    <definedName name="Rows2Unhide" localSheetId="12" hidden="1">#REF!</definedName>
    <definedName name="Rows2Unhide" hidden="1">#REF!</definedName>
    <definedName name="Rp" localSheetId="9">#REF!</definedName>
    <definedName name="Rp" localSheetId="5">#REF!</definedName>
    <definedName name="Rp" localSheetId="10">#REF!</definedName>
    <definedName name="Rp" localSheetId="6">#REF!</definedName>
    <definedName name="Rp" localSheetId="13">#REF!</definedName>
    <definedName name="Rp" localSheetId="12">#REF!</definedName>
    <definedName name="Rp">#REF!</definedName>
    <definedName name="Rq" localSheetId="9">#REF!</definedName>
    <definedName name="Rq" localSheetId="5">#REF!</definedName>
    <definedName name="Rq" localSheetId="10">#REF!</definedName>
    <definedName name="Rq" localSheetId="6">#REF!</definedName>
    <definedName name="Rq" localSheetId="13">#REF!</definedName>
    <definedName name="Rq" localSheetId="12">#REF!</definedName>
    <definedName name="Rq">#REF!</definedName>
    <definedName name="rr" localSheetId="9">#REF!</definedName>
    <definedName name="rr" localSheetId="5">#REF!</definedName>
    <definedName name="rr" localSheetId="10">#REF!</definedName>
    <definedName name="rr" localSheetId="6">#REF!</definedName>
    <definedName name="rr" localSheetId="13">#REF!</definedName>
    <definedName name="rr" localSheetId="12">#REF!</definedName>
    <definedName name="rr">#REF!</definedName>
    <definedName name="rrr" localSheetId="9" hidden="1">{"via1",#N/A,TRUE,"general";"via2",#N/A,TRUE,"general";"via3",#N/A,TRUE,"general"}</definedName>
    <definedName name="rrr" localSheetId="5" hidden="1">{"via1",#N/A,TRUE,"general";"via2",#N/A,TRUE,"general";"via3",#N/A,TRUE,"general"}</definedName>
    <definedName name="rrr" localSheetId="10" hidden="1">{"via1",#N/A,TRUE,"general";"via2",#N/A,TRUE,"general";"via3",#N/A,TRUE,"general"}</definedName>
    <definedName name="rrr" localSheetId="6" hidden="1">{"via1",#N/A,TRUE,"general";"via2",#N/A,TRUE,"general";"via3",#N/A,TRUE,"general"}</definedName>
    <definedName name="rrr" localSheetId="13" hidden="1">{"via1",#N/A,TRUE,"general";"via2",#N/A,TRUE,"general";"via3",#N/A,TRUE,"general"}</definedName>
    <definedName name="rrr" localSheetId="12" hidden="1">{"via1",#N/A,TRUE,"general";"via2",#N/A,TRUE,"general";"via3",#N/A,TRUE,"general"}</definedName>
    <definedName name="rrr" hidden="1">{"via1",#N/A,TRUE,"general";"via2",#N/A,TRUE,"general";"via3",#N/A,TRUE,"general"}</definedName>
    <definedName name="rrrr" localSheetId="12">#REF!</definedName>
    <definedName name="rrrr">#REF!</definedName>
    <definedName name="rrrrrb" localSheetId="9" hidden="1">{"via1",#N/A,TRUE,"general";"via2",#N/A,TRUE,"general";"via3",#N/A,TRUE,"general"}</definedName>
    <definedName name="rrrrrb" localSheetId="5" hidden="1">{"via1",#N/A,TRUE,"general";"via2",#N/A,TRUE,"general";"via3",#N/A,TRUE,"general"}</definedName>
    <definedName name="rrrrrb" localSheetId="10" hidden="1">{"via1",#N/A,TRUE,"general";"via2",#N/A,TRUE,"general";"via3",#N/A,TRUE,"general"}</definedName>
    <definedName name="rrrrrb" localSheetId="6" hidden="1">{"via1",#N/A,TRUE,"general";"via2",#N/A,TRUE,"general";"via3",#N/A,TRUE,"general"}</definedName>
    <definedName name="rrrrrb" localSheetId="13" hidden="1">{"via1",#N/A,TRUE,"general";"via2",#N/A,TRUE,"general";"via3",#N/A,TRUE,"general"}</definedName>
    <definedName name="rrrrrb" localSheetId="12" hidden="1">{"via1",#N/A,TRUE,"general";"via2",#N/A,TRUE,"general";"via3",#N/A,TRUE,"general"}</definedName>
    <definedName name="rrrrrb" hidden="1">{"via1",#N/A,TRUE,"general";"via2",#N/A,TRUE,"general";"via3",#N/A,TRUE,"general"}</definedName>
    <definedName name="rrrrrrre" localSheetId="9"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2" hidden="1">{"TAB1",#N/A,TRUE,"GENERAL";"TAB2",#N/A,TRUE,"GENERAL";"TAB3",#N/A,TRUE,"GENERAL";"TAB4",#N/A,TRUE,"GENERAL";"TAB5",#N/A,TRUE,"GENERAL"}</definedName>
    <definedName name="rrrrrrre" hidden="1">{"TAB1",#N/A,TRUE,"GENERAL";"TAB2",#N/A,TRUE,"GENERAL";"TAB3",#N/A,TRUE,"GENERAL";"TAB4",#N/A,TRUE,"GENERAL";"TAB5",#N/A,TRUE,"GENERAL"}</definedName>
    <definedName name="rrrrrrrr" localSheetId="9">#REF!</definedName>
    <definedName name="rrrrrrrr" localSheetId="5">#REF!</definedName>
    <definedName name="rrrrrrrr" localSheetId="10">#REF!</definedName>
    <definedName name="rrrrrrrr" localSheetId="6">#REF!</definedName>
    <definedName name="rrrrrrrr" localSheetId="13">#REF!</definedName>
    <definedName name="rrrrrrrr" localSheetId="12">#REF!</definedName>
    <definedName name="rrrrrrrr">#REF!</definedName>
    <definedName name="rrrrt" localSheetId="9" hidden="1">{"via1",#N/A,TRUE,"general";"via2",#N/A,TRUE,"general";"via3",#N/A,TRUE,"general"}</definedName>
    <definedName name="rrrrt" localSheetId="5" hidden="1">{"via1",#N/A,TRUE,"general";"via2",#N/A,TRUE,"general";"via3",#N/A,TRUE,"general"}</definedName>
    <definedName name="rrrrt" localSheetId="10" hidden="1">{"via1",#N/A,TRUE,"general";"via2",#N/A,TRUE,"general";"via3",#N/A,TRUE,"general"}</definedName>
    <definedName name="rrrrt" localSheetId="6" hidden="1">{"via1",#N/A,TRUE,"general";"via2",#N/A,TRUE,"general";"via3",#N/A,TRUE,"general"}</definedName>
    <definedName name="rrrrt" localSheetId="13" hidden="1">{"via1",#N/A,TRUE,"general";"via2",#N/A,TRUE,"general";"via3",#N/A,TRUE,"general"}</definedName>
    <definedName name="rrrrt" localSheetId="12" hidden="1">{"via1",#N/A,TRUE,"general";"via2",#N/A,TRUE,"general";"via3",#N/A,TRUE,"general"}</definedName>
    <definedName name="rrrrt" hidden="1">{"via1",#N/A,TRUE,"general";"via2",#N/A,TRUE,"general";"via3",#N/A,TRUE,"general"}</definedName>
    <definedName name="RRRTGTG" localSheetId="9">#REF!</definedName>
    <definedName name="RRRTGTG" localSheetId="5">#REF!</definedName>
    <definedName name="RRRTGTG" localSheetId="10">#REF!</definedName>
    <definedName name="RRRTGTG" localSheetId="6">#REF!</definedName>
    <definedName name="RRRTGTG" localSheetId="13">#REF!</definedName>
    <definedName name="RRRTGTG" localSheetId="12">#REF!</definedName>
    <definedName name="RRRTGTG">#REF!</definedName>
    <definedName name="Rs" localSheetId="9">#REF!</definedName>
    <definedName name="Rs" localSheetId="5">#REF!</definedName>
    <definedName name="Rs" localSheetId="10">#REF!</definedName>
    <definedName name="Rs" localSheetId="6">#REF!</definedName>
    <definedName name="Rs" localSheetId="13">#REF!</definedName>
    <definedName name="Rs" localSheetId="12">#REF!</definedName>
    <definedName name="Rs">#REF!</definedName>
    <definedName name="rsadf" localSheetId="9">#REF!</definedName>
    <definedName name="rsadf" localSheetId="5">#REF!</definedName>
    <definedName name="rsadf" localSheetId="10">#REF!</definedName>
    <definedName name="rsadf" localSheetId="6">#REF!</definedName>
    <definedName name="rsadf" localSheetId="13">#REF!</definedName>
    <definedName name="rsadf" localSheetId="12">#REF!</definedName>
    <definedName name="rsadf">#REF!</definedName>
    <definedName name="rsdgsd5" localSheetId="9"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2" hidden="1">{"TAB1",#N/A,TRUE,"GENERAL";"TAB2",#N/A,TRUE,"GENERAL";"TAB3",#N/A,TRUE,"GENERAL";"TAB4",#N/A,TRUE,"GENERAL";"TAB5",#N/A,TRUE,"GENERAL"}</definedName>
    <definedName name="rsdgsd5" hidden="1">{"TAB1",#N/A,TRUE,"GENERAL";"TAB2",#N/A,TRUE,"GENERAL";"TAB3",#N/A,TRUE,"GENERAL";"TAB4",#N/A,TRUE,"GENERAL";"TAB5",#N/A,TRUE,"GENERAL"}</definedName>
    <definedName name="rt" localSheetId="9" hidden="1">{"TAB1",#N/A,TRUE,"GENERAL";"TAB2",#N/A,TRUE,"GENERAL";"TAB3",#N/A,TRUE,"GENERAL";"TAB4",#N/A,TRUE,"GENERAL";"TAB5",#N/A,TRUE,"GENERAL"}</definedName>
    <definedName name="rt" localSheetId="5" hidden="1">{"TAB1",#N/A,TRUE,"GENERAL";"TAB2",#N/A,TRUE,"GENERAL";"TAB3",#N/A,TRUE,"GENERAL";"TAB4",#N/A,TRUE,"GENERAL";"TAB5",#N/A,TRUE,"GENERAL"}</definedName>
    <definedName name="rt" localSheetId="10" hidden="1">{"TAB1",#N/A,TRUE,"GENERAL";"TAB2",#N/A,TRUE,"GENERAL";"TAB3",#N/A,TRUE,"GENERAL";"TAB4",#N/A,TRUE,"GENERAL";"TAB5",#N/A,TRUE,"GENERAL"}</definedName>
    <definedName name="rt" localSheetId="6" hidden="1">{"TAB1",#N/A,TRUE,"GENERAL";"TAB2",#N/A,TRUE,"GENERAL";"TAB3",#N/A,TRUE,"GENERAL";"TAB4",#N/A,TRUE,"GENERAL";"TAB5",#N/A,TRUE,"GENERAL"}</definedName>
    <definedName name="rt" localSheetId="13" hidden="1">{"TAB1",#N/A,TRUE,"GENERAL";"TAB2",#N/A,TRUE,"GENERAL";"TAB3",#N/A,TRUE,"GENERAL";"TAB4",#N/A,TRUE,"GENERAL";"TAB5",#N/A,TRUE,"GENERAL"}</definedName>
    <definedName name="rt" localSheetId="12" hidden="1">{"TAB1",#N/A,TRUE,"GENERAL";"TAB2",#N/A,TRUE,"GENERAL";"TAB3",#N/A,TRUE,"GENERAL";"TAB4",#N/A,TRUE,"GENERAL";"TAB5",#N/A,TRUE,"GENERAL"}</definedName>
    <definedName name="Rt">#REF!</definedName>
    <definedName name="rte" localSheetId="9" hidden="1">{"TAB1",#N/A,TRUE,"GENERAL";"TAB2",#N/A,TRUE,"GENERAL";"TAB3",#N/A,TRUE,"GENERAL";"TAB4",#N/A,TRUE,"GENERAL";"TAB5",#N/A,TRUE,"GENERAL"}</definedName>
    <definedName name="rte" localSheetId="5" hidden="1">{"TAB1",#N/A,TRUE,"GENERAL";"TAB2",#N/A,TRUE,"GENERAL";"TAB3",#N/A,TRUE,"GENERAL";"TAB4",#N/A,TRUE,"GENERAL";"TAB5",#N/A,TRUE,"GENERAL"}</definedName>
    <definedName name="rte" localSheetId="10" hidden="1">{"TAB1",#N/A,TRUE,"GENERAL";"TAB2",#N/A,TRUE,"GENERAL";"TAB3",#N/A,TRUE,"GENERAL";"TAB4",#N/A,TRUE,"GENERAL";"TAB5",#N/A,TRUE,"GENERAL"}</definedName>
    <definedName name="rte" localSheetId="6" hidden="1">{"TAB1",#N/A,TRUE,"GENERAL";"TAB2",#N/A,TRUE,"GENERAL";"TAB3",#N/A,TRUE,"GENERAL";"TAB4",#N/A,TRUE,"GENERAL";"TAB5",#N/A,TRUE,"GENERAL"}</definedName>
    <definedName name="rte" localSheetId="13" hidden="1">{"TAB1",#N/A,TRUE,"GENERAL";"TAB2",#N/A,TRUE,"GENERAL";"TAB3",#N/A,TRUE,"GENERAL";"TAB4",#N/A,TRUE,"GENERAL";"TAB5",#N/A,TRUE,"GENERAL"}</definedName>
    <definedName name="rte" localSheetId="12"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5" hidden="1">{"via1",#N/A,TRUE,"general";"via2",#N/A,TRUE,"general";"via3",#N/A,TRUE,"general"}</definedName>
    <definedName name="rteg" localSheetId="10" hidden="1">{"via1",#N/A,TRUE,"general";"via2",#N/A,TRUE,"general";"via3",#N/A,TRUE,"general"}</definedName>
    <definedName name="rteg" localSheetId="6" hidden="1">{"via1",#N/A,TRUE,"general";"via2",#N/A,TRUE,"general";"via3",#N/A,TRUE,"general"}</definedName>
    <definedName name="rteg" localSheetId="13" hidden="1">{"via1",#N/A,TRUE,"general";"via2",#N/A,TRUE,"general";"via3",#N/A,TRUE,"general"}</definedName>
    <definedName name="rteg" localSheetId="12"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5"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2"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5" hidden="1">{"via1",#N/A,TRUE,"general";"via2",#N/A,TRUE,"general";"via3",#N/A,TRUE,"general"}</definedName>
    <definedName name="rtes" localSheetId="10" hidden="1">{"via1",#N/A,TRUE,"general";"via2",#N/A,TRUE,"general";"via3",#N/A,TRUE,"general"}</definedName>
    <definedName name="rtes" localSheetId="6" hidden="1">{"via1",#N/A,TRUE,"general";"via2",#N/A,TRUE,"general";"via3",#N/A,TRUE,"general"}</definedName>
    <definedName name="rtes" localSheetId="13" hidden="1">{"via1",#N/A,TRUE,"general";"via2",#N/A,TRUE,"general";"via3",#N/A,TRUE,"general"}</definedName>
    <definedName name="rtes" localSheetId="12"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2"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2"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5" hidden="1">{"via1",#N/A,TRUE,"general";"via2",#N/A,TRUE,"general";"via3",#N/A,TRUE,"general"}</definedName>
    <definedName name="rthrthg" localSheetId="10" hidden="1">{"via1",#N/A,TRUE,"general";"via2",#N/A,TRUE,"general";"via3",#N/A,TRUE,"general"}</definedName>
    <definedName name="rthrthg" localSheetId="6" hidden="1">{"via1",#N/A,TRUE,"general";"via2",#N/A,TRUE,"general";"via3",#N/A,TRUE,"general"}</definedName>
    <definedName name="rthrthg" localSheetId="13" hidden="1">{"via1",#N/A,TRUE,"general";"via2",#N/A,TRUE,"general";"via3",#N/A,TRUE,"general"}</definedName>
    <definedName name="rthrthg" localSheetId="12"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5" hidden="1">{"via1",#N/A,TRUE,"general";"via2",#N/A,TRUE,"general";"via3",#N/A,TRUE,"general"}</definedName>
    <definedName name="rthtrh" localSheetId="10" hidden="1">{"via1",#N/A,TRUE,"general";"via2",#N/A,TRUE,"general";"via3",#N/A,TRUE,"general"}</definedName>
    <definedName name="rthtrh" localSheetId="6" hidden="1">{"via1",#N/A,TRUE,"general";"via2",#N/A,TRUE,"general";"via3",#N/A,TRUE,"general"}</definedName>
    <definedName name="rthtrh" localSheetId="13" hidden="1">{"via1",#N/A,TRUE,"general";"via2",#N/A,TRUE,"general";"via3",#N/A,TRUE,"general"}</definedName>
    <definedName name="rthtrh" localSheetId="12"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5" hidden="1">{"via1",#N/A,TRUE,"general";"via2",#N/A,TRUE,"general";"via3",#N/A,TRUE,"general"}</definedName>
    <definedName name="rtkk" localSheetId="10" hidden="1">{"via1",#N/A,TRUE,"general";"via2",#N/A,TRUE,"general";"via3",#N/A,TRUE,"general"}</definedName>
    <definedName name="rtkk" localSheetId="6" hidden="1">{"via1",#N/A,TRUE,"general";"via2",#N/A,TRUE,"general";"via3",#N/A,TRUE,"general"}</definedName>
    <definedName name="rtkk" localSheetId="13" hidden="1">{"via1",#N/A,TRUE,"general";"via2",#N/A,TRUE,"general";"via3",#N/A,TRUE,"general"}</definedName>
    <definedName name="rtkk" localSheetId="12"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5" hidden="1">{"via1",#N/A,TRUE,"general";"via2",#N/A,TRUE,"general";"via3",#N/A,TRUE,"general"}</definedName>
    <definedName name="rttthy" localSheetId="10" hidden="1">{"via1",#N/A,TRUE,"general";"via2",#N/A,TRUE,"general";"via3",#N/A,TRUE,"general"}</definedName>
    <definedName name="rttthy" localSheetId="6" hidden="1">{"via1",#N/A,TRUE,"general";"via2",#N/A,TRUE,"general";"via3",#N/A,TRUE,"general"}</definedName>
    <definedName name="rttthy" localSheetId="13" hidden="1">{"via1",#N/A,TRUE,"general";"via2",#N/A,TRUE,"general";"via3",#N/A,TRUE,"general"}</definedName>
    <definedName name="rttthy" localSheetId="12"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5" hidden="1">{"via1",#N/A,TRUE,"general";"via2",#N/A,TRUE,"general";"via3",#N/A,TRUE,"general"}</definedName>
    <definedName name="rtu" localSheetId="10" hidden="1">{"via1",#N/A,TRUE,"general";"via2",#N/A,TRUE,"general";"via3",#N/A,TRUE,"general"}</definedName>
    <definedName name="rtu" localSheetId="6" hidden="1">{"via1",#N/A,TRUE,"general";"via2",#N/A,TRUE,"general";"via3",#N/A,TRUE,"general"}</definedName>
    <definedName name="rtu" localSheetId="13" hidden="1">{"via1",#N/A,TRUE,"general";"via2",#N/A,TRUE,"general";"via3",#N/A,TRUE,"general"}</definedName>
    <definedName name="rtu" localSheetId="12"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5" hidden="1">{"TAB1",#N/A,TRUE,"GENERAL";"TAB2",#N/A,TRUE,"GENERAL";"TAB3",#N/A,TRUE,"GENERAL";"TAB4",#N/A,TRUE,"GENERAL";"TAB5",#N/A,TRUE,"GENERAL"}</definedName>
    <definedName name="rtug" localSheetId="10" hidden="1">{"TAB1",#N/A,TRUE,"GENERAL";"TAB2",#N/A,TRUE,"GENERAL";"TAB3",#N/A,TRUE,"GENERAL";"TAB4",#N/A,TRUE,"GENERAL";"TAB5",#N/A,TRUE,"GENERAL"}</definedName>
    <definedName name="rtug" localSheetId="6" hidden="1">{"TAB1",#N/A,TRUE,"GENERAL";"TAB2",#N/A,TRUE,"GENERAL";"TAB3",#N/A,TRUE,"GENERAL";"TAB4",#N/A,TRUE,"GENERAL";"TAB5",#N/A,TRUE,"GENERAL"}</definedName>
    <definedName name="rtug" localSheetId="13" hidden="1">{"TAB1",#N/A,TRUE,"GENERAL";"TAB2",#N/A,TRUE,"GENERAL";"TAB3",#N/A,TRUE,"GENERAL";"TAB4",#N/A,TRUE,"GENERAL";"TAB5",#N/A,TRUE,"GENERAL"}</definedName>
    <definedName name="rtug" localSheetId="12"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2"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5" hidden="1">{"via1",#N/A,TRUE,"general";"via2",#N/A,TRUE,"general";"via3",#N/A,TRUE,"general"}</definedName>
    <definedName name="rturtu" localSheetId="10" hidden="1">{"via1",#N/A,TRUE,"general";"via2",#N/A,TRUE,"general";"via3",#N/A,TRUE,"general"}</definedName>
    <definedName name="rturtu" localSheetId="6" hidden="1">{"via1",#N/A,TRUE,"general";"via2",#N/A,TRUE,"general";"via3",#N/A,TRUE,"general"}</definedName>
    <definedName name="rturtu" localSheetId="13" hidden="1">{"via1",#N/A,TRUE,"general";"via2",#N/A,TRUE,"general";"via3",#N/A,TRUE,"general"}</definedName>
    <definedName name="rturtu" localSheetId="12"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5" hidden="1">{"via1",#N/A,TRUE,"general";"via2",#N/A,TRUE,"general";"via3",#N/A,TRUE,"general"}</definedName>
    <definedName name="rturu" localSheetId="10" hidden="1">{"via1",#N/A,TRUE,"general";"via2",#N/A,TRUE,"general";"via3",#N/A,TRUE,"general"}</definedName>
    <definedName name="rturu" localSheetId="6" hidden="1">{"via1",#N/A,TRUE,"general";"via2",#N/A,TRUE,"general";"via3",#N/A,TRUE,"general"}</definedName>
    <definedName name="rturu" localSheetId="13" hidden="1">{"via1",#N/A,TRUE,"general";"via2",#N/A,TRUE,"general";"via3",#N/A,TRUE,"general"}</definedName>
    <definedName name="rturu" localSheetId="12"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5" hidden="1">{"via1",#N/A,TRUE,"general";"via2",#N/A,TRUE,"general";"via3",#N/A,TRUE,"general"}</definedName>
    <definedName name="rtut" localSheetId="10" hidden="1">{"via1",#N/A,TRUE,"general";"via2",#N/A,TRUE,"general";"via3",#N/A,TRUE,"general"}</definedName>
    <definedName name="rtut" localSheetId="6" hidden="1">{"via1",#N/A,TRUE,"general";"via2",#N/A,TRUE,"general";"via3",#N/A,TRUE,"general"}</definedName>
    <definedName name="rtut" localSheetId="13" hidden="1">{"via1",#N/A,TRUE,"general";"via2",#N/A,TRUE,"general";"via3",#N/A,TRUE,"general"}</definedName>
    <definedName name="rtut" localSheetId="12"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5" hidden="1">{"via1",#N/A,TRUE,"general";"via2",#N/A,TRUE,"general";"via3",#N/A,TRUE,"general"}</definedName>
    <definedName name="rtutru" localSheetId="10" hidden="1">{"via1",#N/A,TRUE,"general";"via2",#N/A,TRUE,"general";"via3",#N/A,TRUE,"general"}</definedName>
    <definedName name="rtutru" localSheetId="6" hidden="1">{"via1",#N/A,TRUE,"general";"via2",#N/A,TRUE,"general";"via3",#N/A,TRUE,"general"}</definedName>
    <definedName name="rtutru" localSheetId="13" hidden="1">{"via1",#N/A,TRUE,"general";"via2",#N/A,TRUE,"general";"via3",#N/A,TRUE,"general"}</definedName>
    <definedName name="rtutru" localSheetId="12"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5" hidden="1">{"via1",#N/A,TRUE,"general";"via2",#N/A,TRUE,"general";"via3",#N/A,TRUE,"general"}</definedName>
    <definedName name="rtuy" localSheetId="10" hidden="1">{"via1",#N/A,TRUE,"general";"via2",#N/A,TRUE,"general";"via3",#N/A,TRUE,"general"}</definedName>
    <definedName name="rtuy" localSheetId="6" hidden="1">{"via1",#N/A,TRUE,"general";"via2",#N/A,TRUE,"general";"via3",#N/A,TRUE,"general"}</definedName>
    <definedName name="rtuy" localSheetId="13" hidden="1">{"via1",#N/A,TRUE,"general";"via2",#N/A,TRUE,"general";"via3",#N/A,TRUE,"general"}</definedName>
    <definedName name="rtuy" localSheetId="12" hidden="1">{"via1",#N/A,TRUE,"general";"via2",#N/A,TRUE,"general";"via3",#N/A,TRUE,"general"}</definedName>
    <definedName name="rtuy" hidden="1">{"via1",#N/A,TRUE,"general";"via2",#N/A,TRUE,"general";"via3",#N/A,TRUE,"general"}</definedName>
    <definedName name="rty" localSheetId="9">#REF!</definedName>
    <definedName name="rty" localSheetId="5">#REF!</definedName>
    <definedName name="rty" localSheetId="10">#REF!</definedName>
    <definedName name="rty" localSheetId="6">#REF!</definedName>
    <definedName name="rty" localSheetId="13">#REF!</definedName>
    <definedName name="rty" localSheetId="12">#REF!</definedName>
    <definedName name="rty">#REF!</definedName>
    <definedName name="rtyhr" localSheetId="9" hidden="1">{"TAB1",#N/A,TRUE,"GENERAL";"TAB2",#N/A,TRUE,"GENERAL";"TAB3",#N/A,TRUE,"GENERAL";"TAB4",#N/A,TRUE,"GENERAL";"TAB5",#N/A,TRUE,"GENERAL"}</definedName>
    <definedName name="rtyhr" localSheetId="5"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2"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5" hidden="1">{"via1",#N/A,TRUE,"general";"via2",#N/A,TRUE,"general";"via3",#N/A,TRUE,"general"}</definedName>
    <definedName name="rtym" localSheetId="10" hidden="1">{"via1",#N/A,TRUE,"general";"via2",#N/A,TRUE,"general";"via3",#N/A,TRUE,"general"}</definedName>
    <definedName name="rtym" localSheetId="6" hidden="1">{"via1",#N/A,TRUE,"general";"via2",#N/A,TRUE,"general";"via3",#N/A,TRUE,"general"}</definedName>
    <definedName name="rtym" localSheetId="13" hidden="1">{"via1",#N/A,TRUE,"general";"via2",#N/A,TRUE,"general";"via3",#N/A,TRUE,"general"}</definedName>
    <definedName name="rtym" localSheetId="12"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2"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5" hidden="1">{"via1",#N/A,TRUE,"general";"via2",#N/A,TRUE,"general";"via3",#N/A,TRUE,"general"}</definedName>
    <definedName name="rtyrh" localSheetId="10" hidden="1">{"via1",#N/A,TRUE,"general";"via2",#N/A,TRUE,"general";"via3",#N/A,TRUE,"general"}</definedName>
    <definedName name="rtyrh" localSheetId="6" hidden="1">{"via1",#N/A,TRUE,"general";"via2",#N/A,TRUE,"general";"via3",#N/A,TRUE,"general"}</definedName>
    <definedName name="rtyrh" localSheetId="13" hidden="1">{"via1",#N/A,TRUE,"general";"via2",#N/A,TRUE,"general";"via3",#N/A,TRUE,"general"}</definedName>
    <definedName name="rtyrh" localSheetId="12"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5" hidden="1">{"via1",#N/A,TRUE,"general";"via2",#N/A,TRUE,"general";"via3",#N/A,TRUE,"general"}</definedName>
    <definedName name="RTYRTY" localSheetId="10" hidden="1">{"via1",#N/A,TRUE,"general";"via2",#N/A,TRUE,"general";"via3",#N/A,TRUE,"general"}</definedName>
    <definedName name="RTYRTY" localSheetId="6" hidden="1">{"via1",#N/A,TRUE,"general";"via2",#N/A,TRUE,"general";"via3",#N/A,TRUE,"general"}</definedName>
    <definedName name="RTYRTY" localSheetId="13" hidden="1">{"via1",#N/A,TRUE,"general";"via2",#N/A,TRUE,"general";"via3",#N/A,TRUE,"general"}</definedName>
    <definedName name="RTYRTY" localSheetId="12"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5" hidden="1">{"TAB1",#N/A,TRUE,"GENERAL";"TAB2",#N/A,TRUE,"GENERAL";"TAB3",#N/A,TRUE,"GENERAL";"TAB4",#N/A,TRUE,"GENERAL";"TAB5",#N/A,TRUE,"GENERAL"}</definedName>
    <definedName name="rtyt" localSheetId="10" hidden="1">{"TAB1",#N/A,TRUE,"GENERAL";"TAB2",#N/A,TRUE,"GENERAL";"TAB3",#N/A,TRUE,"GENERAL";"TAB4",#N/A,TRUE,"GENERAL";"TAB5",#N/A,TRUE,"GENERAL"}</definedName>
    <definedName name="rtyt" localSheetId="6" hidden="1">{"TAB1",#N/A,TRUE,"GENERAL";"TAB2",#N/A,TRUE,"GENERAL";"TAB3",#N/A,TRUE,"GENERAL";"TAB4",#N/A,TRUE,"GENERAL";"TAB5",#N/A,TRUE,"GENERAL"}</definedName>
    <definedName name="rtyt" localSheetId="13" hidden="1">{"TAB1",#N/A,TRUE,"GENERAL";"TAB2",#N/A,TRUE,"GENERAL";"TAB3",#N/A,TRUE,"GENERAL";"TAB4",#N/A,TRUE,"GENERAL";"TAB5",#N/A,TRUE,"GENERAL"}</definedName>
    <definedName name="rtyt" localSheetId="12"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5" hidden="1">{"via1",#N/A,TRUE,"general";"via2",#N/A,TRUE,"general";"via3",#N/A,TRUE,"general"}</definedName>
    <definedName name="rtytry" localSheetId="10" hidden="1">{"via1",#N/A,TRUE,"general";"via2",#N/A,TRUE,"general";"via3",#N/A,TRUE,"general"}</definedName>
    <definedName name="rtytry" localSheetId="6" hidden="1">{"via1",#N/A,TRUE,"general";"via2",#N/A,TRUE,"general";"via3",#N/A,TRUE,"general"}</definedName>
    <definedName name="rtytry" localSheetId="13" hidden="1">{"via1",#N/A,TRUE,"general";"via2",#N/A,TRUE,"general";"via3",#N/A,TRUE,"general"}</definedName>
    <definedName name="rtytry" localSheetId="12" hidden="1">{"via1",#N/A,TRUE,"general";"via2",#N/A,TRUE,"general";"via3",#N/A,TRUE,"general"}</definedName>
    <definedName name="rtytry" hidden="1">{"via1",#N/A,TRUE,"general";"via2",#N/A,TRUE,"general";"via3",#N/A,TRUE,"general"}</definedName>
    <definedName name="rub" localSheetId="9">#REF!</definedName>
    <definedName name="rub" localSheetId="5">#REF!</definedName>
    <definedName name="rub" localSheetId="10">#REF!</definedName>
    <definedName name="rub" localSheetId="6">#REF!</definedName>
    <definedName name="rub" localSheetId="13">#REF!</definedName>
    <definedName name="rub" localSheetId="12">#REF!</definedName>
    <definedName name="rub">#REF!</definedName>
    <definedName name="ruru" localSheetId="9" hidden="1">{"TAB1",#N/A,TRUE,"GENERAL";"TAB2",#N/A,TRUE,"GENERAL";"TAB3",#N/A,TRUE,"GENERAL";"TAB4",#N/A,TRUE,"GENERAL";"TAB5",#N/A,TRUE,"GENERAL"}</definedName>
    <definedName name="ruru" localSheetId="5" hidden="1">{"TAB1",#N/A,TRUE,"GENERAL";"TAB2",#N/A,TRUE,"GENERAL";"TAB3",#N/A,TRUE,"GENERAL";"TAB4",#N/A,TRUE,"GENERAL";"TAB5",#N/A,TRUE,"GENERAL"}</definedName>
    <definedName name="ruru" localSheetId="10" hidden="1">{"TAB1",#N/A,TRUE,"GENERAL";"TAB2",#N/A,TRUE,"GENERAL";"TAB3",#N/A,TRUE,"GENERAL";"TAB4",#N/A,TRUE,"GENERAL";"TAB5",#N/A,TRUE,"GENERAL"}</definedName>
    <definedName name="ruru" localSheetId="6" hidden="1">{"TAB1",#N/A,TRUE,"GENERAL";"TAB2",#N/A,TRUE,"GENERAL";"TAB3",#N/A,TRUE,"GENERAL";"TAB4",#N/A,TRUE,"GENERAL";"TAB5",#N/A,TRUE,"GENERAL"}</definedName>
    <definedName name="ruru" localSheetId="13" hidden="1">{"TAB1",#N/A,TRUE,"GENERAL";"TAB2",#N/A,TRUE,"GENERAL";"TAB3",#N/A,TRUE,"GENERAL";"TAB4",#N/A,TRUE,"GENERAL";"TAB5",#N/A,TRUE,"GENERAL"}</definedName>
    <definedName name="ruru" localSheetId="12" hidden="1">{"TAB1",#N/A,TRUE,"GENERAL";"TAB2",#N/A,TRUE,"GENERAL";"TAB3",#N/A,TRUE,"GENERAL";"TAB4",#N/A,TRUE,"GENERAL";"TAB5",#N/A,TRUE,"GENERAL"}</definedName>
    <definedName name="ruru" hidden="1">{"TAB1",#N/A,TRUE,"GENERAL";"TAB2",#N/A,TRUE,"GENERAL";"TAB3",#N/A,TRUE,"GENERAL";"TAB4",#N/A,TRUE,"GENERAL";"TAB5",#N/A,TRUE,"GENERAL"}</definedName>
    <definedName name="RUTA" localSheetId="9">#N/A</definedName>
    <definedName name="RUTA" localSheetId="5">#N/A</definedName>
    <definedName name="RUTA" localSheetId="10">#N/A</definedName>
    <definedName name="RUTA" localSheetId="6">#N/A</definedName>
    <definedName name="RUTA" localSheetId="12">#N/A</definedName>
    <definedName name="RUTA" localSheetId="1">DATE(YEAR([0]!Loan_Start),MONTH([0]!Loan_Start)+Payment_Number,DAY([0]!Loan_Start))</definedName>
    <definedName name="RUTA" localSheetId="11">DATE(YEAR([0]!Loan_Start),MONTH([0]!Loan_Start)+Payment_Number,DAY([0]!Loan_Start))</definedName>
    <definedName name="RUTA">DATE(YEAR([0]!Loan_Start),MONTH([0]!Loan_Start)+Payment_Number,DAY([0]!Loan_Start))</definedName>
    <definedName name="rutu" localSheetId="9" hidden="1">{"via1",#N/A,TRUE,"general";"via2",#N/A,TRUE,"general";"via3",#N/A,TRUE,"general"}</definedName>
    <definedName name="rutu" localSheetId="5" hidden="1">{"via1",#N/A,TRUE,"general";"via2",#N/A,TRUE,"general";"via3",#N/A,TRUE,"general"}</definedName>
    <definedName name="rutu" localSheetId="10" hidden="1">{"via1",#N/A,TRUE,"general";"via2",#N/A,TRUE,"general";"via3",#N/A,TRUE,"general"}</definedName>
    <definedName name="rutu" localSheetId="6" hidden="1">{"via1",#N/A,TRUE,"general";"via2",#N/A,TRUE,"general";"via3",#N/A,TRUE,"general"}</definedName>
    <definedName name="rutu" localSheetId="13" hidden="1">{"via1",#N/A,TRUE,"general";"via2",#N/A,TRUE,"general";"via3",#N/A,TRUE,"general"}</definedName>
    <definedName name="rutu" localSheetId="12" hidden="1">{"via1",#N/A,TRUE,"general";"via2",#N/A,TRUE,"general";"via3",#N/A,TRUE,"general"}</definedName>
    <definedName name="rutu" hidden="1">{"via1",#N/A,TRUE,"general";"via2",#N/A,TRUE,"general";"via3",#N/A,TRUE,"general"}</definedName>
    <definedName name="Rv" localSheetId="9">#REF!</definedName>
    <definedName name="Rv" localSheetId="5">#REF!</definedName>
    <definedName name="Rv" localSheetId="10">#REF!</definedName>
    <definedName name="Rv" localSheetId="6">#REF!</definedName>
    <definedName name="Rv" localSheetId="13">#REF!</definedName>
    <definedName name="Rv" localSheetId="12">#REF!</definedName>
    <definedName name="Rv">#REF!</definedName>
    <definedName name="Rw" localSheetId="9">#REF!</definedName>
    <definedName name="Rw" localSheetId="5">#REF!</definedName>
    <definedName name="Rw" localSheetId="10">#REF!</definedName>
    <definedName name="Rw" localSheetId="6">#REF!</definedName>
    <definedName name="Rw" localSheetId="13">#REF!</definedName>
    <definedName name="Rw" localSheetId="12">#REF!</definedName>
    <definedName name="Rw">#REF!</definedName>
    <definedName name="rwt" localSheetId="9" hidden="1">{"via1",#N/A,TRUE,"general";"via2",#N/A,TRUE,"general";"via3",#N/A,TRUE,"general"}</definedName>
    <definedName name="rwt" localSheetId="5" hidden="1">{"via1",#N/A,TRUE,"general";"via2",#N/A,TRUE,"general";"via3",#N/A,TRUE,"general"}</definedName>
    <definedName name="rwt" localSheetId="10" hidden="1">{"via1",#N/A,TRUE,"general";"via2",#N/A,TRUE,"general";"via3",#N/A,TRUE,"general"}</definedName>
    <definedName name="rwt" localSheetId="6" hidden="1">{"via1",#N/A,TRUE,"general";"via2",#N/A,TRUE,"general";"via3",#N/A,TRUE,"general"}</definedName>
    <definedName name="rwt" localSheetId="13" hidden="1">{"via1",#N/A,TRUE,"general";"via2",#N/A,TRUE,"general";"via3",#N/A,TRUE,"general"}</definedName>
    <definedName name="rwt" localSheetId="12" hidden="1">{"via1",#N/A,TRUE,"general";"via2",#N/A,TRUE,"general";"via3",#N/A,TRUE,"general"}</definedName>
    <definedName name="rwt" hidden="1">{"via1",#N/A,TRUE,"general";"via2",#N/A,TRUE,"general";"via3",#N/A,TRUE,"general"}</definedName>
    <definedName name="Rx" localSheetId="9">#REF!</definedName>
    <definedName name="Rx" localSheetId="5">#REF!</definedName>
    <definedName name="Rx" localSheetId="10">#REF!</definedName>
    <definedName name="Rx" localSheetId="6">#REF!</definedName>
    <definedName name="Rx" localSheetId="13">#REF!</definedName>
    <definedName name="Rx" localSheetId="12">#REF!</definedName>
    <definedName name="Rx">#REF!</definedName>
    <definedName name="ry" localSheetId="9" hidden="1">{"via1",#N/A,TRUE,"general";"via2",#N/A,TRUE,"general";"via3",#N/A,TRUE,"general"}</definedName>
    <definedName name="ry" localSheetId="5" hidden="1">{"via1",#N/A,TRUE,"general";"via2",#N/A,TRUE,"general";"via3",#N/A,TRUE,"general"}</definedName>
    <definedName name="ry" localSheetId="10" hidden="1">{"via1",#N/A,TRUE,"general";"via2",#N/A,TRUE,"general";"via3",#N/A,TRUE,"general"}</definedName>
    <definedName name="ry" localSheetId="6" hidden="1">{"via1",#N/A,TRUE,"general";"via2",#N/A,TRUE,"general";"via3",#N/A,TRUE,"general"}</definedName>
    <definedName name="ry" localSheetId="13" hidden="1">{"via1",#N/A,TRUE,"general";"via2",#N/A,TRUE,"general";"via3",#N/A,TRUE,"general"}</definedName>
    <definedName name="ry" localSheetId="12" hidden="1">{"via1",#N/A,TRUE,"general";"via2",#N/A,TRUE,"general";"via3",#N/A,TRUE,"general"}</definedName>
    <definedName name="Ry">#REF!</definedName>
    <definedName name="ryeryb" localSheetId="9"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2"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5" hidden="1">{"via1",#N/A,TRUE,"general";"via2",#N/A,TRUE,"general";"via3",#N/A,TRUE,"general"}</definedName>
    <definedName name="rytrsdg" localSheetId="10" hidden="1">{"via1",#N/A,TRUE,"general";"via2",#N/A,TRUE,"general";"via3",#N/A,TRUE,"general"}</definedName>
    <definedName name="rytrsdg" localSheetId="6" hidden="1">{"via1",#N/A,TRUE,"general";"via2",#N/A,TRUE,"general";"via3",#N/A,TRUE,"general"}</definedName>
    <definedName name="rytrsdg" localSheetId="13" hidden="1">{"via1",#N/A,TRUE,"general";"via2",#N/A,TRUE,"general";"via3",#N/A,TRUE,"general"}</definedName>
    <definedName name="rytrsdg" localSheetId="12" hidden="1">{"via1",#N/A,TRUE,"general";"via2",#N/A,TRUE,"general";"via3",#N/A,TRUE,"general"}</definedName>
    <definedName name="rytrsdg" hidden="1">{"via1",#N/A,TRUE,"general";"via2",#N/A,TRUE,"general";"via3",#N/A,TRUE,"general"}</definedName>
    <definedName name="Rz" localSheetId="9">#REF!</definedName>
    <definedName name="Rz" localSheetId="5">#REF!</definedName>
    <definedName name="Rz" localSheetId="10">#REF!</definedName>
    <definedName name="Rz" localSheetId="6">#REF!</definedName>
    <definedName name="Rz" localSheetId="13">#REF!</definedName>
    <definedName name="Rz" localSheetId="12">#REF!</definedName>
    <definedName name="Rz">#REF!</definedName>
    <definedName name="S">#REF!</definedName>
    <definedName name="Sa" localSheetId="9">#REF!</definedName>
    <definedName name="Sa" localSheetId="5">#REF!</definedName>
    <definedName name="Sa" localSheetId="10">#REF!</definedName>
    <definedName name="Sa" localSheetId="6">#REF!</definedName>
    <definedName name="Sa" localSheetId="13">#REF!</definedName>
    <definedName name="Sa" localSheetId="12">#REF!</definedName>
    <definedName name="SA">#REF!</definedName>
    <definedName name="saa" localSheetId="9" hidden="1">{"via1",#N/A,TRUE,"general";"via2",#N/A,TRUE,"general";"via3",#N/A,TRUE,"general"}</definedName>
    <definedName name="saa" localSheetId="5" hidden="1">{"via1",#N/A,TRUE,"general";"via2",#N/A,TRUE,"general";"via3",#N/A,TRUE,"general"}</definedName>
    <definedName name="saa" localSheetId="10" hidden="1">{"via1",#N/A,TRUE,"general";"via2",#N/A,TRUE,"general";"via3",#N/A,TRUE,"general"}</definedName>
    <definedName name="saa" localSheetId="6" hidden="1">{"via1",#N/A,TRUE,"general";"via2",#N/A,TRUE,"general";"via3",#N/A,TRUE,"general"}</definedName>
    <definedName name="saa" localSheetId="13" hidden="1">{"via1",#N/A,TRUE,"general";"via2",#N/A,TRUE,"general";"via3",#N/A,TRUE,"general"}</definedName>
    <definedName name="saa" localSheetId="12"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5" hidden="1">{"via1",#N/A,TRUE,"general";"via2",#N/A,TRUE,"general";"via3",#N/A,TRUE,"general"}</definedName>
    <definedName name="SAD" localSheetId="10" hidden="1">{"via1",#N/A,TRUE,"general";"via2",#N/A,TRUE,"general";"via3",#N/A,TRUE,"general"}</definedName>
    <definedName name="SAD" localSheetId="6" hidden="1">{"via1",#N/A,TRUE,"general";"via2",#N/A,TRUE,"general";"via3",#N/A,TRUE,"general"}</definedName>
    <definedName name="SAD" localSheetId="13" hidden="1">{"via1",#N/A,TRUE,"general";"via2",#N/A,TRUE,"general";"via3",#N/A,TRUE,"general"}</definedName>
    <definedName name="SAD" localSheetId="12" hidden="1">{"via1",#N/A,TRUE,"general";"via2",#N/A,TRUE,"general";"via3",#N/A,TRUE,"general"}</definedName>
    <definedName name="SAD" hidden="1">{"via1",#N/A,TRUE,"general";"via2",#N/A,TRUE,"general";"via3",#N/A,TRUE,"general"}</definedName>
    <definedName name="SADASDFSDF" localSheetId="9">#REF!</definedName>
    <definedName name="SADASDFSDF" localSheetId="5">#REF!</definedName>
    <definedName name="SADASDFSDF" localSheetId="10">#REF!</definedName>
    <definedName name="SADASDFSDF" localSheetId="6">#REF!</definedName>
    <definedName name="SADASDFSDF" localSheetId="13">#REF!</definedName>
    <definedName name="SADASDFSDF" localSheetId="12">#REF!</definedName>
    <definedName name="SADASDFSDF">#REF!</definedName>
    <definedName name="SADF" localSheetId="9" hidden="1">{"via1",#N/A,TRUE,"general";"via2",#N/A,TRUE,"general";"via3",#N/A,TRUE,"general"}</definedName>
    <definedName name="SADF" localSheetId="5" hidden="1">{"via1",#N/A,TRUE,"general";"via2",#N/A,TRUE,"general";"via3",#N/A,TRUE,"general"}</definedName>
    <definedName name="SADF" localSheetId="10" hidden="1">{"via1",#N/A,TRUE,"general";"via2",#N/A,TRUE,"general";"via3",#N/A,TRUE,"general"}</definedName>
    <definedName name="SADF" localSheetId="6" hidden="1">{"via1",#N/A,TRUE,"general";"via2",#N/A,TRUE,"general";"via3",#N/A,TRUE,"general"}</definedName>
    <definedName name="SADF" localSheetId="13" hidden="1">{"via1",#N/A,TRUE,"general";"via2",#N/A,TRUE,"general";"via3",#N/A,TRUE,"general"}</definedName>
    <definedName name="SADF" localSheetId="12"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5"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2"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5" hidden="1">{"via1",#N/A,TRUE,"general";"via2",#N/A,TRUE,"general";"via3",#N/A,TRUE,"general"}</definedName>
    <definedName name="sadfo" localSheetId="10" hidden="1">{"via1",#N/A,TRUE,"general";"via2",#N/A,TRUE,"general";"via3",#N/A,TRUE,"general"}</definedName>
    <definedName name="sadfo" localSheetId="6" hidden="1">{"via1",#N/A,TRUE,"general";"via2",#N/A,TRUE,"general";"via3",#N/A,TRUE,"general"}</definedName>
    <definedName name="sadfo" localSheetId="13" hidden="1">{"via1",#N/A,TRUE,"general";"via2",#N/A,TRUE,"general";"via3",#N/A,TRUE,"general"}</definedName>
    <definedName name="sadfo" localSheetId="12"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5"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2" hidden="1">{"TAB1",#N/A,TRUE,"GENERAL";"TAB2",#N/A,TRUE,"GENERAL";"TAB3",#N/A,TRUE,"GENERAL";"TAB4",#N/A,TRUE,"GENERAL";"TAB5",#N/A,TRUE,"GENERAL"}</definedName>
    <definedName name="safdp" hidden="1">{"TAB1",#N/A,TRUE,"GENERAL";"TAB2",#N/A,TRUE,"GENERAL";"TAB3",#N/A,TRUE,"GENERAL";"TAB4",#N/A,TRUE,"GENERAL";"TAB5",#N/A,TRUE,"GENERAL"}</definedName>
    <definedName name="Salarios" localSheetId="9">#REF!</definedName>
    <definedName name="Salarios" localSheetId="5">#REF!</definedName>
    <definedName name="Salarios" localSheetId="10">#REF!</definedName>
    <definedName name="Salarios" localSheetId="6">#REF!</definedName>
    <definedName name="Salarios" localSheetId="13">#REF!</definedName>
    <definedName name="Salarios" localSheetId="12">#REF!</definedName>
    <definedName name="Salarios">#REF!</definedName>
    <definedName name="Saldo_Capital" localSheetId="9">#REF!</definedName>
    <definedName name="Saldo_Capital" localSheetId="5">#REF!</definedName>
    <definedName name="Saldo_Capital" localSheetId="10">#REF!</definedName>
    <definedName name="Saldo_Capital" localSheetId="6">#REF!</definedName>
    <definedName name="Saldo_Capital" localSheetId="13">#REF!</definedName>
    <definedName name="Saldo_Capital" localSheetId="12">#REF!</definedName>
    <definedName name="Saldo_Capital">#REF!</definedName>
    <definedName name="sales" localSheetId="9">#REF!</definedName>
    <definedName name="sales" localSheetId="5">#REF!</definedName>
    <definedName name="sales" localSheetId="10">#REF!</definedName>
    <definedName name="sales" localSheetId="6">#REF!</definedName>
    <definedName name="sales" localSheetId="13">#REF!</definedName>
    <definedName name="sales" localSheetId="12">#REF!</definedName>
    <definedName name="sales">#REF!</definedName>
    <definedName name="SalMinimo" localSheetId="9">#REF!</definedName>
    <definedName name="SalMinimo" localSheetId="10">#REF!</definedName>
    <definedName name="SalMinimo" localSheetId="6">#REF!</definedName>
    <definedName name="SalMinimo" localSheetId="12">#REF!</definedName>
    <definedName name="SalMinimo">#REF!</definedName>
    <definedName name="SARDINELV" localSheetId="12">#REF!</definedName>
    <definedName name="SARDINELV">#REF!</definedName>
    <definedName name="sasa" localSheetId="10">#REF!</definedName>
    <definedName name="sasa" localSheetId="12">'[6]CALCULO POI'!#REF!</definedName>
    <definedName name="sasa">#REF!</definedName>
    <definedName name="Sb" localSheetId="9">#REF!</definedName>
    <definedName name="Sb" localSheetId="5">#REF!</definedName>
    <definedName name="Sb" localSheetId="10">#REF!</definedName>
    <definedName name="Sb" localSheetId="6">#REF!</definedName>
    <definedName name="Sb" localSheetId="13">#REF!</definedName>
    <definedName name="Sb" localSheetId="12">#REF!</definedName>
    <definedName name="Sb">#REF!</definedName>
    <definedName name="sbe" localSheetId="9">#REF!</definedName>
    <definedName name="sbe" localSheetId="5">#REF!</definedName>
    <definedName name="sbe" localSheetId="10">#REF!</definedName>
    <definedName name="sbe" localSheetId="6">#REF!</definedName>
    <definedName name="sbe" localSheetId="13">#REF!</definedName>
    <definedName name="sbe" localSheetId="12">#REF!</definedName>
    <definedName name="sbe">#REF!</definedName>
    <definedName name="sbgfbgdr" localSheetId="9" hidden="1">{"via1",#N/A,TRUE,"general";"via2",#N/A,TRUE,"general";"via3",#N/A,TRUE,"general"}</definedName>
    <definedName name="sbgfbgdr" localSheetId="5" hidden="1">{"via1",#N/A,TRUE,"general";"via2",#N/A,TRUE,"general";"via3",#N/A,TRUE,"general"}</definedName>
    <definedName name="sbgfbgdr" localSheetId="10" hidden="1">{"via1",#N/A,TRUE,"general";"via2",#N/A,TRUE,"general";"via3",#N/A,TRUE,"general"}</definedName>
    <definedName name="sbgfbgdr" localSheetId="6" hidden="1">{"via1",#N/A,TRUE,"general";"via2",#N/A,TRUE,"general";"via3",#N/A,TRUE,"general"}</definedName>
    <definedName name="sbgfbgdr" localSheetId="13" hidden="1">{"via1",#N/A,TRUE,"general";"via2",#N/A,TRUE,"general";"via3",#N/A,TRUE,"general"}</definedName>
    <definedName name="sbgfbgdr" localSheetId="12" hidden="1">{"via1",#N/A,TRUE,"general";"via2",#N/A,TRUE,"general";"via3",#N/A,TRUE,"general"}</definedName>
    <definedName name="sbgfbgdr" hidden="1">{"via1",#N/A,TRUE,"general";"via2",#N/A,TRUE,"general";"via3",#N/A,TRUE,"general"}</definedName>
    <definedName name="Sc" localSheetId="9">#REF!</definedName>
    <definedName name="Sc" localSheetId="5">#REF!</definedName>
    <definedName name="Sc" localSheetId="10">#REF!</definedName>
    <definedName name="Sc" localSheetId="6">#REF!</definedName>
    <definedName name="Sc" localSheetId="13">#REF!</definedName>
    <definedName name="Sc" localSheetId="12">#REF!</definedName>
    <definedName name="Sc">#REF!</definedName>
    <definedName name="scenario.1" localSheetId="9">#REF!</definedName>
    <definedName name="scenario.1" localSheetId="5">#REF!</definedName>
    <definedName name="scenario.1" localSheetId="10">#REF!</definedName>
    <definedName name="scenario.1" localSheetId="6">#REF!</definedName>
    <definedName name="scenario.1" localSheetId="13">#REF!</definedName>
    <definedName name="scenario.1" localSheetId="12">#REF!</definedName>
    <definedName name="scenario.1">#REF!</definedName>
    <definedName name="scenario.2" localSheetId="9">#REF!</definedName>
    <definedName name="scenario.2" localSheetId="5">#REF!</definedName>
    <definedName name="scenario.2" localSheetId="10">#REF!</definedName>
    <definedName name="scenario.2" localSheetId="6">#REF!</definedName>
    <definedName name="scenario.2" localSheetId="13">#REF!</definedName>
    <definedName name="scenario.2" localSheetId="12">#REF!</definedName>
    <definedName name="scenario.2">#REF!</definedName>
    <definedName name="scenario.3" localSheetId="9">#REF!</definedName>
    <definedName name="scenario.3" localSheetId="5">#REF!</definedName>
    <definedName name="scenario.3" localSheetId="10">#REF!</definedName>
    <definedName name="scenario.3" localSheetId="6">#REF!</definedName>
    <definedName name="scenario.3" localSheetId="13">#REF!</definedName>
    <definedName name="scenario.3" localSheetId="12">#REF!</definedName>
    <definedName name="scenario.3">#REF!</definedName>
    <definedName name="scenario.4" localSheetId="9">#REF!</definedName>
    <definedName name="scenario.4" localSheetId="5">#REF!</definedName>
    <definedName name="scenario.4" localSheetId="10">#REF!</definedName>
    <definedName name="scenario.4" localSheetId="6">#REF!</definedName>
    <definedName name="scenario.4" localSheetId="13">#REF!</definedName>
    <definedName name="scenario.4" localSheetId="12">#REF!</definedName>
    <definedName name="scenario.4">#REF!</definedName>
    <definedName name="Sched_Pay" localSheetId="9">#REF!</definedName>
    <definedName name="Sched_Pay" localSheetId="5">#REF!</definedName>
    <definedName name="Sched_Pay" localSheetId="10">#REF!</definedName>
    <definedName name="Sched_Pay" localSheetId="6">#REF!</definedName>
    <definedName name="Sched_Pay" localSheetId="13">#REF!</definedName>
    <definedName name="Sched_Pay" localSheetId="12">#REF!</definedName>
    <definedName name="Sched_Pay">#REF!</definedName>
    <definedName name="Scheduled_Extra_Payments" localSheetId="9">#REF!</definedName>
    <definedName name="Scheduled_Extra_Payments" localSheetId="5">#REF!</definedName>
    <definedName name="Scheduled_Extra_Payments" localSheetId="10">#REF!</definedName>
    <definedName name="Scheduled_Extra_Payments" localSheetId="6">#REF!</definedName>
    <definedName name="Scheduled_Extra_Payments" localSheetId="13">#REF!</definedName>
    <definedName name="Scheduled_Extra_Payments" localSheetId="12">#REF!</definedName>
    <definedName name="Scheduled_Extra_Payments">#REF!</definedName>
    <definedName name="Scheduled_Interest_Rate" localSheetId="9">#REF!</definedName>
    <definedName name="Scheduled_Interest_Rate" localSheetId="5">#REF!</definedName>
    <definedName name="Scheduled_Interest_Rate" localSheetId="10">#REF!</definedName>
    <definedName name="Scheduled_Interest_Rate" localSheetId="6">#REF!</definedName>
    <definedName name="Scheduled_Interest_Rate" localSheetId="13">#REF!</definedName>
    <definedName name="Scheduled_Interest_Rate" localSheetId="12">#REF!</definedName>
    <definedName name="Scheduled_Interest_Rate">#REF!</definedName>
    <definedName name="Scheduled_Monthly_Payment" localSheetId="9">#REF!</definedName>
    <definedName name="Scheduled_Monthly_Payment" localSheetId="5">#REF!</definedName>
    <definedName name="Scheduled_Monthly_Payment" localSheetId="10">#REF!</definedName>
    <definedName name="Scheduled_Monthly_Payment" localSheetId="6">#REF!</definedName>
    <definedName name="Scheduled_Monthly_Payment" localSheetId="13">#REF!</definedName>
    <definedName name="Scheduled_Monthly_Payment" localSheetId="12">#REF!</definedName>
    <definedName name="Scheduled_Monthly_Payment">#REF!</definedName>
    <definedName name="SContLab" localSheetId="9">#REF!</definedName>
    <definedName name="SContLab" localSheetId="5">#REF!</definedName>
    <definedName name="SContLab" localSheetId="10">#REF!</definedName>
    <definedName name="SContLab" localSheetId="6">#REF!</definedName>
    <definedName name="SContLab" localSheetId="13">#REF!</definedName>
    <definedName name="SContLab" localSheetId="12">#REF!</definedName>
    <definedName name="SContLab">#REF!</definedName>
    <definedName name="SContParts" localSheetId="9">#REF!</definedName>
    <definedName name="SContParts" localSheetId="5">#REF!</definedName>
    <definedName name="SContParts" localSheetId="10">#REF!</definedName>
    <definedName name="SContParts" localSheetId="6">#REF!</definedName>
    <definedName name="SContParts" localSheetId="13">#REF!</definedName>
    <definedName name="SContParts" localSheetId="12">#REF!</definedName>
    <definedName name="SContParts">#REF!</definedName>
    <definedName name="scope" localSheetId="9">#REF!</definedName>
    <definedName name="scope" localSheetId="5">#REF!</definedName>
    <definedName name="scope" localSheetId="10">#REF!</definedName>
    <definedName name="scope" localSheetId="6">#REF!</definedName>
    <definedName name="scope" localSheetId="13">#REF!</definedName>
    <definedName name="scope" localSheetId="12">#REF!</definedName>
    <definedName name="scope">#REF!</definedName>
    <definedName name="SCQ" localSheetId="9">#REF!</definedName>
    <definedName name="SCQ" localSheetId="5">#REF!</definedName>
    <definedName name="SCQ" localSheetId="10">#REF!</definedName>
    <definedName name="SCQ" localSheetId="6">#REF!</definedName>
    <definedName name="SCQ" localSheetId="13">#REF!</definedName>
    <definedName name="SCQ" localSheetId="12">#REF!</definedName>
    <definedName name="SCQ">#REF!</definedName>
    <definedName name="sd" localSheetId="9" hidden="1">{"TAB1",#N/A,TRUE,"GENERAL";"TAB2",#N/A,TRUE,"GENERAL";"TAB3",#N/A,TRUE,"GENERAL";"TAB4",#N/A,TRUE,"GENERAL";"TAB5",#N/A,TRUE,"GENERAL"}</definedName>
    <definedName name="sd" localSheetId="5" hidden="1">{"TAB1",#N/A,TRUE,"GENERAL";"TAB2",#N/A,TRUE,"GENERAL";"TAB3",#N/A,TRUE,"GENERAL";"TAB4",#N/A,TRUE,"GENERAL";"TAB5",#N/A,TRUE,"GENERAL"}</definedName>
    <definedName name="sd" localSheetId="10" hidden="1">{"TAB1",#N/A,TRUE,"GENERAL";"TAB2",#N/A,TRUE,"GENERAL";"TAB3",#N/A,TRUE,"GENERAL";"TAB4",#N/A,TRUE,"GENERAL";"TAB5",#N/A,TRUE,"GENERAL"}</definedName>
    <definedName name="sd" localSheetId="6" hidden="1">{"TAB1",#N/A,TRUE,"GENERAL";"TAB2",#N/A,TRUE,"GENERAL";"TAB3",#N/A,TRUE,"GENERAL";"TAB4",#N/A,TRUE,"GENERAL";"TAB5",#N/A,TRUE,"GENERAL"}</definedName>
    <definedName name="sd" localSheetId="13" hidden="1">{"TAB1",#N/A,TRUE,"GENERAL";"TAB2",#N/A,TRUE,"GENERAL";"TAB3",#N/A,TRUE,"GENERAL";"TAB4",#N/A,TRUE,"GENERAL";"TAB5",#N/A,TRUE,"GENERAL"}</definedName>
    <definedName name="sd" localSheetId="12" hidden="1">{"TAB1",#N/A,TRUE,"GENERAL";"TAB2",#N/A,TRUE,"GENERAL";"TAB3",#N/A,TRUE,"GENERAL";"TAB4",#N/A,TRUE,"GENERAL";"TAB5",#N/A,TRUE,"GENERAL"}</definedName>
    <definedName name="SD">#REF!</definedName>
    <definedName name="sdaf" localSheetId="9" hidden="1">{"via1",#N/A,TRUE,"general";"via2",#N/A,TRUE,"general";"via3",#N/A,TRUE,"general"}</definedName>
    <definedName name="sdaf" localSheetId="5" hidden="1">{"via1",#N/A,TRUE,"general";"via2",#N/A,TRUE,"general";"via3",#N/A,TRUE,"general"}</definedName>
    <definedName name="sdaf" localSheetId="10" hidden="1">{"via1",#N/A,TRUE,"general";"via2",#N/A,TRUE,"general";"via3",#N/A,TRUE,"general"}</definedName>
    <definedName name="sdaf" localSheetId="6" hidden="1">{"via1",#N/A,TRUE,"general";"via2",#N/A,TRUE,"general";"via3",#N/A,TRUE,"general"}</definedName>
    <definedName name="sdaf" localSheetId="13" hidden="1">{"via1",#N/A,TRUE,"general";"via2",#N/A,TRUE,"general";"via3",#N/A,TRUE,"general"}</definedName>
    <definedName name="sdaf" localSheetId="12"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5" hidden="1">{"via1",#N/A,TRUE,"general";"via2",#N/A,TRUE,"general";"via3",#N/A,TRUE,"general"}</definedName>
    <definedName name="sdas" localSheetId="10" hidden="1">{"via1",#N/A,TRUE,"general";"via2",#N/A,TRUE,"general";"via3",#N/A,TRUE,"general"}</definedName>
    <definedName name="sdas" localSheetId="6" hidden="1">{"via1",#N/A,TRUE,"general";"via2",#N/A,TRUE,"general";"via3",#N/A,TRUE,"general"}</definedName>
    <definedName name="sdas" localSheetId="13" hidden="1">{"via1",#N/A,TRUE,"general";"via2",#N/A,TRUE,"general";"via3",#N/A,TRUE,"general"}</definedName>
    <definedName name="sdas" localSheetId="12"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5" hidden="1">{"via1",#N/A,TRUE,"general";"via2",#N/A,TRUE,"general";"via3",#N/A,TRUE,"general"}</definedName>
    <definedName name="sdasdf" localSheetId="10" hidden="1">{"via1",#N/A,TRUE,"general";"via2",#N/A,TRUE,"general";"via3",#N/A,TRUE,"general"}</definedName>
    <definedName name="sdasdf" localSheetId="6" hidden="1">{"via1",#N/A,TRUE,"general";"via2",#N/A,TRUE,"general";"via3",#N/A,TRUE,"general"}</definedName>
    <definedName name="sdasdf" localSheetId="13" hidden="1">{"via1",#N/A,TRUE,"general";"via2",#N/A,TRUE,"general";"via3",#N/A,TRUE,"general"}</definedName>
    <definedName name="sdasdf" localSheetId="12"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2" hidden="1">{"TAB1",#N/A,TRUE,"GENERAL";"TAB2",#N/A,TRUE,"GENERAL";"TAB3",#N/A,TRUE,"GENERAL";"TAB4",#N/A,TRUE,"GENERAL";"TAB5",#N/A,TRUE,"GENERAL"}</definedName>
    <definedName name="SDCDSCT" hidden="1">{"TAB1",#N/A,TRUE,"GENERAL";"TAB2",#N/A,TRUE,"GENERAL";"TAB3",#N/A,TRUE,"GENERAL";"TAB4",#N/A,TRUE,"GENERAL";"TAB5",#N/A,TRUE,"GENERAL"}</definedName>
    <definedName name="SDE" localSheetId="9">#REF!</definedName>
    <definedName name="SDE" localSheetId="5">#REF!</definedName>
    <definedName name="SDE" localSheetId="10">#REF!</definedName>
    <definedName name="SDE" localSheetId="6">#REF!</definedName>
    <definedName name="SDE" localSheetId="13">#REF!</definedName>
    <definedName name="SDE" localSheetId="12">#REF!</definedName>
    <definedName name="SDE">#REF!</definedName>
    <definedName name="SDESD"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ES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sdf" localSheetId="12">#REF!</definedName>
    <definedName name="sdf">#REF!</definedName>
    <definedName name="SDFCE" localSheetId="9" hidden="1">{"TAB1",#N/A,TRUE,"GENERAL";"TAB2",#N/A,TRUE,"GENERAL";"TAB3",#N/A,TRUE,"GENERAL";"TAB4",#N/A,TRUE,"GENERAL";"TAB5",#N/A,TRUE,"GENERAL"}</definedName>
    <definedName name="SDFCE" localSheetId="5"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2"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5" hidden="1">{"via1",#N/A,TRUE,"general";"via2",#N/A,TRUE,"general";"via3",#N/A,TRUE,"general"}</definedName>
    <definedName name="sdfd" localSheetId="10" hidden="1">{"via1",#N/A,TRUE,"general";"via2",#N/A,TRUE,"general";"via3",#N/A,TRUE,"general"}</definedName>
    <definedName name="sdfd" localSheetId="6" hidden="1">{"via1",#N/A,TRUE,"general";"via2",#N/A,TRUE,"general";"via3",#N/A,TRUE,"general"}</definedName>
    <definedName name="sdfd" localSheetId="13" hidden="1">{"via1",#N/A,TRUE,"general";"via2",#N/A,TRUE,"general";"via3",#N/A,TRUE,"general"}</definedName>
    <definedName name="sdfd" localSheetId="12" hidden="1">{"via1",#N/A,TRUE,"general";"via2",#N/A,TRUE,"general";"via3",#N/A,TRUE,"general"}</definedName>
    <definedName name="sdfd" hidden="1">{"via1",#N/A,TRUE,"general";"via2",#N/A,TRUE,"general";"via3",#N/A,TRUE,"general"}</definedName>
    <definedName name="sdfds" localSheetId="9" hidden="1">{"via1",#N/A,TRUE,"general";"via2",#N/A,TRUE,"general";"via3",#N/A,TRUE,"general"}</definedName>
    <definedName name="sdfds" localSheetId="5" hidden="1">{"via1",#N/A,TRUE,"general";"via2",#N/A,TRUE,"general";"via3",#N/A,TRUE,"general"}</definedName>
    <definedName name="sdfds" localSheetId="10" hidden="1">{"via1",#N/A,TRUE,"general";"via2",#N/A,TRUE,"general";"via3",#N/A,TRUE,"general"}</definedName>
    <definedName name="sdfds" localSheetId="6" hidden="1">{"via1",#N/A,TRUE,"general";"via2",#N/A,TRUE,"general";"via3",#N/A,TRUE,"general"}</definedName>
    <definedName name="sdfds" localSheetId="13" hidden="1">{"via1",#N/A,TRUE,"general";"via2",#N/A,TRUE,"general";"via3",#N/A,TRUE,"general"}</definedName>
    <definedName name="sdfds" localSheetId="12"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5" hidden="1">{"via1",#N/A,TRUE,"general";"via2",#N/A,TRUE,"general";"via3",#N/A,TRUE,"general"}</definedName>
    <definedName name="SDFDSO" localSheetId="10" hidden="1">{"via1",#N/A,TRUE,"general";"via2",#N/A,TRUE,"general";"via3",#N/A,TRUE,"general"}</definedName>
    <definedName name="SDFDSO" localSheetId="6" hidden="1">{"via1",#N/A,TRUE,"general";"via2",#N/A,TRUE,"general";"via3",#N/A,TRUE,"general"}</definedName>
    <definedName name="SDFDSO" localSheetId="13" hidden="1">{"via1",#N/A,TRUE,"general";"via2",#N/A,TRUE,"general";"via3",#N/A,TRUE,"general"}</definedName>
    <definedName name="SDFDSO" localSheetId="12"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2"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5" hidden="1">{"via1",#N/A,TRUE,"general";"via2",#N/A,TRUE,"general";"via3",#N/A,TRUE,"general"}</definedName>
    <definedName name="SDFEO" localSheetId="10" hidden="1">{"via1",#N/A,TRUE,"general";"via2",#N/A,TRUE,"general";"via3",#N/A,TRUE,"general"}</definedName>
    <definedName name="SDFEO" localSheetId="6" hidden="1">{"via1",#N/A,TRUE,"general";"via2",#N/A,TRUE,"general";"via3",#N/A,TRUE,"general"}</definedName>
    <definedName name="SDFEO" localSheetId="13" hidden="1">{"via1",#N/A,TRUE,"general";"via2",#N/A,TRUE,"general";"via3",#N/A,TRUE,"general"}</definedName>
    <definedName name="SDFEO" localSheetId="12"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5" hidden="1">{"TAB1",#N/A,TRUE,"GENERAL";"TAB2",#N/A,TRUE,"GENERAL";"TAB3",#N/A,TRUE,"GENERAL";"TAB4",#N/A,TRUE,"GENERAL";"TAB5",#N/A,TRUE,"GENERAL"}</definedName>
    <definedName name="sdfg" localSheetId="10" hidden="1">{"TAB1",#N/A,TRUE,"GENERAL";"TAB2",#N/A,TRUE,"GENERAL";"TAB3",#N/A,TRUE,"GENERAL";"TAB4",#N/A,TRUE,"GENERAL";"TAB5",#N/A,TRUE,"GENERAL"}</definedName>
    <definedName name="sdfg" localSheetId="6" hidden="1">{"TAB1",#N/A,TRUE,"GENERAL";"TAB2",#N/A,TRUE,"GENERAL";"TAB3",#N/A,TRUE,"GENERAL";"TAB4",#N/A,TRUE,"GENERAL";"TAB5",#N/A,TRUE,"GENERAL"}</definedName>
    <definedName name="sdfg" localSheetId="13" hidden="1">{"TAB1",#N/A,TRUE,"GENERAL";"TAB2",#N/A,TRUE,"GENERAL";"TAB3",#N/A,TRUE,"GENERAL";"TAB4",#N/A,TRUE,"GENERAL";"TAB5",#N/A,TRUE,"GENERAL"}</definedName>
    <definedName name="sdfg" localSheetId="12"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5" hidden="1">{"via1",#N/A,TRUE,"general";"via2",#N/A,TRUE,"general";"via3",#N/A,TRUE,"general"}</definedName>
    <definedName name="sdfgdsfk" localSheetId="10" hidden="1">{"via1",#N/A,TRUE,"general";"via2",#N/A,TRUE,"general";"via3",#N/A,TRUE,"general"}</definedName>
    <definedName name="sdfgdsfk" localSheetId="6" hidden="1">{"via1",#N/A,TRUE,"general";"via2",#N/A,TRUE,"general";"via3",#N/A,TRUE,"general"}</definedName>
    <definedName name="sdfgdsfk" localSheetId="13" hidden="1">{"via1",#N/A,TRUE,"general";"via2",#N/A,TRUE,"general";"via3",#N/A,TRUE,"general"}</definedName>
    <definedName name="sdfgdsfk" localSheetId="12"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5" hidden="1">{"via1",#N/A,TRUE,"general";"via2",#N/A,TRUE,"general";"via3",#N/A,TRUE,"general"}</definedName>
    <definedName name="sdfgsg" localSheetId="10" hidden="1">{"via1",#N/A,TRUE,"general";"via2",#N/A,TRUE,"general";"via3",#N/A,TRUE,"general"}</definedName>
    <definedName name="sdfgsg" localSheetId="6" hidden="1">{"via1",#N/A,TRUE,"general";"via2",#N/A,TRUE,"general";"via3",#N/A,TRUE,"general"}</definedName>
    <definedName name="sdfgsg" localSheetId="13" hidden="1">{"via1",#N/A,TRUE,"general";"via2",#N/A,TRUE,"general";"via3",#N/A,TRUE,"general"}</definedName>
    <definedName name="sdfgsg" localSheetId="12" hidden="1">{"via1",#N/A,TRUE,"general";"via2",#N/A,TRUE,"general";"via3",#N/A,TRUE,"general"}</definedName>
    <definedName name="sdfgsg" hidden="1">{"via1",#N/A,TRUE,"general";"via2",#N/A,TRUE,"general";"via3",#N/A,TRUE,"general"}</definedName>
    <definedName name="sdfhjfasdfjasj" localSheetId="9">#REF!</definedName>
    <definedName name="sdfhjfasdfjasj" localSheetId="5">#REF!</definedName>
    <definedName name="sdfhjfasdfjasj" localSheetId="10">#REF!</definedName>
    <definedName name="sdfhjfasdfjasj" localSheetId="6">#REF!</definedName>
    <definedName name="sdfhjfasdfjasj" localSheetId="13">#REF!</definedName>
    <definedName name="sdfhjfasdfjasj" localSheetId="12">#REF!</definedName>
    <definedName name="sdfhjfasdfjasj">#REF!</definedName>
    <definedName name="SDFLJK" localSheetId="9"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2" hidden="1">{"TAB1",#N/A,TRUE,"GENERAL";"TAB2",#N/A,TRUE,"GENERAL";"TAB3",#N/A,TRUE,"GENERAL";"TAB4",#N/A,TRUE,"GENERAL";"TAB5",#N/A,TRUE,"GENERAL"}</definedName>
    <definedName name="SDFLJK" hidden="1">{"TAB1",#N/A,TRUE,"GENERAL";"TAB2",#N/A,TRUE,"GENERAL";"TAB3",#N/A,TRUE,"GENERAL";"TAB4",#N/A,TRUE,"GENERAL";"TAB5",#N/A,TRUE,"GENERAL"}</definedName>
    <definedName name="sdfsd" localSheetId="9">#REF!</definedName>
    <definedName name="sdfsd" localSheetId="5">#REF!</definedName>
    <definedName name="sdfsd" localSheetId="10">#REF!</definedName>
    <definedName name="sdfsd" localSheetId="6">#REF!</definedName>
    <definedName name="sdfsd" localSheetId="13">#REF!</definedName>
    <definedName name="sdfsd" localSheetId="12">#REF!</definedName>
    <definedName name="sdfsd">#REF!</definedName>
    <definedName name="sdfsd4" localSheetId="9" hidden="1">{"via1",#N/A,TRUE,"general";"via2",#N/A,TRUE,"general";"via3",#N/A,TRUE,"general"}</definedName>
    <definedName name="sdfsd4" localSheetId="5" hidden="1">{"via1",#N/A,TRUE,"general";"via2",#N/A,TRUE,"general";"via3",#N/A,TRUE,"general"}</definedName>
    <definedName name="sdfsd4" localSheetId="10" hidden="1">{"via1",#N/A,TRUE,"general";"via2",#N/A,TRUE,"general";"via3",#N/A,TRUE,"general"}</definedName>
    <definedName name="sdfsd4" localSheetId="6" hidden="1">{"via1",#N/A,TRUE,"general";"via2",#N/A,TRUE,"general";"via3",#N/A,TRUE,"general"}</definedName>
    <definedName name="sdfsd4" localSheetId="13" hidden="1">{"via1",#N/A,TRUE,"general";"via2",#N/A,TRUE,"general";"via3",#N/A,TRUE,"general"}</definedName>
    <definedName name="sdfsd4" localSheetId="12"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2"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5" hidden="1">{"via1",#N/A,TRUE,"general";"via2",#N/A,TRUE,"general";"via3",#N/A,TRUE,"general"}</definedName>
    <definedName name="sdfsdfb" localSheetId="10" hidden="1">{"via1",#N/A,TRUE,"general";"via2",#N/A,TRUE,"general";"via3",#N/A,TRUE,"general"}</definedName>
    <definedName name="sdfsdfb" localSheetId="6" hidden="1">{"via1",#N/A,TRUE,"general";"via2",#N/A,TRUE,"general";"via3",#N/A,TRUE,"general"}</definedName>
    <definedName name="sdfsdfb" localSheetId="13" hidden="1">{"via1",#N/A,TRUE,"general";"via2",#N/A,TRUE,"general";"via3",#N/A,TRUE,"general"}</definedName>
    <definedName name="sdfsdfb" localSheetId="12" hidden="1">{"via1",#N/A,TRUE,"general";"via2",#N/A,TRUE,"general";"via3",#N/A,TRUE,"general"}</definedName>
    <definedName name="sdfsdfb" hidden="1">{"via1",#N/A,TRUE,"general";"via2",#N/A,TRUE,"general";"via3",#N/A,TRUE,"general"}</definedName>
    <definedName name="SDFSF" localSheetId="9" hidden="1">{"TAB1",#N/A,TRUE,"GENERAL";"TAB2",#N/A,TRUE,"GENERAL";"TAB3",#N/A,TRUE,"GENERAL";"TAB4",#N/A,TRUE,"GENERAL";"TAB5",#N/A,TRUE,"GENERAL"}</definedName>
    <definedName name="SDFSF" localSheetId="5"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2"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5"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2"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5"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2"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5" hidden="1">{"via1",#N/A,TRUE,"general";"via2",#N/A,TRUE,"general";"via3",#N/A,TRUE,"general"}</definedName>
    <definedName name="sdgfgp" localSheetId="10" hidden="1">{"via1",#N/A,TRUE,"general";"via2",#N/A,TRUE,"general";"via3",#N/A,TRUE,"general"}</definedName>
    <definedName name="sdgfgp" localSheetId="6" hidden="1">{"via1",#N/A,TRUE,"general";"via2",#N/A,TRUE,"general";"via3",#N/A,TRUE,"general"}</definedName>
    <definedName name="sdgfgp" localSheetId="13" hidden="1">{"via1",#N/A,TRUE,"general";"via2",#N/A,TRUE,"general";"via3",#N/A,TRUE,"general"}</definedName>
    <definedName name="sdgfgp" localSheetId="12"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5" hidden="1">{"via1",#N/A,TRUE,"general";"via2",#N/A,TRUE,"general";"via3",#N/A,TRUE,"general"}</definedName>
    <definedName name="sdgfiu" localSheetId="10" hidden="1">{"via1",#N/A,TRUE,"general";"via2",#N/A,TRUE,"general";"via3",#N/A,TRUE,"general"}</definedName>
    <definedName name="sdgfiu" localSheetId="6" hidden="1">{"via1",#N/A,TRUE,"general";"via2",#N/A,TRUE,"general";"via3",#N/A,TRUE,"general"}</definedName>
    <definedName name="sdgfiu" localSheetId="13" hidden="1">{"via1",#N/A,TRUE,"general";"via2",#N/A,TRUE,"general";"via3",#N/A,TRUE,"general"}</definedName>
    <definedName name="sdgfiu" localSheetId="12"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5"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2"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5" hidden="1">{"via1",#N/A,TRUE,"general";"via2",#N/A,TRUE,"general";"via3",#N/A,TRUE,"general"}</definedName>
    <definedName name="sdgsg" localSheetId="10" hidden="1">{"via1",#N/A,TRUE,"general";"via2",#N/A,TRUE,"general";"via3",#N/A,TRUE,"general"}</definedName>
    <definedName name="sdgsg" localSheetId="6" hidden="1">{"via1",#N/A,TRUE,"general";"via2",#N/A,TRUE,"general";"via3",#N/A,TRUE,"general"}</definedName>
    <definedName name="sdgsg" localSheetId="13" hidden="1">{"via1",#N/A,TRUE,"general";"via2",#N/A,TRUE,"general";"via3",#N/A,TRUE,"general"}</definedName>
    <definedName name="sdgsg" localSheetId="12"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2"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 localSheetId="9">#REF!</definedName>
    <definedName name="SdM_Model_v_4_01_PV_Foglio1_Elenca" localSheetId="5">#REF!</definedName>
    <definedName name="SdM_Model_v_4_01_PV_Foglio1_Elenca" localSheetId="10">#REF!</definedName>
    <definedName name="SdM_Model_v_4_01_PV_Foglio1_Elenca" localSheetId="6">#REF!</definedName>
    <definedName name="SdM_Model_v_4_01_PV_Foglio1_Elenca" localSheetId="13">#REF!</definedName>
    <definedName name="SdM_Model_v_4_01_PV_Foglio1_Elenca" localSheetId="12">#REF!</definedName>
    <definedName name="SdM_Model_v_4_01_PV_Foglio1_Elenca">#REF!</definedName>
    <definedName name="sdsd" localSheetId="9">#REF!</definedName>
    <definedName name="sdsd" localSheetId="5">#REF!</definedName>
    <definedName name="sdsd" localSheetId="10">#REF!</definedName>
    <definedName name="sdsd" localSheetId="6">#REF!</definedName>
    <definedName name="sdsd" localSheetId="13">#REF!</definedName>
    <definedName name="sdsd" localSheetId="12">#REF!</definedName>
    <definedName name="sdsd">#REF!</definedName>
    <definedName name="sdsdfh" localSheetId="9" hidden="1">{"via1",#N/A,TRUE,"general";"via2",#N/A,TRUE,"general";"via3",#N/A,TRUE,"general"}</definedName>
    <definedName name="sdsdfh" localSheetId="5" hidden="1">{"via1",#N/A,TRUE,"general";"via2",#N/A,TRUE,"general";"via3",#N/A,TRUE,"general"}</definedName>
    <definedName name="sdsdfh" localSheetId="10" hidden="1">{"via1",#N/A,TRUE,"general";"via2",#N/A,TRUE,"general";"via3",#N/A,TRUE,"general"}</definedName>
    <definedName name="sdsdfh" localSheetId="6" hidden="1">{"via1",#N/A,TRUE,"general";"via2",#N/A,TRUE,"general";"via3",#N/A,TRUE,"general"}</definedName>
    <definedName name="sdsdfh" localSheetId="13" hidden="1">{"via1",#N/A,TRUE,"general";"via2",#N/A,TRUE,"general";"via3",#N/A,TRUE,"general"}</definedName>
    <definedName name="sdsdfh" localSheetId="12" hidden="1">{"via1",#N/A,TRUE,"general";"via2",#N/A,TRUE,"general";"via3",#N/A,TRUE,"general"}</definedName>
    <definedName name="sdsdfh" hidden="1">{"via1",#N/A,TRUE,"general";"via2",#N/A,TRUE,"general";"via3",#N/A,TRUE,"general"}</definedName>
    <definedName name="Se" localSheetId="9">#REF!</definedName>
    <definedName name="Se" localSheetId="5">#REF!</definedName>
    <definedName name="Se" localSheetId="10">#REF!</definedName>
    <definedName name="Se" localSheetId="6">#REF!</definedName>
    <definedName name="Se" localSheetId="13">#REF!</definedName>
    <definedName name="Se" localSheetId="12">#REF!</definedName>
    <definedName name="Se">#REF!</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 localSheetId="10">#REF!</definedName>
    <definedName name="segundo" localSheetId="12">'[17]ESTADO RED'!#REF!</definedName>
    <definedName name="segundo">#REF!</definedName>
    <definedName name="Segundos" localSheetId="9">#REF!</definedName>
    <definedName name="Segundos" localSheetId="5">#REF!</definedName>
    <definedName name="Segundos" localSheetId="10">#REF!</definedName>
    <definedName name="Segundos" localSheetId="6">#REF!</definedName>
    <definedName name="Segundos" localSheetId="13">#REF!</definedName>
    <definedName name="Segundos" localSheetId="12">#REF!</definedName>
    <definedName name="Segundos">#REF!</definedName>
    <definedName name="Seguro" localSheetId="9">#REF!</definedName>
    <definedName name="Seguro" localSheetId="5">#REF!</definedName>
    <definedName name="Seguro" localSheetId="10">#REF!</definedName>
    <definedName name="Seguro" localSheetId="6">#REF!</definedName>
    <definedName name="Seguro" localSheetId="13">#REF!</definedName>
    <definedName name="Seguro" localSheetId="12">#REF!</definedName>
    <definedName name="Seguro">#REF!</definedName>
    <definedName name="SeguroCostos" localSheetId="9">#REF!</definedName>
    <definedName name="SeguroCostos" localSheetId="5">#REF!</definedName>
    <definedName name="SeguroCostos" localSheetId="10">#REF!</definedName>
    <definedName name="SeguroCostos" localSheetId="6">#REF!</definedName>
    <definedName name="SeguroCostos" localSheetId="13">#REF!</definedName>
    <definedName name="SeguroCostos" localSheetId="12">#REF!</definedName>
    <definedName name="SeguroCostos">#REF!</definedName>
    <definedName name="Selected_Year_Open_Volume" localSheetId="9">#REF!</definedName>
    <definedName name="Selected_Year_Open_Volume" localSheetId="5">#REF!</definedName>
    <definedName name="Selected_Year_Open_Volume" localSheetId="10">#REF!</definedName>
    <definedName name="Selected_Year_Open_Volume" localSheetId="6">#REF!</definedName>
    <definedName name="Selected_Year_Open_Volume" localSheetId="13">#REF!</definedName>
    <definedName name="Selected_Year_Open_Volume" localSheetId="12">#REF!</definedName>
    <definedName name="Selected_Year_Open_Volume">#REF!</definedName>
    <definedName name="SEM_DEL_MES" localSheetId="9">#REF!</definedName>
    <definedName name="SEM_DEL_MES" localSheetId="5">#REF!</definedName>
    <definedName name="SEM_DEL_MES" localSheetId="10">#REF!</definedName>
    <definedName name="SEM_DEL_MES" localSheetId="6">#REF!</definedName>
    <definedName name="SEM_DEL_MES" localSheetId="13">#REF!</definedName>
    <definedName name="SEM_DEL_MES" localSheetId="12">#REF!</definedName>
    <definedName name="SEM_DEL_MES">#REF!</definedName>
    <definedName name="Semanas_mes" localSheetId="9">#REF!</definedName>
    <definedName name="Semanas_mes" localSheetId="5">#REF!</definedName>
    <definedName name="Semanas_mes" localSheetId="10">#REF!</definedName>
    <definedName name="Semanas_mes" localSheetId="6">#REF!</definedName>
    <definedName name="Semanas_mes" localSheetId="13">#REF!</definedName>
    <definedName name="Semanas_mes" localSheetId="12">#REF!</definedName>
    <definedName name="Semanas_mes">#REF!</definedName>
    <definedName name="sencount" hidden="1">1</definedName>
    <definedName name="Señalizacion_con_cinta" localSheetId="9">#REF!</definedName>
    <definedName name="Señalizacion_con_cinta" localSheetId="5">#REF!</definedName>
    <definedName name="Señalizacion_con_cinta" localSheetId="10">#REF!</definedName>
    <definedName name="Señalizacion_con_cinta" localSheetId="6">#REF!</definedName>
    <definedName name="Señalizacion_con_cinta" localSheetId="13">#REF!</definedName>
    <definedName name="Señalizacion_con_cinta" localSheetId="12">#REF!</definedName>
    <definedName name="Señalizacion_con_cinta">#REF!</definedName>
    <definedName name="SEP" localSheetId="12">#REF!</definedName>
    <definedName name="SEP">#REF!</definedName>
    <definedName name="SEPARACIONPLACAS" localSheetId="9">#REF!</definedName>
    <definedName name="SEPARACIONPLACAS" localSheetId="5">#REF!</definedName>
    <definedName name="SEPARACIONPLACAS" localSheetId="10">#REF!</definedName>
    <definedName name="SEPARACIONPLACAS" localSheetId="6">#REF!</definedName>
    <definedName name="SEPARACIONPLACAS" localSheetId="13">#REF!</definedName>
    <definedName name="SEPARACIONPLACAS" localSheetId="12">#REF!</definedName>
    <definedName name="SEPARACIONPLACAS">#REF!</definedName>
    <definedName name="Sepjv2" localSheetId="9">#REF!</definedName>
    <definedName name="Sepjv2" localSheetId="5">#REF!</definedName>
    <definedName name="Sepjv2" localSheetId="10">#REF!</definedName>
    <definedName name="Sepjv2" localSheetId="6">#REF!</definedName>
    <definedName name="Sepjv2" localSheetId="13">#REF!</definedName>
    <definedName name="Sepjv2" localSheetId="12">#REF!</definedName>
    <definedName name="Sepjv2">#REF!</definedName>
    <definedName name="septdetail" localSheetId="9">#REF!</definedName>
    <definedName name="septdetail" localSheetId="5">#REF!</definedName>
    <definedName name="septdetail" localSheetId="10">#REF!</definedName>
    <definedName name="septdetail" localSheetId="6">#REF!</definedName>
    <definedName name="septdetail" localSheetId="13">#REF!</definedName>
    <definedName name="septdetail" localSheetId="12">#REF!</definedName>
    <definedName name="septdetail">#REF!</definedName>
    <definedName name="septtb" localSheetId="9">#REF!</definedName>
    <definedName name="septtb" localSheetId="5">#REF!</definedName>
    <definedName name="septtb" localSheetId="10">#REF!</definedName>
    <definedName name="septtb" localSheetId="6">#REF!</definedName>
    <definedName name="septtb" localSheetId="13">#REF!</definedName>
    <definedName name="septtb" localSheetId="12">#REF!</definedName>
    <definedName name="septtb">#REF!</definedName>
    <definedName name="SequenceF" localSheetId="9">#REF!</definedName>
    <definedName name="SequenceF" localSheetId="5">#REF!</definedName>
    <definedName name="SequenceF" localSheetId="10">#REF!</definedName>
    <definedName name="SequenceF" localSheetId="6">#REF!</definedName>
    <definedName name="SequenceF" localSheetId="13">#REF!</definedName>
    <definedName name="SequenceF" localSheetId="12">#REF!</definedName>
    <definedName name="SequenceF">#REF!</definedName>
    <definedName name="servicioingreso" localSheetId="9">#REF!</definedName>
    <definedName name="servicioingreso" localSheetId="5">#REF!</definedName>
    <definedName name="servicioingreso" localSheetId="10">#REF!</definedName>
    <definedName name="servicioingreso" localSheetId="6">#REF!</definedName>
    <definedName name="servicioingreso" localSheetId="13">#REF!</definedName>
    <definedName name="servicioingreso" localSheetId="12">#REF!</definedName>
    <definedName name="servicioingreso">#REF!</definedName>
    <definedName name="ServicioSurentingExpress" localSheetId="9">#REF!</definedName>
    <definedName name="ServicioSurentingExpress" localSheetId="5">#REF!</definedName>
    <definedName name="ServicioSurentingExpress" localSheetId="10">#REF!</definedName>
    <definedName name="ServicioSurentingExpress" localSheetId="6">#REF!</definedName>
    <definedName name="ServicioSurentingExpress" localSheetId="13">#REF!</definedName>
    <definedName name="ServicioSurentingExpress" localSheetId="12">#REF!</definedName>
    <definedName name="ServicioSurentingExpress">#REF!</definedName>
    <definedName name="servicioutilidad" localSheetId="9">#REF!</definedName>
    <definedName name="servicioutilidad" localSheetId="5">#REF!</definedName>
    <definedName name="servicioutilidad" localSheetId="10">#REF!</definedName>
    <definedName name="servicioutilidad" localSheetId="6">#REF!</definedName>
    <definedName name="servicioutilidad" localSheetId="13">#REF!</definedName>
    <definedName name="servicioutilidad" localSheetId="12">#REF!</definedName>
    <definedName name="servicioutilidad">#REF!</definedName>
    <definedName name="ServicioVehSustituto" localSheetId="9">#REF!</definedName>
    <definedName name="ServicioVehSustituto" localSheetId="5">#REF!</definedName>
    <definedName name="ServicioVehSustituto" localSheetId="10">#REF!</definedName>
    <definedName name="ServicioVehSustituto" localSheetId="6">#REF!</definedName>
    <definedName name="ServicioVehSustituto" localSheetId="13">#REF!</definedName>
    <definedName name="ServicioVehSustituto" localSheetId="12">#REF!</definedName>
    <definedName name="ServicioVehSustituto">#REF!</definedName>
    <definedName name="setrj" localSheetId="9" hidden="1">{"via1",#N/A,TRUE,"general";"via2",#N/A,TRUE,"general";"via3",#N/A,TRUE,"general"}</definedName>
    <definedName name="setrj" localSheetId="5" hidden="1">{"via1",#N/A,TRUE,"general";"via2",#N/A,TRUE,"general";"via3",#N/A,TRUE,"general"}</definedName>
    <definedName name="setrj" localSheetId="10" hidden="1">{"via1",#N/A,TRUE,"general";"via2",#N/A,TRUE,"general";"via3",#N/A,TRUE,"general"}</definedName>
    <definedName name="setrj" localSheetId="6" hidden="1">{"via1",#N/A,TRUE,"general";"via2",#N/A,TRUE,"general";"via3",#N/A,TRUE,"general"}</definedName>
    <definedName name="setrj" localSheetId="13" hidden="1">{"via1",#N/A,TRUE,"general";"via2",#N/A,TRUE,"general";"via3",#N/A,TRUE,"general"}</definedName>
    <definedName name="setrj" localSheetId="12"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5" hidden="1">{"via1",#N/A,TRUE,"general";"via2",#N/A,TRUE,"general";"via3",#N/A,TRUE,"general"}</definedName>
    <definedName name="sett" localSheetId="10" hidden="1">{"via1",#N/A,TRUE,"general";"via2",#N/A,TRUE,"general";"via3",#N/A,TRUE,"general"}</definedName>
    <definedName name="sett" localSheetId="6" hidden="1">{"via1",#N/A,TRUE,"general";"via2",#N/A,TRUE,"general";"via3",#N/A,TRUE,"general"}</definedName>
    <definedName name="sett" localSheetId="13" hidden="1">{"via1",#N/A,TRUE,"general";"via2",#N/A,TRUE,"general";"via3",#N/A,TRUE,"general"}</definedName>
    <definedName name="sett" localSheetId="12" hidden="1">{"via1",#N/A,TRUE,"general";"via2",#N/A,TRUE,"general";"via3",#N/A,TRUE,"general"}</definedName>
    <definedName name="sett" hidden="1">{"via1",#N/A,TRUE,"general";"via2",#N/A,TRUE,"general";"via3",#N/A,TRUE,"general"}</definedName>
    <definedName name="Sf" localSheetId="9">#REF!</definedName>
    <definedName name="Sf" localSheetId="5">#REF!</definedName>
    <definedName name="Sf" localSheetId="10">#REF!</definedName>
    <definedName name="Sf" localSheetId="6">#REF!</definedName>
    <definedName name="Sf" localSheetId="13">#REF!</definedName>
    <definedName name="Sf" localSheetId="12">#REF!</definedName>
    <definedName name="Sf">#REF!</definedName>
    <definedName name="sfasf" localSheetId="9" hidden="1">{"TAB1",#N/A,TRUE,"GENERAL";"TAB2",#N/A,TRUE,"GENERAL";"TAB3",#N/A,TRUE,"GENERAL";"TAB4",#N/A,TRUE,"GENERAL";"TAB5",#N/A,TRUE,"GENERAL"}</definedName>
    <definedName name="sfasf" localSheetId="5"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2" hidden="1">{"TAB1",#N/A,TRUE,"GENERAL";"TAB2",#N/A,TRUE,"GENERAL";"TAB3",#N/A,TRUE,"GENERAL";"TAB4",#N/A,TRUE,"GENERAL";"TAB5",#N/A,TRUE,"GENERAL"}</definedName>
    <definedName name="sfasf"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2"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5" hidden="1">{"via1",#N/A,TRUE,"general";"via2",#N/A,TRUE,"general";"via3",#N/A,TRUE,"general"}</definedName>
    <definedName name="sfsd" localSheetId="10" hidden="1">{"via1",#N/A,TRUE,"general";"via2",#N/A,TRUE,"general";"via3",#N/A,TRUE,"general"}</definedName>
    <definedName name="sfsd" localSheetId="6" hidden="1">{"via1",#N/A,TRUE,"general";"via2",#N/A,TRUE,"general";"via3",#N/A,TRUE,"general"}</definedName>
    <definedName name="sfsd" localSheetId="13" hidden="1">{"via1",#N/A,TRUE,"general";"via2",#N/A,TRUE,"general";"via3",#N/A,TRUE,"general"}</definedName>
    <definedName name="sfsd" localSheetId="12"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5"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2"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2"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2" hidden="1">{"TAB1",#N/A,TRUE,"GENERAL";"TAB2",#N/A,TRUE,"GENERAL";"TAB3",#N/A,TRUE,"GENERAL";"TAB4",#N/A,TRUE,"GENERAL";"TAB5",#N/A,TRUE,"GENERAL"}</definedName>
    <definedName name="sfsdfs" hidden="1">{"TAB1",#N/A,TRUE,"GENERAL";"TAB2",#N/A,TRUE,"GENERAL";"TAB3",#N/A,TRUE,"GENERAL";"TAB4",#N/A,TRUE,"GENERAL";"TAB5",#N/A,TRUE,"GENERAL"}</definedName>
    <definedName name="Sg" localSheetId="9">#REF!</definedName>
    <definedName name="Sg" localSheetId="5">#REF!</definedName>
    <definedName name="Sg" localSheetId="10">#REF!</definedName>
    <definedName name="Sg" localSheetId="6">#REF!</definedName>
    <definedName name="Sg" localSheetId="13">#REF!</definedName>
    <definedName name="Sg" localSheetId="12">#REF!</definedName>
    <definedName name="Sg">#REF!</definedName>
    <definedName name="sga" localSheetId="9">#REF!</definedName>
    <definedName name="sga" localSheetId="5">#REF!</definedName>
    <definedName name="sga" localSheetId="10">#REF!</definedName>
    <definedName name="sga" localSheetId="6">#REF!</definedName>
    <definedName name="sga" localSheetId="13">#REF!</definedName>
    <definedName name="sga" localSheetId="12">#REF!</definedName>
    <definedName name="sga">#REF!</definedName>
    <definedName name="SGET" localSheetId="9">#REF!</definedName>
    <definedName name="SGET" localSheetId="5">#REF!</definedName>
    <definedName name="SGET" localSheetId="10">#REF!</definedName>
    <definedName name="SGET" localSheetId="6">#REF!</definedName>
    <definedName name="SGET" localSheetId="13">#REF!</definedName>
    <definedName name="SGET" localSheetId="12">#REF!</definedName>
    <definedName name="SGET">#REF!</definedName>
    <definedName name="SGI_V_INDICES_CIRCUITO_CAUSA" localSheetId="12">#REF!</definedName>
    <definedName name="SGI_V_INDICES_CIRCUITO_CAUSA">#REF!</definedName>
    <definedName name="Sh" localSheetId="9">#REF!</definedName>
    <definedName name="Sh" localSheetId="5">#REF!</definedName>
    <definedName name="Sh" localSheetId="10">#REF!</definedName>
    <definedName name="Sh" localSheetId="6">#REF!</definedName>
    <definedName name="Sh" localSheetId="13">#REF!</definedName>
    <definedName name="Sh" localSheetId="12">#REF!</definedName>
    <definedName name="Sh">#REF!</definedName>
    <definedName name="Shadow_Tolls_paste" localSheetId="9">#REF!</definedName>
    <definedName name="Shadow_Tolls_paste" localSheetId="5">#REF!</definedName>
    <definedName name="Shadow_Tolls_paste" localSheetId="10">#REF!</definedName>
    <definedName name="Shadow_Tolls_paste" localSheetId="6">#REF!</definedName>
    <definedName name="Shadow_Tolls_paste" localSheetId="13">#REF!</definedName>
    <definedName name="Shadow_Tolls_paste" localSheetId="12">#REF!</definedName>
    <definedName name="Shadow_Tolls_paste">#REF!</definedName>
    <definedName name="SHARED_FORMULA_21">#N/A</definedName>
    <definedName name="ship_terms" localSheetId="9">#REF!</definedName>
    <definedName name="ship_terms" localSheetId="5">#REF!</definedName>
    <definedName name="ship_terms" localSheetId="10">#REF!</definedName>
    <definedName name="ship_terms" localSheetId="6">#REF!</definedName>
    <definedName name="ship_terms" localSheetId="13">#REF!</definedName>
    <definedName name="ship_terms" localSheetId="12">#REF!</definedName>
    <definedName name="ship_terms">#REF!</definedName>
    <definedName name="SHIP_VIA" localSheetId="9">#REF!</definedName>
    <definedName name="SHIP_VIA" localSheetId="5">#REF!</definedName>
    <definedName name="SHIP_VIA" localSheetId="10">#REF!</definedName>
    <definedName name="SHIP_VIA" localSheetId="6">#REF!</definedName>
    <definedName name="SHIP_VIA" localSheetId="13">#REF!</definedName>
    <definedName name="SHIP_VIA" localSheetId="12">#REF!</definedName>
    <definedName name="SHIP_VIA">#REF!</definedName>
    <definedName name="Shovel_1" localSheetId="9">#REF!</definedName>
    <definedName name="Shovel_1" localSheetId="5">#REF!</definedName>
    <definedName name="Shovel_1" localSheetId="10">#REF!</definedName>
    <definedName name="Shovel_1" localSheetId="6">#REF!</definedName>
    <definedName name="Shovel_1" localSheetId="13">#REF!</definedName>
    <definedName name="Shovel_1" localSheetId="12">#REF!</definedName>
    <definedName name="Shovel_1">#REF!</definedName>
    <definedName name="Shovel_2" localSheetId="9">#REF!</definedName>
    <definedName name="Shovel_2" localSheetId="5">#REF!</definedName>
    <definedName name="Shovel_2" localSheetId="10">#REF!</definedName>
    <definedName name="Shovel_2" localSheetId="6">#REF!</definedName>
    <definedName name="Shovel_2" localSheetId="13">#REF!</definedName>
    <definedName name="Shovel_2" localSheetId="12">#REF!</definedName>
    <definedName name="Shovel_2">#REF!</definedName>
    <definedName name="Shovel_3" localSheetId="9">#REF!</definedName>
    <definedName name="Shovel_3" localSheetId="5">#REF!</definedName>
    <definedName name="Shovel_3" localSheetId="10">#REF!</definedName>
    <definedName name="Shovel_3" localSheetId="6">#REF!</definedName>
    <definedName name="Shovel_3" localSheetId="13">#REF!</definedName>
    <definedName name="Shovel_3" localSheetId="12">#REF!</definedName>
    <definedName name="Shovel_3">#REF!</definedName>
    <definedName name="Shovel_4" localSheetId="9">#REF!</definedName>
    <definedName name="Shovel_4" localSheetId="5">#REF!</definedName>
    <definedName name="Shovel_4" localSheetId="10">#REF!</definedName>
    <definedName name="Shovel_4" localSheetId="6">#REF!</definedName>
    <definedName name="Shovel_4" localSheetId="13">#REF!</definedName>
    <definedName name="Shovel_4" localSheetId="12">#REF!</definedName>
    <definedName name="Shovel_4">#REF!</definedName>
    <definedName name="Shovel_5" localSheetId="9">#REF!</definedName>
    <definedName name="Shovel_5" localSheetId="5">#REF!</definedName>
    <definedName name="Shovel_5" localSheetId="10">#REF!</definedName>
    <definedName name="Shovel_5" localSheetId="6">#REF!</definedName>
    <definedName name="Shovel_5" localSheetId="13">#REF!</definedName>
    <definedName name="Shovel_5" localSheetId="12">#REF!</definedName>
    <definedName name="Shovel_5">#REF!</definedName>
    <definedName name="si" localSheetId="9">#REF!</definedName>
    <definedName name="si" localSheetId="5">#REF!</definedName>
    <definedName name="si" localSheetId="10">#REF!</definedName>
    <definedName name="si" localSheetId="6">#REF!</definedName>
    <definedName name="si" localSheetId="13">#REF!</definedName>
    <definedName name="si" localSheetId="12">#REF!</definedName>
    <definedName name="si">#REF!</definedName>
    <definedName name="SIKA" localSheetId="9">#REF!</definedName>
    <definedName name="SIKA" localSheetId="5">#REF!</definedName>
    <definedName name="SIKA" localSheetId="10">#REF!</definedName>
    <definedName name="SIKA" localSheetId="6">#REF!</definedName>
    <definedName name="SIKA" localSheetId="13">#REF!</definedName>
    <definedName name="SIKA" localSheetId="12">#REF!</definedName>
    <definedName name="SIKA">#REF!</definedName>
    <definedName name="SJ" localSheetId="10">#REF!</definedName>
    <definedName name="SJ" localSheetId="12">'[30]CIRCUITOS CODENSA'!#REF!</definedName>
    <definedName name="SJ">#REF!</definedName>
    <definedName name="sk" localSheetId="9">#REF!</definedName>
    <definedName name="sk" localSheetId="5">#REF!</definedName>
    <definedName name="sk" localSheetId="10">#REF!</definedName>
    <definedName name="sk" localSheetId="6">#REF!</definedName>
    <definedName name="sk" localSheetId="13">#REF!</definedName>
    <definedName name="sk" localSheetId="12">#REF!</definedName>
    <definedName name="sk">#REF!</definedName>
    <definedName name="SL" localSheetId="9">#REF!</definedName>
    <definedName name="SL" localSheetId="5">#REF!</definedName>
    <definedName name="SL" localSheetId="10">#REF!</definedName>
    <definedName name="SL" localSheetId="6">#REF!</definedName>
    <definedName name="SL" localSheetId="13">#REF!</definedName>
    <definedName name="SL" localSheetId="12">#REF!</definedName>
    <definedName name="SL">#REF!</definedName>
    <definedName name="SLube" localSheetId="9">#REF!</definedName>
    <definedName name="SLube" localSheetId="5">#REF!</definedName>
    <definedName name="SLube" localSheetId="10">#REF!</definedName>
    <definedName name="SLube" localSheetId="6">#REF!</definedName>
    <definedName name="SLube" localSheetId="13">#REF!</definedName>
    <definedName name="SLube" localSheetId="12">#REF!</definedName>
    <definedName name="SLube">#REF!</definedName>
    <definedName name="sm" localSheetId="9">#REF!</definedName>
    <definedName name="sm" localSheetId="5">#REF!</definedName>
    <definedName name="sm" localSheetId="10">#REF!</definedName>
    <definedName name="sm" localSheetId="6">#REF!</definedName>
    <definedName name="sm" localSheetId="13">#REF!</definedName>
    <definedName name="sm" localSheetId="12">#REF!</definedName>
    <definedName name="sm">#REF!</definedName>
    <definedName name="sn" localSheetId="9">#REF!</definedName>
    <definedName name="sn" localSheetId="5">#REF!</definedName>
    <definedName name="sn" localSheetId="10">#REF!</definedName>
    <definedName name="sn" localSheetId="6">#REF!</definedName>
    <definedName name="sn" localSheetId="13">#REF!</definedName>
    <definedName name="sn" localSheetId="12">#REF!</definedName>
    <definedName name="sn">#REF!</definedName>
    <definedName name="snw" localSheetId="9">#REF!</definedName>
    <definedName name="snw" localSheetId="5">#REF!</definedName>
    <definedName name="snw" localSheetId="10">#REF!</definedName>
    <definedName name="snw" localSheetId="6">#REF!</definedName>
    <definedName name="snw" localSheetId="13">#REF!</definedName>
    <definedName name="snw" localSheetId="12">#REF!</definedName>
    <definedName name="snw">#REF!</definedName>
    <definedName name="sñ" localSheetId="9">#REF!</definedName>
    <definedName name="sñ" localSheetId="5">#REF!</definedName>
    <definedName name="sñ" localSheetId="10">#REF!</definedName>
    <definedName name="sñ" localSheetId="6">#REF!</definedName>
    <definedName name="sñ" localSheetId="13">#REF!</definedName>
    <definedName name="sñ" localSheetId="12">#REF!</definedName>
    <definedName name="sñ">#REF!</definedName>
    <definedName name="so" localSheetId="9">#REF!</definedName>
    <definedName name="so" localSheetId="5">#REF!</definedName>
    <definedName name="so" localSheetId="10">#REF!</definedName>
    <definedName name="so" localSheetId="6">#REF!</definedName>
    <definedName name="so" localSheetId="13">#REF!</definedName>
    <definedName name="so" localSheetId="12">#REF!</definedName>
    <definedName name="so">#REF!</definedName>
    <definedName name="Soat" localSheetId="9">#REF!</definedName>
    <definedName name="Soat" localSheetId="5">#REF!</definedName>
    <definedName name="Soat" localSheetId="10">#REF!</definedName>
    <definedName name="Soat" localSheetId="6">#REF!</definedName>
    <definedName name="Soat" localSheetId="13">#REF!</definedName>
    <definedName name="Soat" localSheetId="12">#REF!</definedName>
    <definedName name="Soat">#REF!</definedName>
    <definedName name="SoatCostos" localSheetId="9">#REF!</definedName>
    <definedName name="SoatCostos" localSheetId="5">#REF!</definedName>
    <definedName name="SoatCostos" localSheetId="10">#REF!</definedName>
    <definedName name="SoatCostos" localSheetId="6">#REF!</definedName>
    <definedName name="SoatCostos" localSheetId="13">#REF!</definedName>
    <definedName name="SoatCostos" localSheetId="12">#REF!</definedName>
    <definedName name="SoatCostos">#REF!</definedName>
    <definedName name="SOBRE2H" localSheetId="9">#REF!</definedName>
    <definedName name="SOBRE2H" localSheetId="5">#REF!</definedName>
    <definedName name="SOBRE2H" localSheetId="10">#REF!</definedName>
    <definedName name="SOBRE2H" localSheetId="6">#REF!</definedName>
    <definedName name="SOBRE2H" localSheetId="13">#REF!</definedName>
    <definedName name="SOBRE2H" localSheetId="12">#REF!</definedName>
    <definedName name="SOBRE2H">#REF!</definedName>
    <definedName name="sobrecimiento" localSheetId="9">#REF!</definedName>
    <definedName name="sobrecimiento" localSheetId="5">#REF!</definedName>
    <definedName name="sobrecimiento" localSheetId="10">#REF!</definedName>
    <definedName name="sobrecimiento" localSheetId="6">#REF!</definedName>
    <definedName name="sobrecimiento" localSheetId="13">#REF!</definedName>
    <definedName name="sobrecimiento" localSheetId="12">#REF!</definedName>
    <definedName name="sobrecimiento">#REF!</definedName>
    <definedName name="SOCIAL" localSheetId="9">#REF!</definedName>
    <definedName name="SOCIAL" localSheetId="5">#REF!</definedName>
    <definedName name="SOCIAL" localSheetId="10">#REF!</definedName>
    <definedName name="SOCIAL" localSheetId="6">#REF!</definedName>
    <definedName name="SOCIAL" localSheetId="13">#REF!</definedName>
    <definedName name="SOCIAL" localSheetId="12">#REF!</definedName>
    <definedName name="SOCIAL">#REF!</definedName>
    <definedName name="SOHaul" localSheetId="9">#REF!</definedName>
    <definedName name="SOHaul" localSheetId="5">#REF!</definedName>
    <definedName name="SOHaul" localSheetId="10">#REF!</definedName>
    <definedName name="SOHaul" localSheetId="6">#REF!</definedName>
    <definedName name="SOHaul" localSheetId="13">#REF!</definedName>
    <definedName name="SOHaul" localSheetId="12">#REF!</definedName>
    <definedName name="SOHaul">#REF!</definedName>
    <definedName name="SOL" localSheetId="9">#REF!</definedName>
    <definedName name="SOL" localSheetId="5">#REF!</definedName>
    <definedName name="SOL" localSheetId="10">#REF!</definedName>
    <definedName name="SOL" localSheetId="6">#REF!</definedName>
    <definedName name="SOL" localSheetId="13">#REF!</definedName>
    <definedName name="SOL" localSheetId="12">#REF!</definedName>
    <definedName name="SOL">#REF!</definedName>
    <definedName name="soladov" localSheetId="12">#REF!</definedName>
    <definedName name="soladov">#REF!</definedName>
    <definedName name="SOLDA" localSheetId="9">#REF!</definedName>
    <definedName name="SOLDA" localSheetId="5">#REF!</definedName>
    <definedName name="SOLDA" localSheetId="10">#REF!</definedName>
    <definedName name="SOLDA" localSheetId="6">#REF!</definedName>
    <definedName name="SOLDA" localSheetId="13">#REF!</definedName>
    <definedName name="SOLDA" localSheetId="12">#REF!</definedName>
    <definedName name="SOLDA">#REF!</definedName>
    <definedName name="Solids.SG" localSheetId="9">#REF!</definedName>
    <definedName name="Solids.SG" localSheetId="5">#REF!</definedName>
    <definedName name="Solids.SG" localSheetId="10">#REF!</definedName>
    <definedName name="Solids.SG" localSheetId="6">#REF!</definedName>
    <definedName name="Solids.SG" localSheetId="13">#REF!</definedName>
    <definedName name="Solids.SG" localSheetId="12">#REF!</definedName>
    <definedName name="Solids.SG">#REF!</definedName>
    <definedName name="SOSA" localSheetId="9">#REF!</definedName>
    <definedName name="SOSA" localSheetId="5">#REF!</definedName>
    <definedName name="SOSA" localSheetId="10">#REF!</definedName>
    <definedName name="SOSA" localSheetId="6">#REF!</definedName>
    <definedName name="SOSA" localSheetId="13">#REF!</definedName>
    <definedName name="SOSA" localSheetId="12">#REF!</definedName>
    <definedName name="SOSA">#REF!</definedName>
    <definedName name="SP" localSheetId="9">#REF!</definedName>
    <definedName name="SP" localSheetId="5">#REF!</definedName>
    <definedName name="SP" localSheetId="10">#REF!</definedName>
    <definedName name="SP" localSheetId="6">#REF!</definedName>
    <definedName name="SP" localSheetId="13">#REF!</definedName>
    <definedName name="SP" localSheetId="12">#REF!</definedName>
    <definedName name="SP">#REF!</definedName>
    <definedName name="sponsor" localSheetId="9">#REF!</definedName>
    <definedName name="sponsor" localSheetId="5">#REF!</definedName>
    <definedName name="sponsor" localSheetId="10">#REF!</definedName>
    <definedName name="sponsor" localSheetId="6">#REF!</definedName>
    <definedName name="sponsor" localSheetId="13">#REF!</definedName>
    <definedName name="sponsor" localSheetId="12">#REF!</definedName>
    <definedName name="sponsor">#REF!</definedName>
    <definedName name="spread" localSheetId="9">#REF!</definedName>
    <definedName name="spread" localSheetId="5">#REF!</definedName>
    <definedName name="spread" localSheetId="10">#REF!</definedName>
    <definedName name="spread" localSheetId="6">#REF!</definedName>
    <definedName name="spread" localSheetId="13">#REF!</definedName>
    <definedName name="spread" localSheetId="12">#REF!</definedName>
    <definedName name="spread">#REF!</definedName>
    <definedName name="SpreadDesctos" localSheetId="9">#REF!</definedName>
    <definedName name="SpreadDesctos" localSheetId="5">#REF!</definedName>
    <definedName name="SpreadDesctos" localSheetId="10">#REF!</definedName>
    <definedName name="SpreadDesctos" localSheetId="6">#REF!</definedName>
    <definedName name="SpreadDesctos" localSheetId="13">#REF!</definedName>
    <definedName name="SpreadDesctos" localSheetId="12">#REF!</definedName>
    <definedName name="SpreadDesctos">#REF!</definedName>
    <definedName name="SpreadFcro" localSheetId="9">#REF!</definedName>
    <definedName name="SpreadFcro" localSheetId="5">#REF!</definedName>
    <definedName name="SpreadFcro" localSheetId="10">#REF!</definedName>
    <definedName name="SpreadFcro" localSheetId="6">#REF!</definedName>
    <definedName name="SpreadFcro" localSheetId="13">#REF!</definedName>
    <definedName name="SpreadFcro" localSheetId="12">#REF!</definedName>
    <definedName name="SpreadFcro">#REF!</definedName>
    <definedName name="SpreadServicios" localSheetId="9">#REF!</definedName>
    <definedName name="SpreadServicios" localSheetId="5">#REF!</definedName>
    <definedName name="SpreadServicios" localSheetId="10">#REF!</definedName>
    <definedName name="SpreadServicios" localSheetId="6">#REF!</definedName>
    <definedName name="SpreadServicios" localSheetId="13">#REF!</definedName>
    <definedName name="SpreadServicios" localSheetId="12">#REF!</definedName>
    <definedName name="SpreadServicios">#REF!</definedName>
    <definedName name="Spreadsheet_name" localSheetId="9">#REF!</definedName>
    <definedName name="Spreadsheet_name" localSheetId="5">#REF!</definedName>
    <definedName name="Spreadsheet_name" localSheetId="10">#REF!</definedName>
    <definedName name="Spreadsheet_name" localSheetId="6">#REF!</definedName>
    <definedName name="Spreadsheet_name" localSheetId="13">#REF!</definedName>
    <definedName name="Spreadsheet_name" localSheetId="12">#REF!</definedName>
    <definedName name="Spreadsheet_name">#REF!</definedName>
    <definedName name="SpreadTotal" localSheetId="9">#REF!</definedName>
    <definedName name="SpreadTotal" localSheetId="5">#REF!</definedName>
    <definedName name="SpreadTotal" localSheetId="10">#REF!</definedName>
    <definedName name="SpreadTotal" localSheetId="6">#REF!</definedName>
    <definedName name="SpreadTotal" localSheetId="13">#REF!</definedName>
    <definedName name="SpreadTotal" localSheetId="12">#REF!</definedName>
    <definedName name="SpreadTotal">#REF!</definedName>
    <definedName name="sr" localSheetId="9">#REF!</definedName>
    <definedName name="sr" localSheetId="5">#REF!</definedName>
    <definedName name="sr" localSheetId="10">#REF!</definedName>
    <definedName name="sr" localSheetId="6">#REF!</definedName>
    <definedName name="sr" localSheetId="13">#REF!</definedName>
    <definedName name="sr" localSheetId="12">#REF!</definedName>
    <definedName name="sr">#REF!</definedName>
    <definedName name="SRandM" localSheetId="9">#REF!</definedName>
    <definedName name="SRandM" localSheetId="5">#REF!</definedName>
    <definedName name="SRandM" localSheetId="10">#REF!</definedName>
    <definedName name="SRandM" localSheetId="6">#REF!</definedName>
    <definedName name="SRandM" localSheetId="13">#REF!</definedName>
    <definedName name="SRandM" localSheetId="12">#REF!</definedName>
    <definedName name="SRandM">#REF!</definedName>
    <definedName name="srwrwr" localSheetId="9"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2" hidden="1">{"TAB1",#N/A,TRUE,"GENERAL";"TAB2",#N/A,TRUE,"GENERAL";"TAB3",#N/A,TRUE,"GENERAL";"TAB4",#N/A,TRUE,"GENERAL";"TAB5",#N/A,TRUE,"GENERAL"}</definedName>
    <definedName name="srwrwr" hidden="1">{"TAB1",#N/A,TRUE,"GENERAL";"TAB2",#N/A,TRUE,"GENERAL";"TAB3",#N/A,TRUE,"GENERAL";"TAB4",#N/A,TRUE,"GENERAL";"TAB5",#N/A,TRUE,"GENERAL"}</definedName>
    <definedName name="SS" localSheetId="9" hidden="1">#REF!</definedName>
    <definedName name="SS" localSheetId="5" hidden="1">#REF!</definedName>
    <definedName name="SS" localSheetId="10" hidden="1">#REF!</definedName>
    <definedName name="SS" localSheetId="6" hidden="1">#REF!</definedName>
    <definedName name="SS" localSheetId="13" hidden="1">#REF!</definedName>
    <definedName name="SS" localSheetId="12" hidden="1">#REF!</definedName>
    <definedName name="ss">#REF!</definedName>
    <definedName name="SSDSD" localSheetId="9">#REF!</definedName>
    <definedName name="SSDSD" localSheetId="5">#REF!</definedName>
    <definedName name="SSDSD" localSheetId="10">#REF!</definedName>
    <definedName name="SSDSD" localSheetId="6">#REF!</definedName>
    <definedName name="SSDSD" localSheetId="13">#REF!</definedName>
    <definedName name="SSDSD" localSheetId="12">#REF!</definedName>
    <definedName name="SSDSD">#REF!</definedName>
    <definedName name="SSLink0" localSheetId="9">#REF!</definedName>
    <definedName name="SSLink0" localSheetId="5">#REF!</definedName>
    <definedName name="SSLink0" localSheetId="10">#REF!</definedName>
    <definedName name="SSLink0" localSheetId="6">#REF!</definedName>
    <definedName name="SSLink0" localSheetId="13">#REF!</definedName>
    <definedName name="SSLink0" localSheetId="12">#REF!</definedName>
    <definedName name="SSLink0">#REF!</definedName>
    <definedName name="sss" localSheetId="9">#REF!</definedName>
    <definedName name="sss" localSheetId="5">#REF!</definedName>
    <definedName name="sss" localSheetId="10">#REF!</definedName>
    <definedName name="sss" localSheetId="6">#REF!</definedName>
    <definedName name="sss" localSheetId="13">#REF!</definedName>
    <definedName name="sss" localSheetId="12">#REF!</definedName>
    <definedName name="sss">#REF!</definedName>
    <definedName name="ssss" localSheetId="9">#REF!</definedName>
    <definedName name="ssss" localSheetId="5">#REF!</definedName>
    <definedName name="ssss" localSheetId="10">#REF!</definedName>
    <definedName name="ssss" localSheetId="6">#REF!</definedName>
    <definedName name="ssss" localSheetId="13">#REF!</definedName>
    <definedName name="ssss" localSheetId="12">#REF!</definedName>
    <definedName name="ssss">#REF!</definedName>
    <definedName name="sssss" localSheetId="9">#REF!</definedName>
    <definedName name="sssss" localSheetId="5">#REF!</definedName>
    <definedName name="sssss" localSheetId="10">#REF!</definedName>
    <definedName name="sssss" localSheetId="6">#REF!</definedName>
    <definedName name="sssss" localSheetId="13">#REF!</definedName>
    <definedName name="sssss" localSheetId="12">#REF!</definedName>
    <definedName name="sssss">#REF!</definedName>
    <definedName name="sssss7" localSheetId="9" hidden="1">{"via1",#N/A,TRUE,"general";"via2",#N/A,TRUE,"general";"via3",#N/A,TRUE,"general"}</definedName>
    <definedName name="sssss7" localSheetId="5" hidden="1">{"via1",#N/A,TRUE,"general";"via2",#N/A,TRUE,"general";"via3",#N/A,TRUE,"general"}</definedName>
    <definedName name="sssss7" localSheetId="10" hidden="1">{"via1",#N/A,TRUE,"general";"via2",#N/A,TRUE,"general";"via3",#N/A,TRUE,"general"}</definedName>
    <definedName name="sssss7" localSheetId="6" hidden="1">{"via1",#N/A,TRUE,"general";"via2",#N/A,TRUE,"general";"via3",#N/A,TRUE,"general"}</definedName>
    <definedName name="sssss7" localSheetId="13" hidden="1">{"via1",#N/A,TRUE,"general";"via2",#N/A,TRUE,"general";"via3",#N/A,TRUE,"general"}</definedName>
    <definedName name="sssss7" localSheetId="12"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2" hidden="1">{"TAB1",#N/A,TRUE,"GENERAL";"TAB2",#N/A,TRUE,"GENERAL";"TAB3",#N/A,TRUE,"GENERAL";"TAB4",#N/A,TRUE,"GENERAL";"TAB5",#N/A,TRUE,"GENERAL"}</definedName>
    <definedName name="sssssa" hidden="1">{"TAB1",#N/A,TRUE,"GENERAL";"TAB2",#N/A,TRUE,"GENERAL";"TAB3",#N/A,TRUE,"GENERAL";"TAB4",#N/A,TRUE,"GENERAL";"TAB5",#N/A,TRUE,"GENERAL"}</definedName>
    <definedName name="SSSSSSS" localSheetId="9">#N/A</definedName>
    <definedName name="SSSSSSS" localSheetId="5">#N/A</definedName>
    <definedName name="SSSSSSS" localSheetId="10">#N/A</definedName>
    <definedName name="SSSSSSS" localSheetId="6">#N/A</definedName>
    <definedName name="SSSSSSS" localSheetId="12">#N/A</definedName>
    <definedName name="SSSSSSS">IF(Loan_Amount*Interest_Rate*Loan_Years*Loan_Start&gt;0,1,0)</definedName>
    <definedName name="ssssssssss" localSheetId="9">#REF!</definedName>
    <definedName name="ssssssssss" localSheetId="5">#REF!</definedName>
    <definedName name="ssssssssss" localSheetId="10">#REF!</definedName>
    <definedName name="ssssssssss" localSheetId="6">#REF!</definedName>
    <definedName name="ssssssssss" localSheetId="13">#REF!</definedName>
    <definedName name="ssssssssss" localSheetId="12">#REF!</definedName>
    <definedName name="ssssssssss">#REF!</definedName>
    <definedName name="sssssssssss" localSheetId="9">#REF!</definedName>
    <definedName name="sssssssssss" localSheetId="5">#REF!</definedName>
    <definedName name="sssssssssss" localSheetId="10">#REF!</definedName>
    <definedName name="sssssssssss" localSheetId="6">#REF!</definedName>
    <definedName name="sssssssssss" localSheetId="13">#REF!</definedName>
    <definedName name="sssssssssss" localSheetId="12">#REF!</definedName>
    <definedName name="sssssssssss">#REF!</definedName>
    <definedName name="ssssssssssssssssssss" localSheetId="9">#REF!</definedName>
    <definedName name="ssssssssssssssssssss" localSheetId="5">#REF!</definedName>
    <definedName name="ssssssssssssssssssss" localSheetId="10">#REF!</definedName>
    <definedName name="ssssssssssssssssssss" localSheetId="6">#REF!</definedName>
    <definedName name="ssssssssssssssssssss" localSheetId="13">#REF!</definedName>
    <definedName name="ssssssssssssssssssss" localSheetId="12">#REF!</definedName>
    <definedName name="ssssssssssssssssssss">#REF!</definedName>
    <definedName name="sssssy" localSheetId="9" hidden="1">{"via1",#N/A,TRUE,"general";"via2",#N/A,TRUE,"general";"via3",#N/A,TRUE,"general"}</definedName>
    <definedName name="sssssy" localSheetId="5" hidden="1">{"via1",#N/A,TRUE,"general";"via2",#N/A,TRUE,"general";"via3",#N/A,TRUE,"general"}</definedName>
    <definedName name="sssssy" localSheetId="10" hidden="1">{"via1",#N/A,TRUE,"general";"via2",#N/A,TRUE,"general";"via3",#N/A,TRUE,"general"}</definedName>
    <definedName name="sssssy" localSheetId="6" hidden="1">{"via1",#N/A,TRUE,"general";"via2",#N/A,TRUE,"general";"via3",#N/A,TRUE,"general"}</definedName>
    <definedName name="sssssy" localSheetId="13" hidden="1">{"via1",#N/A,TRUE,"general";"via2",#N/A,TRUE,"general";"via3",#N/A,TRUE,"general"}</definedName>
    <definedName name="sssssy" localSheetId="12" hidden="1">{"via1",#N/A,TRUE,"general";"via2",#N/A,TRUE,"general";"via3",#N/A,TRUE,"general"}</definedName>
    <definedName name="sssssy" hidden="1">{"via1",#N/A,TRUE,"general";"via2",#N/A,TRUE,"general";"via3",#N/A,TRUE,"general"}</definedName>
    <definedName name="st" localSheetId="12">#REF!</definedName>
    <definedName name="st">#REF!</definedName>
    <definedName name="stampa" localSheetId="9">#REF!</definedName>
    <definedName name="stampa" localSheetId="5">#REF!</definedName>
    <definedName name="stampa" localSheetId="10">#REF!</definedName>
    <definedName name="stampa" localSheetId="6">#REF!</definedName>
    <definedName name="stampa" localSheetId="13">#REF!</definedName>
    <definedName name="stampa" localSheetId="12">#REF!</definedName>
    <definedName name="stampa">#REF!</definedName>
    <definedName name="Standby" localSheetId="9">#REF!</definedName>
    <definedName name="Standby" localSheetId="5">#REF!</definedName>
    <definedName name="Standby" localSheetId="10">#REF!</definedName>
    <definedName name="Standby" localSheetId="6">#REF!</definedName>
    <definedName name="Standby" localSheetId="13">#REF!</definedName>
    <definedName name="Standby" localSheetId="12">#REF!</definedName>
    <definedName name="Standby">#REF!</definedName>
    <definedName name="StandbyCostos" localSheetId="9">#REF!</definedName>
    <definedName name="StandbyCostos" localSheetId="5">#REF!</definedName>
    <definedName name="StandbyCostos" localSheetId="10">#REF!</definedName>
    <definedName name="StandbyCostos" localSheetId="6">#REF!</definedName>
    <definedName name="StandbyCostos" localSheetId="13">#REF!</definedName>
    <definedName name="StandbyCostos" localSheetId="12">#REF!</definedName>
    <definedName name="StandbyCostos">#REF!</definedName>
    <definedName name="start_snam" localSheetId="9">#REF!</definedName>
    <definedName name="start_snam" localSheetId="5">#REF!</definedName>
    <definedName name="start_snam" localSheetId="10">#REF!</definedName>
    <definedName name="start_snam" localSheetId="6">#REF!</definedName>
    <definedName name="start_snam" localSheetId="13">#REF!</definedName>
    <definedName name="start_snam" localSheetId="12">#REF!</definedName>
    <definedName name="start_snam">#REF!</definedName>
    <definedName name="StartBid" localSheetId="9">#REF!</definedName>
    <definedName name="StartBid" localSheetId="5">#REF!</definedName>
    <definedName name="StartBid" localSheetId="10">#REF!</definedName>
    <definedName name="StartBid" localSheetId="6">#REF!</definedName>
    <definedName name="StartBid" localSheetId="13">#REF!</definedName>
    <definedName name="StartBid" localSheetId="12">#REF!</definedName>
    <definedName name="StartBid">#REF!</definedName>
    <definedName name="StartItems" localSheetId="9">#REF!</definedName>
    <definedName name="StartItems" localSheetId="5">#REF!</definedName>
    <definedName name="StartItems" localSheetId="10">#REF!</definedName>
    <definedName name="StartItems" localSheetId="6">#REF!</definedName>
    <definedName name="StartItems" localSheetId="13">#REF!</definedName>
    <definedName name="StartItems" localSheetId="12">#REF!</definedName>
    <definedName name="StartItems">#REF!</definedName>
    <definedName name="StartRates" localSheetId="9">#REF!</definedName>
    <definedName name="StartRates" localSheetId="5">#REF!</definedName>
    <definedName name="StartRates" localSheetId="10">#REF!</definedName>
    <definedName name="StartRates" localSheetId="6">#REF!</definedName>
    <definedName name="StartRates" localSheetId="13">#REF!</definedName>
    <definedName name="StartRates" localSheetId="12">#REF!</definedName>
    <definedName name="StartRates">#REF!</definedName>
    <definedName name="StartTags" localSheetId="9">#REF!</definedName>
    <definedName name="StartTags" localSheetId="5">#REF!</definedName>
    <definedName name="StartTags" localSheetId="10">#REF!</definedName>
    <definedName name="StartTags" localSheetId="6">#REF!</definedName>
    <definedName name="StartTags" localSheetId="13">#REF!</definedName>
    <definedName name="StartTags" localSheetId="12">#REF!</definedName>
    <definedName name="StartTags">#REF!</definedName>
    <definedName name="statusofexecution" localSheetId="9">#REF!</definedName>
    <definedName name="statusofexecution" localSheetId="5">#REF!</definedName>
    <definedName name="statusofexecution" localSheetId="10">#REF!</definedName>
    <definedName name="statusofexecution" localSheetId="6">#REF!</definedName>
    <definedName name="statusofexecution" localSheetId="13">#REF!</definedName>
    <definedName name="statusofexecution" localSheetId="12">#REF!</definedName>
    <definedName name="statusofexecution">#REF!</definedName>
    <definedName name="step" localSheetId="9">#REF!</definedName>
    <definedName name="step" localSheetId="5">#REF!</definedName>
    <definedName name="step" localSheetId="10">#REF!</definedName>
    <definedName name="step" localSheetId="6">#REF!</definedName>
    <definedName name="step" localSheetId="13">#REF!</definedName>
    <definedName name="step" localSheetId="12">#REF!</definedName>
    <definedName name="step">#REF!</definedName>
    <definedName name="step2" localSheetId="9">#REF!</definedName>
    <definedName name="step2" localSheetId="5">#REF!</definedName>
    <definedName name="step2" localSheetId="10">#REF!</definedName>
    <definedName name="step2" localSheetId="6">#REF!</definedName>
    <definedName name="step2" localSheetId="13">#REF!</definedName>
    <definedName name="step2" localSheetId="12">#REF!</definedName>
    <definedName name="step2">#REF!</definedName>
    <definedName name="STOCK_CODE" localSheetId="9">#REF!</definedName>
    <definedName name="STOCK_CODE" localSheetId="5">#REF!</definedName>
    <definedName name="STOCK_CODE" localSheetId="10">#REF!</definedName>
    <definedName name="STOCK_CODE" localSheetId="6">#REF!</definedName>
    <definedName name="STOCK_CODE" localSheetId="13">#REF!</definedName>
    <definedName name="STOCK_CODE" localSheetId="12">#REF!</definedName>
    <definedName name="STOCK_CODE">#REF!</definedName>
    <definedName name="STOCZZZ" localSheetId="9">#REF!</definedName>
    <definedName name="STOCZZZ" localSheetId="5">#REF!</definedName>
    <definedName name="STOCZZZ" localSheetId="10">#REF!</definedName>
    <definedName name="STOCZZZ" localSheetId="6">#REF!</definedName>
    <definedName name="STOCZZZ" localSheetId="13">#REF!</definedName>
    <definedName name="STOCZZZ" localSheetId="12">#REF!</definedName>
    <definedName name="STOCZZZ">#REF!</definedName>
    <definedName name="StorageTank_Height" localSheetId="9">#REF!</definedName>
    <definedName name="StorageTank_Height" localSheetId="5">#REF!</definedName>
    <definedName name="StorageTank_Height" localSheetId="10">#REF!</definedName>
    <definedName name="StorageTank_Height" localSheetId="6">#REF!</definedName>
    <definedName name="StorageTank_Height" localSheetId="13">#REF!</definedName>
    <definedName name="StorageTank_Height" localSheetId="12">#REF!</definedName>
    <definedName name="StorageTank_Height">#REF!</definedName>
    <definedName name="StorageTank_Radius" localSheetId="9">#REF!</definedName>
    <definedName name="StorageTank_Radius" localSheetId="5">#REF!</definedName>
    <definedName name="StorageTank_Radius" localSheetId="10">#REF!</definedName>
    <definedName name="StorageTank_Radius" localSheetId="6">#REF!</definedName>
    <definedName name="StorageTank_Radius" localSheetId="13">#REF!</definedName>
    <definedName name="StorageTank_Radius" localSheetId="12">#REF!</definedName>
    <definedName name="StorageTank_Radius">#REF!</definedName>
    <definedName name="StorageTank_TotalVolume" localSheetId="9">#REF!</definedName>
    <definedName name="StorageTank_TotalVolume" localSheetId="5">#REF!</definedName>
    <definedName name="StorageTank_TotalVolume" localSheetId="10">#REF!</definedName>
    <definedName name="StorageTank_TotalVolume" localSheetId="6">#REF!</definedName>
    <definedName name="StorageTank_TotalVolume" localSheetId="13">#REF!</definedName>
    <definedName name="StorageTank_TotalVolume" localSheetId="12">#REF!</definedName>
    <definedName name="StorageTank_TotalVolume">#REF!</definedName>
    <definedName name="StorageTank1_DryTonnes" localSheetId="9">#REF!</definedName>
    <definedName name="StorageTank1_DryTonnes" localSheetId="5">#REF!</definedName>
    <definedName name="StorageTank1_DryTonnes" localSheetId="10">#REF!</definedName>
    <definedName name="StorageTank1_DryTonnes" localSheetId="6">#REF!</definedName>
    <definedName name="StorageTank1_DryTonnes" localSheetId="13">#REF!</definedName>
    <definedName name="StorageTank1_DryTonnes" localSheetId="12">#REF!</definedName>
    <definedName name="StorageTank1_DryTonnes">#REF!</definedName>
    <definedName name="StorageTank1_SlurryVolume" localSheetId="9">#REF!</definedName>
    <definedName name="StorageTank1_SlurryVolume" localSheetId="5">#REF!</definedName>
    <definedName name="StorageTank1_SlurryVolume" localSheetId="10">#REF!</definedName>
    <definedName name="StorageTank1_SlurryVolume" localSheetId="6">#REF!</definedName>
    <definedName name="StorageTank1_SlurryVolume" localSheetId="13">#REF!</definedName>
    <definedName name="StorageTank1_SlurryVolume" localSheetId="12">#REF!</definedName>
    <definedName name="StorageTank1_SlurryVolume">#REF!</definedName>
    <definedName name="StorageTank2_DryTonnes" localSheetId="9">#REF!</definedName>
    <definedName name="StorageTank2_DryTonnes" localSheetId="5">#REF!</definedName>
    <definedName name="StorageTank2_DryTonnes" localSheetId="10">#REF!</definedName>
    <definedName name="StorageTank2_DryTonnes" localSheetId="6">#REF!</definedName>
    <definedName name="StorageTank2_DryTonnes" localSheetId="13">#REF!</definedName>
    <definedName name="StorageTank2_DryTonnes" localSheetId="12">#REF!</definedName>
    <definedName name="StorageTank2_DryTonnes">#REF!</definedName>
    <definedName name="StorageTank2_SlurryVolume" localSheetId="9">#REF!</definedName>
    <definedName name="StorageTank2_SlurryVolume" localSheetId="5">#REF!</definedName>
    <definedName name="StorageTank2_SlurryVolume" localSheetId="10">#REF!</definedName>
    <definedName name="StorageTank2_SlurryVolume" localSheetId="6">#REF!</definedName>
    <definedName name="StorageTank2_SlurryVolume" localSheetId="13">#REF!</definedName>
    <definedName name="StorageTank2_SlurryVolume" localSheetId="12">#REF!</definedName>
    <definedName name="StorageTank2_SlurryVolume">#REF!</definedName>
    <definedName name="StorageTank3_DryTonnes" localSheetId="9">#REF!</definedName>
    <definedName name="StorageTank3_DryTonnes" localSheetId="5">#REF!</definedName>
    <definedName name="StorageTank3_DryTonnes" localSheetId="10">#REF!</definedName>
    <definedName name="StorageTank3_DryTonnes" localSheetId="6">#REF!</definedName>
    <definedName name="StorageTank3_DryTonnes" localSheetId="13">#REF!</definedName>
    <definedName name="StorageTank3_DryTonnes" localSheetId="12">#REF!</definedName>
    <definedName name="StorageTank3_DryTonnes">#REF!</definedName>
    <definedName name="StorageTank3_SlurryVolume" localSheetId="9">#REF!</definedName>
    <definedName name="StorageTank3_SlurryVolume" localSheetId="5">#REF!</definedName>
    <definedName name="StorageTank3_SlurryVolume" localSheetId="10">#REF!</definedName>
    <definedName name="StorageTank3_SlurryVolume" localSheetId="6">#REF!</definedName>
    <definedName name="StorageTank3_SlurryVolume" localSheetId="13">#REF!</definedName>
    <definedName name="StorageTank3_SlurryVolume" localSheetId="12">#REF!</definedName>
    <definedName name="StorageTank3_SlurryVolume">#REF!</definedName>
    <definedName name="StorageTank4_DryTonnes" localSheetId="9">#REF!</definedName>
    <definedName name="StorageTank4_DryTonnes" localSheetId="5">#REF!</definedName>
    <definedName name="StorageTank4_DryTonnes" localSheetId="10">#REF!</definedName>
    <definedName name="StorageTank4_DryTonnes" localSheetId="6">#REF!</definedName>
    <definedName name="StorageTank4_DryTonnes" localSheetId="13">#REF!</definedName>
    <definedName name="StorageTank4_DryTonnes" localSheetId="12">#REF!</definedName>
    <definedName name="StorageTank4_DryTonnes">#REF!</definedName>
    <definedName name="StorageTank4_SlurryVolume" localSheetId="9">#REF!</definedName>
    <definedName name="StorageTank4_SlurryVolume" localSheetId="5">#REF!</definedName>
    <definedName name="StorageTank4_SlurryVolume" localSheetId="10">#REF!</definedName>
    <definedName name="StorageTank4_SlurryVolume" localSheetId="6">#REF!</definedName>
    <definedName name="StorageTank4_SlurryVolume" localSheetId="13">#REF!</definedName>
    <definedName name="StorageTank4_SlurryVolume" localSheetId="12">#REF!</definedName>
    <definedName name="StorageTank4_SlurryVolume">#REF!</definedName>
    <definedName name="StrBaseIncremCanon" localSheetId="9">#REF!</definedName>
    <definedName name="StrBaseIncremCanon" localSheetId="5">#REF!</definedName>
    <definedName name="StrBaseIncremCanon" localSheetId="10">#REF!</definedName>
    <definedName name="StrBaseIncremCanon" localSheetId="6">#REF!</definedName>
    <definedName name="StrBaseIncremCanon" localSheetId="13">#REF!</definedName>
    <definedName name="StrBaseIncremCanon" localSheetId="12">#REF!</definedName>
    <definedName name="StrBaseIncremCanon">#REF!</definedName>
    <definedName name="StrBaseReliquidacion" localSheetId="9">#REF!</definedName>
    <definedName name="StrBaseReliquidacion" localSheetId="5">#REF!</definedName>
    <definedName name="StrBaseReliquidacion" localSheetId="10">#REF!</definedName>
    <definedName name="StrBaseReliquidacion" localSheetId="6">#REF!</definedName>
    <definedName name="StrBaseReliquidacion" localSheetId="13">#REF!</definedName>
    <definedName name="StrBaseReliquidacion" localSheetId="12">#REF!</definedName>
    <definedName name="StrBaseReliquidacion">#REF!</definedName>
    <definedName name="StrClienDescontarIVA" localSheetId="9">#REF!</definedName>
    <definedName name="StrClienDescontarIVA" localSheetId="5">#REF!</definedName>
    <definedName name="StrClienDescontarIVA" localSheetId="10">#REF!</definedName>
    <definedName name="StrClienDescontarIVA" localSheetId="6">#REF!</definedName>
    <definedName name="StrClienDescontarIVA" localSheetId="13">#REF!</definedName>
    <definedName name="StrClienDescontarIVA" localSheetId="12">#REF!</definedName>
    <definedName name="StrClienDescontarIVA">#REF!</definedName>
    <definedName name="StrCliente" localSheetId="9">#REF!</definedName>
    <definedName name="StrCliente" localSheetId="5">#REF!</definedName>
    <definedName name="StrCliente" localSheetId="10">#REF!</definedName>
    <definedName name="StrCliente" localSheetId="6">#REF!</definedName>
    <definedName name="StrCliente" localSheetId="13">#REF!</definedName>
    <definedName name="StrCliente" localSheetId="12">#REF!</definedName>
    <definedName name="StrCliente">#REF!</definedName>
    <definedName name="StrClienTributaRentaPresun" localSheetId="9">#REF!</definedName>
    <definedName name="StrClienTributaRentaPresun" localSheetId="5">#REF!</definedName>
    <definedName name="StrClienTributaRentaPresun" localSheetId="10">#REF!</definedName>
    <definedName name="StrClienTributaRentaPresun" localSheetId="6">#REF!</definedName>
    <definedName name="StrClienTributaRentaPresun" localSheetId="13">#REF!</definedName>
    <definedName name="StrClienTributaRentaPresun" localSheetId="12">#REF!</definedName>
    <definedName name="StrClienTributaRentaPresun">#REF!</definedName>
    <definedName name="strDescAccesorios" localSheetId="9">#REF!</definedName>
    <definedName name="strDescAccesorios" localSheetId="5">#REF!</definedName>
    <definedName name="strDescAccesorios" localSheetId="10">#REF!</definedName>
    <definedName name="strDescAccesorios" localSheetId="6">#REF!</definedName>
    <definedName name="strDescAccesorios" localSheetId="13">#REF!</definedName>
    <definedName name="strDescAccesorios" localSheetId="12">#REF!</definedName>
    <definedName name="strDescAccesorios">#REF!</definedName>
    <definedName name="strDescPlanSeguro" localSheetId="9">#REF!</definedName>
    <definedName name="strDescPlanSeguro" localSheetId="5">#REF!</definedName>
    <definedName name="strDescPlanSeguro" localSheetId="10">#REF!</definedName>
    <definedName name="strDescPlanSeguro" localSheetId="6">#REF!</definedName>
    <definedName name="strDescPlanSeguro" localSheetId="13">#REF!</definedName>
    <definedName name="strDescPlanSeguro" localSheetId="12">#REF!</definedName>
    <definedName name="strDescPlanSeguro">#REF!</definedName>
    <definedName name="strEstado" localSheetId="9">#REF!</definedName>
    <definedName name="strEstado" localSheetId="5">#REF!</definedName>
    <definedName name="strEstado" localSheetId="10">#REF!</definedName>
    <definedName name="strEstado" localSheetId="6">#REF!</definedName>
    <definedName name="strEstado" localSheetId="13">#REF!</definedName>
    <definedName name="strEstado" localSheetId="12">#REF!</definedName>
    <definedName name="strEstado">#REF!</definedName>
    <definedName name="StrFrecPago" localSheetId="9">#REF!</definedName>
    <definedName name="StrFrecPago" localSheetId="5">#REF!</definedName>
    <definedName name="StrFrecPago" localSheetId="10">#REF!</definedName>
    <definedName name="StrFrecPago" localSheetId="6">#REF!</definedName>
    <definedName name="StrFrecPago" localSheetId="13">#REF!</definedName>
    <definedName name="StrFrecPago" localSheetId="12">#REF!</definedName>
    <definedName name="StrFrecPago">#REF!</definedName>
    <definedName name="StrFrecReliquidacion" localSheetId="9">#REF!</definedName>
    <definedName name="StrFrecReliquidacion" localSheetId="5">#REF!</definedName>
    <definedName name="StrFrecReliquidacion" localSheetId="10">#REF!</definedName>
    <definedName name="StrFrecReliquidacion" localSheetId="6">#REF!</definedName>
    <definedName name="StrFrecReliquidacion" localSheetId="13">#REF!</definedName>
    <definedName name="StrFrecReliquidacion" localSheetId="12">#REF!</definedName>
    <definedName name="StrFrecReliquidacion">#REF!</definedName>
    <definedName name="StrGerenteCuenta" localSheetId="9">#REF!</definedName>
    <definedName name="StrGerenteCuenta" localSheetId="5">#REF!</definedName>
    <definedName name="StrGerenteCuenta" localSheetId="10">#REF!</definedName>
    <definedName name="StrGerenteCuenta" localSheetId="6">#REF!</definedName>
    <definedName name="StrGerenteCuenta" localSheetId="13">#REF!</definedName>
    <definedName name="StrGerenteCuenta" localSheetId="12">#REF!</definedName>
    <definedName name="StrGerenteCuenta">#REF!</definedName>
    <definedName name="StrImpDosXMil" localSheetId="9">#REF!</definedName>
    <definedName name="StrImpDosXMil" localSheetId="5">#REF!</definedName>
    <definedName name="StrImpDosXMil" localSheetId="10">#REF!</definedName>
    <definedName name="StrImpDosXMil" localSheetId="6">#REF!</definedName>
    <definedName name="StrImpDosXMil" localSheetId="13">#REF!</definedName>
    <definedName name="StrImpDosXMil" localSheetId="12">#REF!</definedName>
    <definedName name="StrImpDosXMil">#REF!</definedName>
    <definedName name="StrMarcaVehicModelo" localSheetId="9">#REF!</definedName>
    <definedName name="StrMarcaVehicModelo" localSheetId="5">#REF!</definedName>
    <definedName name="StrMarcaVehicModelo" localSheetId="10">#REF!</definedName>
    <definedName name="StrMarcaVehicModelo" localSheetId="6">#REF!</definedName>
    <definedName name="StrMarcaVehicModelo" localSheetId="13">#REF!</definedName>
    <definedName name="StrMarcaVehicModelo" localSheetId="12">#REF!</definedName>
    <definedName name="StrMarcaVehicModelo">#REF!</definedName>
    <definedName name="StrMarcaVehícModelo" localSheetId="9">#REF!</definedName>
    <definedName name="StrMarcaVehícModelo" localSheetId="5">#REF!</definedName>
    <definedName name="StrMarcaVehícModelo" localSheetId="10">#REF!</definedName>
    <definedName name="StrMarcaVehícModelo" localSheetId="6">#REF!</definedName>
    <definedName name="StrMarcaVehícModelo" localSheetId="13">#REF!</definedName>
    <definedName name="StrMarcaVehícModelo" localSheetId="12">#REF!</definedName>
    <definedName name="StrMarcaVehícModelo">#REF!</definedName>
    <definedName name="StrModalidadCanon" localSheetId="9">#REF!</definedName>
    <definedName name="StrModalidadCanon" localSheetId="5">#REF!</definedName>
    <definedName name="StrModalidadCanon" localSheetId="10">#REF!</definedName>
    <definedName name="StrModalidadCanon" localSheetId="6">#REF!</definedName>
    <definedName name="StrModalidadCanon" localSheetId="13">#REF!</definedName>
    <definedName name="StrModalidadCanon" localSheetId="12">#REF!</definedName>
    <definedName name="StrModalidadCanon">#REF!</definedName>
    <definedName name="StrModalidadPago" localSheetId="9">#REF!</definedName>
    <definedName name="StrModalidadPago" localSheetId="5">#REF!</definedName>
    <definedName name="StrModalidadPago" localSheetId="10">#REF!</definedName>
    <definedName name="StrModalidadPago" localSheetId="6">#REF!</definedName>
    <definedName name="StrModalidadPago" localSheetId="13">#REF!</definedName>
    <definedName name="StrModalidadPago" localSheetId="12">#REF!</definedName>
    <definedName name="StrModalidadPago">#REF!</definedName>
    <definedName name="strNomVariable1" localSheetId="9">#REF!</definedName>
    <definedName name="strNomVariable1" localSheetId="5">#REF!</definedName>
    <definedName name="strNomVariable1" localSheetId="10">#REF!</definedName>
    <definedName name="strNomVariable1" localSheetId="6">#REF!</definedName>
    <definedName name="strNomVariable1" localSheetId="13">#REF!</definedName>
    <definedName name="strNomVariable1" localSheetId="12">#REF!</definedName>
    <definedName name="strNomVariable1">#REF!</definedName>
    <definedName name="strNomVariable2" localSheetId="9">#REF!</definedName>
    <definedName name="strNomVariable2" localSheetId="5">#REF!</definedName>
    <definedName name="strNomVariable2" localSheetId="10">#REF!</definedName>
    <definedName name="strNomVariable2" localSheetId="6">#REF!</definedName>
    <definedName name="strNomVariable2" localSheetId="13">#REF!</definedName>
    <definedName name="strNomVariable2" localSheetId="12">#REF!</definedName>
    <definedName name="strNomVariable2">#REF!</definedName>
    <definedName name="strNomVariable3" localSheetId="9">#REF!</definedName>
    <definedName name="strNomVariable3" localSheetId="5">#REF!</definedName>
    <definedName name="strNomVariable3" localSheetId="10">#REF!</definedName>
    <definedName name="strNomVariable3" localSheetId="6">#REF!</definedName>
    <definedName name="strNomVariable3" localSheetId="13">#REF!</definedName>
    <definedName name="strNomVariable3" localSheetId="12">#REF!</definedName>
    <definedName name="strNomVariable3">#REF!</definedName>
    <definedName name="StrNumeroCotizacion" localSheetId="9">#REF!</definedName>
    <definedName name="StrNumeroCotizacion" localSheetId="5">#REF!</definedName>
    <definedName name="StrNumeroCotizacion" localSheetId="10">#REF!</definedName>
    <definedName name="StrNumeroCotizacion" localSheetId="6">#REF!</definedName>
    <definedName name="StrNumeroCotizacion" localSheetId="13">#REF!</definedName>
    <definedName name="StrNumeroCotizacion" localSheetId="12">#REF!</definedName>
    <definedName name="StrNumeroCotizacion">#REF!</definedName>
    <definedName name="StrNumeroCotización" localSheetId="9">#REF!</definedName>
    <definedName name="StrNumeroCotización" localSheetId="5">#REF!</definedName>
    <definedName name="StrNumeroCotización" localSheetId="10">#REF!</definedName>
    <definedName name="StrNumeroCotización" localSheetId="6">#REF!</definedName>
    <definedName name="StrNumeroCotización" localSheetId="13">#REF!</definedName>
    <definedName name="StrNumeroCotización" localSheetId="12">#REF!</definedName>
    <definedName name="StrNumeroCotización">#REF!</definedName>
    <definedName name="strPlaca" localSheetId="9">#REF!</definedName>
    <definedName name="strPlaca" localSheetId="5">#REF!</definedName>
    <definedName name="strPlaca" localSheetId="10">#REF!</definedName>
    <definedName name="strPlaca" localSheetId="6">#REF!</definedName>
    <definedName name="strPlaca" localSheetId="13">#REF!</definedName>
    <definedName name="strPlaca" localSheetId="12">#REF!</definedName>
    <definedName name="strPlaca">#REF!</definedName>
    <definedName name="StrRentBack" localSheetId="9">#REF!</definedName>
    <definedName name="StrRentBack" localSheetId="5">#REF!</definedName>
    <definedName name="StrRentBack" localSheetId="10">#REF!</definedName>
    <definedName name="StrRentBack" localSheetId="6">#REF!</definedName>
    <definedName name="StrRentBack" localSheetId="13">#REF!</definedName>
    <definedName name="StrRentBack" localSheetId="12">#REF!</definedName>
    <definedName name="StrRentBack">#REF!</definedName>
    <definedName name="strTipoCliente" localSheetId="9">#REF!</definedName>
    <definedName name="strTipoCliente" localSheetId="5">#REF!</definedName>
    <definedName name="strTipoCliente" localSheetId="10">#REF!</definedName>
    <definedName name="strTipoCliente" localSheetId="6">#REF!</definedName>
    <definedName name="strTipoCliente" localSheetId="13">#REF!</definedName>
    <definedName name="strTipoCliente" localSheetId="12">#REF!</definedName>
    <definedName name="strTipoCliente">#REF!</definedName>
    <definedName name="StrTipoContrato" localSheetId="9">#REF!</definedName>
    <definedName name="StrTipoContrato" localSheetId="5">#REF!</definedName>
    <definedName name="StrTipoContrato" localSheetId="10">#REF!</definedName>
    <definedName name="StrTipoContrato" localSheetId="6">#REF!</definedName>
    <definedName name="StrTipoContrato" localSheetId="13">#REF!</definedName>
    <definedName name="StrTipoContrato" localSheetId="12">#REF!</definedName>
    <definedName name="StrTipoContrato">#REF!</definedName>
    <definedName name="stt" localSheetId="9" hidden="1">{"via1",#N/A,TRUE,"general";"via2",#N/A,TRUE,"general";"via3",#N/A,TRUE,"general"}</definedName>
    <definedName name="stt" localSheetId="5" hidden="1">{"via1",#N/A,TRUE,"general";"via2",#N/A,TRUE,"general";"via3",#N/A,TRUE,"general"}</definedName>
    <definedName name="stt" localSheetId="10" hidden="1">{"via1",#N/A,TRUE,"general";"via2",#N/A,TRUE,"general";"via3",#N/A,TRUE,"general"}</definedName>
    <definedName name="stt" localSheetId="6" hidden="1">{"via1",#N/A,TRUE,"general";"via2",#N/A,TRUE,"general";"via3",#N/A,TRUE,"general"}</definedName>
    <definedName name="stt" localSheetId="13" hidden="1">{"via1",#N/A,TRUE,"general";"via2",#N/A,TRUE,"general";"via3",#N/A,TRUE,"general"}</definedName>
    <definedName name="stt" localSheetId="12" hidden="1">{"via1",#N/A,TRUE,"general";"via2",#N/A,TRUE,"general";"via3",#N/A,TRUE,"general"}</definedName>
    <definedName name="stt" hidden="1">{"via1",#N/A,TRUE,"general";"via2",#N/A,TRUE,"general";"via3",#N/A,TRUE,"general"}</definedName>
    <definedName name="stub" localSheetId="9">#REF!</definedName>
    <definedName name="stub" localSheetId="5">#REF!</definedName>
    <definedName name="stub" localSheetId="10">#REF!</definedName>
    <definedName name="stub" localSheetId="6">#REF!</definedName>
    <definedName name="stub" localSheetId="13">#REF!</definedName>
    <definedName name="stub" localSheetId="12">#REF!</definedName>
    <definedName name="stub">#REF!</definedName>
    <definedName name="Stub_Header1" localSheetId="9" hidden="1">#REF!</definedName>
    <definedName name="Stub_Header1" localSheetId="5" hidden="1">#REF!</definedName>
    <definedName name="Stub_Header1" localSheetId="10" hidden="1">#REF!</definedName>
    <definedName name="Stub_Header1" localSheetId="6" hidden="1">#REF!</definedName>
    <definedName name="Stub_Header1" localSheetId="13" hidden="1">#REF!</definedName>
    <definedName name="Stub_Header1" localSheetId="12" hidden="1">#REF!</definedName>
    <definedName name="Stub_Header1" hidden="1">#REF!</definedName>
    <definedName name="Stub_Header2" localSheetId="9" hidden="1">#REF!</definedName>
    <definedName name="Stub_Header2" localSheetId="5" hidden="1">#REF!</definedName>
    <definedName name="Stub_Header2" localSheetId="10" hidden="1">#REF!</definedName>
    <definedName name="Stub_Header2" localSheetId="6" hidden="1">#REF!</definedName>
    <definedName name="Stub_Header2" localSheetId="13" hidden="1">#REF!</definedName>
    <definedName name="Stub_Header2" localSheetId="12" hidden="1">#REF!</definedName>
    <definedName name="Stub_Header2" hidden="1">#REF!</definedName>
    <definedName name="Stub_Header3" localSheetId="9" hidden="1">#REF!</definedName>
    <definedName name="Stub_Header3" localSheetId="5" hidden="1">#REF!</definedName>
    <definedName name="Stub_Header3" localSheetId="10" hidden="1">#REF!</definedName>
    <definedName name="Stub_Header3" localSheetId="6" hidden="1">#REF!</definedName>
    <definedName name="Stub_Header3" localSheetId="13" hidden="1">#REF!</definedName>
    <definedName name="Stub_Header3" localSheetId="12" hidden="1">#REF!</definedName>
    <definedName name="Stub_Header3" hidden="1">#REF!</definedName>
    <definedName name="STyre" localSheetId="9">#REF!</definedName>
    <definedName name="STyre" localSheetId="5">#REF!</definedName>
    <definedName name="STyre" localSheetId="10">#REF!</definedName>
    <definedName name="STyre" localSheetId="6">#REF!</definedName>
    <definedName name="STyre" localSheetId="13">#REF!</definedName>
    <definedName name="STyre" localSheetId="12">#REF!</definedName>
    <definedName name="STyre">#REF!</definedName>
    <definedName name="su" localSheetId="9">#REF!</definedName>
    <definedName name="su" localSheetId="5">#REF!</definedName>
    <definedName name="su" localSheetId="10">#REF!</definedName>
    <definedName name="su" localSheetId="6">#REF!</definedName>
    <definedName name="su" localSheetId="13">#REF!</definedName>
    <definedName name="su" localSheetId="12">#REF!</definedName>
    <definedName name="SU">#REF!</definedName>
    <definedName name="SUBBASE" localSheetId="12">#REF!</definedName>
    <definedName name="SUBBASE">#REF!</definedName>
    <definedName name="Subbase2" localSheetId="9">#REF!</definedName>
    <definedName name="Subbase2" localSheetId="5">#REF!</definedName>
    <definedName name="Subbase2" localSheetId="10">#REF!</definedName>
    <definedName name="Subbase2" localSheetId="6">#REF!</definedName>
    <definedName name="Subbase2" localSheetId="13">#REF!</definedName>
    <definedName name="Subbase2" localSheetId="12">#REF!</definedName>
    <definedName name="Subbase2">#REF!</definedName>
    <definedName name="Subentro" localSheetId="9">#REF!</definedName>
    <definedName name="Subentro" localSheetId="5">#REF!</definedName>
    <definedName name="Subentro" localSheetId="10">#REF!</definedName>
    <definedName name="Subentro" localSheetId="6">#REF!</definedName>
    <definedName name="Subentro" localSheetId="13">#REF!</definedName>
    <definedName name="Subentro" localSheetId="12">#REF!</definedName>
    <definedName name="Subentro">#REF!</definedName>
    <definedName name="SUBESTACIONES" localSheetId="10">#REF!</definedName>
    <definedName name="SUBESTACIONES" localSheetId="12">'[103]OBRAS SES'!#REF!</definedName>
    <definedName name="SUBESTACIONES">#REF!</definedName>
    <definedName name="SUBPRODUCTOS" localSheetId="12">#REF!</definedName>
    <definedName name="SUBPRODUCTOS">#REF!</definedName>
    <definedName name="SUBTOTAL" localSheetId="9">#REF!</definedName>
    <definedName name="SUBTOTAL" localSheetId="5">#REF!</definedName>
    <definedName name="SUBTOTAL" localSheetId="10">#REF!</definedName>
    <definedName name="SUBTOTAL" localSheetId="6">#REF!</definedName>
    <definedName name="SUBTOTAL" localSheetId="13">#REF!</definedName>
    <definedName name="SUBTOTAL" localSheetId="12">#REF!</definedName>
    <definedName name="SUBTOTAL">#REF!</definedName>
    <definedName name="SUBTOTALMAT" localSheetId="9">#REF!</definedName>
    <definedName name="SUBTOTALMAT" localSheetId="5">#REF!</definedName>
    <definedName name="SUBTOTALMAT" localSheetId="10">#REF!</definedName>
    <definedName name="SUBTOTALMAT" localSheetId="6">#REF!</definedName>
    <definedName name="SUBTOTALMAT" localSheetId="13">#REF!</definedName>
    <definedName name="SUBTOTALMAT" localSheetId="12">#REF!</definedName>
    <definedName name="SUBTOTALMAT">#REF!</definedName>
    <definedName name="SUELLEN" localSheetId="9">#REF!</definedName>
    <definedName name="SUELLEN" localSheetId="5">#REF!</definedName>
    <definedName name="SUELLEN" localSheetId="10">#REF!</definedName>
    <definedName name="SUELLEN" localSheetId="6">#REF!</definedName>
    <definedName name="SUELLEN" localSheetId="13">#REF!</definedName>
    <definedName name="SUELLEN" localSheetId="12">#REF!</definedName>
    <definedName name="SUELLEN">#REF!</definedName>
    <definedName name="suma" localSheetId="9">#REF!</definedName>
    <definedName name="suma" localSheetId="10">#REF!</definedName>
    <definedName name="suma" localSheetId="6">#REF!</definedName>
    <definedName name="suma" localSheetId="12">#REF!</definedName>
    <definedName name="suma">#REF!</definedName>
    <definedName name="SUMINISTRO" localSheetId="9">#REF!</definedName>
    <definedName name="SUMINISTRO" localSheetId="5">#REF!</definedName>
    <definedName name="SUMINISTRO" localSheetId="10">#REF!</definedName>
    <definedName name="SUMINISTRO" localSheetId="6">#REF!</definedName>
    <definedName name="SUMINISTRO" localSheetId="13">#REF!</definedName>
    <definedName name="SUMINISTRO" localSheetId="12">#REF!</definedName>
    <definedName name="SUMINISTRO">#REF!</definedName>
    <definedName name="suministros" localSheetId="9">#REF!</definedName>
    <definedName name="suministros" localSheetId="5">#REF!</definedName>
    <definedName name="suministros" localSheetId="10">#REF!</definedName>
    <definedName name="suministros" localSheetId="6">#REF!</definedName>
    <definedName name="suministros" localSheetId="13">#REF!</definedName>
    <definedName name="suministros" localSheetId="12">#REF!</definedName>
    <definedName name="suministros">#REF!</definedName>
    <definedName name="Summary" localSheetId="9">#REF!</definedName>
    <definedName name="Summary" localSheetId="5">#REF!</definedName>
    <definedName name="Summary" localSheetId="10">#REF!</definedName>
    <definedName name="Summary" localSheetId="6">#REF!</definedName>
    <definedName name="Summary" localSheetId="13">#REF!</definedName>
    <definedName name="Summary" localSheetId="12">#REF!</definedName>
    <definedName name="Summary">#REF!</definedName>
    <definedName name="SUPERCEL" localSheetId="9">#REF!</definedName>
    <definedName name="SUPERCEL" localSheetId="5">#REF!</definedName>
    <definedName name="SUPERCEL" localSheetId="10">#REF!</definedName>
    <definedName name="SUPERCEL" localSheetId="6">#REF!</definedName>
    <definedName name="SUPERCEL" localSheetId="13">#REF!</definedName>
    <definedName name="SUPERCEL" localSheetId="12">#REF!</definedName>
    <definedName name="SUPERCEL">#REF!</definedName>
    <definedName name="Supervía" localSheetId="9" hidden="1">{#N/A,#N/A,TRUE,"0001";#N/A,#N/A,TRUE,"0002";#N/A,#N/A,TRUE,"0003";#N/A,#N/A,TRUE,"0004";#N/A,#N/A,TRUE,"0005";#N/A,#N/A,TRUE,"0006";#N/A,#N/A,TRUE,"0007";#N/A,#N/A,TRUE,"0008";#N/A,#N/A,TRUE,"0009";#N/A,#N/A,TRUE,"0010"}</definedName>
    <definedName name="Supervía" localSheetId="5" hidden="1">{#N/A,#N/A,TRUE,"0001";#N/A,#N/A,TRUE,"0002";#N/A,#N/A,TRUE,"0003";#N/A,#N/A,TRUE,"0004";#N/A,#N/A,TRUE,"0005";#N/A,#N/A,TRUE,"0006";#N/A,#N/A,TRUE,"0007";#N/A,#N/A,TRUE,"0008";#N/A,#N/A,TRUE,"0009";#N/A,#N/A,TRUE,"0010"}</definedName>
    <definedName name="Supervía" localSheetId="10" hidden="1">{#N/A,#N/A,TRUE,"0001";#N/A,#N/A,TRUE,"0002";#N/A,#N/A,TRUE,"0003";#N/A,#N/A,TRUE,"0004";#N/A,#N/A,TRUE,"0005";#N/A,#N/A,TRUE,"0006";#N/A,#N/A,TRUE,"0007";#N/A,#N/A,TRUE,"0008";#N/A,#N/A,TRUE,"0009";#N/A,#N/A,TRUE,"0010"}</definedName>
    <definedName name="Supervía" localSheetId="6" hidden="1">{#N/A,#N/A,TRUE,"0001";#N/A,#N/A,TRUE,"0002";#N/A,#N/A,TRUE,"0003";#N/A,#N/A,TRUE,"0004";#N/A,#N/A,TRUE,"0005";#N/A,#N/A,TRUE,"0006";#N/A,#N/A,TRUE,"0007";#N/A,#N/A,TRUE,"0008";#N/A,#N/A,TRUE,"0009";#N/A,#N/A,TRUE,"0010"}</definedName>
    <definedName name="Supervía" localSheetId="13" hidden="1">{#N/A,#N/A,TRUE,"0001";#N/A,#N/A,TRUE,"0002";#N/A,#N/A,TRUE,"0003";#N/A,#N/A,TRUE,"0004";#N/A,#N/A,TRUE,"0005";#N/A,#N/A,TRUE,"0006";#N/A,#N/A,TRUE,"0007";#N/A,#N/A,TRUE,"0008";#N/A,#N/A,TRUE,"0009";#N/A,#N/A,TRUE,"0010"}</definedName>
    <definedName name="Supervía" localSheetId="12"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 localSheetId="9">#REF!</definedName>
    <definedName name="supervision" localSheetId="5">#REF!</definedName>
    <definedName name="supervision" localSheetId="10">#REF!</definedName>
    <definedName name="supervision" localSheetId="6">#REF!</definedName>
    <definedName name="supervision" localSheetId="13">#REF!</definedName>
    <definedName name="supervision" localSheetId="12">#REF!</definedName>
    <definedName name="supervision">#REF!</definedName>
    <definedName name="Supportfacilities" localSheetId="9">#REF!</definedName>
    <definedName name="Supportfacilities" localSheetId="5">#REF!</definedName>
    <definedName name="Supportfacilities" localSheetId="10">#REF!</definedName>
    <definedName name="Supportfacilities" localSheetId="6">#REF!</definedName>
    <definedName name="Supportfacilities" localSheetId="13">#REF!</definedName>
    <definedName name="Supportfacilities" localSheetId="12">#REF!</definedName>
    <definedName name="Supportfacilities">#REF!</definedName>
    <definedName name="SupportFleet" localSheetId="9">#REF!</definedName>
    <definedName name="SupportFleet" localSheetId="5">#REF!</definedName>
    <definedName name="SupportFleet" localSheetId="10">#REF!</definedName>
    <definedName name="SupportFleet" localSheetId="6">#REF!</definedName>
    <definedName name="SupportFleet" localSheetId="13">#REF!</definedName>
    <definedName name="SupportFleet" localSheetId="12">#REF!</definedName>
    <definedName name="SupportFleet">#REF!</definedName>
    <definedName name="SupportOpCost" localSheetId="9">#REF!</definedName>
    <definedName name="SupportOpCost" localSheetId="5">#REF!</definedName>
    <definedName name="SupportOpCost" localSheetId="10">#REF!</definedName>
    <definedName name="SupportOpCost" localSheetId="6">#REF!</definedName>
    <definedName name="SupportOpCost" localSheetId="13">#REF!</definedName>
    <definedName name="SupportOpCost" localSheetId="12">#REF!</definedName>
    <definedName name="SupportOpCost">#REF!</definedName>
    <definedName name="SupportRepl" localSheetId="9">#REF!</definedName>
    <definedName name="SupportRepl" localSheetId="5">#REF!</definedName>
    <definedName name="SupportRepl" localSheetId="10">#REF!</definedName>
    <definedName name="SupportRepl" localSheetId="6">#REF!</definedName>
    <definedName name="SupportRepl" localSheetId="13">#REF!</definedName>
    <definedName name="SupportRepl" localSheetId="12">#REF!</definedName>
    <definedName name="SupportRepl">#REF!</definedName>
    <definedName name="swssdecs" localSheetId="9">#REF!</definedName>
    <definedName name="swssdecs" localSheetId="5">#REF!</definedName>
    <definedName name="swssdecs" localSheetId="10">#REF!</definedName>
    <definedName name="swssdecs" localSheetId="6">#REF!</definedName>
    <definedName name="swssdecs" localSheetId="13">#REF!</definedName>
    <definedName name="swssdecs" localSheetId="12">#REF!</definedName>
    <definedName name="swssdecs">#REF!</definedName>
    <definedName name="swsw" localSheetId="9" hidden="1">{"via1",#N/A,TRUE,"general";"via2",#N/A,TRUE,"general";"via3",#N/A,TRUE,"general"}</definedName>
    <definedName name="swsw" localSheetId="5" hidden="1">{"via1",#N/A,TRUE,"general";"via2",#N/A,TRUE,"general";"via3",#N/A,TRUE,"general"}</definedName>
    <definedName name="swsw" localSheetId="10" hidden="1">{"via1",#N/A,TRUE,"general";"via2",#N/A,TRUE,"general";"via3",#N/A,TRUE,"general"}</definedName>
    <definedName name="swsw" localSheetId="6" hidden="1">{"via1",#N/A,TRUE,"general";"via2",#N/A,TRUE,"general";"via3",#N/A,TRUE,"general"}</definedName>
    <definedName name="swsw" localSheetId="13" hidden="1">{"via1",#N/A,TRUE,"general";"via2",#N/A,TRUE,"general";"via3",#N/A,TRUE,"general"}</definedName>
    <definedName name="swsw" localSheetId="12"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5"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2" hidden="1">{"TAB1",#N/A,TRUE,"GENERAL";"TAB2",#N/A,TRUE,"GENERAL";"TAB3",#N/A,TRUE,"GENERAL";"TAB4",#N/A,TRUE,"GENERAL";"TAB5",#N/A,TRUE,"GENERAL"}</definedName>
    <definedName name="swsw3" hidden="1">{"TAB1",#N/A,TRUE,"GENERAL";"TAB2",#N/A,TRUE,"GENERAL";"TAB3",#N/A,TRUE,"GENERAL";"TAB4",#N/A,TRUE,"GENERAL";"TAB5",#N/A,TRUE,"GENERAL"}</definedName>
    <definedName name="SZX" localSheetId="12">#REF!</definedName>
    <definedName name="SZX">#REF!</definedName>
    <definedName name="t" localSheetId="9">#REF!</definedName>
    <definedName name="t" localSheetId="10">#REF!</definedName>
    <definedName name="t" localSheetId="6">#REF!</definedName>
    <definedName name="t" localSheetId="12">#REF!</definedName>
    <definedName name="t">#REF!</definedName>
    <definedName name="T.1" localSheetId="9">#REF!</definedName>
    <definedName name="T.1" localSheetId="5">#REF!</definedName>
    <definedName name="T.1" localSheetId="10">#REF!</definedName>
    <definedName name="T.1" localSheetId="6">#REF!</definedName>
    <definedName name="T.1" localSheetId="13">#REF!</definedName>
    <definedName name="T.1" localSheetId="12">#REF!</definedName>
    <definedName name="T.1">#REF!</definedName>
    <definedName name="T.1_POZ">[104]TUBERIA!$AB$10:$AB$84</definedName>
    <definedName name="T.10" localSheetId="9">#REF!</definedName>
    <definedName name="T.10" localSheetId="5">#REF!</definedName>
    <definedName name="T.10" localSheetId="10">#REF!</definedName>
    <definedName name="T.10" localSheetId="6">#REF!</definedName>
    <definedName name="T.10" localSheetId="13">#REF!</definedName>
    <definedName name="T.10" localSheetId="12">#REF!</definedName>
    <definedName name="T.10">#REF!</definedName>
    <definedName name="T.11" localSheetId="9">#REF!</definedName>
    <definedName name="T.11" localSheetId="5">#REF!</definedName>
    <definedName name="T.11" localSheetId="10">#REF!</definedName>
    <definedName name="T.11" localSheetId="6">#REF!</definedName>
    <definedName name="T.11" localSheetId="13">#REF!</definedName>
    <definedName name="T.11" localSheetId="12">#REF!</definedName>
    <definedName name="T.11">#REF!</definedName>
    <definedName name="T.12" localSheetId="9">#REF!</definedName>
    <definedName name="T.12" localSheetId="5">#REF!</definedName>
    <definedName name="T.12" localSheetId="10">#REF!</definedName>
    <definedName name="T.12" localSheetId="6">#REF!</definedName>
    <definedName name="T.12" localSheetId="13">#REF!</definedName>
    <definedName name="T.12" localSheetId="12">#REF!</definedName>
    <definedName name="T.12">#REF!</definedName>
    <definedName name="T.13" localSheetId="9">#REF!</definedName>
    <definedName name="T.13" localSheetId="5">#REF!</definedName>
    <definedName name="T.13" localSheetId="10">#REF!</definedName>
    <definedName name="T.13" localSheetId="6">#REF!</definedName>
    <definedName name="T.13" localSheetId="13">#REF!</definedName>
    <definedName name="T.13" localSheetId="12">#REF!</definedName>
    <definedName name="T.13">#REF!</definedName>
    <definedName name="T.14" localSheetId="9">#REF!</definedName>
    <definedName name="T.14" localSheetId="5">#REF!</definedName>
    <definedName name="T.14" localSheetId="10">#REF!</definedName>
    <definedName name="T.14" localSheetId="6">#REF!</definedName>
    <definedName name="T.14" localSheetId="13">#REF!</definedName>
    <definedName name="T.14" localSheetId="12">#REF!</definedName>
    <definedName name="T.14">#REF!</definedName>
    <definedName name="T.15" localSheetId="9">#REF!</definedName>
    <definedName name="T.15" localSheetId="5">#REF!</definedName>
    <definedName name="T.15" localSheetId="10">#REF!</definedName>
    <definedName name="T.15" localSheetId="6">#REF!</definedName>
    <definedName name="T.15" localSheetId="13">#REF!</definedName>
    <definedName name="T.15" localSheetId="12">#REF!</definedName>
    <definedName name="T.15">#REF!</definedName>
    <definedName name="T.16" localSheetId="9">#REF!</definedName>
    <definedName name="T.16" localSheetId="5">#REF!</definedName>
    <definedName name="T.16" localSheetId="10">#REF!</definedName>
    <definedName name="T.16" localSheetId="6">#REF!</definedName>
    <definedName name="T.16" localSheetId="13">#REF!</definedName>
    <definedName name="T.16" localSheetId="12">#REF!</definedName>
    <definedName name="T.16">#REF!</definedName>
    <definedName name="T.17" localSheetId="9">#REF!</definedName>
    <definedName name="T.17" localSheetId="5">#REF!</definedName>
    <definedName name="T.17" localSheetId="10">#REF!</definedName>
    <definedName name="T.17" localSheetId="6">#REF!</definedName>
    <definedName name="T.17" localSheetId="13">#REF!</definedName>
    <definedName name="T.17" localSheetId="12">#REF!</definedName>
    <definedName name="T.17">#REF!</definedName>
    <definedName name="T.2" localSheetId="9">#REF!</definedName>
    <definedName name="T.2" localSheetId="5">#REF!</definedName>
    <definedName name="T.2" localSheetId="10">#REF!</definedName>
    <definedName name="T.2" localSheetId="6">#REF!</definedName>
    <definedName name="T.2" localSheetId="13">#REF!</definedName>
    <definedName name="T.2" localSheetId="12">#REF!</definedName>
    <definedName name="T.2">#REF!</definedName>
    <definedName name="T.3" localSheetId="9">#REF!</definedName>
    <definedName name="T.3" localSheetId="5">#REF!</definedName>
    <definedName name="T.3" localSheetId="10">#REF!</definedName>
    <definedName name="T.3" localSheetId="6">#REF!</definedName>
    <definedName name="T.3" localSheetId="13">#REF!</definedName>
    <definedName name="T.3" localSheetId="12">#REF!</definedName>
    <definedName name="T.3">'[66]CANT.5921'!#REF!</definedName>
    <definedName name="T.4" localSheetId="9">#REF!</definedName>
    <definedName name="T.4" localSheetId="5">#REF!</definedName>
    <definedName name="T.4" localSheetId="10">#REF!</definedName>
    <definedName name="T.4" localSheetId="6">#REF!</definedName>
    <definedName name="T.4" localSheetId="13">#REF!</definedName>
    <definedName name="T.4" localSheetId="12">#REF!</definedName>
    <definedName name="T.4">#REF!</definedName>
    <definedName name="T.5" localSheetId="9">#REF!</definedName>
    <definedName name="T.5" localSheetId="5">#REF!</definedName>
    <definedName name="T.5" localSheetId="10">#REF!</definedName>
    <definedName name="T.5" localSheetId="6">#REF!</definedName>
    <definedName name="T.5" localSheetId="13">#REF!</definedName>
    <definedName name="T.5" localSheetId="12">#REF!</definedName>
    <definedName name="T.5">#REF!</definedName>
    <definedName name="T.6" localSheetId="9">#REF!</definedName>
    <definedName name="T.6" localSheetId="5">#REF!</definedName>
    <definedName name="T.6" localSheetId="10">#REF!</definedName>
    <definedName name="T.6" localSheetId="6">#REF!</definedName>
    <definedName name="T.6" localSheetId="13">#REF!</definedName>
    <definedName name="T.6" localSheetId="12">#REF!</definedName>
    <definedName name="T.6">#REF!</definedName>
    <definedName name="T.7" localSheetId="9">#REF!</definedName>
    <definedName name="T.7" localSheetId="5">#REF!</definedName>
    <definedName name="T.7" localSheetId="10">#REF!</definedName>
    <definedName name="T.7" localSheetId="6">#REF!</definedName>
    <definedName name="T.7" localSheetId="13">#REF!</definedName>
    <definedName name="T.7" localSheetId="12">#REF!</definedName>
    <definedName name="T.7">#REF!</definedName>
    <definedName name="T.8" localSheetId="9">#REF!</definedName>
    <definedName name="T.8" localSheetId="5">#REF!</definedName>
    <definedName name="T.8" localSheetId="10">#REF!</definedName>
    <definedName name="T.8" localSheetId="6">#REF!</definedName>
    <definedName name="T.8" localSheetId="13">#REF!</definedName>
    <definedName name="T.8" localSheetId="12">#REF!</definedName>
    <definedName name="T.8">#REF!</definedName>
    <definedName name="T.9" localSheetId="9">#REF!</definedName>
    <definedName name="T.9" localSheetId="5">#REF!</definedName>
    <definedName name="T.9" localSheetId="10">#REF!</definedName>
    <definedName name="T.9" localSheetId="6">#REF!</definedName>
    <definedName name="T.9" localSheetId="13">#REF!</definedName>
    <definedName name="T.9" localSheetId="12">#REF!</definedName>
    <definedName name="T.9">#REF!</definedName>
    <definedName name="T.VIA">'[13]factores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'[13]factores A.N.'!$H$8:$H$33</definedName>
    <definedName name="T1_FC1_9">'[13]factores A.N.'!$J$8:$J$33</definedName>
    <definedName name="T1_FC2.2">[105]FACTORES!$M$8:$M$23</definedName>
    <definedName name="T11SF15">#REF!</definedName>
    <definedName name="T11SF19">#REF!</definedName>
    <definedName name="T12SF15">#REF!</definedName>
    <definedName name="T12SF19">#REF!</definedName>
    <definedName name="T1RF15">#REF!</definedName>
    <definedName name="T1RF19">#REF!</definedName>
    <definedName name="T2.PVC">'[13]factores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'[13]factores A.N.'!$I$8:$I$33</definedName>
    <definedName name="T2_FC1_9">'[13]factores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9" hidden="1">{"TAB1",#N/A,TRUE,"GENERAL";"TAB2",#N/A,TRUE,"GENERAL";"TAB3",#N/A,TRUE,"GENERAL";"TAB4",#N/A,TRUE,"GENERAL";"TAB5",#N/A,TRUE,"GENERAL"}</definedName>
    <definedName name="t5t5" localSheetId="5" hidden="1">{"TAB1",#N/A,TRUE,"GENERAL";"TAB2",#N/A,TRUE,"GENERAL";"TAB3",#N/A,TRUE,"GENERAL";"TAB4",#N/A,TRUE,"GENERAL";"TAB5",#N/A,TRUE,"GENERAL"}</definedName>
    <definedName name="t5t5" localSheetId="10" hidden="1">{"TAB1",#N/A,TRUE,"GENERAL";"TAB2",#N/A,TRUE,"GENERAL";"TAB3",#N/A,TRUE,"GENERAL";"TAB4",#N/A,TRUE,"GENERAL";"TAB5",#N/A,TRUE,"GENERAL"}</definedName>
    <definedName name="t5t5" localSheetId="6" hidden="1">{"TAB1",#N/A,TRUE,"GENERAL";"TAB2",#N/A,TRUE,"GENERAL";"TAB3",#N/A,TRUE,"GENERAL";"TAB4",#N/A,TRUE,"GENERAL";"TAB5",#N/A,TRUE,"GENERAL"}</definedName>
    <definedName name="t5t5" localSheetId="13" hidden="1">{"TAB1",#N/A,TRUE,"GENERAL";"TAB2",#N/A,TRUE,"GENERAL";"TAB3",#N/A,TRUE,"GENERAL";"TAB4",#N/A,TRUE,"GENERAL";"TAB5",#N/A,TRUE,"GENERAL"}</definedName>
    <definedName name="t5t5" localSheetId="12" hidden="1">{"TAB1",#N/A,TRUE,"GENERAL";"TAB2",#N/A,TRUE,"GENERAL";"TAB3",#N/A,TRUE,"GENERAL";"TAB4",#N/A,TRUE,"GENERAL";"TAB5",#N/A,TRUE,"GENERAL"}</definedName>
    <definedName name="t5t5" hidden="1">{"TAB1",#N/A,TRUE,"GENERAL";"TAB2",#N/A,TRUE,"GENERAL";"TAB3",#N/A,TRUE,"GENERAL";"TAB4",#N/A,TRUE,"GENERAL";"TAB5",#N/A,TRUE,"GENERAL"}</definedName>
    <definedName name="Ta" localSheetId="9">#REF!</definedName>
    <definedName name="Ta" localSheetId="5">#REF!</definedName>
    <definedName name="Ta" localSheetId="10">#REF!</definedName>
    <definedName name="Ta" localSheetId="6">#REF!</definedName>
    <definedName name="Ta" localSheetId="13">#REF!</definedName>
    <definedName name="Ta" localSheetId="12">#REF!</definedName>
    <definedName name="Ta">#REF!</definedName>
    <definedName name="TAB" localSheetId="9">#REF!</definedName>
    <definedName name="TAB" localSheetId="5">#REF!</definedName>
    <definedName name="TAB" localSheetId="10">#REF!</definedName>
    <definedName name="TAB" localSheetId="6">#REF!</definedName>
    <definedName name="TAB" localSheetId="13">#REF!</definedName>
    <definedName name="TAB" localSheetId="12">#REF!</definedName>
    <definedName name="TAB">#REF!</definedName>
    <definedName name="TABL_COM" localSheetId="9">#REF!</definedName>
    <definedName name="TABL_COM" localSheetId="5">#REF!</definedName>
    <definedName name="TABL_COM" localSheetId="10">#REF!</definedName>
    <definedName name="TABL_COM" localSheetId="6">#REF!</definedName>
    <definedName name="TABL_COM" localSheetId="13">#REF!</definedName>
    <definedName name="TABL_COM" localSheetId="12">#REF!</definedName>
    <definedName name="TABL_COM">#REF!</definedName>
    <definedName name="TABL_EX" localSheetId="9">#REF!</definedName>
    <definedName name="TABL_EX" localSheetId="5">#REF!</definedName>
    <definedName name="TABL_EX" localSheetId="10">#REF!</definedName>
    <definedName name="TABL_EX" localSheetId="6">#REF!</definedName>
    <definedName name="TABL_EX" localSheetId="13">#REF!</definedName>
    <definedName name="TABL_EX" localSheetId="12">#REF!</definedName>
    <definedName name="TABL_EX">#REF!</definedName>
    <definedName name="TABL_JSD" localSheetId="9">#REF!</definedName>
    <definedName name="TABL_JSD" localSheetId="5">#REF!</definedName>
    <definedName name="TABL_JSD" localSheetId="10">#REF!</definedName>
    <definedName name="TABL_JSD" localSheetId="6">#REF!</definedName>
    <definedName name="TABL_JSD" localSheetId="13">#REF!</definedName>
    <definedName name="TABL_JSD" localSheetId="12">#REF!</definedName>
    <definedName name="TABL_JSD">#REF!</definedName>
    <definedName name="TABL_PRFD" localSheetId="9">#REF!</definedName>
    <definedName name="TABL_PRFD" localSheetId="5">#REF!</definedName>
    <definedName name="TABL_PRFD" localSheetId="10">#REF!</definedName>
    <definedName name="TABL_PRFD" localSheetId="6">#REF!</definedName>
    <definedName name="TABL_PRFD" localSheetId="13">#REF!</definedName>
    <definedName name="TABL_PRFD" localSheetId="12">#REF!</definedName>
    <definedName name="TABL_PRFD">#REF!</definedName>
    <definedName name="TABL_SSN" localSheetId="9">#REF!</definedName>
    <definedName name="TABL_SSN" localSheetId="5">#REF!</definedName>
    <definedName name="TABL_SSN" localSheetId="10">#REF!</definedName>
    <definedName name="TABL_SSN" localSheetId="6">#REF!</definedName>
    <definedName name="TABL_SSN" localSheetId="13">#REF!</definedName>
    <definedName name="TABL_SSN" localSheetId="12">#REF!</definedName>
    <definedName name="TABL_SSN">#REF!</definedName>
    <definedName name="TABLA" localSheetId="9">#REF!</definedName>
    <definedName name="TABLA" localSheetId="5">#REF!</definedName>
    <definedName name="TABLA" localSheetId="10">#REF!</definedName>
    <definedName name="TABLA" localSheetId="6">#REF!</definedName>
    <definedName name="TABLA" localSheetId="13">#REF!</definedName>
    <definedName name="TABLA" localSheetId="12">#REF!</definedName>
    <definedName name="TABLA">#REF!</definedName>
    <definedName name="TABLA_CMI" localSheetId="10">#REF!</definedName>
    <definedName name="TABLA_CMI" localSheetId="12">[6]BS.DATOS!$Q$5:$X$17</definedName>
    <definedName name="TABLA_CMI">#REF!</definedName>
    <definedName name="TABLA_RN" localSheetId="10">#REF!</definedName>
    <definedName name="TABLA_RN" localSheetId="12">[6]BS.DATOS!$AA$5:$AH$17</definedName>
    <definedName name="TABLA_RN">#REF!</definedName>
    <definedName name="TABLA1" localSheetId="9">#REF!</definedName>
    <definedName name="TABLA1" localSheetId="5">#REF!</definedName>
    <definedName name="TABLA1" localSheetId="10">#REF!</definedName>
    <definedName name="TABLA1" localSheetId="6">#REF!</definedName>
    <definedName name="TABLA1" localSheetId="13">#REF!</definedName>
    <definedName name="TABLA1" localSheetId="12">#REF!</definedName>
    <definedName name="TABLA1">#REF!</definedName>
    <definedName name="TABLA1.2.2" localSheetId="9">#REF!</definedName>
    <definedName name="TABLA1.2.2" localSheetId="10">#REF!</definedName>
    <definedName name="TABLA1.2.2" localSheetId="6">#REF!</definedName>
    <definedName name="TABLA1.2.2" localSheetId="12">'[106]A.P.U'!#REF!</definedName>
    <definedName name="TABLA1.2.2">#REF!</definedName>
    <definedName name="tabla2" localSheetId="9">#REF!</definedName>
    <definedName name="tabla2" localSheetId="5">#REF!</definedName>
    <definedName name="tabla2" localSheetId="10">#REF!</definedName>
    <definedName name="tabla2" localSheetId="6">#REF!</definedName>
    <definedName name="tabla2" localSheetId="13">#REF!</definedName>
    <definedName name="tabla2" localSheetId="12">#REF!</definedName>
    <definedName name="tabla2">#REF!</definedName>
    <definedName name="tablaDeDTFS" localSheetId="9">#REF!</definedName>
    <definedName name="tablaDeDTFS" localSheetId="5">#REF!</definedName>
    <definedName name="tablaDeDTFS" localSheetId="10">#REF!</definedName>
    <definedName name="tablaDeDTFS" localSheetId="6">#REF!</definedName>
    <definedName name="tablaDeDTFS" localSheetId="13">#REF!</definedName>
    <definedName name="tablaDeDTFS" localSheetId="12">#REF!</definedName>
    <definedName name="tablaDeDTFS">#REF!</definedName>
    <definedName name="TablaR" localSheetId="9">#REF!</definedName>
    <definedName name="TablaR" localSheetId="5">#REF!</definedName>
    <definedName name="TablaR" localSheetId="10">#REF!</definedName>
    <definedName name="TablaR" localSheetId="6">#REF!</definedName>
    <definedName name="TablaR" localSheetId="13">#REF!</definedName>
    <definedName name="TablaR" localSheetId="12">#REF!</definedName>
    <definedName name="TablaR">#REF!</definedName>
    <definedName name="Tablero_trifásico_12_circuitos" localSheetId="10">#REF!</definedName>
    <definedName name="Tablero_trifásico_12_circuitos" localSheetId="12">'[26]L. MAT.'!#REF!</definedName>
    <definedName name="Tablero_trifásico_12_circuitos">#REF!</definedName>
    <definedName name="TagBid1" localSheetId="9">#REF!</definedName>
    <definedName name="TagBid1" localSheetId="5">#REF!</definedName>
    <definedName name="TagBid1" localSheetId="10">#REF!</definedName>
    <definedName name="TagBid1" localSheetId="6">#REF!</definedName>
    <definedName name="TagBid1" localSheetId="13">#REF!</definedName>
    <definedName name="TagBid1" localSheetId="12">#REF!</definedName>
    <definedName name="TagBid1">#REF!</definedName>
    <definedName name="tagbid1ext" localSheetId="9">#REF!</definedName>
    <definedName name="tagbid1ext" localSheetId="5">#REF!</definedName>
    <definedName name="tagbid1ext" localSheetId="10">#REF!</definedName>
    <definedName name="tagbid1ext" localSheetId="6">#REF!</definedName>
    <definedName name="tagbid1ext" localSheetId="13">#REF!</definedName>
    <definedName name="tagbid1ext" localSheetId="12">#REF!</definedName>
    <definedName name="tagbid1ext">#REF!</definedName>
    <definedName name="tagbid1UnevalCost" localSheetId="9">#REF!</definedName>
    <definedName name="tagbid1UnevalCost" localSheetId="5">#REF!</definedName>
    <definedName name="tagbid1UnevalCost" localSheetId="10">#REF!</definedName>
    <definedName name="tagbid1UnevalCost" localSheetId="6">#REF!</definedName>
    <definedName name="tagbid1UnevalCost" localSheetId="13">#REF!</definedName>
    <definedName name="tagbid1UnevalCost" localSheetId="12">#REF!</definedName>
    <definedName name="tagbid1UnevalCost">#REF!</definedName>
    <definedName name="tagbid1unit" localSheetId="9">#REF!</definedName>
    <definedName name="tagbid1unit" localSheetId="5">#REF!</definedName>
    <definedName name="tagbid1unit" localSheetId="10">#REF!</definedName>
    <definedName name="tagbid1unit" localSheetId="6">#REF!</definedName>
    <definedName name="tagbid1unit" localSheetId="13">#REF!</definedName>
    <definedName name="tagbid1unit" localSheetId="12">#REF!</definedName>
    <definedName name="tagbid1unit">#REF!</definedName>
    <definedName name="TagBid2" localSheetId="9">#REF!</definedName>
    <definedName name="TagBid2" localSheetId="5">#REF!</definedName>
    <definedName name="TagBid2" localSheetId="10">#REF!</definedName>
    <definedName name="TagBid2" localSheetId="6">#REF!</definedName>
    <definedName name="TagBid2" localSheetId="13">#REF!</definedName>
    <definedName name="TagBid2" localSheetId="12">#REF!</definedName>
    <definedName name="TagBid2">#REF!</definedName>
    <definedName name="tagbid2ext" localSheetId="9">#REF!</definedName>
    <definedName name="tagbid2ext" localSheetId="5">#REF!</definedName>
    <definedName name="tagbid2ext" localSheetId="10">#REF!</definedName>
    <definedName name="tagbid2ext" localSheetId="6">#REF!</definedName>
    <definedName name="tagbid2ext" localSheetId="13">#REF!</definedName>
    <definedName name="tagbid2ext" localSheetId="12">#REF!</definedName>
    <definedName name="tagbid2ext">#REF!</definedName>
    <definedName name="tagbid2UnEvalCost" localSheetId="9">#REF!</definedName>
    <definedName name="tagbid2UnEvalCost" localSheetId="5">#REF!</definedName>
    <definedName name="tagbid2UnEvalCost" localSheetId="10">#REF!</definedName>
    <definedName name="tagbid2UnEvalCost" localSheetId="6">#REF!</definedName>
    <definedName name="tagbid2UnEvalCost" localSheetId="13">#REF!</definedName>
    <definedName name="tagbid2UnEvalCost" localSheetId="12">#REF!</definedName>
    <definedName name="tagbid2UnEvalCost">#REF!</definedName>
    <definedName name="tagbid2unit" localSheetId="9">#REF!</definedName>
    <definedName name="tagbid2unit" localSheetId="5">#REF!</definedName>
    <definedName name="tagbid2unit" localSheetId="10">#REF!</definedName>
    <definedName name="tagbid2unit" localSheetId="6">#REF!</definedName>
    <definedName name="tagbid2unit" localSheetId="13">#REF!</definedName>
    <definedName name="tagbid2unit" localSheetId="12">#REF!</definedName>
    <definedName name="tagbid2unit">#REF!</definedName>
    <definedName name="TagBid3" localSheetId="9">#REF!</definedName>
    <definedName name="TagBid3" localSheetId="5">#REF!</definedName>
    <definedName name="TagBid3" localSheetId="10">#REF!</definedName>
    <definedName name="TagBid3" localSheetId="6">#REF!</definedName>
    <definedName name="TagBid3" localSheetId="13">#REF!</definedName>
    <definedName name="TagBid3" localSheetId="12">#REF!</definedName>
    <definedName name="TagBid3">#REF!</definedName>
    <definedName name="tagbid3ext" localSheetId="9">#REF!</definedName>
    <definedName name="tagbid3ext" localSheetId="5">#REF!</definedName>
    <definedName name="tagbid3ext" localSheetId="10">#REF!</definedName>
    <definedName name="tagbid3ext" localSheetId="6">#REF!</definedName>
    <definedName name="tagbid3ext" localSheetId="13">#REF!</definedName>
    <definedName name="tagbid3ext" localSheetId="12">#REF!</definedName>
    <definedName name="tagbid3ext">#REF!</definedName>
    <definedName name="tagBid3UnevalCost" localSheetId="9">#REF!</definedName>
    <definedName name="tagBid3UnevalCost" localSheetId="5">#REF!</definedName>
    <definedName name="tagBid3UnevalCost" localSheetId="10">#REF!</definedName>
    <definedName name="tagBid3UnevalCost" localSheetId="6">#REF!</definedName>
    <definedName name="tagBid3UnevalCost" localSheetId="13">#REF!</definedName>
    <definedName name="tagBid3UnevalCost" localSheetId="12">#REF!</definedName>
    <definedName name="tagBid3UnevalCost">#REF!</definedName>
    <definedName name="tagbid3unit" localSheetId="9">#REF!</definedName>
    <definedName name="tagbid3unit" localSheetId="5">#REF!</definedName>
    <definedName name="tagbid3unit" localSheetId="10">#REF!</definedName>
    <definedName name="tagbid3unit" localSheetId="6">#REF!</definedName>
    <definedName name="tagbid3unit" localSheetId="13">#REF!</definedName>
    <definedName name="tagbid3unit" localSheetId="12">#REF!</definedName>
    <definedName name="tagbid3unit">#REF!</definedName>
    <definedName name="TagBid4" localSheetId="9">#REF!</definedName>
    <definedName name="TagBid4" localSheetId="5">#REF!</definedName>
    <definedName name="TagBid4" localSheetId="10">#REF!</definedName>
    <definedName name="TagBid4" localSheetId="6">#REF!</definedName>
    <definedName name="TagBid4" localSheetId="13">#REF!</definedName>
    <definedName name="TagBid4" localSheetId="12">#REF!</definedName>
    <definedName name="TagBid4">#REF!</definedName>
    <definedName name="tagbid4ext" localSheetId="9">#REF!</definedName>
    <definedName name="tagbid4ext" localSheetId="5">#REF!</definedName>
    <definedName name="tagbid4ext" localSheetId="10">#REF!</definedName>
    <definedName name="tagbid4ext" localSheetId="6">#REF!</definedName>
    <definedName name="tagbid4ext" localSheetId="13">#REF!</definedName>
    <definedName name="tagbid4ext" localSheetId="12">#REF!</definedName>
    <definedName name="tagbid4ext">#REF!</definedName>
    <definedName name="tagBid4UnEvalCost" localSheetId="9">#REF!</definedName>
    <definedName name="tagBid4UnEvalCost" localSheetId="5">#REF!</definedName>
    <definedName name="tagBid4UnEvalCost" localSheetId="10">#REF!</definedName>
    <definedName name="tagBid4UnEvalCost" localSheetId="6">#REF!</definedName>
    <definedName name="tagBid4UnEvalCost" localSheetId="13">#REF!</definedName>
    <definedName name="tagBid4UnEvalCost" localSheetId="12">#REF!</definedName>
    <definedName name="tagBid4UnEvalCost">#REF!</definedName>
    <definedName name="tagbid4unit" localSheetId="9">#REF!</definedName>
    <definedName name="tagbid4unit" localSheetId="5">#REF!</definedName>
    <definedName name="tagbid4unit" localSheetId="10">#REF!</definedName>
    <definedName name="tagbid4unit" localSheetId="6">#REF!</definedName>
    <definedName name="tagbid4unit" localSheetId="13">#REF!</definedName>
    <definedName name="tagbid4unit" localSheetId="12">#REF!</definedName>
    <definedName name="tagbid4unit">#REF!</definedName>
    <definedName name="TagBidRange" localSheetId="9">#REF!</definedName>
    <definedName name="TagBidRange" localSheetId="5">#REF!</definedName>
    <definedName name="TagBidRange" localSheetId="10">#REF!</definedName>
    <definedName name="TagBidRange" localSheetId="6">#REF!</definedName>
    <definedName name="TagBidRange" localSheetId="13">#REF!</definedName>
    <definedName name="TagBidRange" localSheetId="12">#REF!</definedName>
    <definedName name="TagBidRange">#REF!</definedName>
    <definedName name="TagCurrency_conversion_factor" localSheetId="9">#REF!</definedName>
    <definedName name="TagCurrency_conversion_factor" localSheetId="5">#REF!</definedName>
    <definedName name="TagCurrency_conversion_factor" localSheetId="10">#REF!</definedName>
    <definedName name="TagCurrency_conversion_factor" localSheetId="6">#REF!</definedName>
    <definedName name="TagCurrency_conversion_factor" localSheetId="13">#REF!</definedName>
    <definedName name="TagCurrency_conversion_factor" localSheetId="12">#REF!</definedName>
    <definedName name="TagCurrency_conversion_factor">#REF!</definedName>
    <definedName name="TagDescription" localSheetId="9">#REF!</definedName>
    <definedName name="TagDescription" localSheetId="5">#REF!</definedName>
    <definedName name="TagDescription" localSheetId="10">#REF!</definedName>
    <definedName name="TagDescription" localSheetId="6">#REF!</definedName>
    <definedName name="TagDescription" localSheetId="13">#REF!</definedName>
    <definedName name="TagDescription" localSheetId="12">#REF!</definedName>
    <definedName name="TagDescription">#REF!</definedName>
    <definedName name="tagid" localSheetId="9">#REF!</definedName>
    <definedName name="tagid" localSheetId="5">#REF!</definedName>
    <definedName name="tagid" localSheetId="10">#REF!</definedName>
    <definedName name="tagid" localSheetId="6">#REF!</definedName>
    <definedName name="tagid" localSheetId="13">#REF!</definedName>
    <definedName name="tagid" localSheetId="12">#REF!</definedName>
    <definedName name="tagid">#REF!</definedName>
    <definedName name="TagLineNo" localSheetId="9">#REF!</definedName>
    <definedName name="TagLineNo" localSheetId="5">#REF!</definedName>
    <definedName name="TagLineNo" localSheetId="10">#REF!</definedName>
    <definedName name="TagLineNo" localSheetId="6">#REF!</definedName>
    <definedName name="TagLineNo" localSheetId="13">#REF!</definedName>
    <definedName name="TagLineNo" localSheetId="12">#REF!</definedName>
    <definedName name="TagLineNo">#REF!</definedName>
    <definedName name="TagList.EndDate" localSheetId="9">#REF!</definedName>
    <definedName name="TagList.EndDate" localSheetId="5">#REF!</definedName>
    <definedName name="TagList.EndDate" localSheetId="10">#REF!</definedName>
    <definedName name="TagList.EndDate" localSheetId="6">#REF!</definedName>
    <definedName name="TagList.EndDate" localSheetId="13">#REF!</definedName>
    <definedName name="TagList.EndDate" localSheetId="12">#REF!</definedName>
    <definedName name="TagList.EndDate">#REF!</definedName>
    <definedName name="TagList.StartDate" localSheetId="9">#REF!</definedName>
    <definedName name="TagList.StartDate" localSheetId="5">#REF!</definedName>
    <definedName name="TagList.StartDate" localSheetId="10">#REF!</definedName>
    <definedName name="TagList.StartDate" localSheetId="6">#REF!</definedName>
    <definedName name="TagList.StartDate" localSheetId="13">#REF!</definedName>
    <definedName name="TagList.StartDate" localSheetId="12">#REF!</definedName>
    <definedName name="TagList.StartDate">#REF!</definedName>
    <definedName name="TagQuantity" localSheetId="9">#REF!</definedName>
    <definedName name="TagQuantity" localSheetId="5">#REF!</definedName>
    <definedName name="TagQuantity" localSheetId="10">#REF!</definedName>
    <definedName name="TagQuantity" localSheetId="6">#REF!</definedName>
    <definedName name="TagQuantity" localSheetId="13">#REF!</definedName>
    <definedName name="TagQuantity" localSheetId="12">#REF!</definedName>
    <definedName name="TagQuantity">#REF!</definedName>
    <definedName name="TagRefer" localSheetId="9">#REF!</definedName>
    <definedName name="TagRefer" localSheetId="5">#REF!</definedName>
    <definedName name="TagRefer" localSheetId="10">#REF!</definedName>
    <definedName name="TagRefer" localSheetId="6">#REF!</definedName>
    <definedName name="TagRefer" localSheetId="13">#REF!</definedName>
    <definedName name="TagRefer" localSheetId="12">#REF!</definedName>
    <definedName name="TagRefer">#REF!</definedName>
    <definedName name="tagunit" localSheetId="9">#REF!</definedName>
    <definedName name="tagunit" localSheetId="5">#REF!</definedName>
    <definedName name="tagunit" localSheetId="10">#REF!</definedName>
    <definedName name="tagunit" localSheetId="6">#REF!</definedName>
    <definedName name="tagunit" localSheetId="13">#REF!</definedName>
    <definedName name="tagunit" localSheetId="12">#REF!</definedName>
    <definedName name="tagunit">#REF!</definedName>
    <definedName name="Tanq" localSheetId="9">#REF!</definedName>
    <definedName name="Tanq" localSheetId="5">#REF!</definedName>
    <definedName name="Tanq" localSheetId="10">#REF!</definedName>
    <definedName name="Tanq" localSheetId="6">#REF!</definedName>
    <definedName name="Tanq" localSheetId="13">#REF!</definedName>
    <definedName name="Tanq" localSheetId="12">#REF!</definedName>
    <definedName name="Tanq">#REF!</definedName>
    <definedName name="TANQUE" localSheetId="12">#REF!</definedName>
    <definedName name="TANQUE">#REF!</definedName>
    <definedName name="TANQUES4.1" localSheetId="9">#REF!</definedName>
    <definedName name="TANQUES4.1" localSheetId="5">#REF!</definedName>
    <definedName name="TANQUES4.1" localSheetId="10">#REF!</definedName>
    <definedName name="TANQUES4.1" localSheetId="6">#REF!</definedName>
    <definedName name="TANQUES4.1" localSheetId="13">#REF!</definedName>
    <definedName name="TANQUES4.1" localSheetId="12">#REF!</definedName>
    <definedName name="TANQUES4.1">#REF!</definedName>
    <definedName name="TAP" localSheetId="9" hidden="1">{#N/A,#N/A,TRUE,"INGENIERIA";#N/A,#N/A,TRUE,"COMPRAS";#N/A,#N/A,TRUE,"DIRECCION";#N/A,#N/A,TRUE,"RESUMEN"}</definedName>
    <definedName name="TAP" localSheetId="5" hidden="1">{#N/A,#N/A,TRUE,"INGENIERIA";#N/A,#N/A,TRUE,"COMPRAS";#N/A,#N/A,TRUE,"DIRECCION";#N/A,#N/A,TRUE,"RESUMEN"}</definedName>
    <definedName name="TAP" localSheetId="10" hidden="1">{#N/A,#N/A,TRUE,"INGENIERIA";#N/A,#N/A,TRUE,"COMPRAS";#N/A,#N/A,TRUE,"DIRECCION";#N/A,#N/A,TRUE,"RESUMEN"}</definedName>
    <definedName name="TAP" localSheetId="6" hidden="1">{#N/A,#N/A,TRUE,"INGENIERIA";#N/A,#N/A,TRUE,"COMPRAS";#N/A,#N/A,TRUE,"DIRECCION";#N/A,#N/A,TRUE,"RESUMEN"}</definedName>
    <definedName name="TAP" localSheetId="13" hidden="1">{#N/A,#N/A,TRUE,"INGENIERIA";#N/A,#N/A,TRUE,"COMPRAS";#N/A,#N/A,TRUE,"DIRECCION";#N/A,#N/A,TRUE,"RESUMEN"}</definedName>
    <definedName name="TAP" localSheetId="12" hidden="1">{#N/A,#N/A,TRUE,"INGENIERIA";#N/A,#N/A,TRUE,"COMPRAS";#N/A,#N/A,TRUE,"DIRECCION";#N/A,#N/A,TRUE,"RESUMEN"}</definedName>
    <definedName name="TAP" hidden="1">{#N/A,#N/A,TRUE,"INGENIERIA";#N/A,#N/A,TRUE,"COMPRAS";#N/A,#N/A,TRUE,"DIRECCION";#N/A,#N/A,TRUE,"RESUMEN"}</definedName>
    <definedName name="TAPA" localSheetId="10">#REF!</definedName>
    <definedName name="TAPA" localSheetId="12">[31]PRECIOS!$B$43</definedName>
    <definedName name="TAPA">#REF!</definedName>
    <definedName name="TARIFAS_SUBSIDIOS" localSheetId="9">#REF!</definedName>
    <definedName name="TARIFAS_SUBSIDIOS" localSheetId="5">#REF!</definedName>
    <definedName name="TARIFAS_SUBSIDIOS" localSheetId="10">#REF!</definedName>
    <definedName name="TARIFAS_SUBSIDIOS" localSheetId="6">#REF!</definedName>
    <definedName name="TARIFAS_SUBSIDIOS" localSheetId="13">#REF!</definedName>
    <definedName name="TARIFAS_SUBSIDIOS" localSheetId="12">#REF!</definedName>
    <definedName name="TARIFAS_SUBSIDIOS">#REF!</definedName>
    <definedName name="TARIFAS1" localSheetId="9">#REF!</definedName>
    <definedName name="TARIFAS1" localSheetId="5">#REF!</definedName>
    <definedName name="TARIFAS1" localSheetId="10">#REF!</definedName>
    <definedName name="TARIFAS1" localSheetId="6">#REF!</definedName>
    <definedName name="TARIFAS1" localSheetId="13">#REF!</definedName>
    <definedName name="TARIFAS1" localSheetId="12">#REF!</definedName>
    <definedName name="TARIFAS1">#REF!</definedName>
    <definedName name="TariffaSubito" localSheetId="9">#REF!</definedName>
    <definedName name="TariffaSubito" localSheetId="5">#REF!</definedName>
    <definedName name="TariffaSubito" localSheetId="10">#REF!</definedName>
    <definedName name="TariffaSubito" localSheetId="6">#REF!</definedName>
    <definedName name="TariffaSubito" localSheetId="13">#REF!</definedName>
    <definedName name="TariffaSubito" localSheetId="12">#REF!</definedName>
    <definedName name="TariffaSubito">#REF!</definedName>
    <definedName name="Tasa_Efectiva_Mensual_Fondeo" localSheetId="9">#REF!</definedName>
    <definedName name="Tasa_Efectiva_Mensual_Fondeo" localSheetId="5">#REF!</definedName>
    <definedName name="Tasa_Efectiva_Mensual_Fondeo" localSheetId="10">#REF!</definedName>
    <definedName name="Tasa_Efectiva_Mensual_Fondeo" localSheetId="6">#REF!</definedName>
    <definedName name="Tasa_Efectiva_Mensual_Fondeo" localSheetId="13">#REF!</definedName>
    <definedName name="Tasa_Efectiva_Mensual_Fondeo" localSheetId="12">#REF!</definedName>
    <definedName name="Tasa_Efectiva_Mensual_Fondeo">#REF!</definedName>
    <definedName name="Tasso_inter_annuale" localSheetId="9">#REF!</definedName>
    <definedName name="Tasso_inter_annuale" localSheetId="5">#REF!</definedName>
    <definedName name="Tasso_inter_annuale" localSheetId="10">#REF!</definedName>
    <definedName name="Tasso_inter_annuale" localSheetId="6">#REF!</definedName>
    <definedName name="Tasso_inter_annuale" localSheetId="13">#REF!</definedName>
    <definedName name="Tasso_inter_annuale" localSheetId="12">#REF!</definedName>
    <definedName name="Tasso_inter_annuale">#REF!</definedName>
    <definedName name="TAX" localSheetId="9">#REF!</definedName>
    <definedName name="TAX" localSheetId="5">#REF!</definedName>
    <definedName name="TAX" localSheetId="10">#REF!</definedName>
    <definedName name="TAX" localSheetId="6">#REF!</definedName>
    <definedName name="TAX" localSheetId="13">#REF!</definedName>
    <definedName name="TAX" localSheetId="12">#REF!</definedName>
    <definedName name="TAX">#REF!</definedName>
    <definedName name="taxdep" localSheetId="9">#REF!</definedName>
    <definedName name="taxdep" localSheetId="5">#REF!</definedName>
    <definedName name="taxdep" localSheetId="10">#REF!</definedName>
    <definedName name="taxdep" localSheetId="6">#REF!</definedName>
    <definedName name="taxdep" localSheetId="13">#REF!</definedName>
    <definedName name="taxdep" localSheetId="12">#REF!</definedName>
    <definedName name="taxdep">#REF!</definedName>
    <definedName name="Taxpb" localSheetId="9" hidden="1">#REF!</definedName>
    <definedName name="Taxpb" localSheetId="5" hidden="1">#REF!</definedName>
    <definedName name="Taxpb" localSheetId="10" hidden="1">#REF!</definedName>
    <definedName name="Taxpb" localSheetId="6" hidden="1">#REF!</definedName>
    <definedName name="Taxpb" localSheetId="13" hidden="1">#REF!</definedName>
    <definedName name="Taxpb" localSheetId="12" hidden="1">#REF!</definedName>
    <definedName name="Taxpb" hidden="1">#REF!</definedName>
    <definedName name="Tb" localSheetId="9">#REF!</definedName>
    <definedName name="Tb" localSheetId="5">#REF!</definedName>
    <definedName name="Tb" localSheetId="10">#REF!</definedName>
    <definedName name="Tb" localSheetId="6">#REF!</definedName>
    <definedName name="Tb" localSheetId="13">#REF!</definedName>
    <definedName name="Tb" localSheetId="12">#REF!</definedName>
    <definedName name="Tb">#REF!</definedName>
    <definedName name="TBMAYINT" localSheetId="9">#REF!</definedName>
    <definedName name="TBMAYINT" localSheetId="5">#REF!</definedName>
    <definedName name="TBMAYINT" localSheetId="10">#REF!</definedName>
    <definedName name="TBMAYINT" localSheetId="6">#REF!</definedName>
    <definedName name="TBMAYINT" localSheetId="13">#REF!</definedName>
    <definedName name="TBMAYINT" localSheetId="12">#REF!</definedName>
    <definedName name="TBMAYINT">#REF!</definedName>
    <definedName name="tbres" localSheetId="9">#REF!</definedName>
    <definedName name="tbres" localSheetId="5">#REF!</definedName>
    <definedName name="tbres" localSheetId="10">#REF!</definedName>
    <definedName name="tbres" localSheetId="6">#REF!</definedName>
    <definedName name="tbres" localSheetId="13">#REF!</definedName>
    <definedName name="tbres" localSheetId="12">#REF!</definedName>
    <definedName name="tbres">#REF!</definedName>
    <definedName name="TBV1A" localSheetId="9">#REF!</definedName>
    <definedName name="TBV1A" localSheetId="5">#REF!</definedName>
    <definedName name="TBV1A" localSheetId="10">#REF!</definedName>
    <definedName name="TBV1A" localSheetId="6">#REF!</definedName>
    <definedName name="TBV1A" localSheetId="13">#REF!</definedName>
    <definedName name="TBV1A" localSheetId="12">#REF!</definedName>
    <definedName name="TBV1A">#REF!</definedName>
    <definedName name="Tc" localSheetId="9">#REF!</definedName>
    <definedName name="Tc" localSheetId="5">#REF!</definedName>
    <definedName name="Tc" localSheetId="10">#REF!</definedName>
    <definedName name="Tc" localSheetId="6">#REF!</definedName>
    <definedName name="Tc" localSheetId="13">#REF!</definedName>
    <definedName name="Tc" localSheetId="12">#REF!</definedName>
    <definedName name="Tc">#REF!</definedName>
    <definedName name="tcase" localSheetId="9">#REF!</definedName>
    <definedName name="tcase" localSheetId="5">#REF!</definedName>
    <definedName name="tcase" localSheetId="10">#REF!</definedName>
    <definedName name="tcase" localSheetId="6">#REF!</definedName>
    <definedName name="tcase" localSheetId="13">#REF!</definedName>
    <definedName name="tcase" localSheetId="12">#REF!</definedName>
    <definedName name="tcase">#REF!</definedName>
    <definedName name="Td" localSheetId="9">#REF!</definedName>
    <definedName name="Td" localSheetId="5">#REF!</definedName>
    <definedName name="Td" localSheetId="10">#REF!</definedName>
    <definedName name="Td" localSheetId="6">#REF!</definedName>
    <definedName name="Td" localSheetId="13">#REF!</definedName>
    <definedName name="Td" localSheetId="12">#REF!</definedName>
    <definedName name="Td">#REF!</definedName>
    <definedName name="tdep" localSheetId="9">#REF!</definedName>
    <definedName name="tdep" localSheetId="5">#REF!</definedName>
    <definedName name="tdep" localSheetId="10">#REF!</definedName>
    <definedName name="tdep" localSheetId="6">#REF!</definedName>
    <definedName name="tdep" localSheetId="13">#REF!</definedName>
    <definedName name="tdep" localSheetId="12">#REF!</definedName>
    <definedName name="tdep">#REF!</definedName>
    <definedName name="tdy" localSheetId="9" hidden="1">{"TAB1",#N/A,TRUE,"GENERAL";"TAB2",#N/A,TRUE,"GENERAL";"TAB3",#N/A,TRUE,"GENERAL";"TAB4",#N/A,TRUE,"GENERAL";"TAB5",#N/A,TRUE,"GENERAL"}</definedName>
    <definedName name="tdy" localSheetId="5" hidden="1">{"TAB1",#N/A,TRUE,"GENERAL";"TAB2",#N/A,TRUE,"GENERAL";"TAB3",#N/A,TRUE,"GENERAL";"TAB4",#N/A,TRUE,"GENERAL";"TAB5",#N/A,TRUE,"GENERAL"}</definedName>
    <definedName name="tdy" localSheetId="10" hidden="1">{"TAB1",#N/A,TRUE,"GENERAL";"TAB2",#N/A,TRUE,"GENERAL";"TAB3",#N/A,TRUE,"GENERAL";"TAB4",#N/A,TRUE,"GENERAL";"TAB5",#N/A,TRUE,"GENERAL"}</definedName>
    <definedName name="tdy" localSheetId="6" hidden="1">{"TAB1",#N/A,TRUE,"GENERAL";"TAB2",#N/A,TRUE,"GENERAL";"TAB3",#N/A,TRUE,"GENERAL";"TAB4",#N/A,TRUE,"GENERAL";"TAB5",#N/A,TRUE,"GENERAL"}</definedName>
    <definedName name="tdy" localSheetId="13" hidden="1">{"TAB1",#N/A,TRUE,"GENERAL";"TAB2",#N/A,TRUE,"GENERAL";"TAB3",#N/A,TRUE,"GENERAL";"TAB4",#N/A,TRUE,"GENERAL";"TAB5",#N/A,TRUE,"GENERAL"}</definedName>
    <definedName name="tdy" localSheetId="12" hidden="1">{"TAB1",#N/A,TRUE,"GENERAL";"TAB2",#N/A,TRUE,"GENERAL";"TAB3",#N/A,TRUE,"GENERAL";"TAB4",#N/A,TRUE,"GENERAL";"TAB5",#N/A,TRUE,"GENERAL"}</definedName>
    <definedName name="tdy" hidden="1">{"TAB1",#N/A,TRUE,"GENERAL";"TAB2",#N/A,TRUE,"GENERAL";"TAB3",#N/A,TRUE,"GENERAL";"TAB4",#N/A,TRUE,"GENERAL";"TAB5",#N/A,TRUE,"GENERAL"}</definedName>
    <definedName name="Te" localSheetId="9">#REF!</definedName>
    <definedName name="Te" localSheetId="5">#REF!</definedName>
    <definedName name="Te" localSheetId="10">#REF!</definedName>
    <definedName name="Te" localSheetId="6">#REF!</definedName>
    <definedName name="Te" localSheetId="13">#REF!</definedName>
    <definedName name="Te" localSheetId="12">#REF!</definedName>
    <definedName name="Te">#REF!</definedName>
    <definedName name="Tec_Adesivo" localSheetId="10">#REF!</definedName>
    <definedName name="Tec_Adesivo" localSheetId="12">'[26]L. MAT.'!#REF!</definedName>
    <definedName name="Tec_Adesivo">#REF!</definedName>
    <definedName name="TechAccept" localSheetId="9">#REF!</definedName>
    <definedName name="TechAccept" localSheetId="5">#REF!</definedName>
    <definedName name="TechAccept" localSheetId="10">#REF!</definedName>
    <definedName name="TechAccept" localSheetId="6">#REF!</definedName>
    <definedName name="TechAccept" localSheetId="13">#REF!</definedName>
    <definedName name="TechAccept" localSheetId="12">#REF!</definedName>
    <definedName name="TechAccept">#REF!</definedName>
    <definedName name="TECN" localSheetId="9">#N/A</definedName>
    <definedName name="TECN" localSheetId="5">#N/A</definedName>
    <definedName name="TECN" localSheetId="10">#N/A</definedName>
    <definedName name="TECN" localSheetId="6">#N/A</definedName>
    <definedName name="TECN" localSheetId="12">#N/A</definedName>
    <definedName name="TECN" localSheetId="1">DATE(YEAR([0]!Loan_Start),MONTH([0]!Loan_Start)+Payment_Number,DAY([0]!Loan_Start))</definedName>
    <definedName name="TECN" localSheetId="11">DATE(YEAR([0]!Loan_Start),MONTH([0]!Loan_Start)+Payment_Number,DAY([0]!Loan_Start))</definedName>
    <definedName name="TECN">DATE(YEAR(Loan_Start),MONTH(Loan_Start)+Payment_Number,DAY(Loan_Start))</definedName>
    <definedName name="Tecnico" localSheetId="12">#REF!</definedName>
    <definedName name="Tecnico">#REF!</definedName>
    <definedName name="term_cf" localSheetId="9">#REF!</definedName>
    <definedName name="term_cf" localSheetId="5">#REF!</definedName>
    <definedName name="term_cf" localSheetId="10">#REF!</definedName>
    <definedName name="term_cf" localSheetId="6">#REF!</definedName>
    <definedName name="term_cf" localSheetId="13">#REF!</definedName>
    <definedName name="term_cf" localSheetId="12">#REF!</definedName>
    <definedName name="term_cf">#REF!</definedName>
    <definedName name="term_eq" localSheetId="9">#REF!</definedName>
    <definedName name="term_eq" localSheetId="5">#REF!</definedName>
    <definedName name="term_eq" localSheetId="10">#REF!</definedName>
    <definedName name="term_eq" localSheetId="6">#REF!</definedName>
    <definedName name="term_eq" localSheetId="13">#REF!</definedName>
    <definedName name="term_eq" localSheetId="12">#REF!</definedName>
    <definedName name="term_eq">#REF!</definedName>
    <definedName name="Term_loan" localSheetId="9">#REF!</definedName>
    <definedName name="Term_loan" localSheetId="5">#REF!</definedName>
    <definedName name="Term_loan" localSheetId="10">#REF!</definedName>
    <definedName name="Term_loan" localSheetId="6">#REF!</definedName>
    <definedName name="Term_loan" localSheetId="13">#REF!</definedName>
    <definedName name="Term_loan" localSheetId="12">#REF!</definedName>
    <definedName name="Term_loan">#REF!</definedName>
    <definedName name="TERMINADORA" localSheetId="12">#REF!</definedName>
    <definedName name="TERMINADORA">#REF!</definedName>
    <definedName name="TermLoan_Commitment" localSheetId="9">#REF!</definedName>
    <definedName name="TermLoan_Commitment" localSheetId="5">#REF!</definedName>
    <definedName name="TermLoan_Commitment" localSheetId="10">#REF!</definedName>
    <definedName name="TermLoan_Commitment" localSheetId="6">#REF!</definedName>
    <definedName name="TermLoan_Commitment" localSheetId="13">#REF!</definedName>
    <definedName name="TermLoan_Commitment" localSheetId="12">#REF!</definedName>
    <definedName name="TermLoan_Commitment">#REF!</definedName>
    <definedName name="TermLoan_Spread" localSheetId="9">#REF!</definedName>
    <definedName name="TermLoan_Spread" localSheetId="5">#REF!</definedName>
    <definedName name="TermLoan_Spread" localSheetId="10">#REF!</definedName>
    <definedName name="TermLoan_Spread" localSheetId="6">#REF!</definedName>
    <definedName name="TermLoan_Spread" localSheetId="13">#REF!</definedName>
    <definedName name="TermLoan_Spread" localSheetId="12">#REF!</definedName>
    <definedName name="TermLoan_Spread">#REF!</definedName>
    <definedName name="test" localSheetId="9">#REF!</definedName>
    <definedName name="test" localSheetId="5">#REF!</definedName>
    <definedName name="test" localSheetId="10">#REF!</definedName>
    <definedName name="test" localSheetId="6">#REF!</definedName>
    <definedName name="test" localSheetId="13">#REF!</definedName>
    <definedName name="test" localSheetId="12">#REF!</definedName>
    <definedName name="test">#REF!</definedName>
    <definedName name="TestAdd">"Test RefersTo1"</definedName>
    <definedName name="tewst" localSheetId="9" hidden="1">{"TAB1",#N/A,TRUE,"GENERAL";"TAB2",#N/A,TRUE,"GENERAL";"TAB3",#N/A,TRUE,"GENERAL";"TAB4",#N/A,TRUE,"GENERAL";"TAB5",#N/A,TRUE,"GENERAL"}</definedName>
    <definedName name="tewst" localSheetId="5"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2"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5" hidden="1">{"via1",#N/A,TRUE,"general";"via2",#N/A,TRUE,"general";"via3",#N/A,TRUE,"general"}</definedName>
    <definedName name="teytrh" localSheetId="10" hidden="1">{"via1",#N/A,TRUE,"general";"via2",#N/A,TRUE,"general";"via3",#N/A,TRUE,"general"}</definedName>
    <definedName name="teytrh" localSheetId="6" hidden="1">{"via1",#N/A,TRUE,"general";"via2",#N/A,TRUE,"general";"via3",#N/A,TRUE,"general"}</definedName>
    <definedName name="teytrh" localSheetId="13" hidden="1">{"via1",#N/A,TRUE,"general";"via2",#N/A,TRUE,"general";"via3",#N/A,TRUE,"general"}</definedName>
    <definedName name="teytrh" localSheetId="12" hidden="1">{"via1",#N/A,TRUE,"general";"via2",#N/A,TRUE,"general";"via3",#N/A,TRUE,"general"}</definedName>
    <definedName name="teytrh" hidden="1">{"via1",#N/A,TRUE,"general";"via2",#N/A,TRUE,"general";"via3",#N/A,TRUE,"general"}</definedName>
    <definedName name="Tf" localSheetId="9">#REF!</definedName>
    <definedName name="Tf" localSheetId="5">#REF!</definedName>
    <definedName name="Tf" localSheetId="10">#REF!</definedName>
    <definedName name="Tf" localSheetId="6">#REF!</definedName>
    <definedName name="Tf" localSheetId="13">#REF!</definedName>
    <definedName name="Tf" localSheetId="12">#REF!</definedName>
    <definedName name="Tf">#REF!</definedName>
    <definedName name="Tg" localSheetId="9">#REF!</definedName>
    <definedName name="Tg" localSheetId="5">#REF!</definedName>
    <definedName name="Tg" localSheetId="10">#REF!</definedName>
    <definedName name="Tg" localSheetId="6">#REF!</definedName>
    <definedName name="Tg" localSheetId="13">#REF!</definedName>
    <definedName name="Tg" localSheetId="12">#REF!</definedName>
    <definedName name="Tg">#REF!</definedName>
    <definedName name="TgtCurr" localSheetId="9">#REF!</definedName>
    <definedName name="TgtCurr" localSheetId="5">#REF!</definedName>
    <definedName name="TgtCurr" localSheetId="10">#REF!</definedName>
    <definedName name="TgtCurr" localSheetId="6">#REF!</definedName>
    <definedName name="TgtCurr" localSheetId="13">#REF!</definedName>
    <definedName name="TgtCurr" localSheetId="12">#REF!</definedName>
    <definedName name="TgtCurr">#REF!</definedName>
    <definedName name="TgtCurrentScenario" localSheetId="9">#REF!</definedName>
    <definedName name="TgtCurrentScenario" localSheetId="5">#REF!</definedName>
    <definedName name="TgtCurrentScenario" localSheetId="10">#REF!</definedName>
    <definedName name="TgtCurrentScenario" localSheetId="6">#REF!</definedName>
    <definedName name="TgtCurrentScenario" localSheetId="13">#REF!</definedName>
    <definedName name="TgtCurrentScenario" localSheetId="12">#REF!</definedName>
    <definedName name="TgtCurrentScenario">#REF!</definedName>
    <definedName name="TgtEnterpriseValue" localSheetId="9">#REF!</definedName>
    <definedName name="TgtEnterpriseValue" localSheetId="5">#REF!</definedName>
    <definedName name="TgtEnterpriseValue" localSheetId="10">#REF!</definedName>
    <definedName name="TgtEnterpriseValue" localSheetId="6">#REF!</definedName>
    <definedName name="TgtEnterpriseValue" localSheetId="13">#REF!</definedName>
    <definedName name="TgtEnterpriseValue" localSheetId="12">#REF!</definedName>
    <definedName name="TgtEnterpriseValue">#REF!</definedName>
    <definedName name="TgtEquityValue" localSheetId="9">#REF!</definedName>
    <definedName name="TgtEquityValue" localSheetId="5">#REF!</definedName>
    <definedName name="TgtEquityValue" localSheetId="10">#REF!</definedName>
    <definedName name="TgtEquityValue" localSheetId="6">#REF!</definedName>
    <definedName name="TgtEquityValue" localSheetId="13">#REF!</definedName>
    <definedName name="TgtEquityValue" localSheetId="12">#REF!</definedName>
    <definedName name="TgtEquityValue">#REF!</definedName>
    <definedName name="TgtLFY" localSheetId="9">#REF!</definedName>
    <definedName name="TgtLFY" localSheetId="5">#REF!</definedName>
    <definedName name="TgtLFY" localSheetId="10">#REF!</definedName>
    <definedName name="TgtLFY" localSheetId="6">#REF!</definedName>
    <definedName name="TgtLFY" localSheetId="13">#REF!</definedName>
    <definedName name="TgtLFY" localSheetId="12">#REF!</definedName>
    <definedName name="TgtLFY">#REF!</definedName>
    <definedName name="TgtMTR" localSheetId="9">#REF!</definedName>
    <definedName name="TgtMTR" localSheetId="5">#REF!</definedName>
    <definedName name="TgtMTR" localSheetId="10">#REF!</definedName>
    <definedName name="TgtMTR" localSheetId="6">#REF!</definedName>
    <definedName name="TgtMTR" localSheetId="13">#REF!</definedName>
    <definedName name="TgtMTR" localSheetId="12">#REF!</definedName>
    <definedName name="TgtMTR">#REF!</definedName>
    <definedName name="TgtName" localSheetId="9">#REF!</definedName>
    <definedName name="TgtName" localSheetId="5">#REF!</definedName>
    <definedName name="TgtName" localSheetId="10">#REF!</definedName>
    <definedName name="TgtName" localSheetId="6">#REF!</definedName>
    <definedName name="TgtName" localSheetId="13">#REF!</definedName>
    <definedName name="TgtName" localSheetId="12">#REF!</definedName>
    <definedName name="TgtName">#REF!</definedName>
    <definedName name="TgtNetDebt" localSheetId="9">#REF!</definedName>
    <definedName name="TgtNetDebt" localSheetId="5">#REF!</definedName>
    <definedName name="TgtNetDebt" localSheetId="10">#REF!</definedName>
    <definedName name="TgtNetDebt" localSheetId="6">#REF!</definedName>
    <definedName name="TgtNetDebt" localSheetId="13">#REF!</definedName>
    <definedName name="TgtNetDebt" localSheetId="12">#REF!</definedName>
    <definedName name="TgtNetDebt">#REF!</definedName>
    <definedName name="TgtOptionsToConvert" localSheetId="9">#REF!</definedName>
    <definedName name="TgtOptionsToConvert" localSheetId="5">#REF!</definedName>
    <definedName name="TgtOptionsToConvert" localSheetId="10">#REF!</definedName>
    <definedName name="TgtOptionsToConvert" localSheetId="6">#REF!</definedName>
    <definedName name="TgtOptionsToConvert" localSheetId="13">#REF!</definedName>
    <definedName name="TgtOptionsToConvert" localSheetId="12">#REF!</definedName>
    <definedName name="TgtOptionsToConvert">#REF!</definedName>
    <definedName name="TgtSharesOS" localSheetId="9">#REF!</definedName>
    <definedName name="TgtSharesOS" localSheetId="5">#REF!</definedName>
    <definedName name="TgtSharesOS" localSheetId="10">#REF!</definedName>
    <definedName name="TgtSharesOS" localSheetId="6">#REF!</definedName>
    <definedName name="TgtSharesOS" localSheetId="13">#REF!</definedName>
    <definedName name="TgtSharesOS" localSheetId="12">#REF!</definedName>
    <definedName name="TgtSharesOS">#REF!</definedName>
    <definedName name="Th" localSheetId="9">#REF!</definedName>
    <definedName name="Th" localSheetId="5">#REF!</definedName>
    <definedName name="Th" localSheetId="10">#REF!</definedName>
    <definedName name="Th" localSheetId="6">#REF!</definedName>
    <definedName name="Th" localSheetId="13">#REF!</definedName>
    <definedName name="Th" localSheetId="12">#REF!</definedName>
    <definedName name="Th">#REF!</definedName>
    <definedName name="thdh" localSheetId="9" hidden="1">{"TAB1",#N/A,TRUE,"GENERAL";"TAB2",#N/A,TRUE,"GENERAL";"TAB3",#N/A,TRUE,"GENERAL";"TAB4",#N/A,TRUE,"GENERAL";"TAB5",#N/A,TRUE,"GENERAL"}</definedName>
    <definedName name="thdh" localSheetId="5" hidden="1">{"TAB1",#N/A,TRUE,"GENERAL";"TAB2",#N/A,TRUE,"GENERAL";"TAB3",#N/A,TRUE,"GENERAL";"TAB4",#N/A,TRUE,"GENERAL";"TAB5",#N/A,TRUE,"GENERAL"}</definedName>
    <definedName name="thdh" localSheetId="10" hidden="1">{"TAB1",#N/A,TRUE,"GENERAL";"TAB2",#N/A,TRUE,"GENERAL";"TAB3",#N/A,TRUE,"GENERAL";"TAB4",#N/A,TRUE,"GENERAL";"TAB5",#N/A,TRUE,"GENERAL"}</definedName>
    <definedName name="thdh" localSheetId="6" hidden="1">{"TAB1",#N/A,TRUE,"GENERAL";"TAB2",#N/A,TRUE,"GENERAL";"TAB3",#N/A,TRUE,"GENERAL";"TAB4",#N/A,TRUE,"GENERAL";"TAB5",#N/A,TRUE,"GENERAL"}</definedName>
    <definedName name="thdh" localSheetId="13" hidden="1">{"TAB1",#N/A,TRUE,"GENERAL";"TAB2",#N/A,TRUE,"GENERAL";"TAB3",#N/A,TRUE,"GENERAL";"TAB4",#N/A,TRUE,"GENERAL";"TAB5",#N/A,TRUE,"GENERAL"}</definedName>
    <definedName name="thdh" localSheetId="12" hidden="1">{"TAB1",#N/A,TRUE,"GENERAL";"TAB2",#N/A,TRUE,"GENERAL";"TAB3",#N/A,TRUE,"GENERAL";"TAB4",#N/A,TRUE,"GENERAL";"TAB5",#N/A,TRUE,"GENERAL"}</definedName>
    <definedName name="thdh" hidden="1">{"TAB1",#N/A,TRUE,"GENERAL";"TAB2",#N/A,TRUE,"GENERAL";"TAB3",#N/A,TRUE,"GENERAL";"TAB4",#N/A,TRUE,"GENERAL";"TAB5",#N/A,TRUE,"GENERAL"}</definedName>
    <definedName name="Thincapcal" localSheetId="9">#REF!</definedName>
    <definedName name="Thincapcal" localSheetId="5">#REF!</definedName>
    <definedName name="Thincapcal" localSheetId="10">#REF!</definedName>
    <definedName name="Thincapcal" localSheetId="6">#REF!</definedName>
    <definedName name="Thincapcal" localSheetId="13">#REF!</definedName>
    <definedName name="Thincapcal" localSheetId="12">#REF!</definedName>
    <definedName name="Thincapcal">#REF!</definedName>
    <definedName name="Thincapval" localSheetId="9">#REF!</definedName>
    <definedName name="Thincapval" localSheetId="5">#REF!</definedName>
    <definedName name="Thincapval" localSheetId="10">#REF!</definedName>
    <definedName name="Thincapval" localSheetId="6">#REF!</definedName>
    <definedName name="Thincapval" localSheetId="13">#REF!</definedName>
    <definedName name="Thincapval" localSheetId="12">#REF!</definedName>
    <definedName name="Thincapval">#REF!</definedName>
    <definedName name="thtj" localSheetId="9" hidden="1">{"via1",#N/A,TRUE,"general";"via2",#N/A,TRUE,"general";"via3",#N/A,TRUE,"general"}</definedName>
    <definedName name="thtj" localSheetId="5" hidden="1">{"via1",#N/A,TRUE,"general";"via2",#N/A,TRUE,"general";"via3",#N/A,TRUE,"general"}</definedName>
    <definedName name="thtj" localSheetId="10" hidden="1">{"via1",#N/A,TRUE,"general";"via2",#N/A,TRUE,"general";"via3",#N/A,TRUE,"general"}</definedName>
    <definedName name="thtj" localSheetId="6" hidden="1">{"via1",#N/A,TRUE,"general";"via2",#N/A,TRUE,"general";"via3",#N/A,TRUE,"general"}</definedName>
    <definedName name="thtj" localSheetId="13" hidden="1">{"via1",#N/A,TRUE,"general";"via2",#N/A,TRUE,"general";"via3",#N/A,TRUE,"general"}</definedName>
    <definedName name="thtj" localSheetId="12" hidden="1">{"via1",#N/A,TRUE,"general";"via2",#N/A,TRUE,"general";"via3",#N/A,TRUE,"general"}</definedName>
    <definedName name="thtj" hidden="1">{"via1",#N/A,TRUE,"general";"via2",#N/A,TRUE,"general";"via3",#N/A,TRUE,"general"}</definedName>
    <definedName name="Ti" localSheetId="9">#REF!</definedName>
    <definedName name="Ti" localSheetId="5">#REF!</definedName>
    <definedName name="Ti" localSheetId="10">#REF!</definedName>
    <definedName name="Ti" localSheetId="6">#REF!</definedName>
    <definedName name="Ti" localSheetId="13">#REF!</definedName>
    <definedName name="Ti" localSheetId="12">#REF!</definedName>
    <definedName name="Ti">#REF!</definedName>
    <definedName name="Ticker" localSheetId="9">#REF!</definedName>
    <definedName name="Ticker" localSheetId="5">#REF!</definedName>
    <definedName name="Ticker" localSheetId="10">#REF!</definedName>
    <definedName name="Ticker" localSheetId="6">#REF!</definedName>
    <definedName name="Ticker" localSheetId="13">#REF!</definedName>
    <definedName name="Ticker" localSheetId="12">#REF!</definedName>
    <definedName name="Ticker">#REF!</definedName>
    <definedName name="TIEMPO" localSheetId="9">#REF!</definedName>
    <definedName name="TIEMPO" localSheetId="10">#REF!</definedName>
    <definedName name="TIEMPO" localSheetId="6">#REF!</definedName>
    <definedName name="TIEMPO" localSheetId="12">#REF!</definedName>
    <definedName name="TIEMPO">#REF!</definedName>
    <definedName name="Time_inputs" localSheetId="9">#REF!</definedName>
    <definedName name="Time_inputs" localSheetId="5">#REF!</definedName>
    <definedName name="Time_inputs" localSheetId="10">#REF!</definedName>
    <definedName name="Time_inputs" localSheetId="6">#REF!</definedName>
    <definedName name="Time_inputs" localSheetId="13">#REF!</definedName>
    <definedName name="Time_inputs" localSheetId="12">#REF!</definedName>
    <definedName name="Time_inputs">#REF!</definedName>
    <definedName name="TIPO">#REF!</definedName>
    <definedName name="tipo_pintura" localSheetId="9">#REF!</definedName>
    <definedName name="tipo_pintura" localSheetId="5">#REF!</definedName>
    <definedName name="tipo_pintura" localSheetId="10">#REF!</definedName>
    <definedName name="tipo_pintura" localSheetId="6">#REF!</definedName>
    <definedName name="tipo_pintura" localSheetId="13">#REF!</definedName>
    <definedName name="tipo_pintura" localSheetId="12">#REF!</definedName>
    <definedName name="tipo_pintura">#REF!</definedName>
    <definedName name="TipoCosteo" localSheetId="12">#REF!</definedName>
    <definedName name="TipoCosteo">#REF!</definedName>
    <definedName name="TipoCosteoNivelRiesgo" localSheetId="12">#REF!</definedName>
    <definedName name="TipoCosteoNivelRiesgo">#REF!</definedName>
    <definedName name="TIPOGRUPO" localSheetId="10">#REF!</definedName>
    <definedName name="TIPOGRUPO" localSheetId="12">'[65]LISTA VALIDACION'!$B$6:$B$9</definedName>
    <definedName name="TIPOGRUPO">#REF!</definedName>
    <definedName name="tipos_falla" localSheetId="9">#REF!</definedName>
    <definedName name="tipos_falla" localSheetId="5">#REF!</definedName>
    <definedName name="tipos_falla" localSheetId="10">#REF!</definedName>
    <definedName name="tipos_falla" localSheetId="6">#REF!</definedName>
    <definedName name="tipos_falla" localSheetId="13">#REF!</definedName>
    <definedName name="tipos_falla" localSheetId="12">#REF!</definedName>
    <definedName name="tipos_falla">#REF!</definedName>
    <definedName name="TiposCampamentos" localSheetId="12">#REF!</definedName>
    <definedName name="TiposCampamentos">#REF!</definedName>
    <definedName name="TiposEnsayos" localSheetId="12">#REF!</definedName>
    <definedName name="TiposEnsayos">#REF!</definedName>
    <definedName name="TiposEquipos" localSheetId="12">#REF!</definedName>
    <definedName name="TiposEquipos">#REF!</definedName>
    <definedName name="TiposOficina" localSheetId="12">#REF!</definedName>
    <definedName name="TiposOficina">#REF!</definedName>
    <definedName name="TiposPersonalProfesional" localSheetId="12">#REF!</definedName>
    <definedName name="TiposPersonalProfesional">#REF!</definedName>
    <definedName name="TiposPersonalTecnico" localSheetId="12">#REF!</definedName>
    <definedName name="TiposPersonalTecnico">#REF!</definedName>
    <definedName name="tipov" localSheetId="9">#REF!</definedName>
    <definedName name="tipov" localSheetId="5">#REF!</definedName>
    <definedName name="tipov" localSheetId="10">#REF!</definedName>
    <definedName name="tipov" localSheetId="6">#REF!</definedName>
    <definedName name="tipov" localSheetId="13">#REF!</definedName>
    <definedName name="tipov" localSheetId="12">#REF!</definedName>
    <definedName name="tipov">#REF!</definedName>
    <definedName name="TIR" localSheetId="9">#REF!</definedName>
    <definedName name="TIR" localSheetId="5">#REF!</definedName>
    <definedName name="TIR" localSheetId="10">#REF!</definedName>
    <definedName name="TIR" localSheetId="6">#REF!</definedName>
    <definedName name="TIR" localSheetId="13">#REF!</definedName>
    <definedName name="TIR" localSheetId="12">#REF!</definedName>
    <definedName name="TIR">#REF!</definedName>
    <definedName name="TIT" localSheetId="9">#REF!</definedName>
    <definedName name="TIT" localSheetId="5">#REF!</definedName>
    <definedName name="TIT" localSheetId="10">#REF!</definedName>
    <definedName name="TIT" localSheetId="6">#REF!</definedName>
    <definedName name="TIT" localSheetId="13">#REF!</definedName>
    <definedName name="TIT" localSheetId="12">#REF!</definedName>
    <definedName name="TIT">#REF!</definedName>
    <definedName name="titi" localSheetId="9">#N/A</definedName>
    <definedName name="titi" localSheetId="5">#N/A</definedName>
    <definedName name="titi" localSheetId="10">#N/A</definedName>
    <definedName name="titi" localSheetId="6">#N/A</definedName>
    <definedName name="titi" localSheetId="12">#N/A</definedName>
    <definedName name="titi">IF(Loan_Amount*Interest_Rate*Loan_Years*Loan_Start&gt;0,1,0)</definedName>
    <definedName name="Titlepb" localSheetId="9" hidden="1">#REF!</definedName>
    <definedName name="Titlepb" localSheetId="5" hidden="1">#REF!</definedName>
    <definedName name="Titlepb" localSheetId="10" hidden="1">#REF!</definedName>
    <definedName name="Titlepb" localSheetId="6" hidden="1">#REF!</definedName>
    <definedName name="Titlepb" localSheetId="13" hidden="1">#REF!</definedName>
    <definedName name="Titlepb" localSheetId="12" hidden="1">#REF!</definedName>
    <definedName name="Titlepb" hidden="1">#REF!</definedName>
    <definedName name="TITO">#N/A</definedName>
    <definedName name="TITOF">#N/A</definedName>
    <definedName name="TITU" localSheetId="9">#REF!</definedName>
    <definedName name="TITU" localSheetId="5">#REF!</definedName>
    <definedName name="TITU" localSheetId="10">#REF!</definedName>
    <definedName name="TITU" localSheetId="6">#REF!</definedName>
    <definedName name="TITU" localSheetId="13">#REF!</definedName>
    <definedName name="TITU" localSheetId="12">#REF!</definedName>
    <definedName name="TITU">#REF!</definedName>
    <definedName name="TITULO" localSheetId="9">#REF!</definedName>
    <definedName name="TITULO" localSheetId="5">#REF!</definedName>
    <definedName name="TITULO" localSheetId="10">#REF!</definedName>
    <definedName name="TITULO" localSheetId="6">#REF!</definedName>
    <definedName name="TITULO" localSheetId="13">#REF!</definedName>
    <definedName name="TITULO" localSheetId="12">#REF!</definedName>
    <definedName name="TITULO">#REF!</definedName>
    <definedName name="Titulos_a_imprimir" localSheetId="9">#REF!</definedName>
    <definedName name="Titulos_a_imprimir" localSheetId="5">#REF!</definedName>
    <definedName name="Titulos_a_imprimir" localSheetId="10">#REF!</definedName>
    <definedName name="Titulos_a_imprimir" localSheetId="6">#REF!</definedName>
    <definedName name="Titulos_a_imprimir" localSheetId="13">#REF!</definedName>
    <definedName name="Titulos_a_imprimir" localSheetId="12">#REF!</definedName>
    <definedName name="Titulos_a_imprimir">#REF!</definedName>
    <definedName name="_xlnm.Print_Titles" localSheetId="7">'APU CAP. I'!$2:$4</definedName>
    <definedName name="_xlnm.Print_Titles" localSheetId="16">'APU CAP. II'!$2:$6</definedName>
    <definedName name="_xlnm.Print_Titles" localSheetId="14">'FACTOR PRESTACIONAL'!$1:$4</definedName>
    <definedName name="_xlnm.Print_Titles" localSheetId="8">INSUMOS!$3:$7</definedName>
    <definedName name="_xlnm.Print_Titles" localSheetId="0">MAQUINARIA!$3:$5</definedName>
    <definedName name="_xlnm.Print_Titles" localSheetId="13">'PGIO '!$10:$13</definedName>
    <definedName name="_xlnm.Print_Titles" localSheetId="4">PRESUPUESTO!#REF!</definedName>
    <definedName name="_xlnm.Print_Titles">#N/A</definedName>
    <definedName name="Títulos_a_imprimir_IM" localSheetId="9">#REF!</definedName>
    <definedName name="Títulos_a_imprimir_IM" localSheetId="5">#REF!</definedName>
    <definedName name="Títulos_a_imprimir_IM" localSheetId="10">#REF!</definedName>
    <definedName name="Títulos_a_imprimir_IM" localSheetId="6">#REF!</definedName>
    <definedName name="Títulos_a_imprimir_IM" localSheetId="13">#REF!</definedName>
    <definedName name="Títulos_a_imprimir_IM" localSheetId="12">#REF!</definedName>
    <definedName name="Títulos_a_imprimir_IM">#REF!</definedName>
    <definedName name="Tj" localSheetId="9">#REF!</definedName>
    <definedName name="Tj" localSheetId="5">#REF!</definedName>
    <definedName name="Tj" localSheetId="10">#REF!</definedName>
    <definedName name="Tj" localSheetId="6">#REF!</definedName>
    <definedName name="Tj" localSheetId="13">#REF!</definedName>
    <definedName name="Tj" localSheetId="12">#REF!</definedName>
    <definedName name="Tj">#REF!</definedName>
    <definedName name="Tk" localSheetId="9">#REF!</definedName>
    <definedName name="Tk" localSheetId="5">#REF!</definedName>
    <definedName name="Tk" localSheetId="10">#REF!</definedName>
    <definedName name="Tk" localSheetId="6">#REF!</definedName>
    <definedName name="Tk" localSheetId="13">#REF!</definedName>
    <definedName name="Tk" localSheetId="12">#REF!</definedName>
    <definedName name="Tk">#REF!</definedName>
    <definedName name="tl" localSheetId="9">#REF!</definedName>
    <definedName name="tl" localSheetId="5">#REF!</definedName>
    <definedName name="tl" localSheetId="10">#REF!</definedName>
    <definedName name="tl" localSheetId="6">#REF!</definedName>
    <definedName name="tl" localSheetId="13">#REF!</definedName>
    <definedName name="tl" localSheetId="12">#REF!</definedName>
    <definedName name="tl">#REF!</definedName>
    <definedName name="Tll" localSheetId="9">#REF!</definedName>
    <definedName name="Tll" localSheetId="5">#REF!</definedName>
    <definedName name="Tll" localSheetId="10">#REF!</definedName>
    <definedName name="Tll" localSheetId="6">#REF!</definedName>
    <definedName name="Tll" localSheetId="13">#REF!</definedName>
    <definedName name="Tll" localSheetId="12">#REF!</definedName>
    <definedName name="Tll">#REF!</definedName>
    <definedName name="Tm" localSheetId="9">#REF!</definedName>
    <definedName name="Tm" localSheetId="5">#REF!</definedName>
    <definedName name="Tm" localSheetId="10">#REF!</definedName>
    <definedName name="Tm" localSheetId="6">#REF!</definedName>
    <definedName name="Tm" localSheetId="13">#REF!</definedName>
    <definedName name="Tm" localSheetId="12">#REF!</definedName>
    <definedName name="Tm">#REF!</definedName>
    <definedName name="Tn" localSheetId="9">#REF!</definedName>
    <definedName name="Tn" localSheetId="5">#REF!</definedName>
    <definedName name="Tn" localSheetId="10">#REF!</definedName>
    <definedName name="Tn" localSheetId="6">#REF!</definedName>
    <definedName name="Tn" localSheetId="13">#REF!</definedName>
    <definedName name="Tn" localSheetId="12">#REF!</definedName>
    <definedName name="Tn">#REF!</definedName>
    <definedName name="Tñ" localSheetId="9">#REF!</definedName>
    <definedName name="Tñ" localSheetId="5">#REF!</definedName>
    <definedName name="Tñ" localSheetId="10">#REF!</definedName>
    <definedName name="Tñ" localSheetId="6">#REF!</definedName>
    <definedName name="Tñ" localSheetId="13">#REF!</definedName>
    <definedName name="Tñ" localSheetId="12">#REF!</definedName>
    <definedName name="Tñ">#REF!</definedName>
    <definedName name="To" localSheetId="9">#REF!</definedName>
    <definedName name="To" localSheetId="5">#REF!</definedName>
    <definedName name="To" localSheetId="10">#REF!</definedName>
    <definedName name="To" localSheetId="6">#REF!</definedName>
    <definedName name="To" localSheetId="13">#REF!</definedName>
    <definedName name="To" localSheetId="12">#REF!</definedName>
    <definedName name="To">#REF!</definedName>
    <definedName name="TODOANA" localSheetId="9">#REF!</definedName>
    <definedName name="TODOANA" localSheetId="5">#REF!</definedName>
    <definedName name="TODOANA" localSheetId="10">#REF!</definedName>
    <definedName name="TODOANA" localSheetId="6">#REF!</definedName>
    <definedName name="TODOANA" localSheetId="13">#REF!</definedName>
    <definedName name="TODOANA" localSheetId="12">#REF!</definedName>
    <definedName name="TODOANA">#REF!</definedName>
    <definedName name="TODOINSU" localSheetId="9">#REF!</definedName>
    <definedName name="TODOINSU" localSheetId="5">#REF!</definedName>
    <definedName name="TODOINSU" localSheetId="10">#REF!</definedName>
    <definedName name="TODOINSU" localSheetId="6">#REF!</definedName>
    <definedName name="TODOINSU" localSheetId="13">#REF!</definedName>
    <definedName name="TODOINSU" localSheetId="12">#REF!</definedName>
    <definedName name="TODOINSU">#REF!</definedName>
    <definedName name="TODOITEM" localSheetId="9">#REF!</definedName>
    <definedName name="TODOITEM" localSheetId="5">#REF!</definedName>
    <definedName name="TODOITEM" localSheetId="10">#REF!</definedName>
    <definedName name="TODOITEM" localSheetId="6">#REF!</definedName>
    <definedName name="TODOITEM" localSheetId="13">#REF!</definedName>
    <definedName name="TODOITEM" localSheetId="12">#REF!</definedName>
    <definedName name="TODOITEM">#REF!</definedName>
    <definedName name="Tolls_copy" localSheetId="9">#REF!</definedName>
    <definedName name="Tolls_copy" localSheetId="5">#REF!</definedName>
    <definedName name="Tolls_copy" localSheetId="10">#REF!</definedName>
    <definedName name="Tolls_copy" localSheetId="6">#REF!</definedName>
    <definedName name="Tolls_copy" localSheetId="13">#REF!</definedName>
    <definedName name="Tolls_copy" localSheetId="12">#REF!</definedName>
    <definedName name="Tolls_copy">#REF!</definedName>
    <definedName name="Tolls_paste" localSheetId="9">#REF!</definedName>
    <definedName name="Tolls_paste" localSheetId="5">#REF!</definedName>
    <definedName name="Tolls_paste" localSheetId="10">#REF!</definedName>
    <definedName name="Tolls_paste" localSheetId="6">#REF!</definedName>
    <definedName name="Tolls_paste" localSheetId="13">#REF!</definedName>
    <definedName name="Tolls_paste" localSheetId="12">#REF!</definedName>
    <definedName name="Tolls_paste">#REF!</definedName>
    <definedName name="Ton_Kg" localSheetId="9">#REF!</definedName>
    <definedName name="Ton_Kg" localSheetId="5">#REF!</definedName>
    <definedName name="Ton_Kg" localSheetId="10">#REF!</definedName>
    <definedName name="Ton_Kg" localSheetId="6">#REF!</definedName>
    <definedName name="Ton_Kg" localSheetId="13">#REF!</definedName>
    <definedName name="Ton_Kg" localSheetId="12">#REF!</definedName>
    <definedName name="Ton_Kg">#REF!</definedName>
    <definedName name="top" localSheetId="9">#REF!</definedName>
    <definedName name="top" localSheetId="5">#REF!</definedName>
    <definedName name="top" localSheetId="10">#REF!</definedName>
    <definedName name="top" localSheetId="6">#REF!</definedName>
    <definedName name="top" localSheetId="13">#REF!</definedName>
    <definedName name="top" localSheetId="12">#REF!</definedName>
    <definedName name="top">#REF!</definedName>
    <definedName name="TOPO" localSheetId="12">#REF!</definedName>
    <definedName name="TOPO">#REF!</definedName>
    <definedName name="tortas" localSheetId="9"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2"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5" hidden="1">{"via1",#N/A,TRUE,"general";"via2",#N/A,TRUE,"general";"via3",#N/A,TRUE,"general"}</definedName>
    <definedName name="tortas2" localSheetId="10" hidden="1">{"via1",#N/A,TRUE,"general";"via2",#N/A,TRUE,"general";"via3",#N/A,TRUE,"general"}</definedName>
    <definedName name="tortas2" localSheetId="6" hidden="1">{"via1",#N/A,TRUE,"general";"via2",#N/A,TRUE,"general";"via3",#N/A,TRUE,"general"}</definedName>
    <definedName name="tortas2" localSheetId="13" hidden="1">{"via1",#N/A,TRUE,"general";"via2",#N/A,TRUE,"general";"via3",#N/A,TRUE,"general"}</definedName>
    <definedName name="tortas2" localSheetId="12" hidden="1">{"via1",#N/A,TRUE,"general";"via2",#N/A,TRUE,"general";"via3",#N/A,TRUE,"general"}</definedName>
    <definedName name="tortas2" hidden="1">{"via1",#N/A,TRUE,"general";"via2",#N/A,TRUE,"general";"via3",#N/A,TRUE,"general"}</definedName>
    <definedName name="TOT" localSheetId="9">#REF!</definedName>
    <definedName name="TOT" localSheetId="5">#REF!</definedName>
    <definedName name="TOT" localSheetId="10">#REF!</definedName>
    <definedName name="TOT" localSheetId="6">#REF!</definedName>
    <definedName name="TOT" localSheetId="13">#REF!</definedName>
    <definedName name="TOT" localSheetId="12">#REF!</definedName>
    <definedName name="tot">#REF!</definedName>
    <definedName name="TOTAL" localSheetId="9">#REF!</definedName>
    <definedName name="TOTAL" localSheetId="5">#REF!</definedName>
    <definedName name="TOTAL" localSheetId="10">#REF!</definedName>
    <definedName name="TOTAL" localSheetId="6">#REF!</definedName>
    <definedName name="TOTAL" localSheetId="13">#REF!</definedName>
    <definedName name="TOTAL" localSheetId="12">#REF!</definedName>
    <definedName name="TOTAL">#REF!</definedName>
    <definedName name="TOTAL_CIVIL" localSheetId="9">#REF!</definedName>
    <definedName name="TOTAL_CIVIL" localSheetId="5">#REF!</definedName>
    <definedName name="TOTAL_CIVIL" localSheetId="10">#REF!</definedName>
    <definedName name="TOTAL_CIVIL" localSheetId="6">#REF!</definedName>
    <definedName name="TOTAL_CIVIL" localSheetId="13">#REF!</definedName>
    <definedName name="TOTAL_CIVIL" localSheetId="12">#REF!</definedName>
    <definedName name="TOTAL_CIVIL">#REF!</definedName>
    <definedName name="Total_Interest" localSheetId="9">#REF!</definedName>
    <definedName name="Total_Interest" localSheetId="5">#REF!</definedName>
    <definedName name="Total_Interest" localSheetId="10">#REF!</definedName>
    <definedName name="Total_Interest" localSheetId="6">#REF!</definedName>
    <definedName name="Total_Interest" localSheetId="13">#REF!</definedName>
    <definedName name="Total_Interest" localSheetId="12">#REF!</definedName>
    <definedName name="Total_Interest">#REF!</definedName>
    <definedName name="Total_Kilometro_típico_aereo_11.4_kV" localSheetId="10">#REF!</definedName>
    <definedName name="Total_Kilometro_típico_aereo_11.4_kV" localSheetId="12">'[107]c2.5y2.6'!#REF!</definedName>
    <definedName name="Total_Kilometro_típico_aereo_11.4_kV">#REF!</definedName>
    <definedName name="Total_Kilometro_típico_aereo_34.5_kV" localSheetId="10">#REF!</definedName>
    <definedName name="Total_Kilometro_típico_aereo_34.5_kV" localSheetId="12">'[107]c2.5y2.6'!#REF!</definedName>
    <definedName name="Total_Kilometro_típico_aereo_34.5_kV">#REF!</definedName>
    <definedName name="Total_Kilometro_típico_aereo_rural_11.4kV" localSheetId="10">#REF!</definedName>
    <definedName name="Total_Kilometro_típico_aereo_rural_11.4kV" localSheetId="12">'[107]c2.5y2.6'!#REF!</definedName>
    <definedName name="Total_Kilometro_típico_aereo_rural_11.4kV">#REF!</definedName>
    <definedName name="Total_Kilometro_típico_aereo_rural_34.5kV" localSheetId="10">#REF!</definedName>
    <definedName name="Total_Kilometro_típico_aereo_rural_34.5kV" localSheetId="12">'[107]c2.5y2.6'!#REF!</definedName>
    <definedName name="Total_Kilometro_típico_aereo_rural_34.5kV">#REF!</definedName>
    <definedName name="Total_Kilometro_típico_subterraneo_11.4_kV" localSheetId="10">#REF!</definedName>
    <definedName name="Total_Kilometro_típico_subterraneo_11.4_kV" localSheetId="12">'[107]c2.5y2.6'!#REF!</definedName>
    <definedName name="Total_Kilometro_típico_subterraneo_11.4_kV">#REF!</definedName>
    <definedName name="Total_Kilometro_típico_subterraneo_34.5_kV" localSheetId="10">#REF!</definedName>
    <definedName name="Total_Kilometro_típico_subterraneo_34.5_kV" localSheetId="12">'[107]c2.5y2.6'!#REF!</definedName>
    <definedName name="Total_Kilometro_típico_subterraneo_34.5_kV">#REF!</definedName>
    <definedName name="Total_Pay" localSheetId="9">#REF!</definedName>
    <definedName name="Total_Pay" localSheetId="5">#REF!</definedName>
    <definedName name="Total_Pay" localSheetId="10">#REF!</definedName>
    <definedName name="Total_Pay" localSheetId="6">#REF!</definedName>
    <definedName name="Total_Pay" localSheetId="13">#REF!</definedName>
    <definedName name="Total_Pay" localSheetId="12">#REF!</definedName>
    <definedName name="Total_Pay">#REF!</definedName>
    <definedName name="Total_Payment" localSheetId="9">Scheduled_Payment+Extra_Payment</definedName>
    <definedName name="Total_Payment" localSheetId="5">Scheduled_Payment+Extra_Payment</definedName>
    <definedName name="Total_Payment" localSheetId="10">Scheduled_Payment+Extra_Payment</definedName>
    <definedName name="Total_Payment" localSheetId="6">Scheduled_Payment+Extra_Payment</definedName>
    <definedName name="Total_Payment" localSheetId="13">Scheduled_Payment+Extra_Payment</definedName>
    <definedName name="Total_Payment" localSheetId="12">Scheduled_Payment+Extra_Payment</definedName>
    <definedName name="Total_Payment" localSheetId="1">Scheduled_Payment+Extra_Payment</definedName>
    <definedName name="Total_Payment" localSheetId="11">Scheduled_Payment+Extra_Payment</definedName>
    <definedName name="Total_Payment">Scheduled_Payment+Extra_Payment</definedName>
    <definedName name="TOTAL_SERVICIOS" localSheetId="9">#REF!</definedName>
    <definedName name="TOTAL_SERVICIOS" localSheetId="5">#REF!</definedName>
    <definedName name="TOTAL_SERVICIOS" localSheetId="10">#REF!</definedName>
    <definedName name="TOTAL_SERVICIOS" localSheetId="6">#REF!</definedName>
    <definedName name="TOTAL_SERVICIOS" localSheetId="13">#REF!</definedName>
    <definedName name="TOTAL_SERVICIOS" localSheetId="12">#REF!</definedName>
    <definedName name="TOTAL_SERVICIOS">#REF!</definedName>
    <definedName name="Total_SourcesFunds" localSheetId="9">#REF!</definedName>
    <definedName name="Total_SourcesFunds" localSheetId="5">#REF!</definedName>
    <definedName name="Total_SourcesFunds" localSheetId="10">#REF!</definedName>
    <definedName name="Total_SourcesFunds" localSheetId="6">#REF!</definedName>
    <definedName name="Total_SourcesFunds" localSheetId="13">#REF!</definedName>
    <definedName name="Total_SourcesFunds" localSheetId="12">#REF!</definedName>
    <definedName name="Total_SourcesFunds">#REF!</definedName>
    <definedName name="Total_UsesFunds" localSheetId="9">#REF!</definedName>
    <definedName name="Total_UsesFunds" localSheetId="5">#REF!</definedName>
    <definedName name="Total_UsesFunds" localSheetId="10">#REF!</definedName>
    <definedName name="Total_UsesFunds" localSheetId="6">#REF!</definedName>
    <definedName name="Total_UsesFunds" localSheetId="13">#REF!</definedName>
    <definedName name="Total_UsesFunds" localSheetId="12">#REF!</definedName>
    <definedName name="Total_UsesFunds">#REF!</definedName>
    <definedName name="TOTALAFIR4006" localSheetId="9">#REF!</definedName>
    <definedName name="TOTALAFIR4006" localSheetId="5">#REF!</definedName>
    <definedName name="TOTALAFIR4006" localSheetId="10">#REF!</definedName>
    <definedName name="TOTALAFIR4006" localSheetId="6">#REF!</definedName>
    <definedName name="TOTALAFIR4006" localSheetId="13">#REF!</definedName>
    <definedName name="TOTALAFIR4006" localSheetId="12">#REF!</definedName>
    <definedName name="TOTALAFIR4006">#REF!</definedName>
    <definedName name="TOTALAFIR4006A" localSheetId="9">#REF!</definedName>
    <definedName name="TOTALAFIR4006A" localSheetId="5">#REF!</definedName>
    <definedName name="TOTALAFIR4006A" localSheetId="10">#REF!</definedName>
    <definedName name="TOTALAFIR4006A" localSheetId="6">#REF!</definedName>
    <definedName name="TOTALAFIR4006A" localSheetId="13">#REF!</definedName>
    <definedName name="TOTALAFIR4006A" localSheetId="12">#REF!</definedName>
    <definedName name="TOTALAFIR4006A">#REF!</definedName>
    <definedName name="TOTALAFIR40CN01" localSheetId="9">#REF!</definedName>
    <definedName name="TOTALAFIR40CN01" localSheetId="5">#REF!</definedName>
    <definedName name="TOTALAFIR40CN01" localSheetId="10">#REF!</definedName>
    <definedName name="TOTALAFIR40CN01" localSheetId="6">#REF!</definedName>
    <definedName name="TOTALAFIR40CN01" localSheetId="13">#REF!</definedName>
    <definedName name="TOTALAFIR40CN01" localSheetId="12">#REF!</definedName>
    <definedName name="TOTALAFIR40CN01">#REF!</definedName>
    <definedName name="TOTALAFIR55CN01" localSheetId="9">#REF!</definedName>
    <definedName name="TOTALAFIR55CN01" localSheetId="5">#REF!</definedName>
    <definedName name="TOTALAFIR55CN01" localSheetId="10">#REF!</definedName>
    <definedName name="TOTALAFIR55CN01" localSheetId="6">#REF!</definedName>
    <definedName name="TOTALAFIR55CN01" localSheetId="13">#REF!</definedName>
    <definedName name="TOTALAFIR55CN01" localSheetId="12">#REF!</definedName>
    <definedName name="TOTALAFIR55CN01">#REF!</definedName>
    <definedName name="TOTALAFIR55CN03" localSheetId="9">#REF!</definedName>
    <definedName name="TOTALAFIR55CN03" localSheetId="5">#REF!</definedName>
    <definedName name="TOTALAFIR55CN03" localSheetId="10">#REF!</definedName>
    <definedName name="TOTALAFIR55CN03" localSheetId="6">#REF!</definedName>
    <definedName name="TOTALAFIR55CN03" localSheetId="13">#REF!</definedName>
    <definedName name="TOTALAFIR55CN03" localSheetId="12">#REF!</definedName>
    <definedName name="TOTALAFIR55CN03">#REF!</definedName>
    <definedName name="TOTALAFIR5607" localSheetId="9">#REF!</definedName>
    <definedName name="TOTALAFIR5607" localSheetId="5">#REF!</definedName>
    <definedName name="TOTALAFIR5607" localSheetId="10">#REF!</definedName>
    <definedName name="TOTALAFIR5607" localSheetId="6">#REF!</definedName>
    <definedName name="TOTALAFIR5607" localSheetId="13">#REF!</definedName>
    <definedName name="TOTALAFIR5607" localSheetId="12">#REF!</definedName>
    <definedName name="TOTALAFIR5607">#REF!</definedName>
    <definedName name="TotalBidCost" localSheetId="9">#REF!</definedName>
    <definedName name="TotalBidCost" localSheetId="5">#REF!</definedName>
    <definedName name="TotalBidCost" localSheetId="10">#REF!</definedName>
    <definedName name="TotalBidCost" localSheetId="6">#REF!</definedName>
    <definedName name="TotalBidCost" localSheetId="13">#REF!</definedName>
    <definedName name="TotalBidCost" localSheetId="12">#REF!</definedName>
    <definedName name="TotalBidCost">#REF!</definedName>
    <definedName name="TotalCalidad" localSheetId="12">#REF!</definedName>
    <definedName name="TotalCalidad">#REF!</definedName>
    <definedName name="TotalCam" localSheetId="12">#REF!</definedName>
    <definedName name="TotalCam">#REF!</definedName>
    <definedName name="TotalContratoConIva" localSheetId="10">#REF!</definedName>
    <definedName name="TotalContratoConIva" localSheetId="12">'[53]COSTEO TOTAL OBRA'!$D$37</definedName>
    <definedName name="TotalContratoConIva">#REF!</definedName>
    <definedName name="TotalContratoSinIVA" localSheetId="10">#REF!</definedName>
    <definedName name="TotalContratoSinIVA" localSheetId="12">'[53]COSTEO TOTAL OBRA'!$D$33</definedName>
    <definedName name="TotalContratoSinIVA">#REF!</definedName>
    <definedName name="TotalCost" localSheetId="9">#REF!</definedName>
    <definedName name="TotalCost" localSheetId="5">#REF!</definedName>
    <definedName name="TotalCost" localSheetId="10">#REF!</definedName>
    <definedName name="TotalCost" localSheetId="6">#REF!</definedName>
    <definedName name="TotalCost" localSheetId="13">#REF!</definedName>
    <definedName name="TotalCost" localSheetId="12">#REF!</definedName>
    <definedName name="TotalCost">#REF!</definedName>
    <definedName name="TotalCostosDirectos" localSheetId="9">#REF!</definedName>
    <definedName name="TotalCostosDirectos" localSheetId="5">#REF!</definedName>
    <definedName name="TotalCostosDirectos" localSheetId="10">#REF!</definedName>
    <definedName name="TotalCostosDirectos" localSheetId="6">#REF!</definedName>
    <definedName name="TotalCostosDirectos" localSheetId="13">#REF!</definedName>
    <definedName name="TotalCostosDirectos" localSheetId="12">#REF!</definedName>
    <definedName name="TotalCostosDirectos">#REF!</definedName>
    <definedName name="TotalEns" localSheetId="12">#REF!</definedName>
    <definedName name="TotalEns">#REF!</definedName>
    <definedName name="TotalEqu" localSheetId="12">#REF!</definedName>
    <definedName name="TotalEqu">#REF!</definedName>
    <definedName name="totales" localSheetId="9">#REF!</definedName>
    <definedName name="totales" localSheetId="5">#REF!</definedName>
    <definedName name="totales" localSheetId="10">#REF!</definedName>
    <definedName name="totales" localSheetId="6">#REF!</definedName>
    <definedName name="totales" localSheetId="13">#REF!</definedName>
    <definedName name="totales" localSheetId="12">#REF!</definedName>
    <definedName name="totales">#REF!</definedName>
    <definedName name="TotalImpuestosObra" localSheetId="12">#REF!</definedName>
    <definedName name="TotalImpuestosObra">#REF!</definedName>
    <definedName name="TOTALITEM1.1" localSheetId="10">#REF!</definedName>
    <definedName name="TOTALITEM1.1" localSheetId="12">'[106]A.P.U'!#REF!</definedName>
    <definedName name="TOTALITEM1.1">#REF!</definedName>
    <definedName name="TOTALITEM1.1.1" localSheetId="10">#REF!</definedName>
    <definedName name="TOTALITEM1.1.1" localSheetId="12">'[106]A.P.U'!#REF!</definedName>
    <definedName name="TOTALITEM1.1.1">#REF!</definedName>
    <definedName name="TOTALITEM1.1.2" localSheetId="10">#REF!</definedName>
    <definedName name="TOTALITEM1.1.2" localSheetId="12">'[106]A.P.U'!#REF!</definedName>
    <definedName name="TOTALITEM1.1.2">#REF!</definedName>
    <definedName name="TOTALITEM1.1.3" localSheetId="10">#REF!</definedName>
    <definedName name="TOTALITEM1.1.3" localSheetId="12">'[106]A.P.U'!#REF!</definedName>
    <definedName name="TOTALITEM1.1.3">#REF!</definedName>
    <definedName name="TOTALITEM1.1.4" localSheetId="10">#REF!</definedName>
    <definedName name="TOTALITEM1.1.4" localSheetId="12">'[106]A.P.U'!#REF!</definedName>
    <definedName name="TOTALITEM1.1.4">#REF!</definedName>
    <definedName name="TOTALITEM1.2.1" localSheetId="10">#REF!</definedName>
    <definedName name="TOTALITEM1.2.1" localSheetId="12">'[106]A.P.U'!#REF!</definedName>
    <definedName name="TOTALITEM1.2.1">#REF!</definedName>
    <definedName name="TOTALITEM1.2.2" localSheetId="10">#REF!</definedName>
    <definedName name="TOTALITEM1.2.2" localSheetId="12">'[106]A.P.U'!#REF!</definedName>
    <definedName name="TOTALITEM1.2.2">#REF!</definedName>
    <definedName name="TOTALITEM1.2.3" localSheetId="10">#REF!</definedName>
    <definedName name="TOTALITEM1.2.3" localSheetId="12">'[106]A.P.U'!#REF!</definedName>
    <definedName name="TOTALITEM1.2.3">#REF!</definedName>
    <definedName name="TOTALITEM1.2.4" localSheetId="10">#REF!</definedName>
    <definedName name="TOTALITEM1.2.4" localSheetId="12">'[106]A.P.U'!#REF!</definedName>
    <definedName name="TOTALITEM1.2.4">#REF!</definedName>
    <definedName name="TOTALITEM1.2.5" localSheetId="10">#REF!</definedName>
    <definedName name="TOTALITEM1.2.5" localSheetId="12">'[106]A.P.U'!#REF!</definedName>
    <definedName name="TOTALITEM1.2.5">#REF!</definedName>
    <definedName name="TOTALITEM1.2.6" localSheetId="10">#REF!</definedName>
    <definedName name="TOTALITEM1.2.6" localSheetId="12">'[106]A.P.U'!#REF!</definedName>
    <definedName name="TOTALITEM1.2.6">#REF!</definedName>
    <definedName name="TOTALITEM1.3.1" localSheetId="10">#REF!</definedName>
    <definedName name="TOTALITEM1.3.1" localSheetId="12">'[106]A.P.U'!#REF!</definedName>
    <definedName name="TOTALITEM1.3.1">#REF!</definedName>
    <definedName name="TOTALITEM1.4" localSheetId="10">#REF!</definedName>
    <definedName name="TOTALITEM1.4" localSheetId="12">'[106]A.P.U'!#REF!</definedName>
    <definedName name="TOTALITEM1.4">#REF!</definedName>
    <definedName name="TOTALITEM1.5" localSheetId="10">#REF!</definedName>
    <definedName name="TOTALITEM1.5" localSheetId="12">'[106]A.P.U'!#REF!</definedName>
    <definedName name="TOTALITEM1.5">#REF!</definedName>
    <definedName name="TOTALITEM1.6" localSheetId="10">#REF!</definedName>
    <definedName name="TOTALITEM1.6" localSheetId="12">'[106]A.P.U'!#REF!</definedName>
    <definedName name="TOTALITEM1.6">#REF!</definedName>
    <definedName name="TOTALITEM1.7" localSheetId="10">#REF!</definedName>
    <definedName name="TOTALITEM1.7" localSheetId="12">'[106]A.P.U'!#REF!</definedName>
    <definedName name="TOTALITEM1.7">#REF!</definedName>
    <definedName name="TOTALITEM1.8" localSheetId="10">#REF!</definedName>
    <definedName name="TOTALITEM1.8" localSheetId="12">'[106]A.P.U'!#REF!</definedName>
    <definedName name="TOTALITEM1.8">#REF!</definedName>
    <definedName name="TOTALITEM10.1" localSheetId="10">#REF!</definedName>
    <definedName name="TOTALITEM10.1" localSheetId="12">'[106]A.P.U'!#REF!</definedName>
    <definedName name="TOTALITEM10.1">#REF!</definedName>
    <definedName name="TOTALITEM11.1" localSheetId="10">#REF!</definedName>
    <definedName name="TOTALITEM11.1" localSheetId="12">'[106]A.P.U'!#REF!</definedName>
    <definedName name="TOTALITEM11.1">#REF!</definedName>
    <definedName name="TOTALITEM11.2" localSheetId="10">#REF!</definedName>
    <definedName name="TOTALITEM11.2" localSheetId="12">'[106]A.P.U'!#REF!</definedName>
    <definedName name="TOTALITEM11.2">#REF!</definedName>
    <definedName name="TOTALITEM11.3" localSheetId="10">#REF!</definedName>
    <definedName name="TOTALITEM11.3" localSheetId="12">'[106]A.P.U'!#REF!</definedName>
    <definedName name="TOTALITEM11.3">#REF!</definedName>
    <definedName name="TOTALITEM11.4" localSheetId="10">#REF!</definedName>
    <definedName name="TOTALITEM11.4" localSheetId="12">'[106]A.P.U'!#REF!</definedName>
    <definedName name="TOTALITEM11.4">#REF!</definedName>
    <definedName name="TOTALITEM11.5" localSheetId="10">#REF!</definedName>
    <definedName name="TOTALITEM11.5" localSheetId="12">'[106]A.P.U'!#REF!</definedName>
    <definedName name="TOTALITEM11.5">#REF!</definedName>
    <definedName name="TOTALITEM11.6" localSheetId="10">#REF!</definedName>
    <definedName name="TOTALITEM11.6" localSheetId="12">'[106]A.P.U'!#REF!</definedName>
    <definedName name="TOTALITEM11.6">#REF!</definedName>
    <definedName name="TOTALITEM12.1" localSheetId="10">#REF!</definedName>
    <definedName name="TOTALITEM12.1" localSheetId="12">'[106]A.P.U'!#REF!</definedName>
    <definedName name="TOTALITEM12.1">#REF!</definedName>
    <definedName name="TOTALITEM12.10" localSheetId="10">#REF!</definedName>
    <definedName name="TOTALITEM12.10" localSheetId="12">'[106]A.P.U'!#REF!</definedName>
    <definedName name="TOTALITEM12.10">#REF!</definedName>
    <definedName name="TOTALITEM12.2" localSheetId="10">#REF!</definedName>
    <definedName name="TOTALITEM12.2" localSheetId="12">'[106]A.P.U'!#REF!</definedName>
    <definedName name="TOTALITEM12.2">#REF!</definedName>
    <definedName name="TOTALITEM12.3" localSheetId="10">#REF!</definedName>
    <definedName name="TOTALITEM12.3" localSheetId="12">'[106]A.P.U'!#REF!</definedName>
    <definedName name="TOTALITEM12.3">#REF!</definedName>
    <definedName name="TOTALITEM12.4" localSheetId="10">#REF!</definedName>
    <definedName name="TOTALITEM12.4" localSheetId="12">'[106]A.P.U'!#REF!</definedName>
    <definedName name="TOTALITEM12.4">#REF!</definedName>
    <definedName name="TOTALITEM12.5" localSheetId="10">#REF!</definedName>
    <definedName name="TOTALITEM12.5" localSheetId="12">'[106]A.P.U'!#REF!</definedName>
    <definedName name="TOTALITEM12.5">#REF!</definedName>
    <definedName name="TOTALITEM12.6" localSheetId="10">#REF!</definedName>
    <definedName name="TOTALITEM12.6" localSheetId="12">'[106]A.P.U'!#REF!</definedName>
    <definedName name="TOTALITEM12.6">#REF!</definedName>
    <definedName name="TOTALITEM12.7" localSheetId="10">#REF!</definedName>
    <definedName name="TOTALITEM12.7" localSheetId="12">'[106]A.P.U'!#REF!</definedName>
    <definedName name="TOTALITEM12.7">#REF!</definedName>
    <definedName name="TOTALITEM12.8" localSheetId="10">#REF!</definedName>
    <definedName name="TOTALITEM12.8" localSheetId="12">'[106]A.P.U'!#REF!</definedName>
    <definedName name="TOTALITEM12.8">#REF!</definedName>
    <definedName name="TOTALITEM12.9" localSheetId="10">#REF!</definedName>
    <definedName name="TOTALITEM12.9" localSheetId="12">'[106]A.P.U'!#REF!</definedName>
    <definedName name="TOTALITEM12.9">#REF!</definedName>
    <definedName name="TOTALITEM13.1.1" localSheetId="10">#REF!</definedName>
    <definedName name="TOTALITEM13.1.1" localSheetId="12">'[106]A.P.U'!#REF!</definedName>
    <definedName name="TOTALITEM13.1.1">#REF!</definedName>
    <definedName name="TOTALITEM13.1.2" localSheetId="10">#REF!</definedName>
    <definedName name="TOTALITEM13.1.2" localSheetId="12">'[106]A.P.U'!#REF!</definedName>
    <definedName name="TOTALITEM13.1.2">#REF!</definedName>
    <definedName name="TOTALITEM13.1.3" localSheetId="10">#REF!</definedName>
    <definedName name="TOTALITEM13.1.3" localSheetId="12">'[106]A.P.U'!#REF!</definedName>
    <definedName name="TOTALITEM13.1.3">#REF!</definedName>
    <definedName name="TOTALITEM13.2.2" localSheetId="10">#REF!</definedName>
    <definedName name="TOTALITEM13.2.2" localSheetId="12">'[106]A.P.U'!#REF!</definedName>
    <definedName name="TOTALITEM13.2.2">#REF!</definedName>
    <definedName name="TOTALITEM14.2" localSheetId="10">#REF!</definedName>
    <definedName name="TOTALITEM14.2" localSheetId="12">'[106]A.P.U'!#REF!</definedName>
    <definedName name="TOTALITEM14.2">#REF!</definedName>
    <definedName name="TOTALITEM14.3" localSheetId="10">#REF!</definedName>
    <definedName name="TOTALITEM14.3" localSheetId="12">'[106]A.P.U'!#REF!</definedName>
    <definedName name="TOTALITEM14.3">#REF!</definedName>
    <definedName name="TOTALITEM14.4" localSheetId="10">#REF!</definedName>
    <definedName name="TOTALITEM14.4" localSheetId="12">'[106]A.P.U'!#REF!</definedName>
    <definedName name="TOTALITEM14.4">#REF!</definedName>
    <definedName name="TOTALITEM14.5" localSheetId="10">#REF!</definedName>
    <definedName name="TOTALITEM14.5" localSheetId="12">'[106]A.P.U'!#REF!</definedName>
    <definedName name="TOTALITEM14.5">#REF!</definedName>
    <definedName name="TOTALITEM14.6" localSheetId="10">#REF!</definedName>
    <definedName name="TOTALITEM14.6" localSheetId="12">'[106]A.P.U'!#REF!</definedName>
    <definedName name="TOTALITEM14.6">#REF!</definedName>
    <definedName name="TOTALITEM15" localSheetId="10">#REF!</definedName>
    <definedName name="TOTALITEM15" localSheetId="12">'[106]A.P.U'!#REF!</definedName>
    <definedName name="TOTALITEM15">#REF!</definedName>
    <definedName name="TOTALITEM16" localSheetId="10">#REF!</definedName>
    <definedName name="TOTALITEM16" localSheetId="12">'[106]A.P.U'!#REF!</definedName>
    <definedName name="TOTALITEM16">#REF!</definedName>
    <definedName name="TOTALITEM2.1" localSheetId="10">#REF!</definedName>
    <definedName name="TOTALITEM2.1" localSheetId="12">'[106]A.P.U'!#REF!</definedName>
    <definedName name="TOTALITEM2.1">#REF!</definedName>
    <definedName name="TOTALITEM2.10" localSheetId="10">#REF!</definedName>
    <definedName name="TOTALITEM2.10" localSheetId="12">'[106]A.P.U'!#REF!</definedName>
    <definedName name="TOTALITEM2.10">#REF!</definedName>
    <definedName name="TOTALITEM2.11.1" localSheetId="10">#REF!</definedName>
    <definedName name="TOTALITEM2.11.1" localSheetId="12">'[106]A.P.U'!#REF!</definedName>
    <definedName name="TOTALITEM2.11.1">#REF!</definedName>
    <definedName name="TOTALITEM2.11.2" localSheetId="10">#REF!</definedName>
    <definedName name="TOTALITEM2.11.2" localSheetId="12">'[106]A.P.U'!#REF!</definedName>
    <definedName name="TOTALITEM2.11.2">#REF!</definedName>
    <definedName name="TOTALITEM2.12.1" localSheetId="10">#REF!</definedName>
    <definedName name="TOTALITEM2.12.1" localSheetId="12">'[106]A.P.U'!#REF!</definedName>
    <definedName name="TOTALITEM2.12.1">#REF!</definedName>
    <definedName name="TOTALITEM2.2" localSheetId="10">#REF!</definedName>
    <definedName name="TOTALITEM2.2" localSheetId="12">'[106]A.P.U'!#REF!</definedName>
    <definedName name="TOTALITEM2.2">#REF!</definedName>
    <definedName name="TOTALITEM2.3" localSheetId="10">#REF!</definedName>
    <definedName name="TOTALITEM2.3" localSheetId="12">'[106]A.P.U'!#REF!</definedName>
    <definedName name="TOTALITEM2.3">#REF!</definedName>
    <definedName name="TOTALITEM2.4" localSheetId="10">#REF!</definedName>
    <definedName name="TOTALITEM2.4" localSheetId="12">'[106]A.P.U'!#REF!</definedName>
    <definedName name="TOTALITEM2.4">#REF!</definedName>
    <definedName name="TOTALITEM2.5" localSheetId="10">#REF!</definedName>
    <definedName name="TOTALITEM2.5" localSheetId="12">'[106]A.P.U'!#REF!</definedName>
    <definedName name="TOTALITEM2.5">#REF!</definedName>
    <definedName name="TOTALITEM2.6" localSheetId="10">#REF!</definedName>
    <definedName name="TOTALITEM2.6" localSheetId="12">'[106]A.P.U'!#REF!</definedName>
    <definedName name="TOTALITEM2.6">#REF!</definedName>
    <definedName name="TOTALITEM2.7" localSheetId="10">#REF!</definedName>
    <definedName name="TOTALITEM2.7" localSheetId="12">'[106]A.P.U'!#REF!</definedName>
    <definedName name="TOTALITEM2.7">#REF!</definedName>
    <definedName name="TOTALITEM3.1.1" localSheetId="10">#REF!</definedName>
    <definedName name="TOTALITEM3.1.1" localSheetId="12">'[106]A.P.U'!#REF!</definedName>
    <definedName name="TOTALITEM3.1.1">#REF!</definedName>
    <definedName name="TOTALITEM3.1.2" localSheetId="10">#REF!</definedName>
    <definedName name="TOTALITEM3.1.2" localSheetId="12">'[106]A.P.U'!#REF!</definedName>
    <definedName name="TOTALITEM3.1.2">#REF!</definedName>
    <definedName name="TOTALITEM3.2" localSheetId="10">#REF!</definedName>
    <definedName name="TOTALITEM3.2" localSheetId="12">'[106]A.P.U'!#REF!</definedName>
    <definedName name="TOTALITEM3.2">#REF!</definedName>
    <definedName name="TOTALITEM3.3" localSheetId="10">#REF!</definedName>
    <definedName name="TOTALITEM3.3" localSheetId="12">'[106]A.P.U'!#REF!</definedName>
    <definedName name="TOTALITEM3.3">#REF!</definedName>
    <definedName name="TOTALITEM3.4.1" localSheetId="10">#REF!</definedName>
    <definedName name="TOTALITEM3.4.1" localSheetId="12">'[106]A.P.U'!#REF!</definedName>
    <definedName name="TOTALITEM3.4.1">#REF!</definedName>
    <definedName name="TOTALITEM3.4.2" localSheetId="10">#REF!</definedName>
    <definedName name="TOTALITEM3.4.2" localSheetId="12">'[106]A.P.U'!#REF!</definedName>
    <definedName name="TOTALITEM3.4.2">#REF!</definedName>
    <definedName name="TOTALITEM3.4.3" localSheetId="10">#REF!</definedName>
    <definedName name="TOTALITEM3.4.3" localSheetId="12">'[106]A.P.U'!#REF!</definedName>
    <definedName name="TOTALITEM3.4.3">#REF!</definedName>
    <definedName name="TOTALITEM3.5.1" localSheetId="10">#REF!</definedName>
    <definedName name="TOTALITEM3.5.1" localSheetId="12">'[106]A.P.U'!#REF!</definedName>
    <definedName name="TOTALITEM3.5.1">#REF!</definedName>
    <definedName name="TOTALITEM3.5.2" localSheetId="10">#REF!</definedName>
    <definedName name="TOTALITEM3.5.2" localSheetId="12">'[106]A.P.U'!#REF!</definedName>
    <definedName name="TOTALITEM3.5.2">#REF!</definedName>
    <definedName name="TOTALITEM3.5.3" localSheetId="10">#REF!</definedName>
    <definedName name="TOTALITEM3.5.3" localSheetId="12">'[106]A.P.U'!#REF!</definedName>
    <definedName name="TOTALITEM3.5.3">#REF!</definedName>
    <definedName name="TOTALITEM4.1.2" localSheetId="10">#REF!</definedName>
    <definedName name="TOTALITEM4.1.2" localSheetId="12">'[106]A.P.U'!#REF!</definedName>
    <definedName name="TOTALITEM4.1.2">#REF!</definedName>
    <definedName name="TOTALITEM4.1.3" localSheetId="10">#REF!</definedName>
    <definedName name="TOTALITEM4.1.3" localSheetId="12">'[106]A.P.U'!#REF!</definedName>
    <definedName name="TOTALITEM4.1.3">#REF!</definedName>
    <definedName name="TOTALITEM4.1.4" localSheetId="10">#REF!</definedName>
    <definedName name="TOTALITEM4.1.4" localSheetId="12">'[106]A.P.U'!#REF!</definedName>
    <definedName name="TOTALITEM4.1.4">#REF!</definedName>
    <definedName name="TOTALITEM4.2" localSheetId="10">#REF!</definedName>
    <definedName name="TOTALITEM4.2" localSheetId="12">'[106]A.P.U'!#REF!</definedName>
    <definedName name="TOTALITEM4.2">#REF!</definedName>
    <definedName name="TOTALITEM4.3" localSheetId="10">#REF!</definedName>
    <definedName name="TOTALITEM4.3" localSheetId="12">'[106]A.P.U'!#REF!</definedName>
    <definedName name="TOTALITEM4.3">#REF!</definedName>
    <definedName name="TOTALITEM4.4" localSheetId="10">#REF!</definedName>
    <definedName name="TOTALITEM4.4" localSheetId="12">'[106]A.P.U'!#REF!</definedName>
    <definedName name="TOTALITEM4.4">#REF!</definedName>
    <definedName name="TOTALITEM4.5" localSheetId="10">#REF!</definedName>
    <definedName name="TOTALITEM4.5" localSheetId="12">'[106]A.P.U'!#REF!</definedName>
    <definedName name="TOTALITEM4.5">#REF!</definedName>
    <definedName name="TOTALITEM4.6" localSheetId="10">#REF!</definedName>
    <definedName name="TOTALITEM4.6" localSheetId="12">'[106]A.P.U'!#REF!</definedName>
    <definedName name="TOTALITEM4.6">#REF!</definedName>
    <definedName name="TOTALITEM5.1" localSheetId="10">#REF!</definedName>
    <definedName name="TOTALITEM5.1" localSheetId="12">'[106]A.P.U'!#REF!</definedName>
    <definedName name="TOTALITEM5.1">#REF!</definedName>
    <definedName name="TOTALITEM5.2" localSheetId="10">#REF!</definedName>
    <definedName name="TOTALITEM5.2" localSheetId="12">'[106]A.P.U'!#REF!</definedName>
    <definedName name="TOTALITEM5.2">#REF!</definedName>
    <definedName name="TOTALITEM5.3" localSheetId="10">#REF!</definedName>
    <definedName name="TOTALITEM5.3" localSheetId="12">'[106]A.P.U'!#REF!</definedName>
    <definedName name="TOTALITEM5.3">#REF!</definedName>
    <definedName name="TOTALITEM5.4" localSheetId="10">#REF!</definedName>
    <definedName name="TOTALITEM5.4" localSheetId="12">'[106]A.P.U'!#REF!</definedName>
    <definedName name="TOTALITEM5.4">#REF!</definedName>
    <definedName name="TOTALITEM6.1" localSheetId="10">#REF!</definedName>
    <definedName name="TOTALITEM6.1" localSheetId="12">'[106]A.P.U'!#REF!</definedName>
    <definedName name="TOTALITEM6.1">#REF!</definedName>
    <definedName name="TOTALITEM6.2" localSheetId="10">#REF!</definedName>
    <definedName name="TOTALITEM6.2" localSheetId="12">'[106]A.P.U'!#REF!</definedName>
    <definedName name="TOTALITEM6.2">#REF!</definedName>
    <definedName name="TOTALITEM6.3" localSheetId="10">#REF!</definedName>
    <definedName name="TOTALITEM6.3" localSheetId="12">'[106]A.P.U'!#REF!</definedName>
    <definedName name="TOTALITEM6.3">#REF!</definedName>
    <definedName name="TOTALITEM7.1" localSheetId="10">#REF!</definedName>
    <definedName name="TOTALITEM7.1" localSheetId="12">'[106]A.P.U'!#REF!</definedName>
    <definedName name="TOTALITEM7.1">#REF!</definedName>
    <definedName name="TOTALITEM7.2" localSheetId="10">#REF!</definedName>
    <definedName name="TOTALITEM7.2" localSheetId="12">'[106]A.P.U'!#REF!</definedName>
    <definedName name="TOTALITEM7.2">#REF!</definedName>
    <definedName name="TOTALITEM7.3" localSheetId="10">#REF!</definedName>
    <definedName name="TOTALITEM7.3" localSheetId="12">'[106]A.P.U'!#REF!</definedName>
    <definedName name="TOTALITEM7.3">#REF!</definedName>
    <definedName name="TOTALITEM7.4" localSheetId="10">#REF!</definedName>
    <definedName name="TOTALITEM7.4" localSheetId="12">'[106]A.P.U'!#REF!</definedName>
    <definedName name="TOTALITEM7.4">#REF!</definedName>
    <definedName name="TOTALITEM7.5" localSheetId="10">#REF!</definedName>
    <definedName name="TOTALITEM7.5" localSheetId="12">'[106]A.P.U'!#REF!</definedName>
    <definedName name="TOTALITEM7.5">#REF!</definedName>
    <definedName name="TOTALITEM8.1" localSheetId="10">#REF!</definedName>
    <definedName name="TOTALITEM8.1" localSheetId="12">'[106]A.P.U'!#REF!</definedName>
    <definedName name="TOTALITEM8.1">#REF!</definedName>
    <definedName name="TOTALITEM8.2" localSheetId="10">#REF!</definedName>
    <definedName name="TOTALITEM8.2" localSheetId="12">'[106]A.P.U'!#REF!</definedName>
    <definedName name="TOTALITEM8.2">#REF!</definedName>
    <definedName name="TOTALITEM8.3" localSheetId="10">#REF!</definedName>
    <definedName name="TOTALITEM8.3" localSheetId="12">'[106]A.P.U'!#REF!</definedName>
    <definedName name="TOTALITEM8.3">#REF!</definedName>
    <definedName name="TOTALITEM8.4" localSheetId="10">#REF!</definedName>
    <definedName name="TOTALITEM8.4" localSheetId="12">'[106]A.P.U'!#REF!</definedName>
    <definedName name="TOTALITEM8.4">#REF!</definedName>
    <definedName name="TOTALITEM8.5" localSheetId="10">#REF!</definedName>
    <definedName name="TOTALITEM8.5" localSheetId="12">'[106]A.P.U'!#REF!</definedName>
    <definedName name="TOTALITEM8.5">#REF!</definedName>
    <definedName name="TOTALITEM8.6" localSheetId="10">#REF!</definedName>
    <definedName name="TOTALITEM8.6" localSheetId="12">'[106]A.P.U'!#REF!</definedName>
    <definedName name="TOTALITEM8.6">#REF!</definedName>
    <definedName name="TOTALITEM8.7" localSheetId="10">#REF!</definedName>
    <definedName name="TOTALITEM8.7" localSheetId="12">'[106]A.P.U'!#REF!</definedName>
    <definedName name="TOTALITEM8.7">#REF!</definedName>
    <definedName name="TOTALITEM8.8" localSheetId="10">#REF!</definedName>
    <definedName name="TOTALITEM8.8" localSheetId="12">'[106]A.P.U'!#REF!</definedName>
    <definedName name="TOTALITEM8.8">#REF!</definedName>
    <definedName name="TOTALITEM9.1" localSheetId="10">#REF!</definedName>
    <definedName name="TOTALITEM9.1" localSheetId="12">'[106]A.P.U'!#REF!</definedName>
    <definedName name="TOTALITEM9.1">#REF!</definedName>
    <definedName name="TOTALITEM9.2" localSheetId="10">#REF!</definedName>
    <definedName name="TOTALITEM9.2" localSheetId="12">'[106]A.P.U'!#REF!</definedName>
    <definedName name="TOTALITEM9.2">#REF!</definedName>
    <definedName name="TOTALITEM9.3" localSheetId="10">#REF!</definedName>
    <definedName name="TOTALITEM9.3" localSheetId="12">'[106]A.P.U'!#REF!</definedName>
    <definedName name="TOTALITEM9.3">#REF!</definedName>
    <definedName name="TOTALITEM9.4" localSheetId="10">#REF!</definedName>
    <definedName name="TOTALITEM9.4" localSheetId="12">'[106]A.P.U'!#REF!</definedName>
    <definedName name="TOTALITEM9.4">#REF!</definedName>
    <definedName name="TOTALITEM9.5" localSheetId="10">#REF!</definedName>
    <definedName name="TOTALITEM9.5" localSheetId="12">'[106]A.P.U'!#REF!</definedName>
    <definedName name="TOTALITEM9.5">#REF!</definedName>
    <definedName name="TOTALITEM9.6" localSheetId="10">#REF!</definedName>
    <definedName name="TOTALITEM9.6" localSheetId="12">'[106]A.P.U'!#REF!</definedName>
    <definedName name="TOTALITEM9.6">#REF!</definedName>
    <definedName name="TOTALITEM9.7" localSheetId="10">#REF!</definedName>
    <definedName name="TOTALITEM9.7" localSheetId="12">'[106]A.P.U'!#REF!</definedName>
    <definedName name="TOTALITEM9.7">#REF!</definedName>
    <definedName name="TOTALITEM9.8" localSheetId="10">#REF!</definedName>
    <definedName name="TOTALITEM9.8" localSheetId="12">'[106]A.P.U'!#REF!</definedName>
    <definedName name="TOTALITEM9.8">#REF!</definedName>
    <definedName name="TotalItemsCost" localSheetId="9">#REF!</definedName>
    <definedName name="TotalItemsCost" localSheetId="5">#REF!</definedName>
    <definedName name="TotalItemsCost" localSheetId="10">#REF!</definedName>
    <definedName name="TotalItemsCost" localSheetId="6">#REF!</definedName>
    <definedName name="TotalItemsCost" localSheetId="13">#REF!</definedName>
    <definedName name="TotalItemsCost" localSheetId="12">#REF!</definedName>
    <definedName name="TotalItemsCost">#REF!</definedName>
    <definedName name="TOTALITEN1.2.4" localSheetId="9">#REF!</definedName>
    <definedName name="TOTALITEN1.2.4" localSheetId="10">#REF!</definedName>
    <definedName name="TOTALITEN1.2.4" localSheetId="6">#REF!</definedName>
    <definedName name="TOTALITEN1.2.4" localSheetId="12">'[106]A.P.U'!#REF!</definedName>
    <definedName name="TOTALITEN1.2.4">#REF!</definedName>
    <definedName name="TotalNoFacturable" localSheetId="12">#REF!</definedName>
    <definedName name="TotalNoFacturable">#REF!</definedName>
    <definedName name="TotalOfi" localSheetId="12">#REF!</definedName>
    <definedName name="TotalOfi">#REF!</definedName>
    <definedName name="TotalPaginaPersonal" localSheetId="12">#REF!</definedName>
    <definedName name="TotalPaginaPersonal">#REF!</definedName>
    <definedName name="TOTALPAV4006" localSheetId="9">#REF!</definedName>
    <definedName name="TOTALPAV4006" localSheetId="5">#REF!</definedName>
    <definedName name="TOTALPAV4006" localSheetId="10">#REF!</definedName>
    <definedName name="TOTALPAV4006" localSheetId="6">#REF!</definedName>
    <definedName name="TOTALPAV4006" localSheetId="13">#REF!</definedName>
    <definedName name="TOTALPAV4006" localSheetId="12">#REF!</definedName>
    <definedName name="TOTALPAV4006">#REF!</definedName>
    <definedName name="TOTALPAV4006A" localSheetId="9">#REF!</definedName>
    <definedName name="TOTALPAV4006A" localSheetId="5">#REF!</definedName>
    <definedName name="TOTALPAV4006A" localSheetId="10">#REF!</definedName>
    <definedName name="TOTALPAV4006A" localSheetId="6">#REF!</definedName>
    <definedName name="TOTALPAV4006A" localSheetId="13">#REF!</definedName>
    <definedName name="TOTALPAV4006A" localSheetId="12">#REF!</definedName>
    <definedName name="TOTALPAV4006A">#REF!</definedName>
    <definedName name="TOTALPAV40CN01" localSheetId="9">#REF!</definedName>
    <definedName name="TOTALPAV40CN01" localSheetId="5">#REF!</definedName>
    <definedName name="TOTALPAV40CN01" localSheetId="10">#REF!</definedName>
    <definedName name="TOTALPAV40CN01" localSheetId="6">#REF!</definedName>
    <definedName name="TOTALPAV40CN01" localSheetId="13">#REF!</definedName>
    <definedName name="TOTALPAV40CN01" localSheetId="12">#REF!</definedName>
    <definedName name="TOTALPAV40CN01">#REF!</definedName>
    <definedName name="TOTALPAV40CNA" localSheetId="9">#REF!</definedName>
    <definedName name="TOTALPAV40CNA" localSheetId="5">#REF!</definedName>
    <definedName name="TOTALPAV40CNA" localSheetId="10">#REF!</definedName>
    <definedName name="TOTALPAV40CNA" localSheetId="6">#REF!</definedName>
    <definedName name="TOTALPAV40CNA" localSheetId="13">#REF!</definedName>
    <definedName name="TOTALPAV40CNA" localSheetId="12">#REF!</definedName>
    <definedName name="TOTALPAV40CNA">#REF!</definedName>
    <definedName name="TOTALPAV40CNB" localSheetId="9">#REF!</definedName>
    <definedName name="TOTALPAV40CNB" localSheetId="5">#REF!</definedName>
    <definedName name="TOTALPAV40CNB" localSheetId="10">#REF!</definedName>
    <definedName name="TOTALPAV40CNB" localSheetId="6">#REF!</definedName>
    <definedName name="TOTALPAV40CNB" localSheetId="13">#REF!</definedName>
    <definedName name="TOTALPAV40CNB" localSheetId="12">#REF!</definedName>
    <definedName name="TOTALPAV40CNB">#REF!</definedName>
    <definedName name="TOTALPAV55CN01" localSheetId="9">#REF!</definedName>
    <definedName name="TOTALPAV55CN01" localSheetId="5">#REF!</definedName>
    <definedName name="TOTALPAV55CN01" localSheetId="10">#REF!</definedName>
    <definedName name="TOTALPAV55CN01" localSheetId="6">#REF!</definedName>
    <definedName name="TOTALPAV55CN01" localSheetId="13">#REF!</definedName>
    <definedName name="TOTALPAV55CN01" localSheetId="12">#REF!</definedName>
    <definedName name="TOTALPAV55CN01">#REF!</definedName>
    <definedName name="TOTALPAV55CN03" localSheetId="9">#REF!</definedName>
    <definedName name="TOTALPAV55CN03" localSheetId="5">#REF!</definedName>
    <definedName name="TOTALPAV55CN03" localSheetId="10">#REF!</definedName>
    <definedName name="TOTALPAV55CN03" localSheetId="6">#REF!</definedName>
    <definedName name="TOTALPAV55CN03" localSheetId="13">#REF!</definedName>
    <definedName name="TOTALPAV55CN03" localSheetId="12">#REF!</definedName>
    <definedName name="TOTALPAV55CN03">#REF!</definedName>
    <definedName name="TOTALPAV55CNO3" localSheetId="9">#REF!</definedName>
    <definedName name="TOTALPAV55CNO3" localSheetId="5">#REF!</definedName>
    <definedName name="TOTALPAV55CNO3" localSheetId="10">#REF!</definedName>
    <definedName name="TOTALPAV55CNO3" localSheetId="6">#REF!</definedName>
    <definedName name="TOTALPAV55CNO3" localSheetId="13">#REF!</definedName>
    <definedName name="TOTALPAV55CNO3" localSheetId="12">#REF!</definedName>
    <definedName name="TOTALPAV55CNO3">#REF!</definedName>
    <definedName name="TOTALPAV5607" localSheetId="9">#REF!</definedName>
    <definedName name="TOTALPAV5607" localSheetId="5">#REF!</definedName>
    <definedName name="TOTALPAV5607" localSheetId="10">#REF!</definedName>
    <definedName name="TOTALPAV5607" localSheetId="6">#REF!</definedName>
    <definedName name="TOTALPAV5607" localSheetId="13">#REF!</definedName>
    <definedName name="TOTALPAV5607" localSheetId="12">#REF!</definedName>
    <definedName name="TOTALPAV5607">#REF!</definedName>
    <definedName name="TotalPickedCost" localSheetId="9">#REF!</definedName>
    <definedName name="TotalPickedCost" localSheetId="5">#REF!</definedName>
    <definedName name="TotalPickedCost" localSheetId="10">#REF!</definedName>
    <definedName name="TotalPickedCost" localSheetId="6">#REF!</definedName>
    <definedName name="TotalPickedCost" localSheetId="13">#REF!</definedName>
    <definedName name="TotalPickedCost" localSheetId="12">#REF!</definedName>
    <definedName name="TotalPickedCost">#REF!</definedName>
    <definedName name="TotalPro" localSheetId="12">#REF!</definedName>
    <definedName name="TotalPro">#REF!</definedName>
    <definedName name="Totalrevenues" localSheetId="9">#REF!</definedName>
    <definedName name="Totalrevenues" localSheetId="5">#REF!</definedName>
    <definedName name="Totalrevenues" localSheetId="10">#REF!</definedName>
    <definedName name="Totalrevenues" localSheetId="6">#REF!</definedName>
    <definedName name="Totalrevenues" localSheetId="13">#REF!</definedName>
    <definedName name="Totalrevenues" localSheetId="12">#REF!</definedName>
    <definedName name="Totalrevenues">#REF!</definedName>
    <definedName name="TotalTec" localSheetId="12">#REF!</definedName>
    <definedName name="TotalTec">#REF!</definedName>
    <definedName name="TotalTram" localSheetId="12">#REF!</definedName>
    <definedName name="TotalTram">#REF!</definedName>
    <definedName name="TotalVia" localSheetId="12">#REF!</definedName>
    <definedName name="TotalVia">#REF!</definedName>
    <definedName name="TotEquipos1.1.3" localSheetId="9">#REF!</definedName>
    <definedName name="TotEquipos1.1.3" localSheetId="5">#REF!</definedName>
    <definedName name="TotEquipos1.1.3" localSheetId="10">#REF!</definedName>
    <definedName name="TotEquipos1.1.3" localSheetId="6">#REF!</definedName>
    <definedName name="TotEquipos1.1.3" localSheetId="13">#REF!</definedName>
    <definedName name="TotEquipos1.1.3" localSheetId="12">#REF!</definedName>
    <definedName name="TotEquipos1.1.3">#REF!</definedName>
    <definedName name="TotEquipos1.2.2.10" localSheetId="9">#REF!</definedName>
    <definedName name="TotEquipos1.2.2.10" localSheetId="5">#REF!</definedName>
    <definedName name="TotEquipos1.2.2.10" localSheetId="10">#REF!</definedName>
    <definedName name="TotEquipos1.2.2.10" localSheetId="6">#REF!</definedName>
    <definedName name="TotEquipos1.2.2.10" localSheetId="13">#REF!</definedName>
    <definedName name="TotEquipos1.2.2.10" localSheetId="12">#REF!</definedName>
    <definedName name="TotEquipos1.2.2.10">#REF!</definedName>
    <definedName name="TotEquipos1.2.2.11" localSheetId="9">#REF!</definedName>
    <definedName name="TotEquipos1.2.2.11" localSheetId="5">#REF!</definedName>
    <definedName name="TotEquipos1.2.2.11" localSheetId="10">#REF!</definedName>
    <definedName name="TotEquipos1.2.2.11" localSheetId="6">#REF!</definedName>
    <definedName name="TotEquipos1.2.2.11" localSheetId="13">#REF!</definedName>
    <definedName name="TotEquipos1.2.2.11" localSheetId="12">#REF!</definedName>
    <definedName name="TotEquipos1.2.2.11">#REF!</definedName>
    <definedName name="TotEquipos1.2.2.3" localSheetId="9">#REF!</definedName>
    <definedName name="TotEquipos1.2.2.3" localSheetId="5">#REF!</definedName>
    <definedName name="TotEquipos1.2.2.3" localSheetId="10">#REF!</definedName>
    <definedName name="TotEquipos1.2.2.3" localSheetId="6">#REF!</definedName>
    <definedName name="TotEquipos1.2.2.3" localSheetId="13">#REF!</definedName>
    <definedName name="TotEquipos1.2.2.3" localSheetId="12">#REF!</definedName>
    <definedName name="TotEquipos1.2.2.3">#REF!</definedName>
    <definedName name="TotEquipos1.2.2.4" localSheetId="9">#REF!</definedName>
    <definedName name="TotEquipos1.2.2.4" localSheetId="5">#REF!</definedName>
    <definedName name="TotEquipos1.2.2.4" localSheetId="10">#REF!</definedName>
    <definedName name="TotEquipos1.2.2.4" localSheetId="6">#REF!</definedName>
    <definedName name="TotEquipos1.2.2.4" localSheetId="13">#REF!</definedName>
    <definedName name="TotEquipos1.2.2.4" localSheetId="12">#REF!</definedName>
    <definedName name="TotEquipos1.2.2.4">#REF!</definedName>
    <definedName name="TotEquipos1.2.2.5" localSheetId="9">#REF!</definedName>
    <definedName name="TotEquipos1.2.2.5" localSheetId="5">#REF!</definedName>
    <definedName name="TotEquipos1.2.2.5" localSheetId="10">#REF!</definedName>
    <definedName name="TotEquipos1.2.2.5" localSheetId="6">#REF!</definedName>
    <definedName name="TotEquipos1.2.2.5" localSheetId="13">#REF!</definedName>
    <definedName name="TotEquipos1.2.2.5" localSheetId="12">#REF!</definedName>
    <definedName name="TotEquipos1.2.2.5">#REF!</definedName>
    <definedName name="TotEquipos1.2.2.6" localSheetId="9">#REF!</definedName>
    <definedName name="TotEquipos1.2.2.6" localSheetId="5">#REF!</definedName>
    <definedName name="TotEquipos1.2.2.6" localSheetId="10">#REF!</definedName>
    <definedName name="TotEquipos1.2.2.6" localSheetId="6">#REF!</definedName>
    <definedName name="TotEquipos1.2.2.6" localSheetId="13">#REF!</definedName>
    <definedName name="TotEquipos1.2.2.6" localSheetId="12">#REF!</definedName>
    <definedName name="TotEquipos1.2.2.6">#REF!</definedName>
    <definedName name="TotEquipos1.2.2.7" localSheetId="9">#REF!</definedName>
    <definedName name="TotEquipos1.2.2.7" localSheetId="5">#REF!</definedName>
    <definedName name="TotEquipos1.2.2.7" localSheetId="10">#REF!</definedName>
    <definedName name="TotEquipos1.2.2.7" localSheetId="6">#REF!</definedName>
    <definedName name="TotEquipos1.2.2.7" localSheetId="13">#REF!</definedName>
    <definedName name="TotEquipos1.2.2.7" localSheetId="12">#REF!</definedName>
    <definedName name="TotEquipos1.2.2.7">#REF!</definedName>
    <definedName name="TotEquipos1.2.2.8" localSheetId="9">#REF!</definedName>
    <definedName name="TotEquipos1.2.2.8" localSheetId="5">#REF!</definedName>
    <definedName name="TotEquipos1.2.2.8" localSheetId="10">#REF!</definedName>
    <definedName name="TotEquipos1.2.2.8" localSheetId="6">#REF!</definedName>
    <definedName name="TotEquipos1.2.2.8" localSheetId="13">#REF!</definedName>
    <definedName name="TotEquipos1.2.2.8" localSheetId="12">#REF!</definedName>
    <definedName name="TotEquipos1.2.2.8">#REF!</definedName>
    <definedName name="TotEquipos1.2.2.9" localSheetId="9">#REF!</definedName>
    <definedName name="TotEquipos1.2.2.9" localSheetId="5">#REF!</definedName>
    <definedName name="TotEquipos1.2.2.9" localSheetId="10">#REF!</definedName>
    <definedName name="TotEquipos1.2.2.9" localSheetId="6">#REF!</definedName>
    <definedName name="TotEquipos1.2.2.9" localSheetId="13">#REF!</definedName>
    <definedName name="TotEquipos1.2.2.9" localSheetId="12">#REF!</definedName>
    <definedName name="TotEquipos1.2.2.9">#REF!</definedName>
    <definedName name="TotEquipos1.2.3.1" localSheetId="9">#REF!</definedName>
    <definedName name="TotEquipos1.2.3.1" localSheetId="5">#REF!</definedName>
    <definedName name="TotEquipos1.2.3.1" localSheetId="10">#REF!</definedName>
    <definedName name="TotEquipos1.2.3.1" localSheetId="6">#REF!</definedName>
    <definedName name="TotEquipos1.2.3.1" localSheetId="13">#REF!</definedName>
    <definedName name="TotEquipos1.2.3.1" localSheetId="12">#REF!</definedName>
    <definedName name="TotEquipos1.2.3.1">#REF!</definedName>
    <definedName name="TotEquipos1.2.3.3" localSheetId="9">#REF!</definedName>
    <definedName name="TotEquipos1.2.3.3" localSheetId="5">#REF!</definedName>
    <definedName name="TotEquipos1.2.3.3" localSheetId="10">#REF!</definedName>
    <definedName name="TotEquipos1.2.3.3" localSheetId="6">#REF!</definedName>
    <definedName name="TotEquipos1.2.3.3" localSheetId="13">#REF!</definedName>
    <definedName name="TotEquipos1.2.3.3" localSheetId="12">#REF!</definedName>
    <definedName name="TotEquipos1.2.3.3">#REF!</definedName>
    <definedName name="TotEquipos1.2.3.4" localSheetId="9">#REF!</definedName>
    <definedName name="TotEquipos1.2.3.4" localSheetId="5">#REF!</definedName>
    <definedName name="TotEquipos1.2.3.4" localSheetId="10">#REF!</definedName>
    <definedName name="TotEquipos1.2.3.4" localSheetId="6">#REF!</definedName>
    <definedName name="TotEquipos1.2.3.4" localSheetId="13">#REF!</definedName>
    <definedName name="TotEquipos1.2.3.4" localSheetId="12">#REF!</definedName>
    <definedName name="TotEquipos1.2.3.4">#REF!</definedName>
    <definedName name="TotEquipos1.3.2" localSheetId="9">#REF!</definedName>
    <definedName name="TotEquipos1.3.2" localSheetId="5">#REF!</definedName>
    <definedName name="TotEquipos1.3.2" localSheetId="10">#REF!</definedName>
    <definedName name="TotEquipos1.3.2" localSheetId="6">#REF!</definedName>
    <definedName name="TotEquipos1.3.2" localSheetId="13">#REF!</definedName>
    <definedName name="TotEquipos1.3.2" localSheetId="12">#REF!</definedName>
    <definedName name="TotEquipos1.3.2">#REF!</definedName>
    <definedName name="TotManodeobra1.1.3" localSheetId="9">#REF!</definedName>
    <definedName name="TotManodeobra1.1.3" localSheetId="5">#REF!</definedName>
    <definedName name="TotManodeobra1.1.3" localSheetId="10">#REF!</definedName>
    <definedName name="TotManodeobra1.1.3" localSheetId="6">#REF!</definedName>
    <definedName name="TotManodeobra1.1.3" localSheetId="13">#REF!</definedName>
    <definedName name="TotManodeobra1.1.3" localSheetId="12">#REF!</definedName>
    <definedName name="TotManodeobra1.1.3">#REF!</definedName>
    <definedName name="TotManodeobra1.2.2.10" localSheetId="9">#REF!</definedName>
    <definedName name="TotManodeobra1.2.2.10" localSheetId="5">#REF!</definedName>
    <definedName name="TotManodeobra1.2.2.10" localSheetId="10">#REF!</definedName>
    <definedName name="TotManodeobra1.2.2.10" localSheetId="6">#REF!</definedName>
    <definedName name="TotManodeobra1.2.2.10" localSheetId="13">#REF!</definedName>
    <definedName name="TotManodeobra1.2.2.10" localSheetId="12">#REF!</definedName>
    <definedName name="TotManodeobra1.2.2.10">#REF!</definedName>
    <definedName name="TotManodeobra1.2.2.11" localSheetId="9">#REF!</definedName>
    <definedName name="TotManodeobra1.2.2.11" localSheetId="5">#REF!</definedName>
    <definedName name="TotManodeobra1.2.2.11" localSheetId="10">#REF!</definedName>
    <definedName name="TotManodeobra1.2.2.11" localSheetId="6">#REF!</definedName>
    <definedName name="TotManodeobra1.2.2.11" localSheetId="13">#REF!</definedName>
    <definedName name="TotManodeobra1.2.2.11" localSheetId="12">#REF!</definedName>
    <definedName name="TotManodeobra1.2.2.11">#REF!</definedName>
    <definedName name="TotManodeobra1.2.2.3" localSheetId="9">#REF!</definedName>
    <definedName name="TotManodeobra1.2.2.3" localSheetId="5">#REF!</definedName>
    <definedName name="TotManodeobra1.2.2.3" localSheetId="10">#REF!</definedName>
    <definedName name="TotManodeobra1.2.2.3" localSheetId="6">#REF!</definedName>
    <definedName name="TotManodeobra1.2.2.3" localSheetId="13">#REF!</definedName>
    <definedName name="TotManodeobra1.2.2.3" localSheetId="12">#REF!</definedName>
    <definedName name="TotManodeobra1.2.2.3">#REF!</definedName>
    <definedName name="TotManodeobra1.2.2.4" localSheetId="9">#REF!</definedName>
    <definedName name="TotManodeobra1.2.2.4" localSheetId="5">#REF!</definedName>
    <definedName name="TotManodeobra1.2.2.4" localSheetId="10">#REF!</definedName>
    <definedName name="TotManodeobra1.2.2.4" localSheetId="6">#REF!</definedName>
    <definedName name="TotManodeobra1.2.2.4" localSheetId="13">#REF!</definedName>
    <definedName name="TotManodeobra1.2.2.4" localSheetId="12">#REF!</definedName>
    <definedName name="TotManodeobra1.2.2.4">#REF!</definedName>
    <definedName name="TotManodeobra1.2.2.5" localSheetId="9">#REF!</definedName>
    <definedName name="TotManodeobra1.2.2.5" localSheetId="5">#REF!</definedName>
    <definedName name="TotManodeobra1.2.2.5" localSheetId="10">#REF!</definedName>
    <definedName name="TotManodeobra1.2.2.5" localSheetId="6">#REF!</definedName>
    <definedName name="TotManodeobra1.2.2.5" localSheetId="13">#REF!</definedName>
    <definedName name="TotManodeobra1.2.2.5" localSheetId="12">#REF!</definedName>
    <definedName name="TotManodeobra1.2.2.5">#REF!</definedName>
    <definedName name="TotManodeobra1.2.2.6" localSheetId="9">#REF!</definedName>
    <definedName name="TotManodeobra1.2.2.6" localSheetId="5">#REF!</definedName>
    <definedName name="TotManodeobra1.2.2.6" localSheetId="10">#REF!</definedName>
    <definedName name="TotManodeobra1.2.2.6" localSheetId="6">#REF!</definedName>
    <definedName name="TotManodeobra1.2.2.6" localSheetId="13">#REF!</definedName>
    <definedName name="TotManodeobra1.2.2.6" localSheetId="12">#REF!</definedName>
    <definedName name="TotManodeobra1.2.2.6">#REF!</definedName>
    <definedName name="TotManodeobra1.2.2.7" localSheetId="9">#REF!</definedName>
    <definedName name="TotManodeobra1.2.2.7" localSheetId="5">#REF!</definedName>
    <definedName name="TotManodeobra1.2.2.7" localSheetId="10">#REF!</definedName>
    <definedName name="TotManodeobra1.2.2.7" localSheetId="6">#REF!</definedName>
    <definedName name="TotManodeobra1.2.2.7" localSheetId="13">#REF!</definedName>
    <definedName name="TotManodeobra1.2.2.7" localSheetId="12">#REF!</definedName>
    <definedName name="TotManodeobra1.2.2.7">#REF!</definedName>
    <definedName name="TotManodeobra1.2.2.8" localSheetId="9">#REF!</definedName>
    <definedName name="TotManodeobra1.2.2.8" localSheetId="5">#REF!</definedName>
    <definedName name="TotManodeobra1.2.2.8" localSheetId="10">#REF!</definedName>
    <definedName name="TotManodeobra1.2.2.8" localSheetId="6">#REF!</definedName>
    <definedName name="TotManodeobra1.2.2.8" localSheetId="13">#REF!</definedName>
    <definedName name="TotManodeobra1.2.2.8" localSheetId="12">#REF!</definedName>
    <definedName name="TotManodeobra1.2.2.8">#REF!</definedName>
    <definedName name="TotManodeobra1.2.2.9" localSheetId="9">#REF!</definedName>
    <definedName name="TotManodeobra1.2.2.9" localSheetId="5">#REF!</definedName>
    <definedName name="TotManodeobra1.2.2.9" localSheetId="10">#REF!</definedName>
    <definedName name="TotManodeobra1.2.2.9" localSheetId="6">#REF!</definedName>
    <definedName name="TotManodeobra1.2.2.9" localSheetId="13">#REF!</definedName>
    <definedName name="TotManodeobra1.2.2.9" localSheetId="12">#REF!</definedName>
    <definedName name="TotManodeobra1.2.2.9">#REF!</definedName>
    <definedName name="TotManodeobra1.2.3.1" localSheetId="9">#REF!</definedName>
    <definedName name="TotManodeobra1.2.3.1" localSheetId="5">#REF!</definedName>
    <definedName name="TotManodeobra1.2.3.1" localSheetId="10">#REF!</definedName>
    <definedName name="TotManodeobra1.2.3.1" localSheetId="6">#REF!</definedName>
    <definedName name="TotManodeobra1.2.3.1" localSheetId="13">#REF!</definedName>
    <definedName name="TotManodeobra1.2.3.1" localSheetId="12">#REF!</definedName>
    <definedName name="TotManodeobra1.2.3.1">#REF!</definedName>
    <definedName name="TotManodeobra1.2.3.3" localSheetId="9">#REF!</definedName>
    <definedName name="TotManodeobra1.2.3.3" localSheetId="5">#REF!</definedName>
    <definedName name="TotManodeobra1.2.3.3" localSheetId="10">#REF!</definedName>
    <definedName name="TotManodeobra1.2.3.3" localSheetId="6">#REF!</definedName>
    <definedName name="TotManodeobra1.2.3.3" localSheetId="13">#REF!</definedName>
    <definedName name="TotManodeobra1.2.3.3" localSheetId="12">#REF!</definedName>
    <definedName name="TotManodeobra1.2.3.3">#REF!</definedName>
    <definedName name="TotManodeobra1.2.3.4" localSheetId="9">#REF!</definedName>
    <definedName name="TotManodeobra1.2.3.4" localSheetId="5">#REF!</definedName>
    <definedName name="TotManodeobra1.2.3.4" localSheetId="10">#REF!</definedName>
    <definedName name="TotManodeobra1.2.3.4" localSheetId="6">#REF!</definedName>
    <definedName name="TotManodeobra1.2.3.4" localSheetId="13">#REF!</definedName>
    <definedName name="TotManodeobra1.2.3.4" localSheetId="12">#REF!</definedName>
    <definedName name="TotManodeobra1.2.3.4">#REF!</definedName>
    <definedName name="TotManodeobra1.3.2" localSheetId="9">#REF!</definedName>
    <definedName name="TotManodeobra1.3.2" localSheetId="5">#REF!</definedName>
    <definedName name="TotManodeobra1.3.2" localSheetId="10">#REF!</definedName>
    <definedName name="TotManodeobra1.3.2" localSheetId="6">#REF!</definedName>
    <definedName name="TotManodeobra1.3.2" localSheetId="13">#REF!</definedName>
    <definedName name="TotManodeobra1.3.2" localSheetId="12">#REF!</definedName>
    <definedName name="TotManodeobra1.3.2">#REF!</definedName>
    <definedName name="TotMateriales1.1.3" localSheetId="9">#REF!</definedName>
    <definedName name="TotMateriales1.1.3" localSheetId="5">#REF!</definedName>
    <definedName name="TotMateriales1.1.3" localSheetId="10">#REF!</definedName>
    <definedName name="TotMateriales1.1.3" localSheetId="6">#REF!</definedName>
    <definedName name="TotMateriales1.1.3" localSheetId="13">#REF!</definedName>
    <definedName name="TotMateriales1.1.3" localSheetId="12">#REF!</definedName>
    <definedName name="TotMateriales1.1.3">#REF!</definedName>
    <definedName name="TotMateriales1.2.2.10" localSheetId="9">#REF!</definedName>
    <definedName name="TotMateriales1.2.2.10" localSheetId="5">#REF!</definedName>
    <definedName name="TotMateriales1.2.2.10" localSheetId="10">#REF!</definedName>
    <definedName name="TotMateriales1.2.2.10" localSheetId="6">#REF!</definedName>
    <definedName name="TotMateriales1.2.2.10" localSheetId="13">#REF!</definedName>
    <definedName name="TotMateriales1.2.2.10" localSheetId="12">#REF!</definedName>
    <definedName name="TotMateriales1.2.2.10">#REF!</definedName>
    <definedName name="TotMateriales1.2.2.11" localSheetId="9">#REF!</definedName>
    <definedName name="TotMateriales1.2.2.11" localSheetId="5">#REF!</definedName>
    <definedName name="TotMateriales1.2.2.11" localSheetId="10">#REF!</definedName>
    <definedName name="TotMateriales1.2.2.11" localSheetId="6">#REF!</definedName>
    <definedName name="TotMateriales1.2.2.11" localSheetId="13">#REF!</definedName>
    <definedName name="TotMateriales1.2.2.11" localSheetId="12">#REF!</definedName>
    <definedName name="TotMateriales1.2.2.11">#REF!</definedName>
    <definedName name="TotMateriales1.2.2.3" localSheetId="9">#REF!</definedName>
    <definedName name="TotMateriales1.2.2.3" localSheetId="5">#REF!</definedName>
    <definedName name="TotMateriales1.2.2.3" localSheetId="10">#REF!</definedName>
    <definedName name="TotMateriales1.2.2.3" localSheetId="6">#REF!</definedName>
    <definedName name="TotMateriales1.2.2.3" localSheetId="13">#REF!</definedName>
    <definedName name="TotMateriales1.2.2.3" localSheetId="12">#REF!</definedName>
    <definedName name="TotMateriales1.2.2.3">#REF!</definedName>
    <definedName name="TotMateriales1.2.2.4" localSheetId="9">#REF!</definedName>
    <definedName name="TotMateriales1.2.2.4" localSheetId="5">#REF!</definedName>
    <definedName name="TotMateriales1.2.2.4" localSheetId="10">#REF!</definedName>
    <definedName name="TotMateriales1.2.2.4" localSheetId="6">#REF!</definedName>
    <definedName name="TotMateriales1.2.2.4" localSheetId="13">#REF!</definedName>
    <definedName name="TotMateriales1.2.2.4" localSheetId="12">#REF!</definedName>
    <definedName name="TotMateriales1.2.2.4">#REF!</definedName>
    <definedName name="TotMateriales1.2.2.5" localSheetId="9">#REF!</definedName>
    <definedName name="TotMateriales1.2.2.5" localSheetId="5">#REF!</definedName>
    <definedName name="TotMateriales1.2.2.5" localSheetId="10">#REF!</definedName>
    <definedName name="TotMateriales1.2.2.5" localSheetId="6">#REF!</definedName>
    <definedName name="TotMateriales1.2.2.5" localSheetId="13">#REF!</definedName>
    <definedName name="TotMateriales1.2.2.5" localSheetId="12">#REF!</definedName>
    <definedName name="TotMateriales1.2.2.5">#REF!</definedName>
    <definedName name="TotMateriales1.2.2.6" localSheetId="9">#REF!</definedName>
    <definedName name="TotMateriales1.2.2.6" localSheetId="5">#REF!</definedName>
    <definedName name="TotMateriales1.2.2.6" localSheetId="10">#REF!</definedName>
    <definedName name="TotMateriales1.2.2.6" localSheetId="6">#REF!</definedName>
    <definedName name="TotMateriales1.2.2.6" localSheetId="13">#REF!</definedName>
    <definedName name="TotMateriales1.2.2.6" localSheetId="12">#REF!</definedName>
    <definedName name="TotMateriales1.2.2.6">#REF!</definedName>
    <definedName name="TotMateriales1.2.2.7" localSheetId="9">#REF!</definedName>
    <definedName name="TotMateriales1.2.2.7" localSheetId="5">#REF!</definedName>
    <definedName name="TotMateriales1.2.2.7" localSheetId="10">#REF!</definedName>
    <definedName name="TotMateriales1.2.2.7" localSheetId="6">#REF!</definedName>
    <definedName name="TotMateriales1.2.2.7" localSheetId="13">#REF!</definedName>
    <definedName name="TotMateriales1.2.2.7" localSheetId="12">#REF!</definedName>
    <definedName name="TotMateriales1.2.2.7">#REF!</definedName>
    <definedName name="TotMateriales1.2.2.8" localSheetId="9">#REF!</definedName>
    <definedName name="TotMateriales1.2.2.8" localSheetId="5">#REF!</definedName>
    <definedName name="TotMateriales1.2.2.8" localSheetId="10">#REF!</definedName>
    <definedName name="TotMateriales1.2.2.8" localSheetId="6">#REF!</definedName>
    <definedName name="TotMateriales1.2.2.8" localSheetId="13">#REF!</definedName>
    <definedName name="TotMateriales1.2.2.8" localSheetId="12">#REF!</definedName>
    <definedName name="TotMateriales1.2.2.8">#REF!</definedName>
    <definedName name="TotMateriales1.2.2.9" localSheetId="9">#REF!</definedName>
    <definedName name="TotMateriales1.2.2.9" localSheetId="5">#REF!</definedName>
    <definedName name="TotMateriales1.2.2.9" localSheetId="10">#REF!</definedName>
    <definedName name="TotMateriales1.2.2.9" localSheetId="6">#REF!</definedName>
    <definedName name="TotMateriales1.2.2.9" localSheetId="13">#REF!</definedName>
    <definedName name="TotMateriales1.2.2.9" localSheetId="12">#REF!</definedName>
    <definedName name="TotMateriales1.2.2.9">#REF!</definedName>
    <definedName name="TotMateriales1.2.3.1" localSheetId="9">#REF!</definedName>
    <definedName name="TotMateriales1.2.3.1" localSheetId="5">#REF!</definedName>
    <definedName name="TotMateriales1.2.3.1" localSheetId="10">#REF!</definedName>
    <definedName name="TotMateriales1.2.3.1" localSheetId="6">#REF!</definedName>
    <definedName name="TotMateriales1.2.3.1" localSheetId="13">#REF!</definedName>
    <definedName name="TotMateriales1.2.3.1" localSheetId="12">#REF!</definedName>
    <definedName name="TotMateriales1.2.3.1">#REF!</definedName>
    <definedName name="TotMateriales1.2.3.3" localSheetId="9">#REF!</definedName>
    <definedName name="TotMateriales1.2.3.3" localSheetId="5">#REF!</definedName>
    <definedName name="TotMateriales1.2.3.3" localSheetId="10">#REF!</definedName>
    <definedName name="TotMateriales1.2.3.3" localSheetId="6">#REF!</definedName>
    <definedName name="TotMateriales1.2.3.3" localSheetId="13">#REF!</definedName>
    <definedName name="TotMateriales1.2.3.3" localSheetId="12">#REF!</definedName>
    <definedName name="TotMateriales1.2.3.3">#REF!</definedName>
    <definedName name="TotMateriales1.2.3.4" localSheetId="9">#REF!</definedName>
    <definedName name="TotMateriales1.2.3.4" localSheetId="5">#REF!</definedName>
    <definedName name="TotMateriales1.2.3.4" localSheetId="10">#REF!</definedName>
    <definedName name="TotMateriales1.2.3.4" localSheetId="6">#REF!</definedName>
    <definedName name="TotMateriales1.2.3.4" localSheetId="13">#REF!</definedName>
    <definedName name="TotMateriales1.2.3.4" localSheetId="12">#REF!</definedName>
    <definedName name="TotMateriales1.2.3.4">#REF!</definedName>
    <definedName name="TotMateriales1.3.2" localSheetId="9">#REF!</definedName>
    <definedName name="TotMateriales1.3.2" localSheetId="5">#REF!</definedName>
    <definedName name="TotMateriales1.3.2" localSheetId="10">#REF!</definedName>
    <definedName name="TotMateriales1.3.2" localSheetId="6">#REF!</definedName>
    <definedName name="TotMateriales1.3.2" localSheetId="13">#REF!</definedName>
    <definedName name="TotMateriales1.3.2" localSheetId="12">#REF!</definedName>
    <definedName name="TotMateriales1.3.2">#REF!</definedName>
    <definedName name="TotTransportes1.1.3" localSheetId="9">#REF!</definedName>
    <definedName name="TotTransportes1.1.3" localSheetId="5">#REF!</definedName>
    <definedName name="TotTransportes1.1.3" localSheetId="10">#REF!</definedName>
    <definedName name="TotTransportes1.1.3" localSheetId="6">#REF!</definedName>
    <definedName name="TotTransportes1.1.3" localSheetId="13">#REF!</definedName>
    <definedName name="TotTransportes1.1.3" localSheetId="12">#REF!</definedName>
    <definedName name="TotTransportes1.1.3">#REF!</definedName>
    <definedName name="TotTransportes1.2.2.10" localSheetId="9">#REF!</definedName>
    <definedName name="TotTransportes1.2.2.10" localSheetId="5">#REF!</definedName>
    <definedName name="TotTransportes1.2.2.10" localSheetId="10">#REF!</definedName>
    <definedName name="TotTransportes1.2.2.10" localSheetId="6">#REF!</definedName>
    <definedName name="TotTransportes1.2.2.10" localSheetId="13">#REF!</definedName>
    <definedName name="TotTransportes1.2.2.10" localSheetId="12">#REF!</definedName>
    <definedName name="TotTransportes1.2.2.10">#REF!</definedName>
    <definedName name="TotTransportes1.2.2.11" localSheetId="9">#REF!</definedName>
    <definedName name="TotTransportes1.2.2.11" localSheetId="5">#REF!</definedName>
    <definedName name="TotTransportes1.2.2.11" localSheetId="10">#REF!</definedName>
    <definedName name="TotTransportes1.2.2.11" localSheetId="6">#REF!</definedName>
    <definedName name="TotTransportes1.2.2.11" localSheetId="13">#REF!</definedName>
    <definedName name="TotTransportes1.2.2.11" localSheetId="12">#REF!</definedName>
    <definedName name="TotTransportes1.2.2.11">#REF!</definedName>
    <definedName name="TotTransportes1.2.2.3" localSheetId="9">#REF!</definedName>
    <definedName name="TotTransportes1.2.2.3" localSheetId="5">#REF!</definedName>
    <definedName name="TotTransportes1.2.2.3" localSheetId="10">#REF!</definedName>
    <definedName name="TotTransportes1.2.2.3" localSheetId="6">#REF!</definedName>
    <definedName name="TotTransportes1.2.2.3" localSheetId="13">#REF!</definedName>
    <definedName name="TotTransportes1.2.2.3" localSheetId="12">#REF!</definedName>
    <definedName name="TotTransportes1.2.2.3">#REF!</definedName>
    <definedName name="TotTransportes1.2.2.4" localSheetId="9">#REF!</definedName>
    <definedName name="TotTransportes1.2.2.4" localSheetId="5">#REF!</definedName>
    <definedName name="TotTransportes1.2.2.4" localSheetId="10">#REF!</definedName>
    <definedName name="TotTransportes1.2.2.4" localSheetId="6">#REF!</definedName>
    <definedName name="TotTransportes1.2.2.4" localSheetId="13">#REF!</definedName>
    <definedName name="TotTransportes1.2.2.4" localSheetId="12">#REF!</definedName>
    <definedName name="TotTransportes1.2.2.4">#REF!</definedName>
    <definedName name="TotTransportes1.2.2.5" localSheetId="9">#REF!</definedName>
    <definedName name="TotTransportes1.2.2.5" localSheetId="5">#REF!</definedName>
    <definedName name="TotTransportes1.2.2.5" localSheetId="10">#REF!</definedName>
    <definedName name="TotTransportes1.2.2.5" localSheetId="6">#REF!</definedName>
    <definedName name="TotTransportes1.2.2.5" localSheetId="13">#REF!</definedName>
    <definedName name="TotTransportes1.2.2.5" localSheetId="12">#REF!</definedName>
    <definedName name="TotTransportes1.2.2.5">#REF!</definedName>
    <definedName name="TotTransportes1.2.2.6" localSheetId="9">#REF!</definedName>
    <definedName name="TotTransportes1.2.2.6" localSheetId="5">#REF!</definedName>
    <definedName name="TotTransportes1.2.2.6" localSheetId="10">#REF!</definedName>
    <definedName name="TotTransportes1.2.2.6" localSheetId="6">#REF!</definedName>
    <definedName name="TotTransportes1.2.2.6" localSheetId="13">#REF!</definedName>
    <definedName name="TotTransportes1.2.2.6" localSheetId="12">#REF!</definedName>
    <definedName name="TotTransportes1.2.2.6">#REF!</definedName>
    <definedName name="TotTransportes1.2.2.7" localSheetId="9">#REF!</definedName>
    <definedName name="TotTransportes1.2.2.7" localSheetId="5">#REF!</definedName>
    <definedName name="TotTransportes1.2.2.7" localSheetId="10">#REF!</definedName>
    <definedName name="TotTransportes1.2.2.7" localSheetId="6">#REF!</definedName>
    <definedName name="TotTransportes1.2.2.7" localSheetId="13">#REF!</definedName>
    <definedName name="TotTransportes1.2.2.7" localSheetId="12">#REF!</definedName>
    <definedName name="TotTransportes1.2.2.7">#REF!</definedName>
    <definedName name="TotTransportes1.2.2.8" localSheetId="9">#REF!</definedName>
    <definedName name="TotTransportes1.2.2.8" localSheetId="5">#REF!</definedName>
    <definedName name="TotTransportes1.2.2.8" localSheetId="10">#REF!</definedName>
    <definedName name="TotTransportes1.2.2.8" localSheetId="6">#REF!</definedName>
    <definedName name="TotTransportes1.2.2.8" localSheetId="13">#REF!</definedName>
    <definedName name="TotTransportes1.2.2.8" localSheetId="12">#REF!</definedName>
    <definedName name="TotTransportes1.2.2.8">#REF!</definedName>
    <definedName name="TotTransportes1.2.2.9" localSheetId="9">#REF!</definedName>
    <definedName name="TotTransportes1.2.2.9" localSheetId="5">#REF!</definedName>
    <definedName name="TotTransportes1.2.2.9" localSheetId="10">#REF!</definedName>
    <definedName name="TotTransportes1.2.2.9" localSheetId="6">#REF!</definedName>
    <definedName name="TotTransportes1.2.2.9" localSheetId="13">#REF!</definedName>
    <definedName name="TotTransportes1.2.2.9" localSheetId="12">#REF!</definedName>
    <definedName name="TotTransportes1.2.2.9">#REF!</definedName>
    <definedName name="TotTransportes1.2.3.1" localSheetId="9">#REF!</definedName>
    <definedName name="TotTransportes1.2.3.1" localSheetId="5">#REF!</definedName>
    <definedName name="TotTransportes1.2.3.1" localSheetId="10">#REF!</definedName>
    <definedName name="TotTransportes1.2.3.1" localSheetId="6">#REF!</definedName>
    <definedName name="TotTransportes1.2.3.1" localSheetId="13">#REF!</definedName>
    <definedName name="TotTransportes1.2.3.1" localSheetId="12">#REF!</definedName>
    <definedName name="TotTransportes1.2.3.1">#REF!</definedName>
    <definedName name="TotTransportes1.2.3.3" localSheetId="9">#REF!</definedName>
    <definedName name="TotTransportes1.2.3.3" localSheetId="5">#REF!</definedName>
    <definedName name="TotTransportes1.2.3.3" localSheetId="10">#REF!</definedName>
    <definedName name="TotTransportes1.2.3.3" localSheetId="6">#REF!</definedName>
    <definedName name="TotTransportes1.2.3.3" localSheetId="13">#REF!</definedName>
    <definedName name="TotTransportes1.2.3.3" localSheetId="12">#REF!</definedName>
    <definedName name="TotTransportes1.2.3.3">#REF!</definedName>
    <definedName name="TotTransportes1.2.3.4" localSheetId="9">#REF!</definedName>
    <definedName name="TotTransportes1.2.3.4" localSheetId="5">#REF!</definedName>
    <definedName name="TotTransportes1.2.3.4" localSheetId="10">#REF!</definedName>
    <definedName name="TotTransportes1.2.3.4" localSheetId="6">#REF!</definedName>
    <definedName name="TotTransportes1.2.3.4" localSheetId="13">#REF!</definedName>
    <definedName name="TotTransportes1.2.3.4" localSheetId="12">#REF!</definedName>
    <definedName name="TotTransportes1.2.3.4">#REF!</definedName>
    <definedName name="TotTransportes1.3.2" localSheetId="9">#REF!</definedName>
    <definedName name="TotTransportes1.3.2" localSheetId="5">#REF!</definedName>
    <definedName name="TotTransportes1.3.2" localSheetId="10">#REF!</definedName>
    <definedName name="TotTransportes1.3.2" localSheetId="6">#REF!</definedName>
    <definedName name="TotTransportes1.3.2" localSheetId="13">#REF!</definedName>
    <definedName name="TotTransportes1.3.2" localSheetId="12">#REF!</definedName>
    <definedName name="TotTransportes1.3.2">#REF!</definedName>
    <definedName name="Tp" localSheetId="9">#REF!</definedName>
    <definedName name="Tp" localSheetId="5">#REF!</definedName>
    <definedName name="Tp" localSheetId="10">#REF!</definedName>
    <definedName name="Tp" localSheetId="6">#REF!</definedName>
    <definedName name="Tp" localSheetId="13">#REF!</definedName>
    <definedName name="Tp" localSheetId="12">#REF!</definedName>
    <definedName name="Tp">#REF!</definedName>
    <definedName name="tpte" localSheetId="9">#REF!</definedName>
    <definedName name="tpte" localSheetId="5">#REF!</definedName>
    <definedName name="tpte" localSheetId="10">#REF!</definedName>
    <definedName name="tpte" localSheetId="6">#REF!</definedName>
    <definedName name="tpte" localSheetId="13">#REF!</definedName>
    <definedName name="tpte" localSheetId="12">#REF!</definedName>
    <definedName name="tpte">#REF!</definedName>
    <definedName name="tptee" localSheetId="9">#REF!</definedName>
    <definedName name="tptee" localSheetId="5">#REF!</definedName>
    <definedName name="tptee" localSheetId="10">#REF!</definedName>
    <definedName name="tptee" localSheetId="6">#REF!</definedName>
    <definedName name="tptee" localSheetId="13">#REF!</definedName>
    <definedName name="tptee" localSheetId="12">#REF!</definedName>
    <definedName name="tptee">#REF!</definedName>
    <definedName name="Tq" localSheetId="9">#REF!</definedName>
    <definedName name="Tq" localSheetId="5">#REF!</definedName>
    <definedName name="Tq" localSheetId="10">#REF!</definedName>
    <definedName name="Tq" localSheetId="6">#REF!</definedName>
    <definedName name="Tq" localSheetId="13">#REF!</definedName>
    <definedName name="Tq" localSheetId="12">#REF!</definedName>
    <definedName name="Tq">#REF!</definedName>
    <definedName name="tr" localSheetId="9" hidden="1">{"TAB1",#N/A,TRUE,"GENERAL";"TAB2",#N/A,TRUE,"GENERAL";"TAB3",#N/A,TRUE,"GENERAL";"TAB4",#N/A,TRUE,"GENERAL";"TAB5",#N/A,TRUE,"GENERAL"}</definedName>
    <definedName name="tr" localSheetId="5" hidden="1">{"TAB1",#N/A,TRUE,"GENERAL";"TAB2",#N/A,TRUE,"GENERAL";"TAB3",#N/A,TRUE,"GENERAL";"TAB4",#N/A,TRUE,"GENERAL";"TAB5",#N/A,TRUE,"GENERAL"}</definedName>
    <definedName name="tr" localSheetId="10" hidden="1">{"TAB1",#N/A,TRUE,"GENERAL";"TAB2",#N/A,TRUE,"GENERAL";"TAB3",#N/A,TRUE,"GENERAL";"TAB4",#N/A,TRUE,"GENERAL";"TAB5",#N/A,TRUE,"GENERAL"}</definedName>
    <definedName name="tr" localSheetId="6" hidden="1">{"TAB1",#N/A,TRUE,"GENERAL";"TAB2",#N/A,TRUE,"GENERAL";"TAB3",#N/A,TRUE,"GENERAL";"TAB4",#N/A,TRUE,"GENERAL";"TAB5",#N/A,TRUE,"GENERAL"}</definedName>
    <definedName name="tr" localSheetId="13" hidden="1">{"TAB1",#N/A,TRUE,"GENERAL";"TAB2",#N/A,TRUE,"GENERAL";"TAB3",#N/A,TRUE,"GENERAL";"TAB4",#N/A,TRUE,"GENERAL";"TAB5",#N/A,TRUE,"GENERAL"}</definedName>
    <definedName name="tr" localSheetId="12" hidden="1">{"TAB1",#N/A,TRUE,"GENERAL";"TAB2",#N/A,TRUE,"GENERAL";"TAB3",#N/A,TRUE,"GENERAL";"TAB4",#N/A,TRUE,"GENERAL";"TAB5",#N/A,TRUE,"GENERAL"}</definedName>
    <definedName name="Tr">#REF!</definedName>
    <definedName name="TRAB" localSheetId="10">#REF!</definedName>
    <definedName name="TRAB" localSheetId="12">[25]INSUMOS!$D$932</definedName>
    <definedName name="TRAB">#REF!</definedName>
    <definedName name="TRAFO">#N/A</definedName>
    <definedName name="Tramite" localSheetId="12">#REF!</definedName>
    <definedName name="Tramite">#REF!</definedName>
    <definedName name="Tramites" localSheetId="9">#REF!</definedName>
    <definedName name="Tramites" localSheetId="5">#REF!</definedName>
    <definedName name="Tramites" localSheetId="10">#REF!</definedName>
    <definedName name="Tramites" localSheetId="6">#REF!</definedName>
    <definedName name="Tramites" localSheetId="13">#REF!</definedName>
    <definedName name="Tramites" localSheetId="12">#REF!</definedName>
    <definedName name="Tramites">#REF!</definedName>
    <definedName name="TramitesCostos" localSheetId="9">#REF!</definedName>
    <definedName name="TramitesCostos" localSheetId="5">#REF!</definedName>
    <definedName name="TramitesCostos" localSheetId="10">#REF!</definedName>
    <definedName name="TramitesCostos" localSheetId="6">#REF!</definedName>
    <definedName name="TramitesCostos" localSheetId="13">#REF!</definedName>
    <definedName name="TramitesCostos" localSheetId="12">#REF!</definedName>
    <definedName name="TramitesCostos">#REF!</definedName>
    <definedName name="TRAMO">#REF!</definedName>
    <definedName name="TRANSPORI" localSheetId="9" hidden="1">{#N/A,#N/A,TRUE,"INGENIERIA";#N/A,#N/A,TRUE,"COMPRAS";#N/A,#N/A,TRUE,"DIRECCION";#N/A,#N/A,TRUE,"RESUMEN"}</definedName>
    <definedName name="TRANSPORI" localSheetId="5" hidden="1">{#N/A,#N/A,TRUE,"INGENIERIA";#N/A,#N/A,TRUE,"COMPRAS";#N/A,#N/A,TRUE,"DIRECCION";#N/A,#N/A,TRUE,"RESUMEN"}</definedName>
    <definedName name="TRANSPORI" localSheetId="10" hidden="1">{#N/A,#N/A,TRUE,"INGENIERIA";#N/A,#N/A,TRUE,"COMPRAS";#N/A,#N/A,TRUE,"DIRECCION";#N/A,#N/A,TRUE,"RESUMEN"}</definedName>
    <definedName name="TRANSPORI" localSheetId="6" hidden="1">{#N/A,#N/A,TRUE,"INGENIERIA";#N/A,#N/A,TRUE,"COMPRAS";#N/A,#N/A,TRUE,"DIRECCION";#N/A,#N/A,TRUE,"RESUMEN"}</definedName>
    <definedName name="TRANSPORI" localSheetId="13" hidden="1">{#N/A,#N/A,TRUE,"INGENIERIA";#N/A,#N/A,TRUE,"COMPRAS";#N/A,#N/A,TRUE,"DIRECCION";#N/A,#N/A,TRUE,"RESUMEN"}</definedName>
    <definedName name="TRANSPORI" localSheetId="12" hidden="1">{#N/A,#N/A,TRUE,"INGENIERIA";#N/A,#N/A,TRUE,"COMPRAS";#N/A,#N/A,TRUE,"DIRECCION";#N/A,#N/A,TRUE,"RESUMEN"}</definedName>
    <definedName name="TRANSPORI" hidden="1">{#N/A,#N/A,TRUE,"INGENIERIA";#N/A,#N/A,TRUE,"COMPRAS";#N/A,#N/A,TRUE,"DIRECCION";#N/A,#N/A,TRUE,"RESUMEN"}</definedName>
    <definedName name="transporiito" localSheetId="9" hidden="1">{#N/A,#N/A,TRUE,"INGENIERIA";#N/A,#N/A,TRUE,"COMPRAS";#N/A,#N/A,TRUE,"DIRECCION";#N/A,#N/A,TRUE,"RESUMEN"}</definedName>
    <definedName name="transporiito" localSheetId="5" hidden="1">{#N/A,#N/A,TRUE,"INGENIERIA";#N/A,#N/A,TRUE,"COMPRAS";#N/A,#N/A,TRUE,"DIRECCION";#N/A,#N/A,TRUE,"RESUMEN"}</definedName>
    <definedName name="transporiito" localSheetId="10" hidden="1">{#N/A,#N/A,TRUE,"INGENIERIA";#N/A,#N/A,TRUE,"COMPRAS";#N/A,#N/A,TRUE,"DIRECCION";#N/A,#N/A,TRUE,"RESUMEN"}</definedName>
    <definedName name="transporiito" localSheetId="6" hidden="1">{#N/A,#N/A,TRUE,"INGENIERIA";#N/A,#N/A,TRUE,"COMPRAS";#N/A,#N/A,TRUE,"DIRECCION";#N/A,#N/A,TRUE,"RESUMEN"}</definedName>
    <definedName name="transporiito" localSheetId="13" hidden="1">{#N/A,#N/A,TRUE,"INGENIERIA";#N/A,#N/A,TRUE,"COMPRAS";#N/A,#N/A,TRUE,"DIRECCION";#N/A,#N/A,TRUE,"RESUMEN"}</definedName>
    <definedName name="transporiito" localSheetId="12" hidden="1">{#N/A,#N/A,TRUE,"INGENIERIA";#N/A,#N/A,TRUE,"COMPRAS";#N/A,#N/A,TRUE,"DIRECCION";#N/A,#N/A,TRUE,"RESUMEN"}</definedName>
    <definedName name="transporiito" hidden="1">{#N/A,#N/A,TRUE,"INGENIERIA";#N/A,#N/A,TRUE,"COMPRAS";#N/A,#N/A,TRUE,"DIRECCION";#N/A,#N/A,TRUE,"RESUMEN"}</definedName>
    <definedName name="Transporte" localSheetId="9">#REF!</definedName>
    <definedName name="Transporte" localSheetId="5">#REF!</definedName>
    <definedName name="Transporte" localSheetId="10">#REF!</definedName>
    <definedName name="Transporte" localSheetId="6">#REF!</definedName>
    <definedName name="Transporte" localSheetId="13">#REF!</definedName>
    <definedName name="TRANSPORTE" localSheetId="12" hidden="1">{#N/A,#N/A,TRUE,"INGENIERIA";#N/A,#N/A,TRUE,"COMPRAS";#N/A,#N/A,TRUE,"DIRECCION";#N/A,#N/A,TRUE,"RESUMEN"}</definedName>
    <definedName name="Transporte">#REF!</definedName>
    <definedName name="trasnporte" localSheetId="9" hidden="1">{#N/A,#N/A,TRUE,"INGENIERIA";#N/A,#N/A,TRUE,"COMPRAS";#N/A,#N/A,TRUE,"DIRECCION";#N/A,#N/A,TRUE,"RESUMEN"}</definedName>
    <definedName name="trasnporte" localSheetId="5" hidden="1">{#N/A,#N/A,TRUE,"INGENIERIA";#N/A,#N/A,TRUE,"COMPRAS";#N/A,#N/A,TRUE,"DIRECCION";#N/A,#N/A,TRUE,"RESUMEN"}</definedName>
    <definedName name="trasnporte" localSheetId="10" hidden="1">{#N/A,#N/A,TRUE,"INGENIERIA";#N/A,#N/A,TRUE,"COMPRAS";#N/A,#N/A,TRUE,"DIRECCION";#N/A,#N/A,TRUE,"RESUMEN"}</definedName>
    <definedName name="trasnporte" localSheetId="6" hidden="1">{#N/A,#N/A,TRUE,"INGENIERIA";#N/A,#N/A,TRUE,"COMPRAS";#N/A,#N/A,TRUE,"DIRECCION";#N/A,#N/A,TRUE,"RESUMEN"}</definedName>
    <definedName name="trasnporte" localSheetId="13" hidden="1">{#N/A,#N/A,TRUE,"INGENIERIA";#N/A,#N/A,TRUE,"COMPRAS";#N/A,#N/A,TRUE,"DIRECCION";#N/A,#N/A,TRUE,"RESUMEN"}</definedName>
    <definedName name="trasnporte" localSheetId="12" hidden="1">{#N/A,#N/A,TRUE,"INGENIERIA";#N/A,#N/A,TRUE,"COMPRAS";#N/A,#N/A,TRUE,"DIRECCION";#N/A,#N/A,TRUE,"RESUMEN"}</definedName>
    <definedName name="trasnporte" hidden="1">{#N/A,#N/A,TRUE,"INGENIERIA";#N/A,#N/A,TRUE,"COMPRAS";#N/A,#N/A,TRUE,"DIRECCION";#N/A,#N/A,TRUE,"RESUMEN"}</definedName>
    <definedName name="TRAT" localSheetId="9">#REF!</definedName>
    <definedName name="TRAT" localSheetId="10">#REF!</definedName>
    <definedName name="TRAT" localSheetId="6">#REF!</definedName>
    <definedName name="TRAT" localSheetId="12">#REF!</definedName>
    <definedName name="TRAT">#REF!</definedName>
    <definedName name="TRD" localSheetId="9">#REF!</definedName>
    <definedName name="TRD" localSheetId="5">#REF!</definedName>
    <definedName name="TRD" localSheetId="10">#REF!</definedName>
    <definedName name="TRD" localSheetId="6">#REF!</definedName>
    <definedName name="TRD" localSheetId="13">#REF!</definedName>
    <definedName name="TRD" localSheetId="12">#REF!</definedName>
    <definedName name="TRD">#REF!</definedName>
    <definedName name="tres" localSheetId="9">#REF!</definedName>
    <definedName name="tres" localSheetId="5">#REF!</definedName>
    <definedName name="tres" localSheetId="10">#REF!</definedName>
    <definedName name="tres" localSheetId="6">#REF!</definedName>
    <definedName name="tres" localSheetId="13">#REF!</definedName>
    <definedName name="tres" localSheetId="12">#REF!</definedName>
    <definedName name="tres">#REF!</definedName>
    <definedName name="trest" localSheetId="9" hidden="1">{"TAB1",#N/A,TRUE,"GENERAL";"TAB2",#N/A,TRUE,"GENERAL";"TAB3",#N/A,TRUE,"GENERAL";"TAB4",#N/A,TRUE,"GENERAL";"TAB5",#N/A,TRUE,"GENERAL"}</definedName>
    <definedName name="trest" localSheetId="5"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2"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5" hidden="1">{"TAB1",#N/A,TRUE,"GENERAL";"TAB2",#N/A,TRUE,"GENERAL";"TAB3",#N/A,TRUE,"GENERAL";"TAB4",#N/A,TRUE,"GENERAL";"TAB5",#N/A,TRUE,"GENERAL"}</definedName>
    <definedName name="tret" localSheetId="10" hidden="1">{"TAB1",#N/A,TRUE,"GENERAL";"TAB2",#N/A,TRUE,"GENERAL";"TAB3",#N/A,TRUE,"GENERAL";"TAB4",#N/A,TRUE,"GENERAL";"TAB5",#N/A,TRUE,"GENERAL"}</definedName>
    <definedName name="tret" localSheetId="6" hidden="1">{"TAB1",#N/A,TRUE,"GENERAL";"TAB2",#N/A,TRUE,"GENERAL";"TAB3",#N/A,TRUE,"GENERAL";"TAB4",#N/A,TRUE,"GENERAL";"TAB5",#N/A,TRUE,"GENERAL"}</definedName>
    <definedName name="tret" localSheetId="13" hidden="1">{"TAB1",#N/A,TRUE,"GENERAL";"TAB2",#N/A,TRUE,"GENERAL";"TAB3",#N/A,TRUE,"GENERAL";"TAB4",#N/A,TRUE,"GENERAL";"TAB5",#N/A,TRUE,"GENERAL"}</definedName>
    <definedName name="tret" localSheetId="12"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5" hidden="1">{"via1",#N/A,TRUE,"general";"via2",#N/A,TRUE,"general";"via3",#N/A,TRUE,"general"}</definedName>
    <definedName name="trh" localSheetId="10" hidden="1">{"via1",#N/A,TRUE,"general";"via2",#N/A,TRUE,"general";"via3",#N/A,TRUE,"general"}</definedName>
    <definedName name="trh" localSheetId="6" hidden="1">{"via1",#N/A,TRUE,"general";"via2",#N/A,TRUE,"general";"via3",#N/A,TRUE,"general"}</definedName>
    <definedName name="trh" localSheetId="13" hidden="1">{"via1",#N/A,TRUE,"general";"via2",#N/A,TRUE,"general";"via3",#N/A,TRUE,"general"}</definedName>
    <definedName name="trh" localSheetId="12"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5" hidden="1">{"via1",#N/A,TRUE,"general";"via2",#N/A,TRUE,"general";"via3",#N/A,TRUE,"general"}</definedName>
    <definedName name="trhfh" localSheetId="10" hidden="1">{"via1",#N/A,TRUE,"general";"via2",#N/A,TRUE,"general";"via3",#N/A,TRUE,"general"}</definedName>
    <definedName name="trhfh" localSheetId="6" hidden="1">{"via1",#N/A,TRUE,"general";"via2",#N/A,TRUE,"general";"via3",#N/A,TRUE,"general"}</definedName>
    <definedName name="trhfh" localSheetId="13" hidden="1">{"via1",#N/A,TRUE,"general";"via2",#N/A,TRUE,"general";"via3",#N/A,TRUE,"general"}</definedName>
    <definedName name="trhfh" localSheetId="12" hidden="1">{"via1",#N/A,TRUE,"general";"via2",#N/A,TRUE,"general";"via3",#N/A,TRUE,"general"}</definedName>
    <definedName name="trhfh" hidden="1">{"via1",#N/A,TRUE,"general";"via2",#N/A,TRUE,"general";"via3",#N/A,TRUE,"general"}</definedName>
    <definedName name="TRIANG">#REF!</definedName>
    <definedName name="trig1" localSheetId="9">#REF!</definedName>
    <definedName name="trig1" localSheetId="5">#REF!</definedName>
    <definedName name="trig1" localSheetId="10">#REF!</definedName>
    <definedName name="trig1" localSheetId="6">#REF!</definedName>
    <definedName name="trig1" localSheetId="13">#REF!</definedName>
    <definedName name="trig1" localSheetId="12">#REF!</definedName>
    <definedName name="trig1">#REF!</definedName>
    <definedName name="trig2" localSheetId="9">#REF!</definedName>
    <definedName name="trig2" localSheetId="5">#REF!</definedName>
    <definedName name="trig2" localSheetId="10">#REF!</definedName>
    <definedName name="trig2" localSheetId="6">#REF!</definedName>
    <definedName name="trig2" localSheetId="13">#REF!</definedName>
    <definedName name="trig2" localSheetId="12">#REF!</definedName>
    <definedName name="trig2">#REF!</definedName>
    <definedName name="trig3" localSheetId="9">#REF!</definedName>
    <definedName name="trig3" localSheetId="5">#REF!</definedName>
    <definedName name="trig3" localSheetId="10">#REF!</definedName>
    <definedName name="trig3" localSheetId="6">#REF!</definedName>
    <definedName name="trig3" localSheetId="13">#REF!</definedName>
    <definedName name="trig3" localSheetId="12">#REF!</definedName>
    <definedName name="trig3">#REF!</definedName>
    <definedName name="trig4" localSheetId="9">#REF!</definedName>
    <definedName name="trig4" localSheetId="5">#REF!</definedName>
    <definedName name="trig4" localSheetId="10">#REF!</definedName>
    <definedName name="trig4" localSheetId="6">#REF!</definedName>
    <definedName name="trig4" localSheetId="13">#REF!</definedName>
    <definedName name="trig4" localSheetId="12">#REF!</definedName>
    <definedName name="trig4">#REF!</definedName>
    <definedName name="trig5" localSheetId="9">#REF!</definedName>
    <definedName name="trig5" localSheetId="5">#REF!</definedName>
    <definedName name="trig5" localSheetId="10">#REF!</definedName>
    <definedName name="trig5" localSheetId="6">#REF!</definedName>
    <definedName name="trig5" localSheetId="13">#REF!</definedName>
    <definedName name="trig5" localSheetId="12">#REF!</definedName>
    <definedName name="trig5">#REF!</definedName>
    <definedName name="trimestre1" localSheetId="10">#REF!</definedName>
    <definedName name="trimestre1" localSheetId="12">'[27]ESTADO RED'!$E$8</definedName>
    <definedName name="trimestre1">#REF!</definedName>
    <definedName name="TRIPLEX" localSheetId="9">#REF!</definedName>
    <definedName name="TRIPLEX" localSheetId="5">#REF!</definedName>
    <definedName name="TRIPLEX" localSheetId="10">#REF!</definedName>
    <definedName name="TRIPLEX" localSheetId="6">#REF!</definedName>
    <definedName name="TRIPLEX" localSheetId="13">#REF!</definedName>
    <definedName name="TRIPLEX" localSheetId="12">#REF!</definedName>
    <definedName name="TRIPLEX">#REF!</definedName>
    <definedName name="TRITURADO" localSheetId="10">#REF!</definedName>
    <definedName name="TRITURADO" localSheetId="12">[108]Hoja7!$B$15</definedName>
    <definedName name="TRITURADO">#REF!</definedName>
    <definedName name="trjfgjh" localSheetId="9" hidden="1">{"via1",#N/A,TRUE,"general";"via2",#N/A,TRUE,"general";"via3",#N/A,TRUE,"general"}</definedName>
    <definedName name="trjfgjh" localSheetId="5" hidden="1">{"via1",#N/A,TRUE,"general";"via2",#N/A,TRUE,"general";"via3",#N/A,TRUE,"general"}</definedName>
    <definedName name="trjfgjh" localSheetId="10" hidden="1">{"via1",#N/A,TRUE,"general";"via2",#N/A,TRUE,"general";"via3",#N/A,TRUE,"general"}</definedName>
    <definedName name="trjfgjh" localSheetId="6" hidden="1">{"via1",#N/A,TRUE,"general";"via2",#N/A,TRUE,"general";"via3",#N/A,TRUE,"general"}</definedName>
    <definedName name="trjfgjh" localSheetId="13" hidden="1">{"via1",#N/A,TRUE,"general";"via2",#N/A,TRUE,"general";"via3",#N/A,TRUE,"general"}</definedName>
    <definedName name="trjfgjh" localSheetId="12" hidden="1">{"via1",#N/A,TRUE,"general";"via2",#N/A,TRUE,"general";"via3",#N/A,TRUE,"general"}</definedName>
    <definedName name="trjfgjh" hidden="1">{"via1",#N/A,TRUE,"general";"via2",#N/A,TRUE,"general";"via3",#N/A,TRUE,"general"}</definedName>
    <definedName name="trtr" localSheetId="9" hidden="1">{#N/A,#N/A,TRUE,"INGENIERIA";#N/A,#N/A,TRUE,"COMPRAS";#N/A,#N/A,TRUE,"DIRECCION";#N/A,#N/A,TRUE,"RESUMEN"}</definedName>
    <definedName name="trtr" localSheetId="5" hidden="1">{#N/A,#N/A,TRUE,"INGENIERIA";#N/A,#N/A,TRUE,"COMPRAS";#N/A,#N/A,TRUE,"DIRECCION";#N/A,#N/A,TRUE,"RESUMEN"}</definedName>
    <definedName name="trtr" localSheetId="10" hidden="1">{#N/A,#N/A,TRUE,"INGENIERIA";#N/A,#N/A,TRUE,"COMPRAS";#N/A,#N/A,TRUE,"DIRECCION";#N/A,#N/A,TRUE,"RESUMEN"}</definedName>
    <definedName name="trtr" localSheetId="6" hidden="1">{#N/A,#N/A,TRUE,"INGENIERIA";#N/A,#N/A,TRUE,"COMPRAS";#N/A,#N/A,TRUE,"DIRECCION";#N/A,#N/A,TRUE,"RESUMEN"}</definedName>
    <definedName name="trtr" localSheetId="13" hidden="1">{#N/A,#N/A,TRUE,"INGENIERIA";#N/A,#N/A,TRUE,"COMPRAS";#N/A,#N/A,TRUE,"DIRECCION";#N/A,#N/A,TRUE,"RESUMEN"}</definedName>
    <definedName name="trtr" localSheetId="12" hidden="1">{#N/A,#N/A,TRUE,"INGENIERIA";#N/A,#N/A,TRUE,"COMPRAS";#N/A,#N/A,TRUE,"DIRECCION";#N/A,#N/A,TRUE,"RESUMEN"}</definedName>
    <definedName name="trtr" hidden="1">{#N/A,#N/A,TRUE,"INGENIERIA";#N/A,#N/A,TRUE,"COMPRAS";#N/A,#N/A,TRUE,"DIRECCION";#N/A,#N/A,TRUE,"RESUMEN"}</definedName>
    <definedName name="tru" localSheetId="9" hidden="1">{"via1",#N/A,TRUE,"general";"via2",#N/A,TRUE,"general";"via3",#N/A,TRUE,"general"}</definedName>
    <definedName name="tru" localSheetId="5" hidden="1">{"via1",#N/A,TRUE,"general";"via2",#N/A,TRUE,"general";"via3",#N/A,TRUE,"general"}</definedName>
    <definedName name="tru" localSheetId="10" hidden="1">{"via1",#N/A,TRUE,"general";"via2",#N/A,TRUE,"general";"via3",#N/A,TRUE,"general"}</definedName>
    <definedName name="tru" localSheetId="6" hidden="1">{"via1",#N/A,TRUE,"general";"via2",#N/A,TRUE,"general";"via3",#N/A,TRUE,"general"}</definedName>
    <definedName name="tru" localSheetId="13" hidden="1">{"via1",#N/A,TRUE,"general";"via2",#N/A,TRUE,"general";"via3",#N/A,TRUE,"general"}</definedName>
    <definedName name="tru" localSheetId="12"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5" hidden="1">{"via1",#N/A,TRUE,"general";"via2",#N/A,TRUE,"general";"via3",#N/A,TRUE,"general"}</definedName>
    <definedName name="truds" localSheetId="10" hidden="1">{"via1",#N/A,TRUE,"general";"via2",#N/A,TRUE,"general";"via3",#N/A,TRUE,"general"}</definedName>
    <definedName name="truds" localSheetId="6" hidden="1">{"via1",#N/A,TRUE,"general";"via2",#N/A,TRUE,"general";"via3",#N/A,TRUE,"general"}</definedName>
    <definedName name="truds" localSheetId="13" hidden="1">{"via1",#N/A,TRUE,"general";"via2",#N/A,TRUE,"general";"via3",#N/A,TRUE,"general"}</definedName>
    <definedName name="truds" localSheetId="12"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5" hidden="1">{"via1",#N/A,TRUE,"general";"via2",#N/A,TRUE,"general";"via3",#N/A,TRUE,"general"}</definedName>
    <definedName name="trutu" localSheetId="10" hidden="1">{"via1",#N/A,TRUE,"general";"via2",#N/A,TRUE,"general";"via3",#N/A,TRUE,"general"}</definedName>
    <definedName name="trutu" localSheetId="6" hidden="1">{"via1",#N/A,TRUE,"general";"via2",#N/A,TRUE,"general";"via3",#N/A,TRUE,"general"}</definedName>
    <definedName name="trutu" localSheetId="13" hidden="1">{"via1",#N/A,TRUE,"general";"via2",#N/A,TRUE,"general";"via3",#N/A,TRUE,"general"}</definedName>
    <definedName name="trutu" localSheetId="12"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5" hidden="1">{"via1",#N/A,TRUE,"general";"via2",#N/A,TRUE,"general";"via3",#N/A,TRUE,"general"}</definedName>
    <definedName name="trydfg" localSheetId="10" hidden="1">{"via1",#N/A,TRUE,"general";"via2",#N/A,TRUE,"general";"via3",#N/A,TRUE,"general"}</definedName>
    <definedName name="trydfg" localSheetId="6" hidden="1">{"via1",#N/A,TRUE,"general";"via2",#N/A,TRUE,"general";"via3",#N/A,TRUE,"general"}</definedName>
    <definedName name="trydfg" localSheetId="13" hidden="1">{"via1",#N/A,TRUE,"general";"via2",#N/A,TRUE,"general";"via3",#N/A,TRUE,"general"}</definedName>
    <definedName name="trydfg" localSheetId="12"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5" hidden="1">{"via1",#N/A,TRUE,"general";"via2",#N/A,TRUE,"general";"via3",#N/A,TRUE,"general"}</definedName>
    <definedName name="trydtrygf" localSheetId="10" hidden="1">{"via1",#N/A,TRUE,"general";"via2",#N/A,TRUE,"general";"via3",#N/A,TRUE,"general"}</definedName>
    <definedName name="trydtrygf" localSheetId="6" hidden="1">{"via1",#N/A,TRUE,"general";"via2",#N/A,TRUE,"general";"via3",#N/A,TRUE,"general"}</definedName>
    <definedName name="trydtrygf" localSheetId="13" hidden="1">{"via1",#N/A,TRUE,"general";"via2",#N/A,TRUE,"general";"via3",#N/A,TRUE,"general"}</definedName>
    <definedName name="trydtrygf" localSheetId="12"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2"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5"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2"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5" hidden="1">{"via1",#N/A,TRUE,"general";"via2",#N/A,TRUE,"general";"via3",#N/A,TRUE,"general"}</definedName>
    <definedName name="tryrth" localSheetId="10" hidden="1">{"via1",#N/A,TRUE,"general";"via2",#N/A,TRUE,"general";"via3",#N/A,TRUE,"general"}</definedName>
    <definedName name="tryrth" localSheetId="6" hidden="1">{"via1",#N/A,TRUE,"general";"via2",#N/A,TRUE,"general";"via3",#N/A,TRUE,"general"}</definedName>
    <definedName name="tryrth" localSheetId="13" hidden="1">{"via1",#N/A,TRUE,"general";"via2",#N/A,TRUE,"general";"via3",#N/A,TRUE,"general"}</definedName>
    <definedName name="tryrth" localSheetId="12" hidden="1">{"via1",#N/A,TRUE,"general";"via2",#N/A,TRUE,"general";"via3",#N/A,TRUE,"general"}</definedName>
    <definedName name="tryrth" hidden="1">{"via1",#N/A,TRUE,"general";"via2",#N/A,TRUE,"general";"via3",#N/A,TRUE,"general"}</definedName>
    <definedName name="Ts" localSheetId="9">#REF!</definedName>
    <definedName name="Ts" localSheetId="5">#REF!</definedName>
    <definedName name="Ts" localSheetId="10">#REF!</definedName>
    <definedName name="Ts" localSheetId="6">#REF!</definedName>
    <definedName name="Ts" localSheetId="13">#REF!</definedName>
    <definedName name="Ts" localSheetId="12">#REF!</definedName>
    <definedName name="Ts">#REF!</definedName>
    <definedName name="tsert" localSheetId="9" hidden="1">{"TAB1",#N/A,TRUE,"GENERAL";"TAB2",#N/A,TRUE,"GENERAL";"TAB3",#N/A,TRUE,"GENERAL";"TAB4",#N/A,TRUE,"GENERAL";"TAB5",#N/A,TRUE,"GENERAL"}</definedName>
    <definedName name="tsert" localSheetId="5"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2" hidden="1">{"TAB1",#N/A,TRUE,"GENERAL";"TAB2",#N/A,TRUE,"GENERAL";"TAB3",#N/A,TRUE,"GENERAL";"TAB4",#N/A,TRUE,"GENERAL";"TAB5",#N/A,TRUE,"GENERAL"}</definedName>
    <definedName name="tsert" hidden="1">{"TAB1",#N/A,TRUE,"GENERAL";"TAB2",#N/A,TRUE,"GENERAL";"TAB3",#N/A,TRUE,"GENERAL";"TAB4",#N/A,TRUE,"GENERAL";"TAB5",#N/A,TRUE,"GENERAL"}</definedName>
    <definedName name="Tt" localSheetId="9">#REF!</definedName>
    <definedName name="Tt" localSheetId="5">#REF!</definedName>
    <definedName name="Tt" localSheetId="10">#REF!</definedName>
    <definedName name="Tt" localSheetId="6">#REF!</definedName>
    <definedName name="Tt" localSheetId="13">#REF!</definedName>
    <definedName name="Tt" localSheetId="12">#REF!</definedName>
    <definedName name="Tt">#REF!</definedName>
    <definedName name="TTA" localSheetId="9">#REF!</definedName>
    <definedName name="TTA" localSheetId="5">#REF!</definedName>
    <definedName name="TTA" localSheetId="10">#REF!</definedName>
    <definedName name="TTA" localSheetId="6">#REF!</definedName>
    <definedName name="TTA" localSheetId="13">#REF!</definedName>
    <definedName name="TTA" localSheetId="12">#REF!</definedName>
    <definedName name="TTA">#REF!</definedName>
    <definedName name="TTB" localSheetId="9">#REF!</definedName>
    <definedName name="TTB" localSheetId="5">#REF!</definedName>
    <definedName name="TTB" localSheetId="10">#REF!</definedName>
    <definedName name="TTB" localSheetId="6">#REF!</definedName>
    <definedName name="TTB" localSheetId="13">#REF!</definedName>
    <definedName name="TTB" localSheetId="12">#REF!</definedName>
    <definedName name="TTB">#REF!</definedName>
    <definedName name="TTC" localSheetId="9">#REF!</definedName>
    <definedName name="TTC" localSheetId="5">#REF!</definedName>
    <definedName name="TTC" localSheetId="10">#REF!</definedName>
    <definedName name="TTC" localSheetId="6">#REF!</definedName>
    <definedName name="TTC" localSheetId="13">#REF!</definedName>
    <definedName name="TTC" localSheetId="12">#REF!</definedName>
    <definedName name="TTC">#REF!</definedName>
    <definedName name="ttcase" localSheetId="9">#REF!</definedName>
    <definedName name="ttcase" localSheetId="5">#REF!</definedName>
    <definedName name="ttcase" localSheetId="10">#REF!</definedName>
    <definedName name="ttcase" localSheetId="6">#REF!</definedName>
    <definedName name="ttcase" localSheetId="13">#REF!</definedName>
    <definedName name="ttcase" localSheetId="12">#REF!</definedName>
    <definedName name="ttcase">#REF!</definedName>
    <definedName name="TtCD" localSheetId="9">#REF!</definedName>
    <definedName name="TtCD" localSheetId="5">#REF!</definedName>
    <definedName name="TtCD" localSheetId="10">#REF!</definedName>
    <definedName name="TtCD" localSheetId="6">#REF!</definedName>
    <definedName name="TtCD" localSheetId="13">#REF!</definedName>
    <definedName name="TtCD" localSheetId="12">#REF!</definedName>
    <definedName name="TtCD">#REF!</definedName>
    <definedName name="TTCostOutput" localSheetId="9">#REF!</definedName>
    <definedName name="TTCostOutput" localSheetId="5">#REF!</definedName>
    <definedName name="TTCostOutput" localSheetId="10">#REF!</definedName>
    <definedName name="TTCostOutput" localSheetId="6">#REF!</definedName>
    <definedName name="TTCostOutput" localSheetId="13">#REF!</definedName>
    <definedName name="TTCostOutput" localSheetId="12">#REF!</definedName>
    <definedName name="TTCostOutput">#REF!</definedName>
    <definedName name="TTE" localSheetId="9">#REF!</definedName>
    <definedName name="TTE" localSheetId="5">#REF!</definedName>
    <definedName name="TTE" localSheetId="10">#REF!</definedName>
    <definedName name="TTE" localSheetId="6">#REF!</definedName>
    <definedName name="TTE" localSheetId="13">#REF!</definedName>
    <definedName name="TTE" localSheetId="12">#REF!</definedName>
    <definedName name="TTE">#REF!</definedName>
    <definedName name="TTL" localSheetId="9">#REF!</definedName>
    <definedName name="TTL" localSheetId="5">#REF!</definedName>
    <definedName name="TTL" localSheetId="10">#REF!</definedName>
    <definedName name="TTL" localSheetId="6">#REF!</definedName>
    <definedName name="TTL" localSheetId="13">#REF!</definedName>
    <definedName name="TTL" localSheetId="12">#REF!</definedName>
    <definedName name="TTL">#REF!</definedName>
    <definedName name="TtlCDCronog" localSheetId="9">#REF!</definedName>
    <definedName name="TtlCDCronog" localSheetId="5">#REF!</definedName>
    <definedName name="TtlCDCronog" localSheetId="10">#REF!</definedName>
    <definedName name="TtlCDCronog" localSheetId="6">#REF!</definedName>
    <definedName name="TtlCDCronog" localSheetId="13">#REF!</definedName>
    <definedName name="TtlCDCronog" localSheetId="12">#REF!</definedName>
    <definedName name="TtlCDCronog">#REF!</definedName>
    <definedName name="TTR" localSheetId="9" hidden="1">{"via1",#N/A,TRUE,"general";"via2",#N/A,TRUE,"general";"via3",#N/A,TRUE,"general"}</definedName>
    <definedName name="TTR" localSheetId="5" hidden="1">{"via1",#N/A,TRUE,"general";"via2",#N/A,TRUE,"general";"via3",#N/A,TRUE,"general"}</definedName>
    <definedName name="TTR" localSheetId="10" hidden="1">{"via1",#N/A,TRUE,"general";"via2",#N/A,TRUE,"general";"via3",#N/A,TRUE,"general"}</definedName>
    <definedName name="TTR" localSheetId="6" hidden="1">{"via1",#N/A,TRUE,"general";"via2",#N/A,TRUE,"general";"via3",#N/A,TRUE,"general"}</definedName>
    <definedName name="TTR" localSheetId="13" hidden="1">{"via1",#N/A,TRUE,"general";"via2",#N/A,TRUE,"general";"via3",#N/A,TRUE,"general"}</definedName>
    <definedName name="TTR" localSheetId="12"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5" hidden="1">{"via1",#N/A,TRUE,"general";"via2",#N/A,TRUE,"general";"via3",#N/A,TRUE,"general"}</definedName>
    <definedName name="ttrff" localSheetId="10" hidden="1">{"via1",#N/A,TRUE,"general";"via2",#N/A,TRUE,"general";"via3",#N/A,TRUE,"general"}</definedName>
    <definedName name="ttrff" localSheetId="6" hidden="1">{"via1",#N/A,TRUE,"general";"via2",#N/A,TRUE,"general";"via3",#N/A,TRUE,"general"}</definedName>
    <definedName name="ttrff" localSheetId="13" hidden="1">{"via1",#N/A,TRUE,"general";"via2",#N/A,TRUE,"general";"via3",#N/A,TRUE,"general"}</definedName>
    <definedName name="ttrff" localSheetId="12" hidden="1">{"via1",#N/A,TRUE,"general";"via2",#N/A,TRUE,"general";"via3",#N/A,TRUE,"general"}</definedName>
    <definedName name="ttrff" hidden="1">{"via1",#N/A,TRUE,"general";"via2",#N/A,TRUE,"general";"via3",#N/A,TRUE,"general"}</definedName>
    <definedName name="ttt" localSheetId="9" hidden="1">{"TAB1",#N/A,TRUE,"GENERAL";"TAB2",#N/A,TRUE,"GENERAL";"TAB3",#N/A,TRUE,"GENERAL";"TAB4",#N/A,TRUE,"GENERAL";"TAB5",#N/A,TRUE,"GENERAL"}</definedName>
    <definedName name="ttt" localSheetId="5" hidden="1">{"TAB1",#N/A,TRUE,"GENERAL";"TAB2",#N/A,TRUE,"GENERAL";"TAB3",#N/A,TRUE,"GENERAL";"TAB4",#N/A,TRUE,"GENERAL";"TAB5",#N/A,TRUE,"GENERAL"}</definedName>
    <definedName name="ttt" localSheetId="10" hidden="1">{"TAB1",#N/A,TRUE,"GENERAL";"TAB2",#N/A,TRUE,"GENERAL";"TAB3",#N/A,TRUE,"GENERAL";"TAB4",#N/A,TRUE,"GENERAL";"TAB5",#N/A,TRUE,"GENERAL"}</definedName>
    <definedName name="ttt" localSheetId="6" hidden="1">{"TAB1",#N/A,TRUE,"GENERAL";"TAB2",#N/A,TRUE,"GENERAL";"TAB3",#N/A,TRUE,"GENERAL";"TAB4",#N/A,TRUE,"GENERAL";"TAB5",#N/A,TRUE,"GENERAL"}</definedName>
    <definedName name="ttt" localSheetId="13" hidden="1">{"TAB1",#N/A,TRUE,"GENERAL";"TAB2",#N/A,TRUE,"GENERAL";"TAB3",#N/A,TRUE,"GENERAL";"TAB4",#N/A,TRUE,"GENERAL";"TAB5",#N/A,TRUE,"GENERAL"}</definedName>
    <definedName name="ttt" localSheetId="12" hidden="1">{"TAB1",#N/A,TRUE,"GENERAL";"TAB2",#N/A,TRUE,"GENERAL";"TAB3",#N/A,TRUE,"GENERAL";"TAB4",#N/A,TRUE,"GENERAL";"TAB5",#N/A,TRUE,"GENERAL"}</definedName>
    <definedName name="ttt" hidden="1">{"TAB1",#N/A,TRUE,"GENERAL";"TAB2",#N/A,TRUE,"GENERAL";"TAB3",#N/A,TRUE,"GENERAL";"TAB4",#N/A,TRUE,"GENERAL";"TAB5",#N/A,TRUE,"GENERAL"}</definedName>
    <definedName name="TTTT" localSheetId="9">#REF!</definedName>
    <definedName name="TTTT" localSheetId="5">#REF!</definedName>
    <definedName name="TTTT" localSheetId="10">#REF!</definedName>
    <definedName name="TTTT" localSheetId="6">#REF!</definedName>
    <definedName name="TTTT" localSheetId="13">#REF!</definedName>
    <definedName name="TTTT" localSheetId="12">#REF!</definedName>
    <definedName name="TTTT">#REF!</definedName>
    <definedName name="tttt7" localSheetId="9" hidden="1">{"via1",#N/A,TRUE,"general";"via2",#N/A,TRUE,"general";"via3",#N/A,TRUE,"general"}</definedName>
    <definedName name="tttt7" localSheetId="5" hidden="1">{"via1",#N/A,TRUE,"general";"via2",#N/A,TRUE,"general";"via3",#N/A,TRUE,"general"}</definedName>
    <definedName name="tttt7" localSheetId="10" hidden="1">{"via1",#N/A,TRUE,"general";"via2",#N/A,TRUE,"general";"via3",#N/A,TRUE,"general"}</definedName>
    <definedName name="tttt7" localSheetId="6" hidden="1">{"via1",#N/A,TRUE,"general";"via2",#N/A,TRUE,"general";"via3",#N/A,TRUE,"general"}</definedName>
    <definedName name="tttt7" localSheetId="13" hidden="1">{"via1",#N/A,TRUE,"general";"via2",#N/A,TRUE,"general";"via3",#N/A,TRUE,"general"}</definedName>
    <definedName name="tttt7" localSheetId="12"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2"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5" hidden="1">{"via1",#N/A,TRUE,"general";"via2",#N/A,TRUE,"general";"via3",#N/A,TRUE,"general"}</definedName>
    <definedName name="ttttr" localSheetId="10" hidden="1">{"via1",#N/A,TRUE,"general";"via2",#N/A,TRUE,"general";"via3",#N/A,TRUE,"general"}</definedName>
    <definedName name="ttttr" localSheetId="6" hidden="1">{"via1",#N/A,TRUE,"general";"via2",#N/A,TRUE,"general";"via3",#N/A,TRUE,"general"}</definedName>
    <definedName name="ttttr" localSheetId="13" hidden="1">{"via1",#N/A,TRUE,"general";"via2",#N/A,TRUE,"general";"via3",#N/A,TRUE,"general"}</definedName>
    <definedName name="ttttr" localSheetId="12"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5"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2" hidden="1">{"TAB1",#N/A,TRUE,"GENERAL";"TAB2",#N/A,TRUE,"GENERAL";"TAB3",#N/A,TRUE,"GENERAL";"TAB4",#N/A,TRUE,"GENERAL";"TAB5",#N/A,TRUE,"GENERAL"}</definedName>
    <definedName name="ttttt" hidden="1">{"TAB1",#N/A,TRUE,"GENERAL";"TAB2",#N/A,TRUE,"GENERAL";"TAB3",#N/A,TRUE,"GENERAL";"TAB4",#N/A,TRUE,"GENERAL";"TAB5",#N/A,TRUE,"GENERAL"}</definedName>
    <definedName name="TTTTTT" localSheetId="10">#REF!</definedName>
    <definedName name="TTTTTT" localSheetId="12">[109]glvc!#REF!</definedName>
    <definedName name="TTTTTT">#REF!</definedName>
    <definedName name="TTTTTTTT" localSheetId="9">#REF!</definedName>
    <definedName name="TTTTTTTT" localSheetId="5">#REF!</definedName>
    <definedName name="TTTTTTTT" localSheetId="10">#REF!</definedName>
    <definedName name="TTTTTTTT" localSheetId="6">#REF!</definedName>
    <definedName name="TTTTTTTT" localSheetId="13">#REF!</definedName>
    <definedName name="TTTTTTTT" localSheetId="12">#REF!</definedName>
    <definedName name="TTTTTTTT">#REF!</definedName>
    <definedName name="tu" localSheetId="9" hidden="1">{"via1",#N/A,TRUE,"general";"via2",#N/A,TRUE,"general";"via3",#N/A,TRUE,"general"}</definedName>
    <definedName name="tu" localSheetId="5" hidden="1">{"via1",#N/A,TRUE,"general";"via2",#N/A,TRUE,"general";"via3",#N/A,TRUE,"general"}</definedName>
    <definedName name="tu" localSheetId="10" hidden="1">{"via1",#N/A,TRUE,"general";"via2",#N/A,TRUE,"general";"via3",#N/A,TRUE,"general"}</definedName>
    <definedName name="tu" localSheetId="6" hidden="1">{"via1",#N/A,TRUE,"general";"via2",#N/A,TRUE,"general";"via3",#N/A,TRUE,"general"}</definedName>
    <definedName name="tu" localSheetId="13" hidden="1">{"via1",#N/A,TRUE,"general";"via2",#N/A,TRUE,"general";"via3",#N/A,TRUE,"general"}</definedName>
    <definedName name="tu" localSheetId="12" hidden="1">{"via1",#N/A,TRUE,"general";"via2",#N/A,TRUE,"general";"via3",#N/A,TRUE,"general"}</definedName>
    <definedName name="Tu">#REF!</definedName>
    <definedName name="tuberia3" localSheetId="9">#REF!</definedName>
    <definedName name="tuberia3" localSheetId="5">#REF!</definedName>
    <definedName name="tuberia3" localSheetId="10">#REF!</definedName>
    <definedName name="tuberia3" localSheetId="6">#REF!</definedName>
    <definedName name="tuberia3" localSheetId="13">#REF!</definedName>
    <definedName name="tuberia3" localSheetId="12">#REF!</definedName>
    <definedName name="tuberia3">#REF!</definedName>
    <definedName name="TUBO" localSheetId="12">#REF!</definedName>
    <definedName name="TUBO">#REF!</definedName>
    <definedName name="TUBO6" localSheetId="10">#REF!</definedName>
    <definedName name="TUBO6" localSheetId="12">[31]PRECIOS!$B$40</definedName>
    <definedName name="TUBO6">#REF!</definedName>
    <definedName name="TUBO8" localSheetId="10">#REF!</definedName>
    <definedName name="TUBO8" localSheetId="12">[31]PRECIOS!$B$41</definedName>
    <definedName name="TUBO8">#REF!</definedName>
    <definedName name="TUPI" localSheetId="9">#N/A</definedName>
    <definedName name="TUPI" localSheetId="5">#N/A</definedName>
    <definedName name="TUPI" localSheetId="10">#N/A</definedName>
    <definedName name="TUPI" localSheetId="6">#N/A</definedName>
    <definedName name="TUPI" localSheetId="12">#N/A</definedName>
    <definedName name="TUPI">MATCH(0.01,End_Bal,-1)+1</definedName>
    <definedName name="tur" localSheetId="9" hidden="1">{"TAB1",#N/A,TRUE,"GENERAL";"TAB2",#N/A,TRUE,"GENERAL";"TAB3",#N/A,TRUE,"GENERAL";"TAB4",#N/A,TRUE,"GENERAL";"TAB5",#N/A,TRUE,"GENERAL"}</definedName>
    <definedName name="tur" localSheetId="5" hidden="1">{"TAB1",#N/A,TRUE,"GENERAL";"TAB2",#N/A,TRUE,"GENERAL";"TAB3",#N/A,TRUE,"GENERAL";"TAB4",#N/A,TRUE,"GENERAL";"TAB5",#N/A,TRUE,"GENERAL"}</definedName>
    <definedName name="tur" localSheetId="10" hidden="1">{"TAB1",#N/A,TRUE,"GENERAL";"TAB2",#N/A,TRUE,"GENERAL";"TAB3",#N/A,TRUE,"GENERAL";"TAB4",#N/A,TRUE,"GENERAL";"TAB5",#N/A,TRUE,"GENERAL"}</definedName>
    <definedName name="tur" localSheetId="6" hidden="1">{"TAB1",#N/A,TRUE,"GENERAL";"TAB2",#N/A,TRUE,"GENERAL";"TAB3",#N/A,TRUE,"GENERAL";"TAB4",#N/A,TRUE,"GENERAL";"TAB5",#N/A,TRUE,"GENERAL"}</definedName>
    <definedName name="tur" localSheetId="13" hidden="1">{"TAB1",#N/A,TRUE,"GENERAL";"TAB2",#N/A,TRUE,"GENERAL";"TAB3",#N/A,TRUE,"GENERAL";"TAB4",#N/A,TRUE,"GENERAL";"TAB5",#N/A,TRUE,"GENERAL"}</definedName>
    <definedName name="tur" localSheetId="12" hidden="1">{"TAB1",#N/A,TRUE,"GENERAL";"TAB2",#N/A,TRUE,"GENERAL";"TAB3",#N/A,TRUE,"GENERAL";"TAB4",#N/A,TRUE,"GENERAL";"TAB5",#N/A,TRUE,"GENERAL"}</definedName>
    <definedName name="tur" hidden="1">{"TAB1",#N/A,TRUE,"GENERAL";"TAB2",#N/A,TRUE,"GENERAL";"TAB3",#N/A,TRUE,"GENERAL";"TAB4",#N/A,TRUE,"GENERAL";"TAB5",#N/A,TRUE,"GENERAL"}</definedName>
    <definedName name="turbiedad" localSheetId="9">#REF!</definedName>
    <definedName name="turbiedad" localSheetId="5">#REF!</definedName>
    <definedName name="turbiedad" localSheetId="10">#REF!</definedName>
    <definedName name="turbiedad" localSheetId="6">#REF!</definedName>
    <definedName name="turbiedad" localSheetId="13">#REF!</definedName>
    <definedName name="turbiedad" localSheetId="12">#REF!</definedName>
    <definedName name="turbiedad">#REF!</definedName>
    <definedName name="turu" localSheetId="9" hidden="1">{"TAB1",#N/A,TRUE,"GENERAL";"TAB2",#N/A,TRUE,"GENERAL";"TAB3",#N/A,TRUE,"GENERAL";"TAB4",#N/A,TRUE,"GENERAL";"TAB5",#N/A,TRUE,"GENERAL"}</definedName>
    <definedName name="turu" localSheetId="5" hidden="1">{"TAB1",#N/A,TRUE,"GENERAL";"TAB2",#N/A,TRUE,"GENERAL";"TAB3",#N/A,TRUE,"GENERAL";"TAB4",#N/A,TRUE,"GENERAL";"TAB5",#N/A,TRUE,"GENERAL"}</definedName>
    <definedName name="turu" localSheetId="10" hidden="1">{"TAB1",#N/A,TRUE,"GENERAL";"TAB2",#N/A,TRUE,"GENERAL";"TAB3",#N/A,TRUE,"GENERAL";"TAB4",#N/A,TRUE,"GENERAL";"TAB5",#N/A,TRUE,"GENERAL"}</definedName>
    <definedName name="turu" localSheetId="6" hidden="1">{"TAB1",#N/A,TRUE,"GENERAL";"TAB2",#N/A,TRUE,"GENERAL";"TAB3",#N/A,TRUE,"GENERAL";"TAB4",#N/A,TRUE,"GENERAL";"TAB5",#N/A,TRUE,"GENERAL"}</definedName>
    <definedName name="turu" localSheetId="13" hidden="1">{"TAB1",#N/A,TRUE,"GENERAL";"TAB2",#N/A,TRUE,"GENERAL";"TAB3",#N/A,TRUE,"GENERAL";"TAB4",#N/A,TRUE,"GENERAL";"TAB5",#N/A,TRUE,"GENERAL"}</definedName>
    <definedName name="turu" localSheetId="12" hidden="1">{"TAB1",#N/A,TRUE,"GENERAL";"TAB2",#N/A,TRUE,"GENERAL";"TAB3",#N/A,TRUE,"GENERAL";"TAB4",#N/A,TRUE,"GENERAL";"TAB5",#N/A,TRUE,"GENERAL"}</definedName>
    <definedName name="turu" hidden="1">{"TAB1",#N/A,TRUE,"GENERAL";"TAB2",#N/A,TRUE,"GENERAL";"TAB3",#N/A,TRUE,"GENERAL";"TAB4",#N/A,TRUE,"GENERAL";"TAB5",#N/A,TRUE,"GENERAL"}</definedName>
    <definedName name="Tus" localSheetId="9">#REF!</definedName>
    <definedName name="Tus" localSheetId="5">#REF!</definedName>
    <definedName name="Tus" localSheetId="10">#REF!</definedName>
    <definedName name="Tus" localSheetId="6">#REF!</definedName>
    <definedName name="Tus" localSheetId="13">#REF!</definedName>
    <definedName name="Tus" localSheetId="12">#REF!</definedName>
    <definedName name="Tus">#REF!</definedName>
    <definedName name="tuy" localSheetId="9" hidden="1">{#N/A,#N/A,TRUE,"INGENIERIA";#N/A,#N/A,TRUE,"COMPRAS";#N/A,#N/A,TRUE,"DIRECCION";#N/A,#N/A,TRUE,"RESUMEN"}</definedName>
    <definedName name="tuy" localSheetId="5" hidden="1">{#N/A,#N/A,TRUE,"INGENIERIA";#N/A,#N/A,TRUE,"COMPRAS";#N/A,#N/A,TRUE,"DIRECCION";#N/A,#N/A,TRUE,"RESUMEN"}</definedName>
    <definedName name="tuy" localSheetId="10" hidden="1">{#N/A,#N/A,TRUE,"INGENIERIA";#N/A,#N/A,TRUE,"COMPRAS";#N/A,#N/A,TRUE,"DIRECCION";#N/A,#N/A,TRUE,"RESUMEN"}</definedName>
    <definedName name="tuy" localSheetId="6" hidden="1">{#N/A,#N/A,TRUE,"INGENIERIA";#N/A,#N/A,TRUE,"COMPRAS";#N/A,#N/A,TRUE,"DIRECCION";#N/A,#N/A,TRUE,"RESUMEN"}</definedName>
    <definedName name="tuy" localSheetId="13" hidden="1">{#N/A,#N/A,TRUE,"INGENIERIA";#N/A,#N/A,TRUE,"COMPRAS";#N/A,#N/A,TRUE,"DIRECCION";#N/A,#N/A,TRUE,"RESUMEN"}</definedName>
    <definedName name="tuy" localSheetId="12" hidden="1">{#N/A,#N/A,TRUE,"INGENIERIA";#N/A,#N/A,TRUE,"COMPRAS";#N/A,#N/A,TRUE,"DIRECCION";#N/A,#N/A,TRUE,"RESUMEN"}</definedName>
    <definedName name="tuy" hidden="1">{#N/A,#N/A,TRUE,"INGENIERIA";#N/A,#N/A,TRUE,"COMPRAS";#N/A,#N/A,TRUE,"DIRECCION";#N/A,#N/A,TRUE,"RESUMEN"}</definedName>
    <definedName name="Tw" localSheetId="9">#REF!</definedName>
    <definedName name="Tw" localSheetId="5">#REF!</definedName>
    <definedName name="Tw" localSheetId="10">#REF!</definedName>
    <definedName name="Tw" localSheetId="6">#REF!</definedName>
    <definedName name="Tw" localSheetId="13">#REF!</definedName>
    <definedName name="Tw" localSheetId="12">#REF!</definedName>
    <definedName name="Tw">#REF!</definedName>
    <definedName name="twer" localSheetId="9" hidden="1">{"TAB1",#N/A,TRUE,"GENERAL";"TAB2",#N/A,TRUE,"GENERAL";"TAB3",#N/A,TRUE,"GENERAL";"TAB4",#N/A,TRUE,"GENERAL";"TAB5",#N/A,TRUE,"GENERAL"}</definedName>
    <definedName name="twer" localSheetId="5" hidden="1">{"TAB1",#N/A,TRUE,"GENERAL";"TAB2",#N/A,TRUE,"GENERAL";"TAB3",#N/A,TRUE,"GENERAL";"TAB4",#N/A,TRUE,"GENERAL";"TAB5",#N/A,TRUE,"GENERAL"}</definedName>
    <definedName name="twer" localSheetId="10" hidden="1">{"TAB1",#N/A,TRUE,"GENERAL";"TAB2",#N/A,TRUE,"GENERAL";"TAB3",#N/A,TRUE,"GENERAL";"TAB4",#N/A,TRUE,"GENERAL";"TAB5",#N/A,TRUE,"GENERAL"}</definedName>
    <definedName name="twer" localSheetId="6" hidden="1">{"TAB1",#N/A,TRUE,"GENERAL";"TAB2",#N/A,TRUE,"GENERAL";"TAB3",#N/A,TRUE,"GENERAL";"TAB4",#N/A,TRUE,"GENERAL";"TAB5",#N/A,TRUE,"GENERAL"}</definedName>
    <definedName name="twer" localSheetId="13" hidden="1">{"TAB1",#N/A,TRUE,"GENERAL";"TAB2",#N/A,TRUE,"GENERAL";"TAB3",#N/A,TRUE,"GENERAL";"TAB4",#N/A,TRUE,"GENERAL";"TAB5",#N/A,TRUE,"GENERAL"}</definedName>
    <definedName name="twer" localSheetId="12"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5" hidden="1">{"TAB1",#N/A,TRUE,"GENERAL";"TAB2",#N/A,TRUE,"GENERAL";"TAB3",#N/A,TRUE,"GENERAL";"TAB4",#N/A,TRUE,"GENERAL";"TAB5",#N/A,TRUE,"GENERAL"}</definedName>
    <definedName name="twet" localSheetId="10" hidden="1">{"TAB1",#N/A,TRUE,"GENERAL";"TAB2",#N/A,TRUE,"GENERAL";"TAB3",#N/A,TRUE,"GENERAL";"TAB4",#N/A,TRUE,"GENERAL";"TAB5",#N/A,TRUE,"GENERAL"}</definedName>
    <definedName name="twet" localSheetId="6" hidden="1">{"TAB1",#N/A,TRUE,"GENERAL";"TAB2",#N/A,TRUE,"GENERAL";"TAB3",#N/A,TRUE,"GENERAL";"TAB4",#N/A,TRUE,"GENERAL";"TAB5",#N/A,TRUE,"GENERAL"}</definedName>
    <definedName name="twet" localSheetId="13" hidden="1">{"TAB1",#N/A,TRUE,"GENERAL";"TAB2",#N/A,TRUE,"GENERAL";"TAB3",#N/A,TRUE,"GENERAL";"TAB4",#N/A,TRUE,"GENERAL";"TAB5",#N/A,TRUE,"GENERAL"}</definedName>
    <definedName name="twet" localSheetId="12" hidden="1">{"TAB1",#N/A,TRUE,"GENERAL";"TAB2",#N/A,TRUE,"GENERAL";"TAB3",#N/A,TRUE,"GENERAL";"TAB4",#N/A,TRUE,"GENERAL";"TAB5",#N/A,TRUE,"GENERAL"}</definedName>
    <definedName name="twet" hidden="1">{"TAB1",#N/A,TRUE,"GENERAL";"TAB2",#N/A,TRUE,"GENERAL";"TAB3",#N/A,TRUE,"GENERAL";"TAB4",#N/A,TRUE,"GENERAL";"TAB5",#N/A,TRUE,"GENERAL"}</definedName>
    <definedName name="Tx" localSheetId="9">#REF!</definedName>
    <definedName name="Tx" localSheetId="5">#REF!</definedName>
    <definedName name="Tx" localSheetId="10">#REF!</definedName>
    <definedName name="Tx" localSheetId="6">#REF!</definedName>
    <definedName name="Tx" localSheetId="13">#REF!</definedName>
    <definedName name="Tx" localSheetId="12">#REF!</definedName>
    <definedName name="Tx">#REF!</definedName>
    <definedName name="ty" localSheetId="9" hidden="1">{"via1",#N/A,TRUE,"general";"via2",#N/A,TRUE,"general";"via3",#N/A,TRUE,"general"}</definedName>
    <definedName name="ty" localSheetId="5" hidden="1">{"via1",#N/A,TRUE,"general";"via2",#N/A,TRUE,"general";"via3",#N/A,TRUE,"general"}</definedName>
    <definedName name="ty" localSheetId="10" hidden="1">{"via1",#N/A,TRUE,"general";"via2",#N/A,TRUE,"general";"via3",#N/A,TRUE,"general"}</definedName>
    <definedName name="ty" localSheetId="6" hidden="1">{"via1",#N/A,TRUE,"general";"via2",#N/A,TRUE,"general";"via3",#N/A,TRUE,"general"}</definedName>
    <definedName name="ty" localSheetId="13" hidden="1">{"via1",#N/A,TRUE,"general";"via2",#N/A,TRUE,"general";"via3",#N/A,TRUE,"general"}</definedName>
    <definedName name="ty" localSheetId="12" hidden="1">{"via1",#N/A,TRUE,"general";"via2",#N/A,TRUE,"general";"via3",#N/A,TRUE,"general"}</definedName>
    <definedName name="Ty">#REF!</definedName>
    <definedName name="tyery" localSheetId="9" hidden="1">{"via1",#N/A,TRUE,"general";"via2",#N/A,TRUE,"general";"via3",#N/A,TRUE,"general"}</definedName>
    <definedName name="tyery" localSheetId="5" hidden="1">{"via1",#N/A,TRUE,"general";"via2",#N/A,TRUE,"general";"via3",#N/A,TRUE,"general"}</definedName>
    <definedName name="tyery" localSheetId="10" hidden="1">{"via1",#N/A,TRUE,"general";"via2",#N/A,TRUE,"general";"via3",#N/A,TRUE,"general"}</definedName>
    <definedName name="tyery" localSheetId="6" hidden="1">{"via1",#N/A,TRUE,"general";"via2",#N/A,TRUE,"general";"via3",#N/A,TRUE,"general"}</definedName>
    <definedName name="tyery" localSheetId="13" hidden="1">{"via1",#N/A,TRUE,"general";"via2",#N/A,TRUE,"general";"via3",#N/A,TRUE,"general"}</definedName>
    <definedName name="tyery" localSheetId="12"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5" hidden="1">{"TAB1",#N/A,TRUE,"GENERAL";"TAB2",#N/A,TRUE,"GENERAL";"TAB3",#N/A,TRUE,"GENERAL";"TAB4",#N/A,TRUE,"GENERAL";"TAB5",#N/A,TRUE,"GENERAL"}</definedName>
    <definedName name="tyj" localSheetId="10" hidden="1">{"TAB1",#N/A,TRUE,"GENERAL";"TAB2",#N/A,TRUE,"GENERAL";"TAB3",#N/A,TRUE,"GENERAL";"TAB4",#N/A,TRUE,"GENERAL";"TAB5",#N/A,TRUE,"GENERAL"}</definedName>
    <definedName name="tyj" localSheetId="6" hidden="1">{"TAB1",#N/A,TRUE,"GENERAL";"TAB2",#N/A,TRUE,"GENERAL";"TAB3",#N/A,TRUE,"GENERAL";"TAB4",#N/A,TRUE,"GENERAL";"TAB5",#N/A,TRUE,"GENERAL"}</definedName>
    <definedName name="tyj" localSheetId="13" hidden="1">{"TAB1",#N/A,TRUE,"GENERAL";"TAB2",#N/A,TRUE,"GENERAL";"TAB3",#N/A,TRUE,"GENERAL";"TAB4",#N/A,TRUE,"GENERAL";"TAB5",#N/A,TRUE,"GENERAL"}</definedName>
    <definedName name="tyj" localSheetId="12"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2"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5" hidden="1">{"via1",#N/A,TRUE,"general";"via2",#N/A,TRUE,"general";"via3",#N/A,TRUE,"general"}</definedName>
    <definedName name="tyk" localSheetId="10" hidden="1">{"via1",#N/A,TRUE,"general";"via2",#N/A,TRUE,"general";"via3",#N/A,TRUE,"general"}</definedName>
    <definedName name="tyk" localSheetId="6" hidden="1">{"via1",#N/A,TRUE,"general";"via2",#N/A,TRUE,"general";"via3",#N/A,TRUE,"general"}</definedName>
    <definedName name="tyk" localSheetId="13" hidden="1">{"via1",#N/A,TRUE,"general";"via2",#N/A,TRUE,"general";"via3",#N/A,TRUE,"general"}</definedName>
    <definedName name="tyk" localSheetId="12"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5" hidden="1">{"via1",#N/A,TRUE,"general";"via2",#N/A,TRUE,"general";"via3",#N/A,TRUE,"general"}</definedName>
    <definedName name="tym" localSheetId="10" hidden="1">{"via1",#N/A,TRUE,"general";"via2",#N/A,TRUE,"general";"via3",#N/A,TRUE,"general"}</definedName>
    <definedName name="tym" localSheetId="6" hidden="1">{"via1",#N/A,TRUE,"general";"via2",#N/A,TRUE,"general";"via3",#N/A,TRUE,"general"}</definedName>
    <definedName name="tym" localSheetId="13" hidden="1">{"via1",#N/A,TRUE,"general";"via2",#N/A,TRUE,"general";"via3",#N/A,TRUE,"general"}</definedName>
    <definedName name="tym" localSheetId="12" hidden="1">{"via1",#N/A,TRUE,"general";"via2",#N/A,TRUE,"general";"via3",#N/A,TRUE,"general"}</definedName>
    <definedName name="tym" hidden="1">{"via1",#N/A,TRUE,"general";"via2",#N/A,TRUE,"general";"via3",#N/A,TRUE,"general"}</definedName>
    <definedName name="TYPE" localSheetId="9">#REF!</definedName>
    <definedName name="TYPE" localSheetId="5">#REF!</definedName>
    <definedName name="TYPE" localSheetId="10">#REF!</definedName>
    <definedName name="TYPE" localSheetId="6">#REF!</definedName>
    <definedName name="TYPE" localSheetId="13">#REF!</definedName>
    <definedName name="TYPE" localSheetId="12">#REF!</definedName>
    <definedName name="TYPE">#REF!</definedName>
    <definedName name="typeofcommittment" localSheetId="9">#REF!</definedName>
    <definedName name="typeofcommittment" localSheetId="5">#REF!</definedName>
    <definedName name="typeofcommittment" localSheetId="10">#REF!</definedName>
    <definedName name="typeofcommittment" localSheetId="6">#REF!</definedName>
    <definedName name="typeofcommittment" localSheetId="13">#REF!</definedName>
    <definedName name="typeofcommittment" localSheetId="12">#REF!</definedName>
    <definedName name="typeofcommittment">#REF!</definedName>
    <definedName name="tyr" localSheetId="9" hidden="1">{"via1",#N/A,TRUE,"general";"via2",#N/A,TRUE,"general";"via3",#N/A,TRUE,"general"}</definedName>
    <definedName name="tyr" localSheetId="5" hidden="1">{"via1",#N/A,TRUE,"general";"via2",#N/A,TRUE,"general";"via3",#N/A,TRUE,"general"}</definedName>
    <definedName name="tyr" localSheetId="10" hidden="1">{"via1",#N/A,TRUE,"general";"via2",#N/A,TRUE,"general";"via3",#N/A,TRUE,"general"}</definedName>
    <definedName name="tyr" localSheetId="6" hidden="1">{"via1",#N/A,TRUE,"general";"via2",#N/A,TRUE,"general";"via3",#N/A,TRUE,"general"}</definedName>
    <definedName name="tyr" localSheetId="13" hidden="1">{"via1",#N/A,TRUE,"general";"via2",#N/A,TRUE,"general";"via3",#N/A,TRUE,"general"}</definedName>
    <definedName name="tyr" localSheetId="12" hidden="1">{"via1",#N/A,TRUE,"general";"via2",#N/A,TRUE,"general";"via3",#N/A,TRUE,"general"}</definedName>
    <definedName name="tyr" hidden="1">{"via1",#N/A,TRUE,"general";"via2",#N/A,TRUE,"general";"via3",#N/A,TRUE,"general"}</definedName>
    <definedName name="tytfy" localSheetId="9">#REF!</definedName>
    <definedName name="tytfy" localSheetId="5">#REF!</definedName>
    <definedName name="tytfy" localSheetId="10">#REF!</definedName>
    <definedName name="tytfy" localSheetId="6">#REF!</definedName>
    <definedName name="tytfy" localSheetId="13">#REF!</definedName>
    <definedName name="tytfy" localSheetId="12">#REF!</definedName>
    <definedName name="tytfy">#REF!</definedName>
    <definedName name="tytgfhgfh" localSheetId="9"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2"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5" hidden="1">{"TAB1",#N/A,TRUE,"GENERAL";"TAB2",#N/A,TRUE,"GENERAL";"TAB3",#N/A,TRUE,"GENERAL";"TAB4",#N/A,TRUE,"GENERAL";"TAB5",#N/A,TRUE,"GENERAL"}</definedName>
    <definedName name="tyty" localSheetId="10" hidden="1">{"TAB1",#N/A,TRUE,"GENERAL";"TAB2",#N/A,TRUE,"GENERAL";"TAB3",#N/A,TRUE,"GENERAL";"TAB4",#N/A,TRUE,"GENERAL";"TAB5",#N/A,TRUE,"GENERAL"}</definedName>
    <definedName name="tyty" localSheetId="6" hidden="1">{"TAB1",#N/A,TRUE,"GENERAL";"TAB2",#N/A,TRUE,"GENERAL";"TAB3",#N/A,TRUE,"GENERAL";"TAB4",#N/A,TRUE,"GENERAL";"TAB5",#N/A,TRUE,"GENERAL"}</definedName>
    <definedName name="tyty" localSheetId="13" hidden="1">{"TAB1",#N/A,TRUE,"GENERAL";"TAB2",#N/A,TRUE,"GENERAL";"TAB3",#N/A,TRUE,"GENERAL";"TAB4",#N/A,TRUE,"GENERAL";"TAB5",#N/A,TRUE,"GENERAL"}</definedName>
    <definedName name="tyty" localSheetId="12" hidden="1">{"TAB1",#N/A,TRUE,"GENERAL";"TAB2",#N/A,TRUE,"GENERAL";"TAB3",#N/A,TRUE,"GENERAL";"TAB4",#N/A,TRUE,"GENERAL";"TAB5",#N/A,TRUE,"GENERAL"}</definedName>
    <definedName name="tyty" hidden="1">{"TAB1",#N/A,TRUE,"GENERAL";"TAB2",#N/A,TRUE,"GENERAL";"TAB3",#N/A,TRUE,"GENERAL";"TAB4",#N/A,TRUE,"GENERAL";"TAB5",#N/A,TRUE,"GENERAL"}</definedName>
    <definedName name="tyu" localSheetId="9">#REF!</definedName>
    <definedName name="tyu" localSheetId="5">#REF!</definedName>
    <definedName name="tyu" localSheetId="10">#REF!</definedName>
    <definedName name="tyu" localSheetId="6">#REF!</definedName>
    <definedName name="tyu" localSheetId="13">#REF!</definedName>
    <definedName name="tyu" localSheetId="12">#REF!</definedName>
    <definedName name="tyu">#REF!</definedName>
    <definedName name="TYUIYI" localSheetId="9"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2"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5"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2"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5"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2"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5" hidden="1">{"via1",#N/A,TRUE,"general";"via2",#N/A,TRUE,"general";"via3",#N/A,TRUE,"general"}</definedName>
    <definedName name="tyutyu" localSheetId="10" hidden="1">{"via1",#N/A,TRUE,"general";"via2",#N/A,TRUE,"general";"via3",#N/A,TRUE,"general"}</definedName>
    <definedName name="tyutyu" localSheetId="6" hidden="1">{"via1",#N/A,TRUE,"general";"via2",#N/A,TRUE,"general";"via3",#N/A,TRUE,"general"}</definedName>
    <definedName name="tyutyu" localSheetId="13" hidden="1">{"via1",#N/A,TRUE,"general";"via2",#N/A,TRUE,"general";"via3",#N/A,TRUE,"general"}</definedName>
    <definedName name="tyutyu" localSheetId="12"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5" hidden="1">{"via1",#N/A,TRUE,"general";"via2",#N/A,TRUE,"general";"via3",#N/A,TRUE,"general"}</definedName>
    <definedName name="tyxg" localSheetId="10" hidden="1">{"via1",#N/A,TRUE,"general";"via2",#N/A,TRUE,"general";"via3",#N/A,TRUE,"general"}</definedName>
    <definedName name="tyxg" localSheetId="6" hidden="1">{"via1",#N/A,TRUE,"general";"via2",#N/A,TRUE,"general";"via3",#N/A,TRUE,"general"}</definedName>
    <definedName name="tyxg" localSheetId="13" hidden="1">{"via1",#N/A,TRUE,"general";"via2",#N/A,TRUE,"general";"via3",#N/A,TRUE,"general"}</definedName>
    <definedName name="tyxg" localSheetId="12" hidden="1">{"via1",#N/A,TRUE,"general";"via2",#N/A,TRUE,"general";"via3",#N/A,TRUE,"general"}</definedName>
    <definedName name="tyxg" hidden="1">{"via1",#N/A,TRUE,"general";"via2",#N/A,TRUE,"general";"via3",#N/A,TRUE,"general"}</definedName>
    <definedName name="Tz" localSheetId="9">#REF!</definedName>
    <definedName name="Tz" localSheetId="5">#REF!</definedName>
    <definedName name="Tz" localSheetId="10">#REF!</definedName>
    <definedName name="Tz" localSheetId="6">#REF!</definedName>
    <definedName name="Tz" localSheetId="13">#REF!</definedName>
    <definedName name="Tz" localSheetId="12">#REF!</definedName>
    <definedName name="Tz">#REF!</definedName>
    <definedName name="U" localSheetId="9">#REF!</definedName>
    <definedName name="U" localSheetId="5">#REF!</definedName>
    <definedName name="U" localSheetId="10">#REF!</definedName>
    <definedName name="U" localSheetId="6">#REF!</definedName>
    <definedName name="U" localSheetId="13">#REF!</definedName>
    <definedName name="U" localSheetId="12">#REF!</definedName>
    <definedName name="U">#REF!</definedName>
    <definedName name="u3u" localSheetId="9" hidden="1">{"TAB1",#N/A,TRUE,"GENERAL";"TAB2",#N/A,TRUE,"GENERAL";"TAB3",#N/A,TRUE,"GENERAL";"TAB4",#N/A,TRUE,"GENERAL";"TAB5",#N/A,TRUE,"GENERAL"}</definedName>
    <definedName name="u3u" localSheetId="5" hidden="1">{"TAB1",#N/A,TRUE,"GENERAL";"TAB2",#N/A,TRUE,"GENERAL";"TAB3",#N/A,TRUE,"GENERAL";"TAB4",#N/A,TRUE,"GENERAL";"TAB5",#N/A,TRUE,"GENERAL"}</definedName>
    <definedName name="u3u" localSheetId="10" hidden="1">{"TAB1",#N/A,TRUE,"GENERAL";"TAB2",#N/A,TRUE,"GENERAL";"TAB3",#N/A,TRUE,"GENERAL";"TAB4",#N/A,TRUE,"GENERAL";"TAB5",#N/A,TRUE,"GENERAL"}</definedName>
    <definedName name="u3u" localSheetId="6" hidden="1">{"TAB1",#N/A,TRUE,"GENERAL";"TAB2",#N/A,TRUE,"GENERAL";"TAB3",#N/A,TRUE,"GENERAL";"TAB4",#N/A,TRUE,"GENERAL";"TAB5",#N/A,TRUE,"GENERAL"}</definedName>
    <definedName name="u3u" localSheetId="13" hidden="1">{"TAB1",#N/A,TRUE,"GENERAL";"TAB2",#N/A,TRUE,"GENERAL";"TAB3",#N/A,TRUE,"GENERAL";"TAB4",#N/A,TRUE,"GENERAL";"TAB5",#N/A,TRUE,"GENERAL"}</definedName>
    <definedName name="u3u" localSheetId="12"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5" hidden="1">{"TAB1",#N/A,TRUE,"GENERAL";"TAB2",#N/A,TRUE,"GENERAL";"TAB3",#N/A,TRUE,"GENERAL";"TAB4",#N/A,TRUE,"GENERAL";"TAB5",#N/A,TRUE,"GENERAL"}</definedName>
    <definedName name="u7u7" localSheetId="10" hidden="1">{"TAB1",#N/A,TRUE,"GENERAL";"TAB2",#N/A,TRUE,"GENERAL";"TAB3",#N/A,TRUE,"GENERAL";"TAB4",#N/A,TRUE,"GENERAL";"TAB5",#N/A,TRUE,"GENERAL"}</definedName>
    <definedName name="u7u7" localSheetId="6" hidden="1">{"TAB1",#N/A,TRUE,"GENERAL";"TAB2",#N/A,TRUE,"GENERAL";"TAB3",#N/A,TRUE,"GENERAL";"TAB4",#N/A,TRUE,"GENERAL";"TAB5",#N/A,TRUE,"GENERAL"}</definedName>
    <definedName name="u7u7" localSheetId="13" hidden="1">{"TAB1",#N/A,TRUE,"GENERAL";"TAB2",#N/A,TRUE,"GENERAL";"TAB3",#N/A,TRUE,"GENERAL";"TAB4",#N/A,TRUE,"GENERAL";"TAB5",#N/A,TRUE,"GENERAL"}</definedName>
    <definedName name="u7u7" localSheetId="12" hidden="1">{"TAB1",#N/A,TRUE,"GENERAL";"TAB2",#N/A,TRUE,"GENERAL";"TAB3",#N/A,TRUE,"GENERAL";"TAB4",#N/A,TRUE,"GENERAL";"TAB5",#N/A,TRUE,"GENERAL"}</definedName>
    <definedName name="u7u7" hidden="1">{"TAB1",#N/A,TRUE,"GENERAL";"TAB2",#N/A,TRUE,"GENERAL";"TAB3",#N/A,TRUE,"GENERAL";"TAB4",#N/A,TRUE,"GENERAL";"TAB5",#N/A,TRUE,"GENERAL"}</definedName>
    <definedName name="Ua" localSheetId="9">#REF!</definedName>
    <definedName name="Ua" localSheetId="5">#REF!</definedName>
    <definedName name="Ua" localSheetId="10">#REF!</definedName>
    <definedName name="Ua" localSheetId="6">#REF!</definedName>
    <definedName name="Ua" localSheetId="13">#REF!</definedName>
    <definedName name="Ua" localSheetId="12">#REF!</definedName>
    <definedName name="Ua">#REF!</definedName>
    <definedName name="Ub" localSheetId="9">#REF!</definedName>
    <definedName name="Ub" localSheetId="5">#REF!</definedName>
    <definedName name="Ub" localSheetId="10">#REF!</definedName>
    <definedName name="Ub" localSheetId="6">#REF!</definedName>
    <definedName name="Ub" localSheetId="13">#REF!</definedName>
    <definedName name="Ub" localSheetId="12">#REF!</definedName>
    <definedName name="Ub">#REF!</definedName>
    <definedName name="Ubicación" localSheetId="9">#REF!</definedName>
    <definedName name="Ubicación" localSheetId="5">#REF!</definedName>
    <definedName name="Ubicación" localSheetId="10">#REF!</definedName>
    <definedName name="Ubicación" localSheetId="6">#REF!</definedName>
    <definedName name="Ubicación" localSheetId="13">#REF!</definedName>
    <definedName name="Ubicación" localSheetId="12">#REF!</definedName>
    <definedName name="Ubicación">#REF!</definedName>
    <definedName name="Uc" localSheetId="9">#REF!</definedName>
    <definedName name="Uc" localSheetId="5">#REF!</definedName>
    <definedName name="Uc" localSheetId="10">#REF!</definedName>
    <definedName name="Uc" localSheetId="6">#REF!</definedName>
    <definedName name="Uc" localSheetId="13">#REF!</definedName>
    <definedName name="Uc" localSheetId="12">#REF!</definedName>
    <definedName name="Uc">#REF!</definedName>
    <definedName name="Ud" localSheetId="9">#REF!</definedName>
    <definedName name="Ud" localSheetId="5">#REF!</definedName>
    <definedName name="Ud" localSheetId="10">#REF!</definedName>
    <definedName name="Ud" localSheetId="6">#REF!</definedName>
    <definedName name="Ud" localSheetId="13">#REF!</definedName>
    <definedName name="Ud" localSheetId="12">#REF!</definedName>
    <definedName name="Ud">#REF!</definedName>
    <definedName name="Ue" localSheetId="9">#REF!</definedName>
    <definedName name="Ue" localSheetId="5">#REF!</definedName>
    <definedName name="Ue" localSheetId="10">#REF!</definedName>
    <definedName name="Ue" localSheetId="6">#REF!</definedName>
    <definedName name="Ue" localSheetId="13">#REF!</definedName>
    <definedName name="Ue" localSheetId="12">#REF!</definedName>
    <definedName name="Ue">#REF!</definedName>
    <definedName name="Uf" localSheetId="9">#REF!</definedName>
    <definedName name="Uf" localSheetId="5">#REF!</definedName>
    <definedName name="Uf" localSheetId="10">#REF!</definedName>
    <definedName name="Uf" localSheetId="6">#REF!</definedName>
    <definedName name="Uf" localSheetId="13">#REF!</definedName>
    <definedName name="Uf" localSheetId="12">#REF!</definedName>
    <definedName name="Uf">#REF!</definedName>
    <definedName name="Ug" localSheetId="9">#REF!</definedName>
    <definedName name="Ug" localSheetId="5">#REF!</definedName>
    <definedName name="Ug" localSheetId="10">#REF!</definedName>
    <definedName name="Ug" localSheetId="6">#REF!</definedName>
    <definedName name="Ug" localSheetId="13">#REF!</definedName>
    <definedName name="Ug" localSheetId="12">#REF!</definedName>
    <definedName name="Ug">#REF!</definedName>
    <definedName name="UGEquipData" localSheetId="9">#REF!</definedName>
    <definedName name="UGEquipData" localSheetId="5">#REF!</definedName>
    <definedName name="UGEquipData" localSheetId="10">#REF!</definedName>
    <definedName name="UGEquipData" localSheetId="6">#REF!</definedName>
    <definedName name="UGEquipData" localSheetId="13">#REF!</definedName>
    <definedName name="UGEquipData" localSheetId="12">#REF!</definedName>
    <definedName name="UGEquipData">#REF!</definedName>
    <definedName name="Uh" localSheetId="9">#REF!</definedName>
    <definedName name="Uh" localSheetId="5">#REF!</definedName>
    <definedName name="Uh" localSheetId="10">#REF!</definedName>
    <definedName name="Uh" localSheetId="6">#REF!</definedName>
    <definedName name="Uh" localSheetId="13">#REF!</definedName>
    <definedName name="Uh" localSheetId="12">#REF!</definedName>
    <definedName name="Uh">#REF!</definedName>
    <definedName name="UI" localSheetId="9" hidden="1">{"via1",#N/A,TRUE,"general";"via2",#N/A,TRUE,"general";"via3",#N/A,TRUE,"general"}</definedName>
    <definedName name="UI" localSheetId="5" hidden="1">{"via1",#N/A,TRUE,"general";"via2",#N/A,TRUE,"general";"via3",#N/A,TRUE,"general"}</definedName>
    <definedName name="UI" localSheetId="10" hidden="1">{"via1",#N/A,TRUE,"general";"via2",#N/A,TRUE,"general";"via3",#N/A,TRUE,"general"}</definedName>
    <definedName name="UI" localSheetId="6" hidden="1">{"via1",#N/A,TRUE,"general";"via2",#N/A,TRUE,"general";"via3",#N/A,TRUE,"general"}</definedName>
    <definedName name="UI" localSheetId="13" hidden="1">{"via1",#N/A,TRUE,"general";"via2",#N/A,TRUE,"general";"via3",#N/A,TRUE,"general"}</definedName>
    <definedName name="UI" localSheetId="12" hidden="1">{"via1",#N/A,TRUE,"general";"via2",#N/A,TRUE,"general";"via3",#N/A,TRUE,"general"}</definedName>
    <definedName name="UI" hidden="1">{"via1",#N/A,TRUE,"general";"via2",#N/A,TRUE,"general";"via3",#N/A,TRUE,"general"}</definedName>
    <definedName name="uijhj" localSheetId="9" hidden="1">{"via1",#N/A,TRUE,"general";"via2",#N/A,TRUE,"general";"via3",#N/A,TRUE,"general"}</definedName>
    <definedName name="uijhj" localSheetId="5" hidden="1">{"via1",#N/A,TRUE,"general";"via2",#N/A,TRUE,"general";"via3",#N/A,TRUE,"general"}</definedName>
    <definedName name="uijhj" localSheetId="10" hidden="1">{"via1",#N/A,TRUE,"general";"via2",#N/A,TRUE,"general";"via3",#N/A,TRUE,"general"}</definedName>
    <definedName name="uijhj" localSheetId="6" hidden="1">{"via1",#N/A,TRUE,"general";"via2",#N/A,TRUE,"general";"via3",#N/A,TRUE,"general"}</definedName>
    <definedName name="uijhj" localSheetId="13" hidden="1">{"via1",#N/A,TRUE,"general";"via2",#N/A,TRUE,"general";"via3",#N/A,TRUE,"general"}</definedName>
    <definedName name="uijhj" localSheetId="12"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5" hidden="1">{"TAB1",#N/A,TRUE,"GENERAL";"TAB2",#N/A,TRUE,"GENERAL";"TAB3",#N/A,TRUE,"GENERAL";"TAB4",#N/A,TRUE,"GENERAL";"TAB5",#N/A,TRUE,"GENERAL"}</definedName>
    <definedName name="uio" localSheetId="10" hidden="1">{"TAB1",#N/A,TRUE,"GENERAL";"TAB2",#N/A,TRUE,"GENERAL";"TAB3",#N/A,TRUE,"GENERAL";"TAB4",#N/A,TRUE,"GENERAL";"TAB5",#N/A,TRUE,"GENERAL"}</definedName>
    <definedName name="uio" localSheetId="6" hidden="1">{"TAB1",#N/A,TRUE,"GENERAL";"TAB2",#N/A,TRUE,"GENERAL";"TAB3",#N/A,TRUE,"GENERAL";"TAB4",#N/A,TRUE,"GENERAL";"TAB5",#N/A,TRUE,"GENERAL"}</definedName>
    <definedName name="uio" localSheetId="13" hidden="1">{"TAB1",#N/A,TRUE,"GENERAL";"TAB2",#N/A,TRUE,"GENERAL";"TAB3",#N/A,TRUE,"GENERAL";"TAB4",#N/A,TRUE,"GENERAL";"TAB5",#N/A,TRUE,"GENERAL"}</definedName>
    <definedName name="uio" localSheetId="12"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5" hidden="1">{"TAB1",#N/A,TRUE,"GENERAL";"TAB2",#N/A,TRUE,"GENERAL";"TAB3",#N/A,TRUE,"GENERAL";"TAB4",#N/A,TRUE,"GENERAL";"TAB5",#N/A,TRUE,"GENERAL"}</definedName>
    <definedName name="uiou" localSheetId="10" hidden="1">{"TAB1",#N/A,TRUE,"GENERAL";"TAB2",#N/A,TRUE,"GENERAL";"TAB3",#N/A,TRUE,"GENERAL";"TAB4",#N/A,TRUE,"GENERAL";"TAB5",#N/A,TRUE,"GENERAL"}</definedName>
    <definedName name="uiou" localSheetId="6" hidden="1">{"TAB1",#N/A,TRUE,"GENERAL";"TAB2",#N/A,TRUE,"GENERAL";"TAB3",#N/A,TRUE,"GENERAL";"TAB4",#N/A,TRUE,"GENERAL";"TAB5",#N/A,TRUE,"GENERAL"}</definedName>
    <definedName name="uiou" localSheetId="13" hidden="1">{"TAB1",#N/A,TRUE,"GENERAL";"TAB2",#N/A,TRUE,"GENERAL";"TAB3",#N/A,TRUE,"GENERAL";"TAB4",#N/A,TRUE,"GENERAL";"TAB5",#N/A,TRUE,"GENERAL"}</definedName>
    <definedName name="uiou" localSheetId="12"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5" hidden="1">{"via1",#N/A,TRUE,"general";"via2",#N/A,TRUE,"general";"via3",#N/A,TRUE,"general"}</definedName>
    <definedName name="uir" localSheetId="10" hidden="1">{"via1",#N/A,TRUE,"general";"via2",#N/A,TRUE,"general";"via3",#N/A,TRUE,"general"}</definedName>
    <definedName name="uir" localSheetId="6" hidden="1">{"via1",#N/A,TRUE,"general";"via2",#N/A,TRUE,"general";"via3",#N/A,TRUE,"general"}</definedName>
    <definedName name="uir" localSheetId="13" hidden="1">{"via1",#N/A,TRUE,"general";"via2",#N/A,TRUE,"general";"via3",#N/A,TRUE,"general"}</definedName>
    <definedName name="uir" localSheetId="12"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2"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5" hidden="1">{"via1",#N/A,TRUE,"general";"via2",#N/A,TRUE,"general";"via3",#N/A,TRUE,"general"}</definedName>
    <definedName name="uityjj" localSheetId="10" hidden="1">{"via1",#N/A,TRUE,"general";"via2",#N/A,TRUE,"general";"via3",#N/A,TRUE,"general"}</definedName>
    <definedName name="uityjj" localSheetId="6" hidden="1">{"via1",#N/A,TRUE,"general";"via2",#N/A,TRUE,"general";"via3",#N/A,TRUE,"general"}</definedName>
    <definedName name="uityjj" localSheetId="13" hidden="1">{"via1",#N/A,TRUE,"general";"via2",#N/A,TRUE,"general";"via3",#N/A,TRUE,"general"}</definedName>
    <definedName name="uityjj" localSheetId="12"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2" hidden="1">{"TAB1",#N/A,TRUE,"GENERAL";"TAB2",#N/A,TRUE,"GENERAL";"TAB3",#N/A,TRUE,"GENERAL";"TAB4",#N/A,TRUE,"GENERAL";"TAB5",#N/A,TRUE,"GENERAL"}</definedName>
    <definedName name="uiufgj" hidden="1">{"TAB1",#N/A,TRUE,"GENERAL";"TAB2",#N/A,TRUE,"GENERAL";"TAB3",#N/A,TRUE,"GENERAL";"TAB4",#N/A,TRUE,"GENERAL";"TAB5",#N/A,TRUE,"GENERAL"}</definedName>
    <definedName name="uiui" localSheetId="9">#REF!</definedName>
    <definedName name="uiui" localSheetId="5">#REF!</definedName>
    <definedName name="uiui" localSheetId="10">#REF!</definedName>
    <definedName name="uiui" localSheetId="6">#REF!</definedName>
    <definedName name="uiui" localSheetId="13">#REF!</definedName>
    <definedName name="uiui" localSheetId="12">#REF!</definedName>
    <definedName name="uiui">#REF!</definedName>
    <definedName name="UIUYI" localSheetId="9" hidden="1">{"TAB1",#N/A,TRUE,"GENERAL";"TAB2",#N/A,TRUE,"GENERAL";"TAB3",#N/A,TRUE,"GENERAL";"TAB4",#N/A,TRUE,"GENERAL";"TAB5",#N/A,TRUE,"GENERAL"}</definedName>
    <definedName name="UIUYI" localSheetId="5"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2" hidden="1">{"TAB1",#N/A,TRUE,"GENERAL";"TAB2",#N/A,TRUE,"GENERAL";"TAB3",#N/A,TRUE,"GENERAL";"TAB4",#N/A,TRUE,"GENERAL";"TAB5",#N/A,TRUE,"GENERAL"}</definedName>
    <definedName name="UIUYI" hidden="1">{"TAB1",#N/A,TRUE,"GENERAL";"TAB2",#N/A,TRUE,"GENERAL";"TAB3",#N/A,TRUE,"GENERAL";"TAB4",#N/A,TRUE,"GENERAL";"TAB5",#N/A,TRUE,"GENERAL"}</definedName>
    <definedName name="Uj" localSheetId="9">#REF!</definedName>
    <definedName name="Uj" localSheetId="5">#REF!</definedName>
    <definedName name="Uj" localSheetId="10">#REF!</definedName>
    <definedName name="Uj" localSheetId="6">#REF!</definedName>
    <definedName name="Uj" localSheetId="13">#REF!</definedName>
    <definedName name="Uj" localSheetId="12">#REF!</definedName>
    <definedName name="Uj">#REF!</definedName>
    <definedName name="ujyyu" localSheetId="9">#REF!</definedName>
    <definedName name="ujyyu" localSheetId="5">#REF!</definedName>
    <definedName name="ujyyu" localSheetId="10">#REF!</definedName>
    <definedName name="ujyyu" localSheetId="6">#REF!</definedName>
    <definedName name="ujyyu" localSheetId="13">#REF!</definedName>
    <definedName name="ujyyu" localSheetId="12">#REF!</definedName>
    <definedName name="ujyyu">#REF!</definedName>
    <definedName name="Uk" localSheetId="9">#REF!</definedName>
    <definedName name="Uk" localSheetId="5">#REF!</definedName>
    <definedName name="Uk" localSheetId="10">#REF!</definedName>
    <definedName name="Uk" localSheetId="6">#REF!</definedName>
    <definedName name="Uk" localSheetId="13">#REF!</definedName>
    <definedName name="Uk" localSheetId="12">#REF!</definedName>
    <definedName name="Uk">#REF!</definedName>
    <definedName name="Ull" localSheetId="9">#REF!</definedName>
    <definedName name="Ull" localSheetId="5">#REF!</definedName>
    <definedName name="Ull" localSheetId="10">#REF!</definedName>
    <definedName name="Ull" localSheetId="6">#REF!</definedName>
    <definedName name="Ull" localSheetId="13">#REF!</definedName>
    <definedName name="Ull" localSheetId="12">#REF!</definedName>
    <definedName name="Ull">#REF!</definedName>
    <definedName name="Um" localSheetId="9">#REF!</definedName>
    <definedName name="Um" localSheetId="5">#REF!</definedName>
    <definedName name="Um" localSheetId="10">#REF!</definedName>
    <definedName name="Um" localSheetId="6">#REF!</definedName>
    <definedName name="Um" localSheetId="13">#REF!</definedName>
    <definedName name="Um" localSheetId="12">#REF!</definedName>
    <definedName name="Um">#REF!</definedName>
    <definedName name="Un" localSheetId="9">#REF!</definedName>
    <definedName name="Un" localSheetId="5">#REF!</definedName>
    <definedName name="Un" localSheetId="10">#REF!</definedName>
    <definedName name="Un" localSheetId="6">#REF!</definedName>
    <definedName name="Un" localSheetId="13">#REF!</definedName>
    <definedName name="Un" localSheetId="12">#REF!</definedName>
    <definedName name="Un">#REF!</definedName>
    <definedName name="UN_APU" localSheetId="10">IF(LEN(#REF!)=2,"",IF(#REF!="","",IF(ISERROR(SEARCH("-",#REF!,3)),VLOOKUP(#REF!,#REF!,3,0),VLOOKUP(#REF!,#REF!,3,FALSE))))</definedName>
    <definedName name="UN_APU" localSheetId="12">IF(LEN([50]apu!XFB1)=2,"",IF([50]apu!XFB1="","",IF(ISERROR(SEARCH("-",[50]apu!$B1,3)),VLOOKUP([50]apu!$B1,[50]Insumos!XFD$1:B$65536,3,0),VLOOKUP([50]apu!XFB1,'[50]Ppto completo'!$D$1:$F$65536,3,FALSE))))</definedName>
    <definedName name="UN_APU">IF(LEN(#REF!)=2,"",IF(#REF!="","",IF(ISERROR(SEARCH("-",#REF!,3)),VLOOKUP(#REF!,#REF!,3,0),VLOOKUP(#REF!,#REF!,3,FALSE))))</definedName>
    <definedName name="UN_AUX" localSheetId="10">IF(#REF!="","",VLOOKUP(#REF!,#REF!,3,FALSE))</definedName>
    <definedName name="UN_AUX" localSheetId="12">IF([50]Auxiliares!$B1="","",VLOOKUP([50]Auxiliares!$B1,[50]Insumos!$D$1:$F$65536,3,FALSE))</definedName>
    <definedName name="UN_AUX">IF(#REF!="","",VLOOKUP(#REF!,#REF!,3,FALSE))</definedName>
    <definedName name="UNDS" localSheetId="10">#REF!</definedName>
    <definedName name="UNDS" localSheetId="12">[38]UNDS!$A$1:$B$65536</definedName>
    <definedName name="UNDS">#REF!</definedName>
    <definedName name="UNIDAD1" localSheetId="10">#REF!</definedName>
    <definedName name="UNIDAD1" localSheetId="12">[58]ITEMS!$C$2</definedName>
    <definedName name="UNIDAD1">#REF!</definedName>
    <definedName name="UNIDAD521" localSheetId="10">#REF!</definedName>
    <definedName name="UNIDAD521" localSheetId="12">[59]ITEMS!$C$522</definedName>
    <definedName name="UNIDAD521">#REF!</definedName>
    <definedName name="Unidades" localSheetId="9">#REF!</definedName>
    <definedName name="Unidades" localSheetId="5">#REF!</definedName>
    <definedName name="Unidades" localSheetId="10">#REF!</definedName>
    <definedName name="Unidades" localSheetId="6">#REF!</definedName>
    <definedName name="Unidades" localSheetId="12">'[110]PPTO OBRA'!#REF!</definedName>
    <definedName name="Unidades">#REF!</definedName>
    <definedName name="Unitarios" localSheetId="9">#REF!</definedName>
    <definedName name="Unitarios" localSheetId="5">#REF!</definedName>
    <definedName name="Unitarios" localSheetId="10">#REF!</definedName>
    <definedName name="Unitarios" localSheetId="6">#REF!</definedName>
    <definedName name="Unitarios" localSheetId="13">#REF!</definedName>
    <definedName name="Unitarios" localSheetId="12">#REF!</definedName>
    <definedName name="Unitarios">#REF!</definedName>
    <definedName name="Uñ" localSheetId="9">#REF!</definedName>
    <definedName name="Uñ" localSheetId="5">#REF!</definedName>
    <definedName name="Uñ" localSheetId="10">#REF!</definedName>
    <definedName name="Uñ" localSheetId="6">#REF!</definedName>
    <definedName name="Uñ" localSheetId="13">#REF!</definedName>
    <definedName name="Uñ" localSheetId="12">#REF!</definedName>
    <definedName name="Uñ">#REF!</definedName>
    <definedName name="Uo" localSheetId="9">#REF!</definedName>
    <definedName name="Uo" localSheetId="5">#REF!</definedName>
    <definedName name="Uo" localSheetId="10">#REF!</definedName>
    <definedName name="Uo" localSheetId="6">#REF!</definedName>
    <definedName name="Uo" localSheetId="13">#REF!</definedName>
    <definedName name="Uo" localSheetId="12">#REF!</definedName>
    <definedName name="Uo">#REF!</definedName>
    <definedName name="UOUIV" localSheetId="9" hidden="1">{"TAB1",#N/A,TRUE,"GENERAL";"TAB2",#N/A,TRUE,"GENERAL";"TAB3",#N/A,TRUE,"GENERAL";"TAB4",#N/A,TRUE,"GENERAL";"TAB5",#N/A,TRUE,"GENERAL"}</definedName>
    <definedName name="UOUIV" localSheetId="5"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2" hidden="1">{"TAB1",#N/A,TRUE,"GENERAL";"TAB2",#N/A,TRUE,"GENERAL";"TAB3",#N/A,TRUE,"GENERAL";"TAB4",#N/A,TRUE,"GENERAL";"TAB5",#N/A,TRUE,"GENERAL"}</definedName>
    <definedName name="UOUIV" hidden="1">{"TAB1",#N/A,TRUE,"GENERAL";"TAB2",#N/A,TRUE,"GENERAL";"TAB3",#N/A,TRUE,"GENERAL";"TAB4",#N/A,TRUE,"GENERAL";"TAB5",#N/A,TRUE,"GENERAL"}</definedName>
    <definedName name="Up" localSheetId="9">#REF!</definedName>
    <definedName name="Up" localSheetId="5">#REF!</definedName>
    <definedName name="Up" localSheetId="10">#REF!</definedName>
    <definedName name="Up" localSheetId="6">#REF!</definedName>
    <definedName name="Up" localSheetId="13">#REF!</definedName>
    <definedName name="Up" localSheetId="12">#REF!</definedName>
    <definedName name="Up">#REF!</definedName>
    <definedName name="Uq" localSheetId="9">#REF!</definedName>
    <definedName name="Uq" localSheetId="5">#REF!</definedName>
    <definedName name="Uq" localSheetId="10">#REF!</definedName>
    <definedName name="Uq" localSheetId="6">#REF!</definedName>
    <definedName name="Uq" localSheetId="13">#REF!</definedName>
    <definedName name="Uq" localSheetId="12">#REF!</definedName>
    <definedName name="Uq">#REF!</definedName>
    <definedName name="Ur" localSheetId="9">#REF!</definedName>
    <definedName name="Ur" localSheetId="5">#REF!</definedName>
    <definedName name="Ur" localSheetId="10">#REF!</definedName>
    <definedName name="Ur" localSheetId="6">#REF!</definedName>
    <definedName name="Ur" localSheetId="13">#REF!</definedName>
    <definedName name="Ur" localSheetId="12">#REF!</definedName>
    <definedName name="Ur">#REF!</definedName>
    <definedName name="uryur" localSheetId="9" hidden="1">{"TAB1",#N/A,TRUE,"GENERAL";"TAB2",#N/A,TRUE,"GENERAL";"TAB3",#N/A,TRUE,"GENERAL";"TAB4",#N/A,TRUE,"GENERAL";"TAB5",#N/A,TRUE,"GENERAL"}</definedName>
    <definedName name="uryur" localSheetId="5"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2" hidden="1">{"TAB1",#N/A,TRUE,"GENERAL";"TAB2",#N/A,TRUE,"GENERAL";"TAB3",#N/A,TRUE,"GENERAL";"TAB4",#N/A,TRUE,"GENERAL";"TAB5",#N/A,TRUE,"GENERAL"}</definedName>
    <definedName name="uryur" hidden="1">{"TAB1",#N/A,TRUE,"GENERAL";"TAB2",#N/A,TRUE,"GENERAL";"TAB3",#N/A,TRUE,"GENERAL";"TAB4",#N/A,TRUE,"GENERAL";"TAB5",#N/A,TRUE,"GENERAL"}</definedName>
    <definedName name="Us" localSheetId="9">#REF!</definedName>
    <definedName name="Us" localSheetId="5">#REF!</definedName>
    <definedName name="Us" localSheetId="10">#REF!</definedName>
    <definedName name="Us" localSheetId="6">#REF!</definedName>
    <definedName name="Us" localSheetId="13">#REF!</definedName>
    <definedName name="Us" localSheetId="12">#REF!</definedName>
    <definedName name="Us">#REF!</definedName>
    <definedName name="ut" localSheetId="9">#REF!</definedName>
    <definedName name="ut" localSheetId="5">#REF!</definedName>
    <definedName name="ut" localSheetId="10">#REF!</definedName>
    <definedName name="ut" localSheetId="6">#REF!</definedName>
    <definedName name="ut" localSheetId="13">#REF!</definedName>
    <definedName name="ut" localSheetId="12">#REF!</definedName>
    <definedName name="ut">#REF!</definedName>
    <definedName name="Ut_Un" localSheetId="9">#REF!</definedName>
    <definedName name="Ut_Un" localSheetId="5">#REF!</definedName>
    <definedName name="Ut_Un" localSheetId="10">#REF!</definedName>
    <definedName name="Ut_Un" localSheetId="6">#REF!</definedName>
    <definedName name="Ut_Un" localSheetId="13">#REF!</definedName>
    <definedName name="Ut_Un" localSheetId="12">#REF!</definedName>
    <definedName name="Ut_Un">#REF!</definedName>
    <definedName name="Util" localSheetId="9">#REF!</definedName>
    <definedName name="Util" localSheetId="5">#REF!</definedName>
    <definedName name="Util" localSheetId="10">#REF!</definedName>
    <definedName name="Util" localSheetId="6">#REF!</definedName>
    <definedName name="Util" localSheetId="13">#REF!</definedName>
    <definedName name="Util" localSheetId="12">#REF!</definedName>
    <definedName name="UTIL">#REF!</definedName>
    <definedName name="utilidad" localSheetId="10">#REF!</definedName>
    <definedName name="utilidad" localSheetId="12">[40]DATOS!$B$18</definedName>
    <definedName name="utilidad">#REF!</definedName>
    <definedName name="UtilidadMensual" localSheetId="9">#REF!</definedName>
    <definedName name="UtilidadMensual" localSheetId="5">#REF!</definedName>
    <definedName name="UtilidadMensual" localSheetId="10">#REF!</definedName>
    <definedName name="UtilidadMensual" localSheetId="6">#REF!</definedName>
    <definedName name="UtilidadMensual" localSheetId="13">#REF!</definedName>
    <definedName name="UtilidadMensual" localSheetId="12">#REF!</definedName>
    <definedName name="UtilidadMensual">#REF!</definedName>
    <definedName name="UtilidadObra" localSheetId="12">#REF!</definedName>
    <definedName name="UtilidadObra">#REF!</definedName>
    <definedName name="UTMAR" localSheetId="9">#REF!</definedName>
    <definedName name="UTMAR" localSheetId="5">#REF!</definedName>
    <definedName name="UTMAR" localSheetId="10">#REF!</definedName>
    <definedName name="UTMAR" localSheetId="6">#REF!</definedName>
    <definedName name="UTMAR" localSheetId="13">#REF!</definedName>
    <definedName name="UTMAR" localSheetId="12">#REF!</definedName>
    <definedName name="UTMAR">#REF!</definedName>
    <definedName name="uu" localSheetId="9" hidden="1">{"TAB1",#N/A,TRUE,"GENERAL";"TAB2",#N/A,TRUE,"GENERAL";"TAB3",#N/A,TRUE,"GENERAL";"TAB4",#N/A,TRUE,"GENERAL";"TAB5",#N/A,TRUE,"GENERAL"}</definedName>
    <definedName name="uu" localSheetId="5" hidden="1">{"TAB1",#N/A,TRUE,"GENERAL";"TAB2",#N/A,TRUE,"GENERAL";"TAB3",#N/A,TRUE,"GENERAL";"TAB4",#N/A,TRUE,"GENERAL";"TAB5",#N/A,TRUE,"GENERAL"}</definedName>
    <definedName name="uu" localSheetId="10" hidden="1">{"TAB1",#N/A,TRUE,"GENERAL";"TAB2",#N/A,TRUE,"GENERAL";"TAB3",#N/A,TRUE,"GENERAL";"TAB4",#N/A,TRUE,"GENERAL";"TAB5",#N/A,TRUE,"GENERAL"}</definedName>
    <definedName name="uu" localSheetId="6" hidden="1">{"TAB1",#N/A,TRUE,"GENERAL";"TAB2",#N/A,TRUE,"GENERAL";"TAB3",#N/A,TRUE,"GENERAL";"TAB4",#N/A,TRUE,"GENERAL";"TAB5",#N/A,TRUE,"GENERAL"}</definedName>
    <definedName name="uu" localSheetId="13" hidden="1">{"TAB1",#N/A,TRUE,"GENERAL";"TAB2",#N/A,TRUE,"GENERAL";"TAB3",#N/A,TRUE,"GENERAL";"TAB4",#N/A,TRUE,"GENERAL";"TAB5",#N/A,TRUE,"GENERAL"}</definedName>
    <definedName name="uu" localSheetId="12" hidden="1">{"TAB1",#N/A,TRUE,"GENERAL";"TAB2",#N/A,TRUE,"GENERAL";"TAB3",#N/A,TRUE,"GENERAL";"TAB4",#N/A,TRUE,"GENERAL";"TAB5",#N/A,TRUE,"GENERAL"}</definedName>
    <definedName name="uu">#REF!</definedName>
    <definedName name="uuu" localSheetId="9" hidden="1">{"TAB1",#N/A,TRUE,"GENERAL";"TAB2",#N/A,TRUE,"GENERAL";"TAB3",#N/A,TRUE,"GENERAL";"TAB4",#N/A,TRUE,"GENERAL";"TAB5",#N/A,TRUE,"GENERAL"}</definedName>
    <definedName name="uuu" localSheetId="5" hidden="1">{"TAB1",#N/A,TRUE,"GENERAL";"TAB2",#N/A,TRUE,"GENERAL";"TAB3",#N/A,TRUE,"GENERAL";"TAB4",#N/A,TRUE,"GENERAL";"TAB5",#N/A,TRUE,"GENERAL"}</definedName>
    <definedName name="uuu" localSheetId="10" hidden="1">{"TAB1",#N/A,TRUE,"GENERAL";"TAB2",#N/A,TRUE,"GENERAL";"TAB3",#N/A,TRUE,"GENERAL";"TAB4",#N/A,TRUE,"GENERAL";"TAB5",#N/A,TRUE,"GENERAL"}</definedName>
    <definedName name="uuu" localSheetId="6" hidden="1">{"TAB1",#N/A,TRUE,"GENERAL";"TAB2",#N/A,TRUE,"GENERAL";"TAB3",#N/A,TRUE,"GENERAL";"TAB4",#N/A,TRUE,"GENERAL";"TAB5",#N/A,TRUE,"GENERAL"}</definedName>
    <definedName name="uuu" localSheetId="13" hidden="1">{"TAB1",#N/A,TRUE,"GENERAL";"TAB2",#N/A,TRUE,"GENERAL";"TAB3",#N/A,TRUE,"GENERAL";"TAB4",#N/A,TRUE,"GENERAL";"TAB5",#N/A,TRUE,"GENERAL"}</definedName>
    <definedName name="uuu" localSheetId="12" hidden="1">{"TAB1",#N/A,TRUE,"GENERAL";"TAB2",#N/A,TRUE,"GENERAL";"TAB3",#N/A,TRUE,"GENERAL";"TAB4",#N/A,TRUE,"GENERAL";"TAB5",#N/A,TRUE,"GENERAL"}</definedName>
    <definedName name="uuu" hidden="1">{"TAB1",#N/A,TRUE,"GENERAL";"TAB2",#N/A,TRUE,"GENERAL";"TAB3",#N/A,TRUE,"GENERAL";"TAB4",#N/A,TRUE,"GENERAL";"TAB5",#N/A,TRUE,"GENERAL"}</definedName>
    <definedName name="uuuu" localSheetId="9" hidden="1">#REF!</definedName>
    <definedName name="uuuu" localSheetId="5" hidden="1">#REF!</definedName>
    <definedName name="uuuu" localSheetId="10" hidden="1">#REF!</definedName>
    <definedName name="uuuu" localSheetId="6" hidden="1">#REF!</definedName>
    <definedName name="uuuu" localSheetId="13" hidden="1">#REF!</definedName>
    <definedName name="uuuu" localSheetId="12" hidden="1">#REF!</definedName>
    <definedName name="uuuu" hidden="1">#REF!</definedName>
    <definedName name="uuuuo" localSheetId="9" hidden="1">{"TAB1",#N/A,TRUE,"GENERAL";"TAB2",#N/A,TRUE,"GENERAL";"TAB3",#N/A,TRUE,"GENERAL";"TAB4",#N/A,TRUE,"GENERAL";"TAB5",#N/A,TRUE,"GENERAL"}</definedName>
    <definedName name="uuuuo" localSheetId="5"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2"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5" hidden="1">{"via1",#N/A,TRUE,"general";"via2",#N/A,TRUE,"general";"via3",#N/A,TRUE,"general"}</definedName>
    <definedName name="uuuuuj" localSheetId="10" hidden="1">{"via1",#N/A,TRUE,"general";"via2",#N/A,TRUE,"general";"via3",#N/A,TRUE,"general"}</definedName>
    <definedName name="uuuuuj" localSheetId="6" hidden="1">{"via1",#N/A,TRUE,"general";"via2",#N/A,TRUE,"general";"via3",#N/A,TRUE,"general"}</definedName>
    <definedName name="uuuuuj" localSheetId="13" hidden="1">{"via1",#N/A,TRUE,"general";"via2",#N/A,TRUE,"general";"via3",#N/A,TRUE,"general"}</definedName>
    <definedName name="uuuuuj" localSheetId="12" hidden="1">{"via1",#N/A,TRUE,"general";"via2",#N/A,TRUE,"general";"via3",#N/A,TRUE,"general"}</definedName>
    <definedName name="uuuuuj" hidden="1">{"via1",#N/A,TRUE,"general";"via2",#N/A,TRUE,"general";"via3",#N/A,TRUE,"general"}</definedName>
    <definedName name="uuuuutiyt" localSheetId="9">#REF!</definedName>
    <definedName name="uuuuutiyt" localSheetId="5">#REF!</definedName>
    <definedName name="uuuuutiyt" localSheetId="10">#REF!</definedName>
    <definedName name="uuuuutiyt" localSheetId="6">#REF!</definedName>
    <definedName name="uuuuutiyt" localSheetId="13">#REF!</definedName>
    <definedName name="uuuuutiyt" localSheetId="12">#REF!</definedName>
    <definedName name="uuuuutiyt">#REF!</definedName>
    <definedName name="uuuuuu" localSheetId="9">#REF!</definedName>
    <definedName name="uuuuuu" localSheetId="5">#REF!</definedName>
    <definedName name="uuuuuu" localSheetId="10">#REF!</definedName>
    <definedName name="uuuuuu" localSheetId="6">#REF!</definedName>
    <definedName name="uuuuuu" localSheetId="13">#REF!</definedName>
    <definedName name="uuuuuu" localSheetId="12">#REF!</definedName>
    <definedName name="uuuuuu">#REF!</definedName>
    <definedName name="uuuuuuuuuu" localSheetId="9">#REF!</definedName>
    <definedName name="uuuuuuuuuu" localSheetId="5">#REF!</definedName>
    <definedName name="uuuuuuuuuu" localSheetId="10">#REF!</definedName>
    <definedName name="uuuuuuuuuu" localSheetId="6">#REF!</definedName>
    <definedName name="uuuuuuuuuu" localSheetId="13">#REF!</definedName>
    <definedName name="uuuuuuuuuu" localSheetId="12">#REF!</definedName>
    <definedName name="uuuuuuuuuu">#REF!</definedName>
    <definedName name="Uv" localSheetId="9">#REF!</definedName>
    <definedName name="Uv" localSheetId="5">#REF!</definedName>
    <definedName name="Uv" localSheetId="10">#REF!</definedName>
    <definedName name="Uv" localSheetId="6">#REF!</definedName>
    <definedName name="Uv" localSheetId="13">#REF!</definedName>
    <definedName name="Uv" localSheetId="12">#REF!</definedName>
    <definedName name="Uv">#REF!</definedName>
    <definedName name="Uw" localSheetId="9">#REF!</definedName>
    <definedName name="Uw" localSheetId="5">#REF!</definedName>
    <definedName name="Uw" localSheetId="10">#REF!</definedName>
    <definedName name="Uw" localSheetId="6">#REF!</definedName>
    <definedName name="Uw" localSheetId="13">#REF!</definedName>
    <definedName name="Uw" localSheetId="12">#REF!</definedName>
    <definedName name="Uw">#REF!</definedName>
    <definedName name="uwkap" localSheetId="9" hidden="1">{"TAB1",#N/A,TRUE,"GENERAL";"TAB2",#N/A,TRUE,"GENERAL";"TAB3",#N/A,TRUE,"GENERAL";"TAB4",#N/A,TRUE,"GENERAL";"TAB5",#N/A,TRUE,"GENERAL"}</definedName>
    <definedName name="uwkap" localSheetId="5"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2" hidden="1">{"TAB1",#N/A,TRUE,"GENERAL";"TAB2",#N/A,TRUE,"GENERAL";"TAB3",#N/A,TRUE,"GENERAL";"TAB4",#N/A,TRUE,"GENERAL";"TAB5",#N/A,TRUE,"GENERAL"}</definedName>
    <definedName name="uwkap" hidden="1">{"TAB1",#N/A,TRUE,"GENERAL";"TAB2",#N/A,TRUE,"GENERAL";"TAB3",#N/A,TRUE,"GENERAL";"TAB4",#N/A,TRUE,"GENERAL";"TAB5",#N/A,TRUE,"GENERAL"}</definedName>
    <definedName name="uxd" localSheetId="9">#REF!</definedName>
    <definedName name="uxd" localSheetId="5">#REF!</definedName>
    <definedName name="uxd" localSheetId="10">#REF!</definedName>
    <definedName name="uxd" localSheetId="6">#REF!</definedName>
    <definedName name="uxd" localSheetId="13">#REF!</definedName>
    <definedName name="uxd" localSheetId="12">#REF!</definedName>
    <definedName name="uxd">#REF!</definedName>
    <definedName name="uy" localSheetId="9">#REF!</definedName>
    <definedName name="uy" localSheetId="5">#REF!</definedName>
    <definedName name="uy" localSheetId="10">#REF!</definedName>
    <definedName name="uy" localSheetId="6">#REF!</definedName>
    <definedName name="uy" localSheetId="13">#REF!</definedName>
    <definedName name="uy" localSheetId="12">#REF!</definedName>
    <definedName name="uy">#REF!</definedName>
    <definedName name="uyiyiy" localSheetId="9"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2"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5" hidden="1">{"TAB1",#N/A,TRUE,"GENERAL";"TAB2",#N/A,TRUE,"GENERAL";"TAB3",#N/A,TRUE,"GENERAL";"TAB4",#N/A,TRUE,"GENERAL";"TAB5",#N/A,TRUE,"GENERAL"}</definedName>
    <definedName name="uytu" localSheetId="10" hidden="1">{"TAB1",#N/A,TRUE,"GENERAL";"TAB2",#N/A,TRUE,"GENERAL";"TAB3",#N/A,TRUE,"GENERAL";"TAB4",#N/A,TRUE,"GENERAL";"TAB5",#N/A,TRUE,"GENERAL"}</definedName>
    <definedName name="uytu" localSheetId="6" hidden="1">{"TAB1",#N/A,TRUE,"GENERAL";"TAB2",#N/A,TRUE,"GENERAL";"TAB3",#N/A,TRUE,"GENERAL";"TAB4",#N/A,TRUE,"GENERAL";"TAB5",#N/A,TRUE,"GENERAL"}</definedName>
    <definedName name="uytu" localSheetId="13" hidden="1">{"TAB1",#N/A,TRUE,"GENERAL";"TAB2",#N/A,TRUE,"GENERAL";"TAB3",#N/A,TRUE,"GENERAL";"TAB4",#N/A,TRUE,"GENERAL";"TAB5",#N/A,TRUE,"GENERAL"}</definedName>
    <definedName name="uytu" localSheetId="12"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5" hidden="1">{"via1",#N/A,TRUE,"general";"via2",#N/A,TRUE,"general";"via3",#N/A,TRUE,"general"}</definedName>
    <definedName name="uyur" localSheetId="10" hidden="1">{"via1",#N/A,TRUE,"general";"via2",#N/A,TRUE,"general";"via3",#N/A,TRUE,"general"}</definedName>
    <definedName name="uyur" localSheetId="6" hidden="1">{"via1",#N/A,TRUE,"general";"via2",#N/A,TRUE,"general";"via3",#N/A,TRUE,"general"}</definedName>
    <definedName name="uyur" localSheetId="13" hidden="1">{"via1",#N/A,TRUE,"general";"via2",#N/A,TRUE,"general";"via3",#N/A,TRUE,"general"}</definedName>
    <definedName name="uyur" localSheetId="12" hidden="1">{"via1",#N/A,TRUE,"general";"via2",#N/A,TRUE,"general";"via3",#N/A,TRUE,"general"}</definedName>
    <definedName name="uyur" hidden="1">{"via1",#N/A,TRUE,"general";"via2",#N/A,TRUE,"general";"via3",#N/A,TRUE,"general"}</definedName>
    <definedName name="Uz" localSheetId="9">#REF!</definedName>
    <definedName name="Uz" localSheetId="5">#REF!</definedName>
    <definedName name="Uz" localSheetId="10">#REF!</definedName>
    <definedName name="Uz" localSheetId="6">#REF!</definedName>
    <definedName name="Uz" localSheetId="13">#REF!</definedName>
    <definedName name="Uz" localSheetId="12">#REF!</definedName>
    <definedName name="Uz">#REF!</definedName>
    <definedName name="v" localSheetId="9" hidden="1">{"TAB1",#N/A,TRUE,"GENERAL";"TAB2",#N/A,TRUE,"GENERAL";"TAB3",#N/A,TRUE,"GENERAL";"TAB4",#N/A,TRUE,"GENERAL";"TAB5",#N/A,TRUE,"GENERAL"}</definedName>
    <definedName name="v" localSheetId="5" hidden="1">{"TAB1",#N/A,TRUE,"GENERAL";"TAB2",#N/A,TRUE,"GENERAL";"TAB3",#N/A,TRUE,"GENERAL";"TAB4",#N/A,TRUE,"GENERAL";"TAB5",#N/A,TRUE,"GENERAL"}</definedName>
    <definedName name="v" localSheetId="10" hidden="1">{"TAB1",#N/A,TRUE,"GENERAL";"TAB2",#N/A,TRUE,"GENERAL";"TAB3",#N/A,TRUE,"GENERAL";"TAB4",#N/A,TRUE,"GENERAL";"TAB5",#N/A,TRUE,"GENERAL"}</definedName>
    <definedName name="v" localSheetId="6" hidden="1">{"TAB1",#N/A,TRUE,"GENERAL";"TAB2",#N/A,TRUE,"GENERAL";"TAB3",#N/A,TRUE,"GENERAL";"TAB4",#N/A,TRUE,"GENERAL";"TAB5",#N/A,TRUE,"GENERAL"}</definedName>
    <definedName name="v" localSheetId="13" hidden="1">{"TAB1",#N/A,TRUE,"GENERAL";"TAB2",#N/A,TRUE,"GENERAL";"TAB3",#N/A,TRUE,"GENERAL";"TAB4",#N/A,TRUE,"GENERAL";"TAB5",#N/A,TRUE,"GENERAL"}</definedName>
    <definedName name="v" localSheetId="12" hidden="1">{"TAB1",#N/A,TRUE,"GENERAL";"TAB2",#N/A,TRUE,"GENERAL";"TAB3",#N/A,TRUE,"GENERAL";"TAB4",#N/A,TRUE,"GENERAL";"TAB5",#N/A,TRUE,"GENERAL"}</definedName>
    <definedName name="v" hidden="1">{"TAB1",#N/A,TRUE,"GENERAL";"TAB2",#N/A,TRUE,"GENERAL";"TAB3",#N/A,TRUE,"GENERAL";"TAB4",#N/A,TRUE,"GENERAL";"TAB5",#N/A,TRUE,"GENERAL"}</definedName>
    <definedName name="V.M.CV1_Moisture" localSheetId="9">#REF!</definedName>
    <definedName name="V.M.CV1_Moisture" localSheetId="5">#REF!</definedName>
    <definedName name="V.M.CV1_Moisture" localSheetId="10">#REF!</definedName>
    <definedName name="V.M.CV1_Moisture" localSheetId="6">#REF!</definedName>
    <definedName name="V.M.CV1_Moisture" localSheetId="13">#REF!</definedName>
    <definedName name="V.M.CV1_Moisture" localSheetId="12">#REF!</definedName>
    <definedName name="V.M.CV1_Moisture">#REF!</definedName>
    <definedName name="V.M.CV2_Al" localSheetId="9">#REF!</definedName>
    <definedName name="V.M.CV2_Al" localSheetId="5">#REF!</definedName>
    <definedName name="V.M.CV2_Al" localSheetId="10">#REF!</definedName>
    <definedName name="V.M.CV2_Al" localSheetId="6">#REF!</definedName>
    <definedName name="V.M.CV2_Al" localSheetId="13">#REF!</definedName>
    <definedName name="V.M.CV2_Al" localSheetId="12">#REF!</definedName>
    <definedName name="V.M.CV2_Al">#REF!</definedName>
    <definedName name="V.M.CV2_Co" localSheetId="9">#REF!</definedName>
    <definedName name="V.M.CV2_Co" localSheetId="5">#REF!</definedName>
    <definedName name="V.M.CV2_Co" localSheetId="10">#REF!</definedName>
    <definedName name="V.M.CV2_Co" localSheetId="6">#REF!</definedName>
    <definedName name="V.M.CV2_Co" localSheetId="13">#REF!</definedName>
    <definedName name="V.M.CV2_Co" localSheetId="12">#REF!</definedName>
    <definedName name="V.M.CV2_Co">#REF!</definedName>
    <definedName name="V.M.CV2_DryTonnes" localSheetId="9">#REF!</definedName>
    <definedName name="V.M.CV2_DryTonnes" localSheetId="5">#REF!</definedName>
    <definedName name="V.M.CV2_DryTonnes" localSheetId="10">#REF!</definedName>
    <definedName name="V.M.CV2_DryTonnes" localSheetId="6">#REF!</definedName>
    <definedName name="V.M.CV2_DryTonnes" localSheetId="13">#REF!</definedName>
    <definedName name="V.M.CV2_DryTonnes" localSheetId="12">#REF!</definedName>
    <definedName name="V.M.CV2_DryTonnes">#REF!</definedName>
    <definedName name="V.M.CV2_dtph" localSheetId="9">#REF!</definedName>
    <definedName name="V.M.CV2_dtph" localSheetId="5">#REF!</definedName>
    <definedName name="V.M.CV2_dtph" localSheetId="10">#REF!</definedName>
    <definedName name="V.M.CV2_dtph" localSheetId="6">#REF!</definedName>
    <definedName name="V.M.CV2_dtph" localSheetId="13">#REF!</definedName>
    <definedName name="V.M.CV2_dtph" localSheetId="12">#REF!</definedName>
    <definedName name="V.M.CV2_dtph">#REF!</definedName>
    <definedName name="V.M.CV2_Fe" localSheetId="9">#REF!</definedName>
    <definedName name="V.M.CV2_Fe" localSheetId="5">#REF!</definedName>
    <definedName name="V.M.CV2_Fe" localSheetId="10">#REF!</definedName>
    <definedName name="V.M.CV2_Fe" localSheetId="6">#REF!</definedName>
    <definedName name="V.M.CV2_Fe" localSheetId="13">#REF!</definedName>
    <definedName name="V.M.CV2_Fe" localSheetId="12">#REF!</definedName>
    <definedName name="V.M.CV2_Fe">#REF!</definedName>
    <definedName name="V.M.CV2_Mg" localSheetId="9">#REF!</definedName>
    <definedName name="V.M.CV2_Mg" localSheetId="5">#REF!</definedName>
    <definedName name="V.M.CV2_Mg" localSheetId="10">#REF!</definedName>
    <definedName name="V.M.CV2_Mg" localSheetId="6">#REF!</definedName>
    <definedName name="V.M.CV2_Mg" localSheetId="13">#REF!</definedName>
    <definedName name="V.M.CV2_Mg" localSheetId="12">#REF!</definedName>
    <definedName name="V.M.CV2_Mg">#REF!</definedName>
    <definedName name="V.M.CV2_Ni" localSheetId="9">#REF!</definedName>
    <definedName name="V.M.CV2_Ni" localSheetId="5">#REF!</definedName>
    <definedName name="V.M.CV2_Ni" localSheetId="10">#REF!</definedName>
    <definedName name="V.M.CV2_Ni" localSheetId="6">#REF!</definedName>
    <definedName name="V.M.CV2_Ni" localSheetId="13">#REF!</definedName>
    <definedName name="V.M.CV2_Ni" localSheetId="12">#REF!</definedName>
    <definedName name="V.M.CV2_Ni">#REF!</definedName>
    <definedName name="V.M.CV2_Si" localSheetId="9">#REF!</definedName>
    <definedName name="V.M.CV2_Si" localSheetId="5">#REF!</definedName>
    <definedName name="V.M.CV2_Si" localSheetId="10">#REF!</definedName>
    <definedName name="V.M.CV2_Si" localSheetId="6">#REF!</definedName>
    <definedName name="V.M.CV2_Si" localSheetId="13">#REF!</definedName>
    <definedName name="V.M.CV2_Si" localSheetId="12">#REF!</definedName>
    <definedName name="V.M.CV2_Si">#REF!</definedName>
    <definedName name="V.M.Mill_Availability" localSheetId="9">#REF!</definedName>
    <definedName name="V.M.Mill_Availability" localSheetId="5">#REF!</definedName>
    <definedName name="V.M.Mill_Availability" localSheetId="10">#REF!</definedName>
    <definedName name="V.M.Mill_Availability" localSheetId="6">#REF!</definedName>
    <definedName name="V.M.Mill_Availability" localSheetId="13">#REF!</definedName>
    <definedName name="V.M.Mill_Availability" localSheetId="12">#REF!</definedName>
    <definedName name="V.M.Mill_Availability">#REF!</definedName>
    <definedName name="V.M.Mill_Downtime" localSheetId="9">#REF!</definedName>
    <definedName name="V.M.Mill_Downtime" localSheetId="5">#REF!</definedName>
    <definedName name="V.M.Mill_Downtime" localSheetId="10">#REF!</definedName>
    <definedName name="V.M.Mill_Downtime" localSheetId="6">#REF!</definedName>
    <definedName name="V.M.Mill_Downtime" localSheetId="13">#REF!</definedName>
    <definedName name="V.M.Mill_Downtime" localSheetId="12">#REF!</definedName>
    <definedName name="V.M.Mill_Downtime">#REF!</definedName>
    <definedName name="V.M.Mill_DryTonnes" localSheetId="9">#REF!</definedName>
    <definedName name="V.M.Mill_DryTonnes" localSheetId="5">#REF!</definedName>
    <definedName name="V.M.Mill_DryTonnes" localSheetId="10">#REF!</definedName>
    <definedName name="V.M.Mill_DryTonnes" localSheetId="6">#REF!</definedName>
    <definedName name="V.M.Mill_DryTonnes" localSheetId="13">#REF!</definedName>
    <definedName name="V.M.Mill_DryTonnes" localSheetId="12">#REF!</definedName>
    <definedName name="V.M.Mill_DryTonnes">#REF!</definedName>
    <definedName name="V.M.Mill_DryTph" localSheetId="9">#REF!</definedName>
    <definedName name="V.M.Mill_DryTph" localSheetId="5">#REF!</definedName>
    <definedName name="V.M.Mill_DryTph" localSheetId="10">#REF!</definedName>
    <definedName name="V.M.Mill_DryTph" localSheetId="6">#REF!</definedName>
    <definedName name="V.M.Mill_DryTph" localSheetId="13">#REF!</definedName>
    <definedName name="V.M.Mill_DryTph" localSheetId="12">#REF!</definedName>
    <definedName name="V.M.Mill_DryTph">#REF!</definedName>
    <definedName name="V.M.Mill_PowerDraw" localSheetId="9">#REF!</definedName>
    <definedName name="V.M.Mill_PowerDraw" localSheetId="5">#REF!</definedName>
    <definedName name="V.M.Mill_PowerDraw" localSheetId="10">#REF!</definedName>
    <definedName name="V.M.Mill_PowerDraw" localSheetId="6">#REF!</definedName>
    <definedName name="V.M.Mill_PowerDraw" localSheetId="13">#REF!</definedName>
    <definedName name="V.M.Mill_PowerDraw" localSheetId="12">#REF!</definedName>
    <definedName name="V.M.Mill_PowerDraw">#REF!</definedName>
    <definedName name="V.M.Mill_PowerDrawPerTonne" localSheetId="9">#REF!</definedName>
    <definedName name="V.M.Mill_PowerDrawPerTonne" localSheetId="5">#REF!</definedName>
    <definedName name="V.M.Mill_PowerDrawPerTonne" localSheetId="10">#REF!</definedName>
    <definedName name="V.M.Mill_PowerDrawPerTonne" localSheetId="6">#REF!</definedName>
    <definedName name="V.M.Mill_PowerDrawPerTonne" localSheetId="13">#REF!</definedName>
    <definedName name="V.M.Mill_PowerDrawPerTonne" localSheetId="12">#REF!</definedName>
    <definedName name="V.M.Mill_PowerDrawPerTonne">#REF!</definedName>
    <definedName name="V.M.Mill_Uptime" localSheetId="9">#REF!</definedName>
    <definedName name="V.M.Mill_Uptime" localSheetId="5">#REF!</definedName>
    <definedName name="V.M.Mill_Uptime" localSheetId="10">#REF!</definedName>
    <definedName name="V.M.Mill_Uptime" localSheetId="6">#REF!</definedName>
    <definedName name="V.M.Mill_Uptime" localSheetId="13">#REF!</definedName>
    <definedName name="V.M.Mill_Uptime" localSheetId="12">#REF!</definedName>
    <definedName name="V.M.Mill_Uptime">#REF!</definedName>
    <definedName name="V.M.Mill_Utilization" localSheetId="9">#REF!</definedName>
    <definedName name="V.M.Mill_Utilization" localSheetId="5">#REF!</definedName>
    <definedName name="V.M.Mill_Utilization" localSheetId="10">#REF!</definedName>
    <definedName name="V.M.Mill_Utilization" localSheetId="6">#REF!</definedName>
    <definedName name="V.M.Mill_Utilization" localSheetId="13">#REF!</definedName>
    <definedName name="V.M.Mill_Utilization" localSheetId="12">#REF!</definedName>
    <definedName name="V.M.Mill_Utilization">#REF!</definedName>
    <definedName name="V.M.Mill_WetTonnes" localSheetId="9">#REF!</definedName>
    <definedName name="V.M.Mill_WetTonnes" localSheetId="5">#REF!</definedName>
    <definedName name="V.M.Mill_WetTonnes" localSheetId="10">#REF!</definedName>
    <definedName name="V.M.Mill_WetTonnes" localSheetId="6">#REF!</definedName>
    <definedName name="V.M.Mill_WetTonnes" localSheetId="13">#REF!</definedName>
    <definedName name="V.M.Mill_WetTonnes" localSheetId="12">#REF!</definedName>
    <definedName name="V.M.Mill_WetTonnes">#REF!</definedName>
    <definedName name="V.M.Mill_WetTph" localSheetId="9">#REF!</definedName>
    <definedName name="V.M.Mill_WetTph" localSheetId="5">#REF!</definedName>
    <definedName name="V.M.Mill_WetTph" localSheetId="10">#REF!</definedName>
    <definedName name="V.M.Mill_WetTph" localSheetId="6">#REF!</definedName>
    <definedName name="V.M.Mill_WetTph" localSheetId="13">#REF!</definedName>
    <definedName name="V.M.Mill_WetTph" localSheetId="12">#REF!</definedName>
    <definedName name="V.M.Mill_WetTph">#REF!</definedName>
    <definedName name="V.M.MillFeed_Al" localSheetId="9">#REF!</definedName>
    <definedName name="V.M.MillFeed_Al" localSheetId="5">#REF!</definedName>
    <definedName name="V.M.MillFeed_Al" localSheetId="10">#REF!</definedName>
    <definedName name="V.M.MillFeed_Al" localSheetId="6">#REF!</definedName>
    <definedName name="V.M.MillFeed_Al" localSheetId="13">#REF!</definedName>
    <definedName name="V.M.MillFeed_Al" localSheetId="12">#REF!</definedName>
    <definedName name="V.M.MillFeed_Al">#REF!</definedName>
    <definedName name="V.M.MillFeed_Co" localSheetId="9">#REF!</definedName>
    <definedName name="V.M.MillFeed_Co" localSheetId="5">#REF!</definedName>
    <definedName name="V.M.MillFeed_Co" localSheetId="10">#REF!</definedName>
    <definedName name="V.M.MillFeed_Co" localSheetId="6">#REF!</definedName>
    <definedName name="V.M.MillFeed_Co" localSheetId="13">#REF!</definedName>
    <definedName name="V.M.MillFeed_Co" localSheetId="12">#REF!</definedName>
    <definedName name="V.M.MillFeed_Co">#REF!</definedName>
    <definedName name="V.M.MillFeed_Fe" localSheetId="9">#REF!</definedName>
    <definedName name="V.M.MillFeed_Fe" localSheetId="5">#REF!</definedName>
    <definedName name="V.M.MillFeed_Fe" localSheetId="10">#REF!</definedName>
    <definedName name="V.M.MillFeed_Fe" localSheetId="6">#REF!</definedName>
    <definedName name="V.M.MillFeed_Fe" localSheetId="13">#REF!</definedName>
    <definedName name="V.M.MillFeed_Fe" localSheetId="12">#REF!</definedName>
    <definedName name="V.M.MillFeed_Fe">#REF!</definedName>
    <definedName name="V.M.MillFeed_Mg" localSheetId="9">#REF!</definedName>
    <definedName name="V.M.MillFeed_Mg" localSheetId="5">#REF!</definedName>
    <definedName name="V.M.MillFeed_Mg" localSheetId="10">#REF!</definedName>
    <definedName name="V.M.MillFeed_Mg" localSheetId="6">#REF!</definedName>
    <definedName name="V.M.MillFeed_Mg" localSheetId="13">#REF!</definedName>
    <definedName name="V.M.MillFeed_Mg" localSheetId="12">#REF!</definedName>
    <definedName name="V.M.MillFeed_Mg">#REF!</definedName>
    <definedName name="V.M.MillFeed_Ni" localSheetId="9">#REF!</definedName>
    <definedName name="V.M.MillFeed_Ni" localSheetId="5">#REF!</definedName>
    <definedName name="V.M.MillFeed_Ni" localSheetId="10">#REF!</definedName>
    <definedName name="V.M.MillFeed_Ni" localSheetId="6">#REF!</definedName>
    <definedName name="V.M.MillFeed_Ni" localSheetId="13">#REF!</definedName>
    <definedName name="V.M.MillFeed_Ni" localSheetId="12">#REF!</definedName>
    <definedName name="V.M.MillFeed_Ni">#REF!</definedName>
    <definedName name="V.M.MillFeed_Si" localSheetId="9">#REF!</definedName>
    <definedName name="V.M.MillFeed_Si" localSheetId="5">#REF!</definedName>
    <definedName name="V.M.MillFeed_Si" localSheetId="10">#REF!</definedName>
    <definedName name="V.M.MillFeed_Si" localSheetId="6">#REF!</definedName>
    <definedName name="V.M.MillFeed_Si" localSheetId="13">#REF!</definedName>
    <definedName name="V.M.MillFeed_Si" localSheetId="12">#REF!</definedName>
    <definedName name="V.M.MillFeed_Si">#REF!</definedName>
    <definedName name="V.M.MillH2O_Head" localSheetId="9">#REF!</definedName>
    <definedName name="V.M.MillH2O_Head" localSheetId="5">#REF!</definedName>
    <definedName name="V.M.MillH2O_Head" localSheetId="10">#REF!</definedName>
    <definedName name="V.M.MillH2O_Head" localSheetId="6">#REF!</definedName>
    <definedName name="V.M.MillH2O_Head" localSheetId="13">#REF!</definedName>
    <definedName name="V.M.MillH2O_Head" localSheetId="12">#REF!</definedName>
    <definedName name="V.M.MillH2O_Head">#REF!</definedName>
    <definedName name="V.M.MillH2O_Screen" localSheetId="9">#REF!</definedName>
    <definedName name="V.M.MillH2O_Screen" localSheetId="5">#REF!</definedName>
    <definedName name="V.M.MillH2O_Screen" localSheetId="10">#REF!</definedName>
    <definedName name="V.M.MillH2O_Screen" localSheetId="6">#REF!</definedName>
    <definedName name="V.M.MillH2O_Screen" localSheetId="13">#REF!</definedName>
    <definedName name="V.M.MillH2O_Screen" localSheetId="12">#REF!</definedName>
    <definedName name="V.M.MillH2O_Screen">#REF!</definedName>
    <definedName name="V.M.MillH2O_Total" localSheetId="9">#REF!</definedName>
    <definedName name="V.M.MillH2O_Total" localSheetId="5">#REF!</definedName>
    <definedName name="V.M.MillH2O_Total" localSheetId="10">#REF!</definedName>
    <definedName name="V.M.MillH2O_Total" localSheetId="6">#REF!</definedName>
    <definedName name="V.M.MillH2O_Total" localSheetId="13">#REF!</definedName>
    <definedName name="V.M.MillH2O_Total" localSheetId="12">#REF!</definedName>
    <definedName name="V.M.MillH2O_Total">#REF!</definedName>
    <definedName name="V.M.OreToStorage_Al" localSheetId="9">#REF!</definedName>
    <definedName name="V.M.OreToStorage_Al" localSheetId="5">#REF!</definedName>
    <definedName name="V.M.OreToStorage_Al" localSheetId="10">#REF!</definedName>
    <definedName name="V.M.OreToStorage_Al" localSheetId="6">#REF!</definedName>
    <definedName name="V.M.OreToStorage_Al" localSheetId="13">#REF!</definedName>
    <definedName name="V.M.OreToStorage_Al" localSheetId="12">#REF!</definedName>
    <definedName name="V.M.OreToStorage_Al">#REF!</definedName>
    <definedName name="V.M.OreToStorage_Co" localSheetId="9">#REF!</definedName>
    <definedName name="V.M.OreToStorage_Co" localSheetId="5">#REF!</definedName>
    <definedName name="V.M.OreToStorage_Co" localSheetId="10">#REF!</definedName>
    <definedName name="V.M.OreToStorage_Co" localSheetId="6">#REF!</definedName>
    <definedName name="V.M.OreToStorage_Co" localSheetId="13">#REF!</definedName>
    <definedName name="V.M.OreToStorage_Co" localSheetId="12">#REF!</definedName>
    <definedName name="V.M.OreToStorage_Co">#REF!</definedName>
    <definedName name="V.M.OreToStorage_DryTonnes" localSheetId="9">#REF!</definedName>
    <definedName name="V.M.OreToStorage_DryTonnes" localSheetId="5">#REF!</definedName>
    <definedName name="V.M.OreToStorage_DryTonnes" localSheetId="10">#REF!</definedName>
    <definedName name="V.M.OreToStorage_DryTonnes" localSheetId="6">#REF!</definedName>
    <definedName name="V.M.OreToStorage_DryTonnes" localSheetId="13">#REF!</definedName>
    <definedName name="V.M.OreToStorage_DryTonnes" localSheetId="12">#REF!</definedName>
    <definedName name="V.M.OreToStorage_DryTonnes">#REF!</definedName>
    <definedName name="V.M.OreToStorage_DryTph" localSheetId="9">#REF!</definedName>
    <definedName name="V.M.OreToStorage_DryTph" localSheetId="5">#REF!</definedName>
    <definedName name="V.M.OreToStorage_DryTph" localSheetId="10">#REF!</definedName>
    <definedName name="V.M.OreToStorage_DryTph" localSheetId="6">#REF!</definedName>
    <definedName name="V.M.OreToStorage_DryTph" localSheetId="13">#REF!</definedName>
    <definedName name="V.M.OreToStorage_DryTph" localSheetId="12">#REF!</definedName>
    <definedName name="V.M.OreToStorage_DryTph">#REF!</definedName>
    <definedName name="V.M.OreToStorage_Fe" localSheetId="9">#REF!</definedName>
    <definedName name="V.M.OreToStorage_Fe" localSheetId="5">#REF!</definedName>
    <definedName name="V.M.OreToStorage_Fe" localSheetId="10">#REF!</definedName>
    <definedName name="V.M.OreToStorage_Fe" localSheetId="6">#REF!</definedName>
    <definedName name="V.M.OreToStorage_Fe" localSheetId="13">#REF!</definedName>
    <definedName name="V.M.OreToStorage_Fe" localSheetId="12">#REF!</definedName>
    <definedName name="V.M.OreToStorage_Fe">#REF!</definedName>
    <definedName name="V.M.OreToStorage_Mg" localSheetId="9">#REF!</definedName>
    <definedName name="V.M.OreToStorage_Mg" localSheetId="5">#REF!</definedName>
    <definedName name="V.M.OreToStorage_Mg" localSheetId="10">#REF!</definedName>
    <definedName name="V.M.OreToStorage_Mg" localSheetId="6">#REF!</definedName>
    <definedName name="V.M.OreToStorage_Mg" localSheetId="13">#REF!</definedName>
    <definedName name="V.M.OreToStorage_Mg" localSheetId="12">#REF!</definedName>
    <definedName name="V.M.OreToStorage_Mg">#REF!</definedName>
    <definedName name="V.M.OreToStorage_Ni" localSheetId="9">#REF!</definedName>
    <definedName name="V.M.OreToStorage_Ni" localSheetId="5">#REF!</definedName>
    <definedName name="V.M.OreToStorage_Ni" localSheetId="10">#REF!</definedName>
    <definedName name="V.M.OreToStorage_Ni" localSheetId="6">#REF!</definedName>
    <definedName name="V.M.OreToStorage_Ni" localSheetId="13">#REF!</definedName>
    <definedName name="V.M.OreToStorage_Ni" localSheetId="12">#REF!</definedName>
    <definedName name="V.M.OreToStorage_Ni">#REF!</definedName>
    <definedName name="V.M.OreToStorage_PulpDensity" localSheetId="9">#REF!</definedName>
    <definedName name="V.M.OreToStorage_PulpDensity" localSheetId="5">#REF!</definedName>
    <definedName name="V.M.OreToStorage_PulpDensity" localSheetId="10">#REF!</definedName>
    <definedName name="V.M.OreToStorage_PulpDensity" localSheetId="6">#REF!</definedName>
    <definedName name="V.M.OreToStorage_PulpDensity" localSheetId="13">#REF!</definedName>
    <definedName name="V.M.OreToStorage_PulpDensity" localSheetId="12">#REF!</definedName>
    <definedName name="V.M.OreToStorage_PulpDensity">#REF!</definedName>
    <definedName name="V.M.OreToStorage_PulpYieldStress" localSheetId="9">#REF!</definedName>
    <definedName name="V.M.OreToStorage_PulpYieldStress" localSheetId="5">#REF!</definedName>
    <definedName name="V.M.OreToStorage_PulpYieldStress" localSheetId="10">#REF!</definedName>
    <definedName name="V.M.OreToStorage_PulpYieldStress" localSheetId="6">#REF!</definedName>
    <definedName name="V.M.OreToStorage_PulpYieldStress" localSheetId="13">#REF!</definedName>
    <definedName name="V.M.OreToStorage_PulpYieldStress" localSheetId="12">#REF!</definedName>
    <definedName name="V.M.OreToStorage_PulpYieldStress">#REF!</definedName>
    <definedName name="V.M.OreToStorage_Si" localSheetId="9">#REF!</definedName>
    <definedName name="V.M.OreToStorage_Si" localSheetId="5">#REF!</definedName>
    <definedName name="V.M.OreToStorage_Si" localSheetId="10">#REF!</definedName>
    <definedName name="V.M.OreToStorage_Si" localSheetId="6">#REF!</definedName>
    <definedName name="V.M.OreToStorage_Si" localSheetId="13">#REF!</definedName>
    <definedName name="V.M.OreToStorage_Si" localSheetId="12">#REF!</definedName>
    <definedName name="V.M.OreToStorage_Si">#REF!</definedName>
    <definedName name="V.M.OreToStorage_Volume" localSheetId="9">#REF!</definedName>
    <definedName name="V.M.OreToStorage_Volume" localSheetId="5">#REF!</definedName>
    <definedName name="V.M.OreToStorage_Volume" localSheetId="10">#REF!</definedName>
    <definedName name="V.M.OreToStorage_Volume" localSheetId="6">#REF!</definedName>
    <definedName name="V.M.OreToStorage_Volume" localSheetId="13">#REF!</definedName>
    <definedName name="V.M.OreToStorage_Volume" localSheetId="12">#REF!</definedName>
    <definedName name="V.M.OreToStorage_Volume">#REF!</definedName>
    <definedName name="V.M.OreToStorage_VolumePerHr" localSheetId="9">#REF!</definedName>
    <definedName name="V.M.OreToStorage_VolumePerHr" localSheetId="5">#REF!</definedName>
    <definedName name="V.M.OreToStorage_VolumePerHr" localSheetId="10">#REF!</definedName>
    <definedName name="V.M.OreToStorage_VolumePerHr" localSheetId="6">#REF!</definedName>
    <definedName name="V.M.OreToStorage_VolumePerHr" localSheetId="13">#REF!</definedName>
    <definedName name="V.M.OreToStorage_VolumePerHr" localSheetId="12">#REF!</definedName>
    <definedName name="V.M.OreToStorage_VolumePerHr">#REF!</definedName>
    <definedName name="V.Y.CV1_Moisture" localSheetId="9">#REF!</definedName>
    <definedName name="V.Y.CV1_Moisture" localSheetId="5">#REF!</definedName>
    <definedName name="V.Y.CV1_Moisture" localSheetId="10">#REF!</definedName>
    <definedName name="V.Y.CV1_Moisture" localSheetId="6">#REF!</definedName>
    <definedName name="V.Y.CV1_Moisture" localSheetId="13">#REF!</definedName>
    <definedName name="V.Y.CV1_Moisture" localSheetId="12">#REF!</definedName>
    <definedName name="V.Y.CV1_Moisture">#REF!</definedName>
    <definedName name="V.Y.CV2_Al" localSheetId="9">#REF!</definedName>
    <definedName name="V.Y.CV2_Al" localSheetId="5">#REF!</definedName>
    <definedName name="V.Y.CV2_Al" localSheetId="10">#REF!</definedName>
    <definedName name="V.Y.CV2_Al" localSheetId="6">#REF!</definedName>
    <definedName name="V.Y.CV2_Al" localSheetId="13">#REF!</definedName>
    <definedName name="V.Y.CV2_Al" localSheetId="12">#REF!</definedName>
    <definedName name="V.Y.CV2_Al">#REF!</definedName>
    <definedName name="V.Y.CV2_Co" localSheetId="9">#REF!</definedName>
    <definedName name="V.Y.CV2_Co" localSheetId="5">#REF!</definedName>
    <definedName name="V.Y.CV2_Co" localSheetId="10">#REF!</definedName>
    <definedName name="V.Y.CV2_Co" localSheetId="6">#REF!</definedName>
    <definedName name="V.Y.CV2_Co" localSheetId="13">#REF!</definedName>
    <definedName name="V.Y.CV2_Co" localSheetId="12">#REF!</definedName>
    <definedName name="V.Y.CV2_Co">#REF!</definedName>
    <definedName name="V.Y.CV2_DryTonnes" localSheetId="9">#REF!</definedName>
    <definedName name="V.Y.CV2_DryTonnes" localSheetId="5">#REF!</definedName>
    <definedName name="V.Y.CV2_DryTonnes" localSheetId="10">#REF!</definedName>
    <definedName name="V.Y.CV2_DryTonnes" localSheetId="6">#REF!</definedName>
    <definedName name="V.Y.CV2_DryTonnes" localSheetId="13">#REF!</definedName>
    <definedName name="V.Y.CV2_DryTonnes" localSheetId="12">#REF!</definedName>
    <definedName name="V.Y.CV2_DryTonnes">#REF!</definedName>
    <definedName name="V.Y.CV2_dtph" localSheetId="9">#REF!</definedName>
    <definedName name="V.Y.CV2_dtph" localSheetId="5">#REF!</definedName>
    <definedName name="V.Y.CV2_dtph" localSheetId="10">#REF!</definedName>
    <definedName name="V.Y.CV2_dtph" localSheetId="6">#REF!</definedName>
    <definedName name="V.Y.CV2_dtph" localSheetId="13">#REF!</definedName>
    <definedName name="V.Y.CV2_dtph" localSheetId="12">#REF!</definedName>
    <definedName name="V.Y.CV2_dtph">#REF!</definedName>
    <definedName name="V.Y.CV2_Fe" localSheetId="9">#REF!</definedName>
    <definedName name="V.Y.CV2_Fe" localSheetId="5">#REF!</definedName>
    <definedName name="V.Y.CV2_Fe" localSheetId="10">#REF!</definedName>
    <definedName name="V.Y.CV2_Fe" localSheetId="6">#REF!</definedName>
    <definedName name="V.Y.CV2_Fe" localSheetId="13">#REF!</definedName>
    <definedName name="V.Y.CV2_Fe" localSheetId="12">#REF!</definedName>
    <definedName name="V.Y.CV2_Fe">#REF!</definedName>
    <definedName name="V.Y.CV2_Mg" localSheetId="9">#REF!</definedName>
    <definedName name="V.Y.CV2_Mg" localSheetId="5">#REF!</definedName>
    <definedName name="V.Y.CV2_Mg" localSheetId="10">#REF!</definedName>
    <definedName name="V.Y.CV2_Mg" localSheetId="6">#REF!</definedName>
    <definedName name="V.Y.CV2_Mg" localSheetId="13">#REF!</definedName>
    <definedName name="V.Y.CV2_Mg" localSheetId="12">#REF!</definedName>
    <definedName name="V.Y.CV2_Mg">#REF!</definedName>
    <definedName name="V.Y.CV2_Ni" localSheetId="9">#REF!</definedName>
    <definedName name="V.Y.CV2_Ni" localSheetId="5">#REF!</definedName>
    <definedName name="V.Y.CV2_Ni" localSheetId="10">#REF!</definedName>
    <definedName name="V.Y.CV2_Ni" localSheetId="6">#REF!</definedName>
    <definedName name="V.Y.CV2_Ni" localSheetId="13">#REF!</definedName>
    <definedName name="V.Y.CV2_Ni" localSheetId="12">#REF!</definedName>
    <definedName name="V.Y.CV2_Ni">#REF!</definedName>
    <definedName name="V.Y.CV2_Si" localSheetId="9">#REF!</definedName>
    <definedName name="V.Y.CV2_Si" localSheetId="5">#REF!</definedName>
    <definedName name="V.Y.CV2_Si" localSheetId="10">#REF!</definedName>
    <definedName name="V.Y.CV2_Si" localSheetId="6">#REF!</definedName>
    <definedName name="V.Y.CV2_Si" localSheetId="13">#REF!</definedName>
    <definedName name="V.Y.CV2_Si" localSheetId="12">#REF!</definedName>
    <definedName name="V.Y.CV2_Si">#REF!</definedName>
    <definedName name="V.Y.Mill_Availability" localSheetId="9">#REF!</definedName>
    <definedName name="V.Y.Mill_Availability" localSheetId="5">#REF!</definedName>
    <definedName name="V.Y.Mill_Availability" localSheetId="10">#REF!</definedName>
    <definedName name="V.Y.Mill_Availability" localSheetId="6">#REF!</definedName>
    <definedName name="V.Y.Mill_Availability" localSheetId="13">#REF!</definedName>
    <definedName name="V.Y.Mill_Availability" localSheetId="12">#REF!</definedName>
    <definedName name="V.Y.Mill_Availability">#REF!</definedName>
    <definedName name="V.Y.Mill_Downtime" localSheetId="9">#REF!</definedName>
    <definedName name="V.Y.Mill_Downtime" localSheetId="5">#REF!</definedName>
    <definedName name="V.Y.Mill_Downtime" localSheetId="10">#REF!</definedName>
    <definedName name="V.Y.Mill_Downtime" localSheetId="6">#REF!</definedName>
    <definedName name="V.Y.Mill_Downtime" localSheetId="13">#REF!</definedName>
    <definedName name="V.Y.Mill_Downtime" localSheetId="12">#REF!</definedName>
    <definedName name="V.Y.Mill_Downtime">#REF!</definedName>
    <definedName name="V.Y.Mill_DryTonnes" localSheetId="9">#REF!</definedName>
    <definedName name="V.Y.Mill_DryTonnes" localSheetId="5">#REF!</definedName>
    <definedName name="V.Y.Mill_DryTonnes" localSheetId="10">#REF!</definedName>
    <definedName name="V.Y.Mill_DryTonnes" localSheetId="6">#REF!</definedName>
    <definedName name="V.Y.Mill_DryTonnes" localSheetId="13">#REF!</definedName>
    <definedName name="V.Y.Mill_DryTonnes" localSheetId="12">#REF!</definedName>
    <definedName name="V.Y.Mill_DryTonnes">#REF!</definedName>
    <definedName name="V.Y.Mill_DryTph" localSheetId="9">#REF!</definedName>
    <definedName name="V.Y.Mill_DryTph" localSheetId="5">#REF!</definedName>
    <definedName name="V.Y.Mill_DryTph" localSheetId="10">#REF!</definedName>
    <definedName name="V.Y.Mill_DryTph" localSheetId="6">#REF!</definedName>
    <definedName name="V.Y.Mill_DryTph" localSheetId="13">#REF!</definedName>
    <definedName name="V.Y.Mill_DryTph" localSheetId="12">#REF!</definedName>
    <definedName name="V.Y.Mill_DryTph">#REF!</definedName>
    <definedName name="V.Y.Mill_PowerDraw" localSheetId="9">#REF!</definedName>
    <definedName name="V.Y.Mill_PowerDraw" localSheetId="5">#REF!</definedName>
    <definedName name="V.Y.Mill_PowerDraw" localSheetId="10">#REF!</definedName>
    <definedName name="V.Y.Mill_PowerDraw" localSheetId="6">#REF!</definedName>
    <definedName name="V.Y.Mill_PowerDraw" localSheetId="13">#REF!</definedName>
    <definedName name="V.Y.Mill_PowerDraw" localSheetId="12">#REF!</definedName>
    <definedName name="V.Y.Mill_PowerDraw">#REF!</definedName>
    <definedName name="V.Y.Mill_PowerDrawPerTonne" localSheetId="9">#REF!</definedName>
    <definedName name="V.Y.Mill_PowerDrawPerTonne" localSheetId="5">#REF!</definedName>
    <definedName name="V.Y.Mill_PowerDrawPerTonne" localSheetId="10">#REF!</definedName>
    <definedName name="V.Y.Mill_PowerDrawPerTonne" localSheetId="6">#REF!</definedName>
    <definedName name="V.Y.Mill_PowerDrawPerTonne" localSheetId="13">#REF!</definedName>
    <definedName name="V.Y.Mill_PowerDrawPerTonne" localSheetId="12">#REF!</definedName>
    <definedName name="V.Y.Mill_PowerDrawPerTonne">#REF!</definedName>
    <definedName name="V.Y.Mill_Uptime" localSheetId="9">#REF!</definedName>
    <definedName name="V.Y.Mill_Uptime" localSheetId="5">#REF!</definedName>
    <definedName name="V.Y.Mill_Uptime" localSheetId="10">#REF!</definedName>
    <definedName name="V.Y.Mill_Uptime" localSheetId="6">#REF!</definedName>
    <definedName name="V.Y.Mill_Uptime" localSheetId="13">#REF!</definedName>
    <definedName name="V.Y.Mill_Uptime" localSheetId="12">#REF!</definedName>
    <definedName name="V.Y.Mill_Uptime">#REF!</definedName>
    <definedName name="V.Y.Mill_Utilization" localSheetId="9">#REF!</definedName>
    <definedName name="V.Y.Mill_Utilization" localSheetId="5">#REF!</definedName>
    <definedName name="V.Y.Mill_Utilization" localSheetId="10">#REF!</definedName>
    <definedName name="V.Y.Mill_Utilization" localSheetId="6">#REF!</definedName>
    <definedName name="V.Y.Mill_Utilization" localSheetId="13">#REF!</definedName>
    <definedName name="V.Y.Mill_Utilization" localSheetId="12">#REF!</definedName>
    <definedName name="V.Y.Mill_Utilization">#REF!</definedName>
    <definedName name="V.Y.Mill_WetTonnes" localSheetId="9">#REF!</definedName>
    <definedName name="V.Y.Mill_WetTonnes" localSheetId="5">#REF!</definedName>
    <definedName name="V.Y.Mill_WetTonnes" localSheetId="10">#REF!</definedName>
    <definedName name="V.Y.Mill_WetTonnes" localSheetId="6">#REF!</definedName>
    <definedName name="V.Y.Mill_WetTonnes" localSheetId="13">#REF!</definedName>
    <definedName name="V.Y.Mill_WetTonnes" localSheetId="12">#REF!</definedName>
    <definedName name="V.Y.Mill_WetTonnes">#REF!</definedName>
    <definedName name="V.Y.Mill_WetTph" localSheetId="9">#REF!</definedName>
    <definedName name="V.Y.Mill_WetTph" localSheetId="5">#REF!</definedName>
    <definedName name="V.Y.Mill_WetTph" localSheetId="10">#REF!</definedName>
    <definedName name="V.Y.Mill_WetTph" localSheetId="6">#REF!</definedName>
    <definedName name="V.Y.Mill_WetTph" localSheetId="13">#REF!</definedName>
    <definedName name="V.Y.Mill_WetTph" localSheetId="12">#REF!</definedName>
    <definedName name="V.Y.Mill_WetTph">#REF!</definedName>
    <definedName name="V.Y.MillFeed_Al" localSheetId="9">#REF!</definedName>
    <definedName name="V.Y.MillFeed_Al" localSheetId="5">#REF!</definedName>
    <definedName name="V.Y.MillFeed_Al" localSheetId="10">#REF!</definedName>
    <definedName name="V.Y.MillFeed_Al" localSheetId="6">#REF!</definedName>
    <definedName name="V.Y.MillFeed_Al" localSheetId="13">#REF!</definedName>
    <definedName name="V.Y.MillFeed_Al" localSheetId="12">#REF!</definedName>
    <definedName name="V.Y.MillFeed_Al">#REF!</definedName>
    <definedName name="V.Y.MillFeed_Co" localSheetId="9">#REF!</definedName>
    <definedName name="V.Y.MillFeed_Co" localSheetId="5">#REF!</definedName>
    <definedName name="V.Y.MillFeed_Co" localSheetId="10">#REF!</definedName>
    <definedName name="V.Y.MillFeed_Co" localSheetId="6">#REF!</definedName>
    <definedName name="V.Y.MillFeed_Co" localSheetId="13">#REF!</definedName>
    <definedName name="V.Y.MillFeed_Co" localSheetId="12">#REF!</definedName>
    <definedName name="V.Y.MillFeed_Co">#REF!</definedName>
    <definedName name="V.Y.MillFeed_Fe" localSheetId="9">#REF!</definedName>
    <definedName name="V.Y.MillFeed_Fe" localSheetId="5">#REF!</definedName>
    <definedName name="V.Y.MillFeed_Fe" localSheetId="10">#REF!</definedName>
    <definedName name="V.Y.MillFeed_Fe" localSheetId="6">#REF!</definedName>
    <definedName name="V.Y.MillFeed_Fe" localSheetId="13">#REF!</definedName>
    <definedName name="V.Y.MillFeed_Fe" localSheetId="12">#REF!</definedName>
    <definedName name="V.Y.MillFeed_Fe">#REF!</definedName>
    <definedName name="V.Y.MillFeed_Mg" localSheetId="9">#REF!</definedName>
    <definedName name="V.Y.MillFeed_Mg" localSheetId="5">#REF!</definedName>
    <definedName name="V.Y.MillFeed_Mg" localSheetId="10">#REF!</definedName>
    <definedName name="V.Y.MillFeed_Mg" localSheetId="6">#REF!</definedName>
    <definedName name="V.Y.MillFeed_Mg" localSheetId="13">#REF!</definedName>
    <definedName name="V.Y.MillFeed_Mg" localSheetId="12">#REF!</definedName>
    <definedName name="V.Y.MillFeed_Mg">#REF!</definedName>
    <definedName name="V.Y.MillFeed_Ni" localSheetId="9">#REF!</definedName>
    <definedName name="V.Y.MillFeed_Ni" localSheetId="5">#REF!</definedName>
    <definedName name="V.Y.MillFeed_Ni" localSheetId="10">#REF!</definedName>
    <definedName name="V.Y.MillFeed_Ni" localSheetId="6">#REF!</definedName>
    <definedName name="V.Y.MillFeed_Ni" localSheetId="13">#REF!</definedName>
    <definedName name="V.Y.MillFeed_Ni" localSheetId="12">#REF!</definedName>
    <definedName name="V.Y.MillFeed_Ni">#REF!</definedName>
    <definedName name="V.Y.MillFeed_Si" localSheetId="9">#REF!</definedName>
    <definedName name="V.Y.MillFeed_Si" localSheetId="5">#REF!</definedName>
    <definedName name="V.Y.MillFeed_Si" localSheetId="10">#REF!</definedName>
    <definedName name="V.Y.MillFeed_Si" localSheetId="6">#REF!</definedName>
    <definedName name="V.Y.MillFeed_Si" localSheetId="13">#REF!</definedName>
    <definedName name="V.Y.MillFeed_Si" localSheetId="12">#REF!</definedName>
    <definedName name="V.Y.MillFeed_Si">#REF!</definedName>
    <definedName name="V.Y.MillH2O_Head" localSheetId="9">#REF!</definedName>
    <definedName name="V.Y.MillH2O_Head" localSheetId="5">#REF!</definedName>
    <definedName name="V.Y.MillH2O_Head" localSheetId="10">#REF!</definedName>
    <definedName name="V.Y.MillH2O_Head" localSheetId="6">#REF!</definedName>
    <definedName name="V.Y.MillH2O_Head" localSheetId="13">#REF!</definedName>
    <definedName name="V.Y.MillH2O_Head" localSheetId="12">#REF!</definedName>
    <definedName name="V.Y.MillH2O_Head">#REF!</definedName>
    <definedName name="V.Y.MillH2O_Screen" localSheetId="9">#REF!</definedName>
    <definedName name="V.Y.MillH2O_Screen" localSheetId="5">#REF!</definedName>
    <definedName name="V.Y.MillH2O_Screen" localSheetId="10">#REF!</definedName>
    <definedName name="V.Y.MillH2O_Screen" localSheetId="6">#REF!</definedName>
    <definedName name="V.Y.MillH2O_Screen" localSheetId="13">#REF!</definedName>
    <definedName name="V.Y.MillH2O_Screen" localSheetId="12">#REF!</definedName>
    <definedName name="V.Y.MillH2O_Screen">#REF!</definedName>
    <definedName name="V.Y.MillH2O_Total" localSheetId="9">#REF!</definedName>
    <definedName name="V.Y.MillH2O_Total" localSheetId="5">#REF!</definedName>
    <definedName name="V.Y.MillH2O_Total" localSheetId="10">#REF!</definedName>
    <definedName name="V.Y.MillH2O_Total" localSheetId="6">#REF!</definedName>
    <definedName name="V.Y.MillH2O_Total" localSheetId="13">#REF!</definedName>
    <definedName name="V.Y.MillH2O_Total" localSheetId="12">#REF!</definedName>
    <definedName name="V.Y.MillH2O_Total">#REF!</definedName>
    <definedName name="V.Y.OreToStorage_Al" localSheetId="9">#REF!</definedName>
    <definedName name="V.Y.OreToStorage_Al" localSheetId="5">#REF!</definedName>
    <definedName name="V.Y.OreToStorage_Al" localSheetId="10">#REF!</definedName>
    <definedName name="V.Y.OreToStorage_Al" localSheetId="6">#REF!</definedName>
    <definedName name="V.Y.OreToStorage_Al" localSheetId="13">#REF!</definedName>
    <definedName name="V.Y.OreToStorage_Al" localSheetId="12">#REF!</definedName>
    <definedName name="V.Y.OreToStorage_Al">#REF!</definedName>
    <definedName name="V.Y.OreToStorage_Co" localSheetId="9">#REF!</definedName>
    <definedName name="V.Y.OreToStorage_Co" localSheetId="5">#REF!</definedName>
    <definedName name="V.Y.OreToStorage_Co" localSheetId="10">#REF!</definedName>
    <definedName name="V.Y.OreToStorage_Co" localSheetId="6">#REF!</definedName>
    <definedName name="V.Y.OreToStorage_Co" localSheetId="13">#REF!</definedName>
    <definedName name="V.Y.OreToStorage_Co" localSheetId="12">#REF!</definedName>
    <definedName name="V.Y.OreToStorage_Co">#REF!</definedName>
    <definedName name="V.Y.OreToStorage_DryTonnes" localSheetId="9">#REF!</definedName>
    <definedName name="V.Y.OreToStorage_DryTonnes" localSheetId="5">#REF!</definedName>
    <definedName name="V.Y.OreToStorage_DryTonnes" localSheetId="10">#REF!</definedName>
    <definedName name="V.Y.OreToStorage_DryTonnes" localSheetId="6">#REF!</definedName>
    <definedName name="V.Y.OreToStorage_DryTonnes" localSheetId="13">#REF!</definedName>
    <definedName name="V.Y.OreToStorage_DryTonnes" localSheetId="12">#REF!</definedName>
    <definedName name="V.Y.OreToStorage_DryTonnes">#REF!</definedName>
    <definedName name="V.Y.OreToStorage_DryTph" localSheetId="9">#REF!</definedName>
    <definedName name="V.Y.OreToStorage_DryTph" localSheetId="5">#REF!</definedName>
    <definedName name="V.Y.OreToStorage_DryTph" localSheetId="10">#REF!</definedName>
    <definedName name="V.Y.OreToStorage_DryTph" localSheetId="6">#REF!</definedName>
    <definedName name="V.Y.OreToStorage_DryTph" localSheetId="13">#REF!</definedName>
    <definedName name="V.Y.OreToStorage_DryTph" localSheetId="12">#REF!</definedName>
    <definedName name="V.Y.OreToStorage_DryTph">#REF!</definedName>
    <definedName name="V.Y.OreToStorage_Fe" localSheetId="9">#REF!</definedName>
    <definedName name="V.Y.OreToStorage_Fe" localSheetId="5">#REF!</definedName>
    <definedName name="V.Y.OreToStorage_Fe" localSheetId="10">#REF!</definedName>
    <definedName name="V.Y.OreToStorage_Fe" localSheetId="6">#REF!</definedName>
    <definedName name="V.Y.OreToStorage_Fe" localSheetId="13">#REF!</definedName>
    <definedName name="V.Y.OreToStorage_Fe" localSheetId="12">#REF!</definedName>
    <definedName name="V.Y.OreToStorage_Fe">#REF!</definedName>
    <definedName name="V.Y.OreToStorage_Mg" localSheetId="9">#REF!</definedName>
    <definedName name="V.Y.OreToStorage_Mg" localSheetId="5">#REF!</definedName>
    <definedName name="V.Y.OreToStorage_Mg" localSheetId="10">#REF!</definedName>
    <definedName name="V.Y.OreToStorage_Mg" localSheetId="6">#REF!</definedName>
    <definedName name="V.Y.OreToStorage_Mg" localSheetId="13">#REF!</definedName>
    <definedName name="V.Y.OreToStorage_Mg" localSheetId="12">#REF!</definedName>
    <definedName name="V.Y.OreToStorage_Mg">#REF!</definedName>
    <definedName name="V.Y.OreToStorage_Ni" localSheetId="9">#REF!</definedName>
    <definedName name="V.Y.OreToStorage_Ni" localSheetId="5">#REF!</definedName>
    <definedName name="V.Y.OreToStorage_Ni" localSheetId="10">#REF!</definedName>
    <definedName name="V.Y.OreToStorage_Ni" localSheetId="6">#REF!</definedName>
    <definedName name="V.Y.OreToStorage_Ni" localSheetId="13">#REF!</definedName>
    <definedName name="V.Y.OreToStorage_Ni" localSheetId="12">#REF!</definedName>
    <definedName name="V.Y.OreToStorage_Ni">#REF!</definedName>
    <definedName name="V.Y.OreToStorage_PulpDensity" localSheetId="9">#REF!</definedName>
    <definedName name="V.Y.OreToStorage_PulpDensity" localSheetId="5">#REF!</definedName>
    <definedName name="V.Y.OreToStorage_PulpDensity" localSheetId="10">#REF!</definedName>
    <definedName name="V.Y.OreToStorage_PulpDensity" localSheetId="6">#REF!</definedName>
    <definedName name="V.Y.OreToStorage_PulpDensity" localSheetId="13">#REF!</definedName>
    <definedName name="V.Y.OreToStorage_PulpDensity" localSheetId="12">#REF!</definedName>
    <definedName name="V.Y.OreToStorage_PulpDensity">#REF!</definedName>
    <definedName name="V.Y.OreToStorage_PulpYieldStress" localSheetId="9">#REF!</definedName>
    <definedName name="V.Y.OreToStorage_PulpYieldStress" localSheetId="5">#REF!</definedName>
    <definedName name="V.Y.OreToStorage_PulpYieldStress" localSheetId="10">#REF!</definedName>
    <definedName name="V.Y.OreToStorage_PulpYieldStress" localSheetId="6">#REF!</definedName>
    <definedName name="V.Y.OreToStorage_PulpYieldStress" localSheetId="13">#REF!</definedName>
    <definedName name="V.Y.OreToStorage_PulpYieldStress" localSheetId="12">#REF!</definedName>
    <definedName name="V.Y.OreToStorage_PulpYieldStress">#REF!</definedName>
    <definedName name="V.Y.OreToStorage_Si" localSheetId="9">#REF!</definedName>
    <definedName name="V.Y.OreToStorage_Si" localSheetId="5">#REF!</definedName>
    <definedName name="V.Y.OreToStorage_Si" localSheetId="10">#REF!</definedName>
    <definedName name="V.Y.OreToStorage_Si" localSheetId="6">#REF!</definedName>
    <definedName name="V.Y.OreToStorage_Si" localSheetId="13">#REF!</definedName>
    <definedName name="V.Y.OreToStorage_Si" localSheetId="12">#REF!</definedName>
    <definedName name="V.Y.OreToStorage_Si">#REF!</definedName>
    <definedName name="V.Y.OreToStorage_Volume" localSheetId="9">#REF!</definedName>
    <definedName name="V.Y.OreToStorage_Volume" localSheetId="5">#REF!</definedName>
    <definedName name="V.Y.OreToStorage_Volume" localSheetId="10">#REF!</definedName>
    <definedName name="V.Y.OreToStorage_Volume" localSheetId="6">#REF!</definedName>
    <definedName name="V.Y.OreToStorage_Volume" localSheetId="13">#REF!</definedName>
    <definedName name="V.Y.OreToStorage_Volume" localSheetId="12">#REF!</definedName>
    <definedName name="V.Y.OreToStorage_Volume">#REF!</definedName>
    <definedName name="V.Y.OreToStorage_VolumePerHr" localSheetId="9">#REF!</definedName>
    <definedName name="V.Y.OreToStorage_VolumePerHr" localSheetId="5">#REF!</definedName>
    <definedName name="V.Y.OreToStorage_VolumePerHr" localSheetId="10">#REF!</definedName>
    <definedName name="V.Y.OreToStorage_VolumePerHr" localSheetId="6">#REF!</definedName>
    <definedName name="V.Y.OreToStorage_VolumePerHr" localSheetId="13">#REF!</definedName>
    <definedName name="V.Y.OreToStorage_VolumePerHr" localSheetId="12">#REF!</definedName>
    <definedName name="V.Y.OreToStorage_VolumePerHr">#REF!</definedName>
    <definedName name="Va" localSheetId="9">#REF!</definedName>
    <definedName name="Va" localSheetId="5">#REF!</definedName>
    <definedName name="Va" localSheetId="10">#REF!</definedName>
    <definedName name="Va" localSheetId="6">#REF!</definedName>
    <definedName name="Va" localSheetId="13">#REF!</definedName>
    <definedName name="Va" localSheetId="12">#REF!</definedName>
    <definedName name="Va">#REF!</definedName>
    <definedName name="VAL" localSheetId="9">#REF!</definedName>
    <definedName name="VAL" localSheetId="5">#REF!</definedName>
    <definedName name="VAL" localSheetId="10">#REF!</definedName>
    <definedName name="VAL" localSheetId="6">#REF!</definedName>
    <definedName name="VAL" localSheetId="13">#REF!</definedName>
    <definedName name="VAL" localSheetId="12">#REF!</definedName>
    <definedName name="VAL">#REF!</definedName>
    <definedName name="VAL_100PE_S1" localSheetId="9">#REF!</definedName>
    <definedName name="VAL_100PE_S1" localSheetId="5">#REF!</definedName>
    <definedName name="VAL_100PE_S1" localSheetId="10">#REF!</definedName>
    <definedName name="VAL_100PE_S1" localSheetId="6">#REF!</definedName>
    <definedName name="VAL_100PE_S1" localSheetId="13">#REF!</definedName>
    <definedName name="VAL_100PE_S1" localSheetId="12">#REF!</definedName>
    <definedName name="VAL_100PE_S1">#REF!</definedName>
    <definedName name="VAL_100PE_S2" localSheetId="9">#REF!</definedName>
    <definedName name="VAL_100PE_S2" localSheetId="5">#REF!</definedName>
    <definedName name="VAL_100PE_S2" localSheetId="10">#REF!</definedName>
    <definedName name="VAL_100PE_S2" localSheetId="6">#REF!</definedName>
    <definedName name="VAL_100PE_S2" localSheetId="13">#REF!</definedName>
    <definedName name="VAL_100PE_S2" localSheetId="12">#REF!</definedName>
    <definedName name="VAL_100PE_S2">#REF!</definedName>
    <definedName name="VAL_100PE_S3" localSheetId="9">#REF!</definedName>
    <definedName name="VAL_100PE_S3" localSheetId="5">#REF!</definedName>
    <definedName name="VAL_100PE_S3" localSheetId="10">#REF!</definedName>
    <definedName name="VAL_100PE_S3" localSheetId="6">#REF!</definedName>
    <definedName name="VAL_100PE_S3" localSheetId="13">#REF!</definedName>
    <definedName name="VAL_100PE_S3" localSheetId="12">#REF!</definedName>
    <definedName name="VAL_100PE_S3">#REF!</definedName>
    <definedName name="VAL_100PE_S4" localSheetId="9">#REF!</definedName>
    <definedName name="VAL_100PE_S4" localSheetId="5">#REF!</definedName>
    <definedName name="VAL_100PE_S4" localSheetId="10">#REF!</definedName>
    <definedName name="VAL_100PE_S4" localSheetId="6">#REF!</definedName>
    <definedName name="VAL_100PE_S4" localSheetId="13">#REF!</definedName>
    <definedName name="VAL_100PE_S4" localSheetId="12">#REF!</definedName>
    <definedName name="VAL_100PE_S4">#REF!</definedName>
    <definedName name="VAL_100PE_S5" localSheetId="9">#REF!</definedName>
    <definedName name="VAL_100PE_S5" localSheetId="5">#REF!</definedName>
    <definedName name="VAL_100PE_S5" localSheetId="10">#REF!</definedName>
    <definedName name="VAL_100PE_S5" localSheetId="6">#REF!</definedName>
    <definedName name="VAL_100PE_S5" localSheetId="13">#REF!</definedName>
    <definedName name="VAL_100PE_S5" localSheetId="12">#REF!</definedName>
    <definedName name="VAL_100PE_S5">#REF!</definedName>
    <definedName name="VAL_100PE_S6" localSheetId="9">#REF!</definedName>
    <definedName name="VAL_100PE_S6" localSheetId="5">#REF!</definedName>
    <definedName name="VAL_100PE_S6" localSheetId="10">#REF!</definedName>
    <definedName name="VAL_100PE_S6" localSheetId="6">#REF!</definedName>
    <definedName name="VAL_100PE_S6" localSheetId="13">#REF!</definedName>
    <definedName name="VAL_100PE_S6" localSheetId="12">#REF!</definedName>
    <definedName name="VAL_100PE_S6">#REF!</definedName>
    <definedName name="Val_iniz_LB" localSheetId="9">#REF!</definedName>
    <definedName name="Val_iniz_LB" localSheetId="5">#REF!</definedName>
    <definedName name="Val_iniz_LB" localSheetId="10">#REF!</definedName>
    <definedName name="Val_iniz_LB" localSheetId="6">#REF!</definedName>
    <definedName name="Val_iniz_LB" localSheetId="13">#REF!</definedName>
    <definedName name="Val_iniz_LB" localSheetId="12">#REF!</definedName>
    <definedName name="Val_iniz_LB">#REF!</definedName>
    <definedName name="VAL150PE_S1" localSheetId="9">#REF!</definedName>
    <definedName name="VAL150PE_S1" localSheetId="5">#REF!</definedName>
    <definedName name="VAL150PE_S1" localSheetId="10">#REF!</definedName>
    <definedName name="VAL150PE_S1" localSheetId="6">#REF!</definedName>
    <definedName name="VAL150PE_S1" localSheetId="13">#REF!</definedName>
    <definedName name="VAL150PE_S1" localSheetId="12">#REF!</definedName>
    <definedName name="VAL150PE_S1">#REF!</definedName>
    <definedName name="VAL150PE_S2" localSheetId="9">#REF!</definedName>
    <definedName name="VAL150PE_S2" localSheetId="5">#REF!</definedName>
    <definedName name="VAL150PE_S2" localSheetId="10">#REF!</definedName>
    <definedName name="VAL150PE_S2" localSheetId="6">#REF!</definedName>
    <definedName name="VAL150PE_S2" localSheetId="13">#REF!</definedName>
    <definedName name="VAL150PE_S2" localSheetId="12">#REF!</definedName>
    <definedName name="VAL150PE_S2">#REF!</definedName>
    <definedName name="VAL150PE_S3" localSheetId="9">#REF!</definedName>
    <definedName name="VAL150PE_S3" localSheetId="5">#REF!</definedName>
    <definedName name="VAL150PE_S3" localSheetId="10">#REF!</definedName>
    <definedName name="VAL150PE_S3" localSheetId="6">#REF!</definedName>
    <definedName name="VAL150PE_S3" localSheetId="13">#REF!</definedName>
    <definedName name="VAL150PE_S3" localSheetId="12">#REF!</definedName>
    <definedName name="VAL150PE_S3">#REF!</definedName>
    <definedName name="VAL150PE_S4" localSheetId="9">#REF!</definedName>
    <definedName name="VAL150PE_S4" localSheetId="5">#REF!</definedName>
    <definedName name="VAL150PE_S4" localSheetId="10">#REF!</definedName>
    <definedName name="VAL150PE_S4" localSheetId="6">#REF!</definedName>
    <definedName name="VAL150PE_S4" localSheetId="13">#REF!</definedName>
    <definedName name="VAL150PE_S4" localSheetId="12">#REF!</definedName>
    <definedName name="VAL150PE_S4">#REF!</definedName>
    <definedName name="VAL150PE_S5" localSheetId="9">#REF!</definedName>
    <definedName name="VAL150PE_S5" localSheetId="5">#REF!</definedName>
    <definedName name="VAL150PE_S5" localSheetId="10">#REF!</definedName>
    <definedName name="VAL150PE_S5" localSheetId="6">#REF!</definedName>
    <definedName name="VAL150PE_S5" localSheetId="13">#REF!</definedName>
    <definedName name="VAL150PE_S5" localSheetId="12">#REF!</definedName>
    <definedName name="VAL150PE_S5">#REF!</definedName>
    <definedName name="VAL150PE_S6" localSheetId="9">#REF!</definedName>
    <definedName name="VAL150PE_S6" localSheetId="5">#REF!</definedName>
    <definedName name="VAL150PE_S6" localSheetId="10">#REF!</definedName>
    <definedName name="VAL150PE_S6" localSheetId="6">#REF!</definedName>
    <definedName name="VAL150PE_S6" localSheetId="13">#REF!</definedName>
    <definedName name="VAL150PE_S6" localSheetId="12">#REF!</definedName>
    <definedName name="VAL150PE_S6">#REF!</definedName>
    <definedName name="VAL200PE_S1" localSheetId="9">#REF!</definedName>
    <definedName name="VAL200PE_S1" localSheetId="5">#REF!</definedName>
    <definedName name="VAL200PE_S1" localSheetId="10">#REF!</definedName>
    <definedName name="VAL200PE_S1" localSheetId="6">#REF!</definedName>
    <definedName name="VAL200PE_S1" localSheetId="13">#REF!</definedName>
    <definedName name="VAL200PE_S1" localSheetId="12">#REF!</definedName>
    <definedName name="VAL200PE_S1">#REF!</definedName>
    <definedName name="VAL200PE_S2" localSheetId="9">#REF!</definedName>
    <definedName name="VAL200PE_S2" localSheetId="5">#REF!</definedName>
    <definedName name="VAL200PE_S2" localSheetId="10">#REF!</definedName>
    <definedName name="VAL200PE_S2" localSheetId="6">#REF!</definedName>
    <definedName name="VAL200PE_S2" localSheetId="13">#REF!</definedName>
    <definedName name="VAL200PE_S2" localSheetId="12">#REF!</definedName>
    <definedName name="VAL200PE_S2">#REF!</definedName>
    <definedName name="VAL200PE_S3" localSheetId="9">#REF!</definedName>
    <definedName name="VAL200PE_S3" localSheetId="5">#REF!</definedName>
    <definedName name="VAL200PE_S3" localSheetId="10">#REF!</definedName>
    <definedName name="VAL200PE_S3" localSheetId="6">#REF!</definedName>
    <definedName name="VAL200PE_S3" localSheetId="13">#REF!</definedName>
    <definedName name="VAL200PE_S3" localSheetId="12">#REF!</definedName>
    <definedName name="VAL200PE_S3">#REF!</definedName>
    <definedName name="VAL200PE_S4" localSheetId="9">#REF!</definedName>
    <definedName name="VAL200PE_S4" localSheetId="5">#REF!</definedName>
    <definedName name="VAL200PE_S4" localSheetId="10">#REF!</definedName>
    <definedName name="VAL200PE_S4" localSheetId="6">#REF!</definedName>
    <definedName name="VAL200PE_S4" localSheetId="13">#REF!</definedName>
    <definedName name="VAL200PE_S4" localSheetId="12">#REF!</definedName>
    <definedName name="VAL200PE_S4">#REF!</definedName>
    <definedName name="VAL200PE_S5" localSheetId="9">#REF!</definedName>
    <definedName name="VAL200PE_S5" localSheetId="5">#REF!</definedName>
    <definedName name="VAL200PE_S5" localSheetId="10">#REF!</definedName>
    <definedName name="VAL200PE_S5" localSheetId="6">#REF!</definedName>
    <definedName name="VAL200PE_S5" localSheetId="13">#REF!</definedName>
    <definedName name="VAL200PE_S5" localSheetId="12">#REF!</definedName>
    <definedName name="VAL200PE_S5">#REF!</definedName>
    <definedName name="VAL200PE_S6" localSheetId="9">#REF!</definedName>
    <definedName name="VAL200PE_S6" localSheetId="5">#REF!</definedName>
    <definedName name="VAL200PE_S6" localSheetId="10">#REF!</definedName>
    <definedName name="VAL200PE_S6" localSheetId="6">#REF!</definedName>
    <definedName name="VAL200PE_S6" localSheetId="13">#REF!</definedName>
    <definedName name="VAL200PE_S6" localSheetId="12">#REF!</definedName>
    <definedName name="VAL200PE_S6">#REF!</definedName>
    <definedName name="VAL250PE_S1" localSheetId="9">#REF!</definedName>
    <definedName name="VAL250PE_S1" localSheetId="5">#REF!</definedName>
    <definedName name="VAL250PE_S1" localSheetId="10">#REF!</definedName>
    <definedName name="VAL250PE_S1" localSheetId="6">#REF!</definedName>
    <definedName name="VAL250PE_S1" localSheetId="13">#REF!</definedName>
    <definedName name="VAL250PE_S1" localSheetId="12">#REF!</definedName>
    <definedName name="VAL250PE_S1">#REF!</definedName>
    <definedName name="VAL250PE_S2" localSheetId="9">#REF!</definedName>
    <definedName name="VAL250PE_S2" localSheetId="5">#REF!</definedName>
    <definedName name="VAL250PE_S2" localSheetId="10">#REF!</definedName>
    <definedName name="VAL250PE_S2" localSheetId="6">#REF!</definedName>
    <definedName name="VAL250PE_S2" localSheetId="13">#REF!</definedName>
    <definedName name="VAL250PE_S2" localSheetId="12">#REF!</definedName>
    <definedName name="VAL250PE_S2">#REF!</definedName>
    <definedName name="VAL250PE_S3" localSheetId="9">#REF!</definedName>
    <definedName name="VAL250PE_S3" localSheetId="5">#REF!</definedName>
    <definedName name="VAL250PE_S3" localSheetId="10">#REF!</definedName>
    <definedName name="VAL250PE_S3" localSheetId="6">#REF!</definedName>
    <definedName name="VAL250PE_S3" localSheetId="13">#REF!</definedName>
    <definedName name="VAL250PE_S3" localSheetId="12">#REF!</definedName>
    <definedName name="VAL250PE_S3">#REF!</definedName>
    <definedName name="VAL250PE_S4" localSheetId="9">#REF!</definedName>
    <definedName name="VAL250PE_S4" localSheetId="5">#REF!</definedName>
    <definedName name="VAL250PE_S4" localSheetId="10">#REF!</definedName>
    <definedName name="VAL250PE_S4" localSheetId="6">#REF!</definedName>
    <definedName name="VAL250PE_S4" localSheetId="13">#REF!</definedName>
    <definedName name="VAL250PE_S4" localSheetId="12">#REF!</definedName>
    <definedName name="VAL250PE_S4">#REF!</definedName>
    <definedName name="VAL250PE_S5" localSheetId="9">#REF!</definedName>
    <definedName name="VAL250PE_S5" localSheetId="5">#REF!</definedName>
    <definedName name="VAL250PE_S5" localSheetId="10">#REF!</definedName>
    <definedName name="VAL250PE_S5" localSheetId="6">#REF!</definedName>
    <definedName name="VAL250PE_S5" localSheetId="13">#REF!</definedName>
    <definedName name="VAL250PE_S5" localSheetId="12">#REF!</definedName>
    <definedName name="VAL250PE_S5">#REF!</definedName>
    <definedName name="VAL250PE_S6" localSheetId="9">#REF!</definedName>
    <definedName name="VAL250PE_S6" localSheetId="5">#REF!</definedName>
    <definedName name="VAL250PE_S6" localSheetId="10">#REF!</definedName>
    <definedName name="VAL250PE_S6" localSheetId="6">#REF!</definedName>
    <definedName name="VAL250PE_S6" localSheetId="13">#REF!</definedName>
    <definedName name="VAL250PE_S6" localSheetId="12">#REF!</definedName>
    <definedName name="VAL250PE_S6">#REF!</definedName>
    <definedName name="VAL300HD_S1" localSheetId="9">#REF!</definedName>
    <definedName name="VAL300HD_S1" localSheetId="5">#REF!</definedName>
    <definedName name="VAL300HD_S1" localSheetId="10">#REF!</definedName>
    <definedName name="VAL300HD_S1" localSheetId="6">#REF!</definedName>
    <definedName name="VAL300HD_S1" localSheetId="13">#REF!</definedName>
    <definedName name="VAL300HD_S1" localSheetId="12">#REF!</definedName>
    <definedName name="VAL300HD_S1">#REF!</definedName>
    <definedName name="VAL300HD_S2" localSheetId="9">#REF!</definedName>
    <definedName name="VAL300HD_S2" localSheetId="5">#REF!</definedName>
    <definedName name="VAL300HD_S2" localSheetId="10">#REF!</definedName>
    <definedName name="VAL300HD_S2" localSheetId="6">#REF!</definedName>
    <definedName name="VAL300HD_S2" localSheetId="13">#REF!</definedName>
    <definedName name="VAL300HD_S2" localSheetId="12">#REF!</definedName>
    <definedName name="VAL300HD_S2">#REF!</definedName>
    <definedName name="VAL300HD_S3" localSheetId="9">#REF!</definedName>
    <definedName name="VAL300HD_S3" localSheetId="5">#REF!</definedName>
    <definedName name="VAL300HD_S3" localSheetId="10">#REF!</definedName>
    <definedName name="VAL300HD_S3" localSheetId="6">#REF!</definedName>
    <definedName name="VAL300HD_S3" localSheetId="13">#REF!</definedName>
    <definedName name="VAL300HD_S3" localSheetId="12">#REF!</definedName>
    <definedName name="VAL300HD_S3">#REF!</definedName>
    <definedName name="VAL300HD_S4" localSheetId="9">#REF!</definedName>
    <definedName name="VAL300HD_S4" localSheetId="5">#REF!</definedName>
    <definedName name="VAL300HD_S4" localSheetId="10">#REF!</definedName>
    <definedName name="VAL300HD_S4" localSheetId="6">#REF!</definedName>
    <definedName name="VAL300HD_S4" localSheetId="13">#REF!</definedName>
    <definedName name="VAL300HD_S4" localSheetId="12">#REF!</definedName>
    <definedName name="VAL300HD_S4">#REF!</definedName>
    <definedName name="VAL300HD_S5" localSheetId="9">#REF!</definedName>
    <definedName name="VAL300HD_S5" localSheetId="5">#REF!</definedName>
    <definedName name="VAL300HD_S5" localSheetId="10">#REF!</definedName>
    <definedName name="VAL300HD_S5" localSheetId="6">#REF!</definedName>
    <definedName name="VAL300HD_S5" localSheetId="13">#REF!</definedName>
    <definedName name="VAL300HD_S5" localSheetId="12">#REF!</definedName>
    <definedName name="VAL300HD_S5">#REF!</definedName>
    <definedName name="VAL300HD_S6" localSheetId="9">#REF!</definedName>
    <definedName name="VAL300HD_S6" localSheetId="5">#REF!</definedName>
    <definedName name="VAL300HD_S6" localSheetId="10">#REF!</definedName>
    <definedName name="VAL300HD_S6" localSheetId="6">#REF!</definedName>
    <definedName name="VAL300HD_S6" localSheetId="13">#REF!</definedName>
    <definedName name="VAL300HD_S6" localSheetId="12">#REF!</definedName>
    <definedName name="VAL300HD_S6">#REF!</definedName>
    <definedName name="VAL300PVC_S1" localSheetId="9">#REF!</definedName>
    <definedName name="VAL300PVC_S1" localSheetId="5">#REF!</definedName>
    <definedName name="VAL300PVC_S1" localSheetId="10">#REF!</definedName>
    <definedName name="VAL300PVC_S1" localSheetId="6">#REF!</definedName>
    <definedName name="VAL300PVC_S1" localSheetId="13">#REF!</definedName>
    <definedName name="VAL300PVC_S1" localSheetId="12">#REF!</definedName>
    <definedName name="VAL300PVC_S1">#REF!</definedName>
    <definedName name="VAL300PVC_S2" localSheetId="9">#REF!</definedName>
    <definedName name="VAL300PVC_S2" localSheetId="5">#REF!</definedName>
    <definedName name="VAL300PVC_S2" localSheetId="10">#REF!</definedName>
    <definedName name="VAL300PVC_S2" localSheetId="6">#REF!</definedName>
    <definedName name="VAL300PVC_S2" localSheetId="13">#REF!</definedName>
    <definedName name="VAL300PVC_S2" localSheetId="12">#REF!</definedName>
    <definedName name="VAL300PVC_S2">#REF!</definedName>
    <definedName name="VAL300PVC_S3" localSheetId="9">#REF!</definedName>
    <definedName name="VAL300PVC_S3" localSheetId="5">#REF!</definedName>
    <definedName name="VAL300PVC_S3" localSheetId="10">#REF!</definedName>
    <definedName name="VAL300PVC_S3" localSheetId="6">#REF!</definedName>
    <definedName name="VAL300PVC_S3" localSheetId="13">#REF!</definedName>
    <definedName name="VAL300PVC_S3" localSheetId="12">#REF!</definedName>
    <definedName name="VAL300PVC_S3">#REF!</definedName>
    <definedName name="VAL300PVC_S4" localSheetId="9">#REF!</definedName>
    <definedName name="VAL300PVC_S4" localSheetId="5">#REF!</definedName>
    <definedName name="VAL300PVC_S4" localSheetId="10">#REF!</definedName>
    <definedName name="VAL300PVC_S4" localSheetId="6">#REF!</definedName>
    <definedName name="VAL300PVC_S4" localSheetId="13">#REF!</definedName>
    <definedName name="VAL300PVC_S4" localSheetId="12">#REF!</definedName>
    <definedName name="VAL300PVC_S4">#REF!</definedName>
    <definedName name="VAL300PVC_S5" localSheetId="9">#REF!</definedName>
    <definedName name="VAL300PVC_S5" localSheetId="5">#REF!</definedName>
    <definedName name="VAL300PVC_S5" localSheetId="10">#REF!</definedName>
    <definedName name="VAL300PVC_S5" localSheetId="6">#REF!</definedName>
    <definedName name="VAL300PVC_S5" localSheetId="13">#REF!</definedName>
    <definedName name="VAL300PVC_S5" localSheetId="12">#REF!</definedName>
    <definedName name="VAL300PVC_S5">#REF!</definedName>
    <definedName name="VAL300PVC_S6" localSheetId="9">#REF!</definedName>
    <definedName name="VAL300PVC_S6" localSheetId="5">#REF!</definedName>
    <definedName name="VAL300PVC_S6" localSheetId="10">#REF!</definedName>
    <definedName name="VAL300PVC_S6" localSheetId="6">#REF!</definedName>
    <definedName name="VAL300PVC_S6" localSheetId="13">#REF!</definedName>
    <definedName name="VAL300PVC_S6" localSheetId="12">#REF!</definedName>
    <definedName name="VAL300PVC_S6">#REF!</definedName>
    <definedName name="VAL80PE_S1" localSheetId="9">#REF!</definedName>
    <definedName name="VAL80PE_S1" localSheetId="5">#REF!</definedName>
    <definedName name="VAL80PE_S1" localSheetId="10">#REF!</definedName>
    <definedName name="VAL80PE_S1" localSheetId="6">#REF!</definedName>
    <definedName name="VAL80PE_S1" localSheetId="13">#REF!</definedName>
    <definedName name="VAL80PE_S1" localSheetId="12">#REF!</definedName>
    <definedName name="VAL80PE_S1">#REF!</definedName>
    <definedName name="VAL80PE_S2" localSheetId="9">#REF!</definedName>
    <definedName name="VAL80PE_S2" localSheetId="5">#REF!</definedName>
    <definedName name="VAL80PE_S2" localSheetId="10">#REF!</definedName>
    <definedName name="VAL80PE_S2" localSheetId="6">#REF!</definedName>
    <definedName name="VAL80PE_S2" localSheetId="13">#REF!</definedName>
    <definedName name="VAL80PE_S2" localSheetId="12">#REF!</definedName>
    <definedName name="VAL80PE_S2">#REF!</definedName>
    <definedName name="VAL80PE_S3" localSheetId="9">#REF!</definedName>
    <definedName name="VAL80PE_S3" localSheetId="5">#REF!</definedName>
    <definedName name="VAL80PE_S3" localSheetId="10">#REF!</definedName>
    <definedName name="VAL80PE_S3" localSheetId="6">#REF!</definedName>
    <definedName name="VAL80PE_S3" localSheetId="13">#REF!</definedName>
    <definedName name="VAL80PE_S3" localSheetId="12">#REF!</definedName>
    <definedName name="VAL80PE_S3">#REF!</definedName>
    <definedName name="VAL80PE_S4" localSheetId="9">#REF!</definedName>
    <definedName name="VAL80PE_S4" localSheetId="5">#REF!</definedName>
    <definedName name="VAL80PE_S4" localSheetId="10">#REF!</definedName>
    <definedName name="VAL80PE_S4" localSheetId="6">#REF!</definedName>
    <definedName name="VAL80PE_S4" localSheetId="13">#REF!</definedName>
    <definedName name="VAL80PE_S4" localSheetId="12">#REF!</definedName>
    <definedName name="VAL80PE_S4">#REF!</definedName>
    <definedName name="VAL80PE_S5" localSheetId="9">#REF!</definedName>
    <definedName name="VAL80PE_S5" localSheetId="5">#REF!</definedName>
    <definedName name="VAL80PE_S5" localSheetId="10">#REF!</definedName>
    <definedName name="VAL80PE_S5" localSheetId="6">#REF!</definedName>
    <definedName name="VAL80PE_S5" localSheetId="13">#REF!</definedName>
    <definedName name="VAL80PE_S5" localSheetId="12">#REF!</definedName>
    <definedName name="VAL80PE_S5">#REF!</definedName>
    <definedName name="VAL80PE_S6" localSheetId="9">#REF!</definedName>
    <definedName name="VAL80PE_S6" localSheetId="5">#REF!</definedName>
    <definedName name="VAL80PE_S6" localSheetId="10">#REF!</definedName>
    <definedName name="VAL80PE_S6" localSheetId="6">#REF!</definedName>
    <definedName name="VAL80PE_S6" localSheetId="13">#REF!</definedName>
    <definedName name="VAL80PE_S6" localSheetId="12">#REF!</definedName>
    <definedName name="VAL80PE_S6">#REF!</definedName>
    <definedName name="VALDES" localSheetId="9">#REF!</definedName>
    <definedName name="VALDES" localSheetId="5">#REF!</definedName>
    <definedName name="VALDES" localSheetId="10">#REF!</definedName>
    <definedName name="VALDES" localSheetId="6">#REF!</definedName>
    <definedName name="VALDES" localSheetId="13">#REF!</definedName>
    <definedName name="VALDES" localSheetId="12">#REF!</definedName>
    <definedName name="VALDES">#REF!</definedName>
    <definedName name="valor_consumibles" localSheetId="9">#REF!</definedName>
    <definedName name="valor_consumibles" localSheetId="5">#REF!</definedName>
    <definedName name="valor_consumibles" localSheetId="10">#REF!</definedName>
    <definedName name="valor_consumibles" localSheetId="6">#REF!</definedName>
    <definedName name="valor_consumibles" localSheetId="13">#REF!</definedName>
    <definedName name="valor_consumibles" localSheetId="12">#REF!</definedName>
    <definedName name="valor_consumibles">#REF!</definedName>
    <definedName name="valor_cuadrilla" localSheetId="9">#REF!</definedName>
    <definedName name="valor_cuadrilla" localSheetId="5">#REF!</definedName>
    <definedName name="valor_cuadrilla" localSheetId="10">#REF!</definedName>
    <definedName name="valor_cuadrilla" localSheetId="6">#REF!</definedName>
    <definedName name="valor_cuadrilla" localSheetId="13">#REF!</definedName>
    <definedName name="valor_cuadrilla" localSheetId="12">#REF!</definedName>
    <definedName name="valor_cuadrilla">#REF!</definedName>
    <definedName name="valor_equipos" localSheetId="9">#REF!</definedName>
    <definedName name="valor_equipos" localSheetId="5">#REF!</definedName>
    <definedName name="valor_equipos" localSheetId="10">#REF!</definedName>
    <definedName name="valor_equipos" localSheetId="6">#REF!</definedName>
    <definedName name="valor_equipos" localSheetId="13">#REF!</definedName>
    <definedName name="valor_equipos" localSheetId="12">#REF!</definedName>
    <definedName name="valor_equipos">#REF!</definedName>
    <definedName name="valor_nomina1" localSheetId="9">#REF!</definedName>
    <definedName name="valor_nomina1" localSheetId="5">#REF!</definedName>
    <definedName name="valor_nomina1" localSheetId="10">#REF!</definedName>
    <definedName name="valor_nomina1" localSheetId="6">#REF!</definedName>
    <definedName name="valor_nomina1" localSheetId="13">#REF!</definedName>
    <definedName name="valor_nomina1" localSheetId="12">#REF!</definedName>
    <definedName name="valor_nomina1">#REF!</definedName>
    <definedName name="valor_nomina2" localSheetId="9">#REF!</definedName>
    <definedName name="valor_nomina2" localSheetId="5">#REF!</definedName>
    <definedName name="valor_nomina2" localSheetId="10">#REF!</definedName>
    <definedName name="valor_nomina2" localSheetId="6">#REF!</definedName>
    <definedName name="valor_nomina2" localSheetId="13">#REF!</definedName>
    <definedName name="valor_nomina2" localSheetId="12">#REF!</definedName>
    <definedName name="valor_nomina2">#REF!</definedName>
    <definedName name="valor_nomina3" localSheetId="9">#REF!</definedName>
    <definedName name="valor_nomina3" localSheetId="5">#REF!</definedName>
    <definedName name="valor_nomina3" localSheetId="10">#REF!</definedName>
    <definedName name="valor_nomina3" localSheetId="6">#REF!</definedName>
    <definedName name="valor_nomina3" localSheetId="13">#REF!</definedName>
    <definedName name="valor_nomina3" localSheetId="12">#REF!</definedName>
    <definedName name="valor_nomina3">#REF!</definedName>
    <definedName name="Valor_Total" localSheetId="9">#REF!</definedName>
    <definedName name="Valor_Total" localSheetId="5">#REF!</definedName>
    <definedName name="Valor_Total" localSheetId="10">#REF!</definedName>
    <definedName name="Valor_Total" localSheetId="6">#REF!</definedName>
    <definedName name="Valor_Total" localSheetId="13">#REF!</definedName>
    <definedName name="Valor_Total" localSheetId="12">#REF!</definedName>
    <definedName name="Valor_Total">#REF!</definedName>
    <definedName name="valor1" localSheetId="9">#REF!</definedName>
    <definedName name="valor1" localSheetId="5">#REF!</definedName>
    <definedName name="valor1" localSheetId="10">#REF!</definedName>
    <definedName name="valor1" localSheetId="6">#REF!</definedName>
    <definedName name="valor1" localSheetId="13">#REF!</definedName>
    <definedName name="valor1" localSheetId="12">#REF!</definedName>
    <definedName name="valor1">#REF!</definedName>
    <definedName name="valor2" localSheetId="9">#REF!</definedName>
    <definedName name="valor2" localSheetId="5">#REF!</definedName>
    <definedName name="valor2" localSheetId="10">#REF!</definedName>
    <definedName name="valor2" localSheetId="6">#REF!</definedName>
    <definedName name="valor2" localSheetId="13">#REF!</definedName>
    <definedName name="valor2" localSheetId="12">#REF!</definedName>
    <definedName name="valor2">#REF!</definedName>
    <definedName name="VALOR3" localSheetId="9">#REF!</definedName>
    <definedName name="VALOR3" localSheetId="5">#REF!</definedName>
    <definedName name="VALOR3" localSheetId="10">#REF!</definedName>
    <definedName name="VALOR3" localSheetId="6">#REF!</definedName>
    <definedName name="VALOR3" localSheetId="13">#REF!</definedName>
    <definedName name="VALOR3" localSheetId="12">#REF!</definedName>
    <definedName name="VALOR3">#REF!</definedName>
    <definedName name="Valoracion" localSheetId="12">#REF!</definedName>
    <definedName name="Valoracion">#REF!</definedName>
    <definedName name="VALORACIÓN" localSheetId="12">#REF!</definedName>
    <definedName name="VALORACIÓN">#REF!</definedName>
    <definedName name="valoreattuale">#N/A</definedName>
    <definedName name="ValoresCanon" localSheetId="9">#REF!</definedName>
    <definedName name="ValoresCanon" localSheetId="5">#REF!</definedName>
    <definedName name="ValoresCanon" localSheetId="10">#REF!</definedName>
    <definedName name="ValoresCanon" localSheetId="6">#REF!</definedName>
    <definedName name="ValoresCanon" localSheetId="13">#REF!</definedName>
    <definedName name="ValoresCanon" localSheetId="12">#REF!</definedName>
    <definedName name="ValoresCanon">#REF!</definedName>
    <definedName name="ValoresIva" localSheetId="9">#REF!</definedName>
    <definedName name="ValoresIva" localSheetId="5">#REF!</definedName>
    <definedName name="ValoresIva" localSheetId="10">#REF!</definedName>
    <definedName name="ValoresIva" localSheetId="6">#REF!</definedName>
    <definedName name="ValoresIva" localSheetId="13">#REF!</definedName>
    <definedName name="ValoresIva" localSheetId="12">#REF!</definedName>
    <definedName name="ValoresIva">#REF!</definedName>
    <definedName name="ValorFuturoFcro" localSheetId="9">#REF!</definedName>
    <definedName name="ValorFuturoFcro" localSheetId="5">#REF!</definedName>
    <definedName name="ValorFuturoFcro" localSheetId="10">#REF!</definedName>
    <definedName name="ValorFuturoFcro" localSheetId="6">#REF!</definedName>
    <definedName name="ValorFuturoFcro" localSheetId="13">#REF!</definedName>
    <definedName name="ValorFuturoFcro" localSheetId="12">#REF!</definedName>
    <definedName name="ValorFuturoFcro">#REF!</definedName>
    <definedName name="ValorImpuestoTimbre" localSheetId="9">#REF!</definedName>
    <definedName name="ValorImpuestoTimbre" localSheetId="5">#REF!</definedName>
    <definedName name="ValorImpuestoTimbre" localSheetId="10">#REF!</definedName>
    <definedName name="ValorImpuestoTimbre" localSheetId="6">#REF!</definedName>
    <definedName name="ValorImpuestoTimbre" localSheetId="13">#REF!</definedName>
    <definedName name="ValorImpuestoTimbre" localSheetId="12">#REF!</definedName>
    <definedName name="ValorImpuestoTimbre">#REF!</definedName>
    <definedName name="ValorTotConsultoria" localSheetId="12">#REF!</definedName>
    <definedName name="ValorTotConsultoria">#REF!</definedName>
    <definedName name="VALORUNIT" localSheetId="10">#REF!</definedName>
    <definedName name="VALORUNIT" localSheetId="12">[84]INSUMOS!$E$13:$E$1902</definedName>
    <definedName name="VALORUNIT">#REF!</definedName>
    <definedName name="Values_Entered" localSheetId="9">IF('.FM'!Loan_Amount*'.FM'!Interest_Rate*'.FM'!Loan_Years*'.FM'!Loan_Start&gt;0,1,0)</definedName>
    <definedName name="Values_Entered" localSheetId="5">IF(AUI!Loan_Amount*AUI!Interest_Rate*AUI!Loan_Years*AUI!Loan_Start&gt;0,1,0)</definedName>
    <definedName name="Values_Entered" localSheetId="10">IF('AUI '!Loan_Amount*'AUI '!Interest_Rate*'AUI '!Loan_Years*'AUI '!Loan_Start&gt;0,1,0)</definedName>
    <definedName name="Values_Entered" localSheetId="6">IF('FACTOR PRESTASIONAL'!Loan_Amount*'FACTOR PRESTASIONAL'!Interest_Rate*'FACTOR PRESTASIONAL'!Loan_Years*'FACTOR PRESTASIONAL'!Loan_Start&gt;0,1,0)</definedName>
    <definedName name="Values_Entered" localSheetId="13">IF('PGIO '!Loan_Amount*'PGIO '!Interest_Rate*'PGIO '!Loan_Years*'PGIO '!Loan_Start&gt;0,1,0)</definedName>
    <definedName name="Values_Entered" localSheetId="12">IF(PMT!Loan_Amount*PMT!Interest_Rate*PMT!Loan_Years*PMT!Loan_Start&gt;0,1,0)</definedName>
    <definedName name="Values_Entered">IF(Loan_Amount*Interest_Rate*Loan_Years*Loan_Start&gt;0,1,0)</definedName>
    <definedName name="variables" localSheetId="9">#REF!</definedName>
    <definedName name="variables" localSheetId="5">#REF!</definedName>
    <definedName name="variables" localSheetId="10">#REF!</definedName>
    <definedName name="variables" localSheetId="6">#REF!</definedName>
    <definedName name="variables" localSheetId="13">#REF!</definedName>
    <definedName name="variables" localSheetId="12">#REF!</definedName>
    <definedName name="variables">#REF!</definedName>
    <definedName name="variacion" localSheetId="10">#REF!</definedName>
    <definedName name="variacion" localSheetId="12">[24]Datos!$B$8</definedName>
    <definedName name="variacion">#REF!</definedName>
    <definedName name="Varios" localSheetId="9">#REF!</definedName>
    <definedName name="Varios" localSheetId="5">#REF!</definedName>
    <definedName name="Varios" localSheetId="10">#REF!</definedName>
    <definedName name="Varios" localSheetId="6">#REF!</definedName>
    <definedName name="Varios" localSheetId="13">#REF!</definedName>
    <definedName name="Varios" localSheetId="12">#REF!</definedName>
    <definedName name="Varios">#REF!</definedName>
    <definedName name="Varios2" localSheetId="9">#REF!</definedName>
    <definedName name="Varios2" localSheetId="5">#REF!</definedName>
    <definedName name="Varios2" localSheetId="10">#REF!</definedName>
    <definedName name="Varios2" localSheetId="6">#REF!</definedName>
    <definedName name="Varios2" localSheetId="13">#REF!</definedName>
    <definedName name="Varios2" localSheetId="12">#REF!</definedName>
    <definedName name="Varios2">#REF!</definedName>
    <definedName name="vas" localSheetId="9">#REF!</definedName>
    <definedName name="vas" localSheetId="5">#REF!</definedName>
    <definedName name="vas" localSheetId="10">#REF!</definedName>
    <definedName name="vas" localSheetId="6">#REF!</definedName>
    <definedName name="vas" localSheetId="13">#REF!</definedName>
    <definedName name="vas" localSheetId="12">#REF!</definedName>
    <definedName name="vas">#REF!</definedName>
    <definedName name="vat" localSheetId="9">#REF!</definedName>
    <definedName name="vat" localSheetId="5">#REF!</definedName>
    <definedName name="vat" localSheetId="10">#REF!</definedName>
    <definedName name="vat" localSheetId="6">#REF!</definedName>
    <definedName name="vat" localSheetId="13">#REF!</definedName>
    <definedName name="vat" localSheetId="12">#REF!</definedName>
    <definedName name="vat">#REF!</definedName>
    <definedName name="VAT_Commitment" localSheetId="9">#REF!</definedName>
    <definedName name="VAT_Commitment" localSheetId="5">#REF!</definedName>
    <definedName name="VAT_Commitment" localSheetId="10">#REF!</definedName>
    <definedName name="VAT_Commitment" localSheetId="6">#REF!</definedName>
    <definedName name="VAT_Commitment" localSheetId="13">#REF!</definedName>
    <definedName name="VAT_Commitment" localSheetId="12">#REF!</definedName>
    <definedName name="VAT_Commitment">#REF!</definedName>
    <definedName name="VAT_Spread" localSheetId="9">#REF!</definedName>
    <definedName name="VAT_Spread" localSheetId="5">#REF!</definedName>
    <definedName name="VAT_Spread" localSheetId="10">#REF!</definedName>
    <definedName name="VAT_Spread" localSheetId="6">#REF!</definedName>
    <definedName name="VAT_Spread" localSheetId="13">#REF!</definedName>
    <definedName name="VAT_Spread" localSheetId="12">#REF!</definedName>
    <definedName name="VAT_Spread">#REF!</definedName>
    <definedName name="Vb" localSheetId="9">#REF!</definedName>
    <definedName name="Vb" localSheetId="5">#REF!</definedName>
    <definedName name="Vb" localSheetId="10">#REF!</definedName>
    <definedName name="Vb" localSheetId="6">#REF!</definedName>
    <definedName name="Vb" localSheetId="13">#REF!</definedName>
    <definedName name="Vb" localSheetId="12">#REF!</definedName>
    <definedName name="Vb">#REF!</definedName>
    <definedName name="VBAdvanced.VB_Branch_Example">#N/A</definedName>
    <definedName name="VBAdvanced.VB_GetWindowsDirectory">#N/A</definedName>
    <definedName name="vbvbvbvb" localSheetId="9"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2" hidden="1">{"TAB1",#N/A,TRUE,"GENERAL";"TAB2",#N/A,TRUE,"GENERAL";"TAB3",#N/A,TRUE,"GENERAL";"TAB4",#N/A,TRUE,"GENERAL";"TAB5",#N/A,TRUE,"GENERAL"}</definedName>
    <definedName name="vbvbvbvb" hidden="1">{"TAB1",#N/A,TRUE,"GENERAL";"TAB2",#N/A,TRUE,"GENERAL";"TAB3",#N/A,TRUE,"GENERAL";"TAB4",#N/A,TRUE,"GENERAL";"TAB5",#N/A,TRUE,"GENERAL"}</definedName>
    <definedName name="Vc" localSheetId="9">#REF!</definedName>
    <definedName name="Vc" localSheetId="5">#REF!</definedName>
    <definedName name="Vc" localSheetId="10">#REF!</definedName>
    <definedName name="Vc" localSheetId="6">#REF!</definedName>
    <definedName name="Vc" localSheetId="13">#REF!</definedName>
    <definedName name="Vc" localSheetId="12">#REF!</definedName>
    <definedName name="Vc">#REF!</definedName>
    <definedName name="vck" localSheetId="9">#REF!</definedName>
    <definedName name="vck" localSheetId="5">#REF!</definedName>
    <definedName name="vck" localSheetId="10">#REF!</definedName>
    <definedName name="vck" localSheetId="6">#REF!</definedName>
    <definedName name="vck" localSheetId="13">#REF!</definedName>
    <definedName name="vck" localSheetId="12">#REF!</definedName>
    <definedName name="vck">#REF!</definedName>
    <definedName name="Vd" localSheetId="9">#REF!</definedName>
    <definedName name="Vd" localSheetId="5">#REF!</definedName>
    <definedName name="Vd" localSheetId="10">#REF!</definedName>
    <definedName name="Vd" localSheetId="6">#REF!</definedName>
    <definedName name="Vd" localSheetId="13">#REF!</definedName>
    <definedName name="Vd" localSheetId="12">#REF!</definedName>
    <definedName name="Vd">#REF!</definedName>
    <definedName name="vdfvuio" localSheetId="9" hidden="1">{"via1",#N/A,TRUE,"general";"via2",#N/A,TRUE,"general";"via3",#N/A,TRUE,"general"}</definedName>
    <definedName name="vdfvuio" localSheetId="5" hidden="1">{"via1",#N/A,TRUE,"general";"via2",#N/A,TRUE,"general";"via3",#N/A,TRUE,"general"}</definedName>
    <definedName name="vdfvuio" localSheetId="10" hidden="1">{"via1",#N/A,TRUE,"general";"via2",#N/A,TRUE,"general";"via3",#N/A,TRUE,"general"}</definedName>
    <definedName name="vdfvuio" localSheetId="6" hidden="1">{"via1",#N/A,TRUE,"general";"via2",#N/A,TRUE,"general";"via3",#N/A,TRUE,"general"}</definedName>
    <definedName name="vdfvuio" localSheetId="13" hidden="1">{"via1",#N/A,TRUE,"general";"via2",#N/A,TRUE,"general";"via3",#N/A,TRUE,"general"}</definedName>
    <definedName name="vdfvuio" localSheetId="12"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5" hidden="1">{"via1",#N/A,TRUE,"general";"via2",#N/A,TRUE,"general";"via3",#N/A,TRUE,"general"}</definedName>
    <definedName name="vdsvnj" localSheetId="10" hidden="1">{"via1",#N/A,TRUE,"general";"via2",#N/A,TRUE,"general";"via3",#N/A,TRUE,"general"}</definedName>
    <definedName name="vdsvnj" localSheetId="6" hidden="1">{"via1",#N/A,TRUE,"general";"via2",#N/A,TRUE,"general";"via3",#N/A,TRUE,"general"}</definedName>
    <definedName name="vdsvnj" localSheetId="13" hidden="1">{"via1",#N/A,TRUE,"general";"via2",#N/A,TRUE,"general";"via3",#N/A,TRUE,"general"}</definedName>
    <definedName name="vdsvnj" localSheetId="12" hidden="1">{"via1",#N/A,TRUE,"general";"via2",#N/A,TRUE,"general";"via3",#N/A,TRUE,"general"}</definedName>
    <definedName name="vdsvnj" hidden="1">{"via1",#N/A,TRUE,"general";"via2",#N/A,TRUE,"general";"via3",#N/A,TRUE,"general"}</definedName>
    <definedName name="Ve" localSheetId="9">#REF!</definedName>
    <definedName name="Ve" localSheetId="5">#REF!</definedName>
    <definedName name="Ve" localSheetId="10">#REF!</definedName>
    <definedName name="Ve" localSheetId="6">#REF!</definedName>
    <definedName name="Ve" localSheetId="13">#REF!</definedName>
    <definedName name="Ve" localSheetId="12">#REF!</definedName>
    <definedName name="Ve">#REF!</definedName>
    <definedName name="velosidadhorizontal" localSheetId="9">#REF!</definedName>
    <definedName name="velosidadhorizontal" localSheetId="5">#REF!</definedName>
    <definedName name="velosidadhorizontal" localSheetId="10">#REF!</definedName>
    <definedName name="velosidadhorizontal" localSheetId="6">#REF!</definedName>
    <definedName name="velosidadhorizontal" localSheetId="13">#REF!</definedName>
    <definedName name="velosidadhorizontal" localSheetId="12">#REF!</definedName>
    <definedName name="velosidadhorizontal">#REF!</definedName>
    <definedName name="VENDOR_ID" localSheetId="9">#REF!</definedName>
    <definedName name="VENDOR_ID" localSheetId="5">#REF!</definedName>
    <definedName name="VENDOR_ID" localSheetId="10">#REF!</definedName>
    <definedName name="VENDOR_ID" localSheetId="6">#REF!</definedName>
    <definedName name="VENDOR_ID" localSheetId="13">#REF!</definedName>
    <definedName name="VENDOR_ID" localSheetId="12">#REF!</definedName>
    <definedName name="VENDOR_ID">#REF!</definedName>
    <definedName name="Vendor_name" localSheetId="9">#REF!</definedName>
    <definedName name="Vendor_name" localSheetId="5">#REF!</definedName>
    <definedName name="Vendor_name" localSheetId="10">#REF!</definedName>
    <definedName name="Vendor_name" localSheetId="6">#REF!</definedName>
    <definedName name="Vendor_name" localSheetId="13">#REF!</definedName>
    <definedName name="Vendor_name" localSheetId="12">#REF!</definedName>
    <definedName name="Vendor_name">#REF!</definedName>
    <definedName name="vendor_name2" localSheetId="9">#REF!</definedName>
    <definedName name="vendor_name2" localSheetId="5">#REF!</definedName>
    <definedName name="vendor_name2" localSheetId="10">#REF!</definedName>
    <definedName name="vendor_name2" localSheetId="6">#REF!</definedName>
    <definedName name="vendor_name2" localSheetId="13">#REF!</definedName>
    <definedName name="vendor_name2" localSheetId="12">#REF!</definedName>
    <definedName name="vendor_name2">#REF!</definedName>
    <definedName name="VENT100_S1" localSheetId="9">#REF!</definedName>
    <definedName name="VENT100_S1" localSheetId="5">#REF!</definedName>
    <definedName name="VENT100_S1" localSheetId="10">#REF!</definedName>
    <definedName name="VENT100_S1" localSheetId="6">#REF!</definedName>
    <definedName name="VENT100_S1" localSheetId="13">#REF!</definedName>
    <definedName name="VENT100_S1" localSheetId="12">#REF!</definedName>
    <definedName name="VENT100_S1">#REF!</definedName>
    <definedName name="VENT100_S2" localSheetId="9">#REF!</definedName>
    <definedName name="VENT100_S2" localSheetId="5">#REF!</definedName>
    <definedName name="VENT100_S2" localSheetId="10">#REF!</definedName>
    <definedName name="VENT100_S2" localSheetId="6">#REF!</definedName>
    <definedName name="VENT100_S2" localSheetId="13">#REF!</definedName>
    <definedName name="VENT100_S2" localSheetId="12">#REF!</definedName>
    <definedName name="VENT100_S2">#REF!</definedName>
    <definedName name="VENT100_S3" localSheetId="9">#REF!</definedName>
    <definedName name="VENT100_S3" localSheetId="5">#REF!</definedName>
    <definedName name="VENT100_S3" localSheetId="10">#REF!</definedName>
    <definedName name="VENT100_S3" localSheetId="6">#REF!</definedName>
    <definedName name="VENT100_S3" localSheetId="13">#REF!</definedName>
    <definedName name="VENT100_S3" localSheetId="12">#REF!</definedName>
    <definedName name="VENT100_S3">#REF!</definedName>
    <definedName name="VENT100_S4" localSheetId="9">#REF!</definedName>
    <definedName name="VENT100_S4" localSheetId="5">#REF!</definedName>
    <definedName name="VENT100_S4" localSheetId="10">#REF!</definedName>
    <definedName name="VENT100_S4" localSheetId="6">#REF!</definedName>
    <definedName name="VENT100_S4" localSheetId="13">#REF!</definedName>
    <definedName name="VENT100_S4" localSheetId="12">#REF!</definedName>
    <definedName name="VENT100_S4">#REF!</definedName>
    <definedName name="VENT100_S5" localSheetId="9">#REF!</definedName>
    <definedName name="VENT100_S5" localSheetId="5">#REF!</definedName>
    <definedName name="VENT100_S5" localSheetId="10">#REF!</definedName>
    <definedName name="VENT100_S5" localSheetId="6">#REF!</definedName>
    <definedName name="VENT100_S5" localSheetId="13">#REF!</definedName>
    <definedName name="VENT100_S5" localSheetId="12">#REF!</definedName>
    <definedName name="VENT100_S5">#REF!</definedName>
    <definedName name="VENT100_S6" localSheetId="9">#REF!</definedName>
    <definedName name="VENT100_S6" localSheetId="5">#REF!</definedName>
    <definedName name="VENT100_S6" localSheetId="10">#REF!</definedName>
    <definedName name="VENT100_S6" localSheetId="6">#REF!</definedName>
    <definedName name="VENT100_S6" localSheetId="13">#REF!</definedName>
    <definedName name="VENT100_S6" localSheetId="12">#REF!</definedName>
    <definedName name="VENT100_S6">#REF!</definedName>
    <definedName name="VentaAiu" localSheetId="9">#REF!</definedName>
    <definedName name="VentaAiu" localSheetId="5">#REF!</definedName>
    <definedName name="VentaAiu" localSheetId="10">#REF!</definedName>
    <definedName name="VentaAiu" localSheetId="6">#REF!</definedName>
    <definedName name="VentaAiu" localSheetId="13">#REF!</definedName>
    <definedName name="VentaAiu" localSheetId="12">#REF!</definedName>
    <definedName name="VentaAiu">#REF!</definedName>
    <definedName name="Verifier" localSheetId="9">#REF!</definedName>
    <definedName name="Verifier" localSheetId="5">#REF!</definedName>
    <definedName name="Verifier" localSheetId="10">#REF!</definedName>
    <definedName name="Verifier" localSheetId="6">#REF!</definedName>
    <definedName name="Verifier" localSheetId="13">#REF!</definedName>
    <definedName name="Verifier" localSheetId="12">#REF!</definedName>
    <definedName name="Verifier">#REF!</definedName>
    <definedName name="Vf" localSheetId="9">#REF!</definedName>
    <definedName name="Vf" localSheetId="5">#REF!</definedName>
    <definedName name="Vf" localSheetId="10">#REF!</definedName>
    <definedName name="Vf" localSheetId="6">#REF!</definedName>
    <definedName name="Vf" localSheetId="13">#REF!</definedName>
    <definedName name="Vf" localSheetId="12">#REF!</definedName>
    <definedName name="Vf">#REF!</definedName>
    <definedName name="vfbgnhyt" localSheetId="9" hidden="1">{"via1",#N/A,TRUE,"general";"via2",#N/A,TRUE,"general";"via3",#N/A,TRUE,"general"}</definedName>
    <definedName name="vfbgnhyt" localSheetId="5" hidden="1">{"via1",#N/A,TRUE,"general";"via2",#N/A,TRUE,"general";"via3",#N/A,TRUE,"general"}</definedName>
    <definedName name="vfbgnhyt" localSheetId="10" hidden="1">{"via1",#N/A,TRUE,"general";"via2",#N/A,TRUE,"general";"via3",#N/A,TRUE,"general"}</definedName>
    <definedName name="vfbgnhyt" localSheetId="6" hidden="1">{"via1",#N/A,TRUE,"general";"via2",#N/A,TRUE,"general";"via3",#N/A,TRUE,"general"}</definedName>
    <definedName name="vfbgnhyt" localSheetId="13" hidden="1">{"via1",#N/A,TRUE,"general";"via2",#N/A,TRUE,"general";"via3",#N/A,TRUE,"general"}</definedName>
    <definedName name="vfbgnhyt" localSheetId="12" hidden="1">{"via1",#N/A,TRUE,"general";"via2",#N/A,TRUE,"general";"via3",#N/A,TRUE,"general"}</definedName>
    <definedName name="vfbgnhyt" hidden="1">{"via1",#N/A,TRUE,"general";"via2",#N/A,TRUE,"general";"via3",#N/A,TRUE,"general"}</definedName>
    <definedName name="vfggchbh" localSheetId="9">#REF!</definedName>
    <definedName name="vfggchbh" localSheetId="5">#REF!</definedName>
    <definedName name="vfggchbh" localSheetId="10">#REF!</definedName>
    <definedName name="vfggchbh" localSheetId="6">#REF!</definedName>
    <definedName name="vfggchbh" localSheetId="13">#REF!</definedName>
    <definedName name="vfggchbh" localSheetId="12">#REF!</definedName>
    <definedName name="vfggchbh">#REF!</definedName>
    <definedName name="vfgtfgvfgv" localSheetId="9">#REF!</definedName>
    <definedName name="vfgtfgvfgv" localSheetId="5">#REF!</definedName>
    <definedName name="vfgtfgvfgv" localSheetId="10">#REF!</definedName>
    <definedName name="vfgtfgvfgv" localSheetId="6">#REF!</definedName>
    <definedName name="vfgtfgvfgv" localSheetId="13">#REF!</definedName>
    <definedName name="vfgtfgvfgv" localSheetId="12">#REF!</definedName>
    <definedName name="vfgtfgvfgv">#REF!</definedName>
    <definedName name="vfn" localSheetId="9">#REF!</definedName>
    <definedName name="vfn" localSheetId="5">#REF!</definedName>
    <definedName name="vfn" localSheetId="10">#REF!</definedName>
    <definedName name="vfn" localSheetId="6">#REF!</definedName>
    <definedName name="vfn" localSheetId="13">#REF!</definedName>
    <definedName name="vfn" localSheetId="12">#REF!</definedName>
    <definedName name="vfn">#REF!</definedName>
    <definedName name="vfvdv" localSheetId="9" hidden="1">{"TAB1",#N/A,TRUE,"GENERAL";"TAB2",#N/A,TRUE,"GENERAL";"TAB3",#N/A,TRUE,"GENERAL";"TAB4",#N/A,TRUE,"GENERAL";"TAB5",#N/A,TRUE,"GENERAL"}</definedName>
    <definedName name="vfvdv" localSheetId="5"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2"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5" hidden="1">{"TAB1",#N/A,TRUE,"GENERAL";"TAB2",#N/A,TRUE,"GENERAL";"TAB3",#N/A,TRUE,"GENERAL";"TAB4",#N/A,TRUE,"GENERAL";"TAB5",#N/A,TRUE,"GENERAL"}</definedName>
    <definedName name="vfvf" localSheetId="10" hidden="1">{"TAB1",#N/A,TRUE,"GENERAL";"TAB2",#N/A,TRUE,"GENERAL";"TAB3",#N/A,TRUE,"GENERAL";"TAB4",#N/A,TRUE,"GENERAL";"TAB5",#N/A,TRUE,"GENERAL"}</definedName>
    <definedName name="vfvf" localSheetId="6" hidden="1">{"TAB1",#N/A,TRUE,"GENERAL";"TAB2",#N/A,TRUE,"GENERAL";"TAB3",#N/A,TRUE,"GENERAL";"TAB4",#N/A,TRUE,"GENERAL";"TAB5",#N/A,TRUE,"GENERAL"}</definedName>
    <definedName name="vfvf" localSheetId="13" hidden="1">{"TAB1",#N/A,TRUE,"GENERAL";"TAB2",#N/A,TRUE,"GENERAL";"TAB3",#N/A,TRUE,"GENERAL";"TAB4",#N/A,TRUE,"GENERAL";"TAB5",#N/A,TRUE,"GENERAL"}</definedName>
    <definedName name="vfvf" localSheetId="12" hidden="1">{"TAB1",#N/A,TRUE,"GENERAL";"TAB2",#N/A,TRUE,"GENERAL";"TAB3",#N/A,TRUE,"GENERAL";"TAB4",#N/A,TRUE,"GENERAL";"TAB5",#N/A,TRUE,"GENERAL"}</definedName>
    <definedName name="vfvf" hidden="1">{"TAB1",#N/A,TRUE,"GENERAL";"TAB2",#N/A,TRUE,"GENERAL";"TAB3",#N/A,TRUE,"GENERAL";"TAB4",#N/A,TRUE,"GENERAL";"TAB5",#N/A,TRUE,"GENERAL"}</definedName>
    <definedName name="Vg" localSheetId="9">#REF!</definedName>
    <definedName name="Vg" localSheetId="5">#REF!</definedName>
    <definedName name="Vg" localSheetId="10">#REF!</definedName>
    <definedName name="Vg" localSheetId="6">#REF!</definedName>
    <definedName name="Vg" localSheetId="13">#REF!</definedName>
    <definedName name="Vg" localSheetId="12">#REF!</definedName>
    <definedName name="Vg">#REF!</definedName>
    <definedName name="Vh" localSheetId="9">#REF!</definedName>
    <definedName name="Vh" localSheetId="5">#REF!</definedName>
    <definedName name="Vh" localSheetId="10">#REF!</definedName>
    <definedName name="Vh" localSheetId="6">#REF!</definedName>
    <definedName name="Vh" localSheetId="13">#REF!</definedName>
    <definedName name="Vh" localSheetId="12">#REF!</definedName>
    <definedName name="Vh">#REF!</definedName>
    <definedName name="VI" localSheetId="10">#REF!</definedName>
    <definedName name="VI" localSheetId="12">'[30]CIRCUITOS CODENSA'!#REF!</definedName>
    <definedName name="VI">#REF!</definedName>
    <definedName name="via" localSheetId="9" hidden="1">{"via1",#N/A,TRUE,"general";"via2",#N/A,TRUE,"general";"via3",#N/A,TRUE,"general"}</definedName>
    <definedName name="via" localSheetId="5" hidden="1">{"via1",#N/A,TRUE,"general";"via2",#N/A,TRUE,"general";"via3",#N/A,TRUE,"general"}</definedName>
    <definedName name="via" localSheetId="10" hidden="1">{"via1",#N/A,TRUE,"general";"via2",#N/A,TRUE,"general";"via3",#N/A,TRUE,"general"}</definedName>
    <definedName name="via" localSheetId="6" hidden="1">{"via1",#N/A,TRUE,"general";"via2",#N/A,TRUE,"general";"via3",#N/A,TRUE,"general"}</definedName>
    <definedName name="via" localSheetId="13" hidden="1">{"via1",#N/A,TRUE,"general";"via2",#N/A,TRUE,"general";"via3",#N/A,TRUE,"general"}</definedName>
    <definedName name="via" localSheetId="12" hidden="1">{"via1",#N/A,TRUE,"general";"via2",#N/A,TRUE,"general";"via3",#N/A,TRUE,"general"}</definedName>
    <definedName name="VIA">#REF!</definedName>
    <definedName name="Viajes" localSheetId="12">#REF!</definedName>
    <definedName name="Viajes">#REF!</definedName>
    <definedName name="vias" localSheetId="10">#REF!</definedName>
    <definedName name="vias" localSheetId="12">[111]Datos!$H$2:$H$6</definedName>
    <definedName name="vias">#REF!</definedName>
    <definedName name="VIBRA" localSheetId="10">#REF!</definedName>
    <definedName name="VIBRA" localSheetId="12">[25]INSUMOS!$D$1404</definedName>
    <definedName name="VIBRA">#REF!</definedName>
    <definedName name="VIBRADOR" localSheetId="10">#REF!</definedName>
    <definedName name="VIBRADOR" localSheetId="12">'[43]PRECIOS MATERIALES '!$E$31</definedName>
    <definedName name="VIBRADOR">#REF!</definedName>
    <definedName name="VIBRO" localSheetId="12">#REF!</definedName>
    <definedName name="VIBRO">#REF!</definedName>
    <definedName name="VIDRIO4" localSheetId="9">#REF!</definedName>
    <definedName name="VIDRIO4" localSheetId="5">#REF!</definedName>
    <definedName name="VIDRIO4" localSheetId="10">#REF!</definedName>
    <definedName name="VIDRIO4" localSheetId="6">#REF!</definedName>
    <definedName name="VIDRIO4" localSheetId="13">#REF!</definedName>
    <definedName name="VIDRIO4" localSheetId="12">#REF!</definedName>
    <definedName name="VIDRIO4">#REF!</definedName>
    <definedName name="villa" localSheetId="9">#REF!</definedName>
    <definedName name="villa" localSheetId="5">#REF!</definedName>
    <definedName name="villa" localSheetId="10">#REF!</definedName>
    <definedName name="villa" localSheetId="6">#REF!</definedName>
    <definedName name="villa" localSheetId="13">#REF!</definedName>
    <definedName name="villa" localSheetId="12">#REF!</definedName>
    <definedName name="villa">#REF!</definedName>
    <definedName name="VINILO" localSheetId="9">#REF!</definedName>
    <definedName name="VINILO" localSheetId="5">#REF!</definedName>
    <definedName name="VINILO" localSheetId="10">#REF!</definedName>
    <definedName name="VINILO" localSheetId="6">#REF!</definedName>
    <definedName name="VINILO" localSheetId="13">#REF!</definedName>
    <definedName name="VINILO" localSheetId="12">#REF!</definedName>
    <definedName name="VINILO">#REF!</definedName>
    <definedName name="VJ" localSheetId="12">#REF!,#REF!,#REF!,#REF!,#REF!,#REF!,#REF!</definedName>
    <definedName name="VJ">#REF!,#REF!,#REF!,#REF!,#REF!,#REF!,#REF!</definedName>
    <definedName name="vk" localSheetId="9" hidden="1">{"via1",#N/A,TRUE,"general";"via2",#N/A,TRUE,"general";"via3",#N/A,TRUE,"general"}</definedName>
    <definedName name="vk" localSheetId="5" hidden="1">{"via1",#N/A,TRUE,"general";"via2",#N/A,TRUE,"general";"via3",#N/A,TRUE,"general"}</definedName>
    <definedName name="vk" localSheetId="10" hidden="1">{"via1",#N/A,TRUE,"general";"via2",#N/A,TRUE,"general";"via3",#N/A,TRUE,"general"}</definedName>
    <definedName name="vk" localSheetId="6" hidden="1">{"via1",#N/A,TRUE,"general";"via2",#N/A,TRUE,"general";"via3",#N/A,TRUE,"general"}</definedName>
    <definedName name="vk" localSheetId="13" hidden="1">{"via1",#N/A,TRUE,"general";"via2",#N/A,TRUE,"general";"via3",#N/A,TRUE,"general"}</definedName>
    <definedName name="vk" localSheetId="12" hidden="1">{"via1",#N/A,TRUE,"general";"via2",#N/A,TRUE,"general";"via3",#N/A,TRUE,"general"}</definedName>
    <definedName name="vk" hidden="1">{"via1",#N/A,TRUE,"general";"via2",#N/A,TRUE,"general";"via3",#N/A,TRUE,"general"}</definedName>
    <definedName name="vm" localSheetId="9">#REF!</definedName>
    <definedName name="vm" localSheetId="5">#REF!</definedName>
    <definedName name="vm" localSheetId="10">#REF!</definedName>
    <definedName name="vm" localSheetId="6">#REF!</definedName>
    <definedName name="vm" localSheetId="13">#REF!</definedName>
    <definedName name="vm" localSheetId="12">#REF!</definedName>
    <definedName name="vm">#REF!</definedName>
    <definedName name="Vmin" localSheetId="9">#REF!</definedName>
    <definedName name="Vmin" localSheetId="5">#REF!</definedName>
    <definedName name="Vmin" localSheetId="10">#REF!</definedName>
    <definedName name="Vmin" localSheetId="6">#REF!</definedName>
    <definedName name="Vmin" localSheetId="13">#REF!</definedName>
    <definedName name="Vmin" localSheetId="12">#REF!</definedName>
    <definedName name="Vmin">#REF!</definedName>
    <definedName name="vnbvxb" localSheetId="9" hidden="1">{"via1",#N/A,TRUE,"general";"via2",#N/A,TRUE,"general";"via3",#N/A,TRUE,"general"}</definedName>
    <definedName name="vnbvxb" localSheetId="5" hidden="1">{"via1",#N/A,TRUE,"general";"via2",#N/A,TRUE,"general";"via3",#N/A,TRUE,"general"}</definedName>
    <definedName name="vnbvxb" localSheetId="10" hidden="1">{"via1",#N/A,TRUE,"general";"via2",#N/A,TRUE,"general";"via3",#N/A,TRUE,"general"}</definedName>
    <definedName name="vnbvxb" localSheetId="6" hidden="1">{"via1",#N/A,TRUE,"general";"via2",#N/A,TRUE,"general";"via3",#N/A,TRUE,"general"}</definedName>
    <definedName name="vnbvxb" localSheetId="13" hidden="1">{"via1",#N/A,TRUE,"general";"via2",#N/A,TRUE,"general";"via3",#N/A,TRUE,"general"}</definedName>
    <definedName name="vnbvxb" localSheetId="12"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5"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2" hidden="1">{"TAB1",#N/A,TRUE,"GENERAL";"TAB2",#N/A,TRUE,"GENERAL";"TAB3",#N/A,TRUE,"GENERAL";"TAB4",#N/A,TRUE,"GENERAL";"TAB5",#N/A,TRUE,"GENERAL"}</definedName>
    <definedName name="VNVBN" hidden="1">{"TAB1",#N/A,TRUE,"GENERAL";"TAB2",#N/A,TRUE,"GENERAL";"TAB3",#N/A,TRUE,"GENERAL";"TAB4",#N/A,TRUE,"GENERAL";"TAB5",#N/A,TRUE,"GENERAL"}</definedName>
    <definedName name="Vo" localSheetId="9">#REF!</definedName>
    <definedName name="Vo" localSheetId="5">#REF!</definedName>
    <definedName name="Vo" localSheetId="10">#REF!</definedName>
    <definedName name="Vo" localSheetId="6">#REF!</definedName>
    <definedName name="Vo" localSheetId="13">#REF!</definedName>
    <definedName name="Vo" localSheetId="12">#REF!</definedName>
    <definedName name="Vo">#REF!</definedName>
    <definedName name="Vol_aletas1" localSheetId="10">#REF!</definedName>
    <definedName name="Vol_aletas1" localSheetId="12">[12]Dimensiones!$F$37</definedName>
    <definedName name="Vol_aletas1">#REF!</definedName>
    <definedName name="Vol_aletas2" localSheetId="10">#REF!</definedName>
    <definedName name="Vol_aletas2" localSheetId="12">[12]Dimensiones!$F$39</definedName>
    <definedName name="Vol_aletas2">#REF!</definedName>
    <definedName name="Vol_aletas3" localSheetId="10">#REF!</definedName>
    <definedName name="Vol_aletas3" localSheetId="12">[12]Dimensiones!$F$41</definedName>
    <definedName name="Vol_aletas3">#REF!</definedName>
    <definedName name="Vol_aletas4" localSheetId="10">#REF!</definedName>
    <definedName name="Vol_aletas4" localSheetId="12">[12]Dimensiones!$F$43</definedName>
    <definedName name="Vol_aletas4">#REF!</definedName>
    <definedName name="Vol_aletas5" localSheetId="10">#REF!</definedName>
    <definedName name="Vol_aletas5" localSheetId="12">[12]Dimensiones!$F$45</definedName>
    <definedName name="Vol_aletas5">#REF!</definedName>
    <definedName name="Vol_tanques" localSheetId="10">#REF!</definedName>
    <definedName name="Vol_tanques" localSheetId="12">[12]Dimensiones!$D$37</definedName>
    <definedName name="Vol_tanques">#REF!</definedName>
    <definedName name="VOLQUETA" localSheetId="12">#REF!</definedName>
    <definedName name="VOLQUETA">#REF!</definedName>
    <definedName name="VolTanqu" localSheetId="9">#REF!</definedName>
    <definedName name="VolTanqu" localSheetId="5">#REF!</definedName>
    <definedName name="VolTanqu" localSheetId="10">#REF!</definedName>
    <definedName name="VolTanqu" localSheetId="6">#REF!</definedName>
    <definedName name="VolTanqu" localSheetId="13">#REF!</definedName>
    <definedName name="VolTanqu" localSheetId="12">#REF!</definedName>
    <definedName name="VolTanqu">#REF!</definedName>
    <definedName name="volumenarena" localSheetId="9">#REF!</definedName>
    <definedName name="volumenarena" localSheetId="5">#REF!</definedName>
    <definedName name="volumenarena" localSheetId="10">#REF!</definedName>
    <definedName name="volumenarena" localSheetId="6">#REF!</definedName>
    <definedName name="volumenarena" localSheetId="13">#REF!</definedName>
    <definedName name="volumenarena" localSheetId="12">#REF!</definedName>
    <definedName name="volumenarena">#REF!</definedName>
    <definedName name="VOLUMENDIARIO" localSheetId="9">#REF!</definedName>
    <definedName name="VOLUMENDIARIO" localSheetId="5">#REF!</definedName>
    <definedName name="VOLUMENDIARIO" localSheetId="10">#REF!</definedName>
    <definedName name="VOLUMENDIARIO" localSheetId="6">#REF!</definedName>
    <definedName name="VOLUMENDIARIO" localSheetId="13">#REF!</definedName>
    <definedName name="VOLUMENDIARIO" localSheetId="12">#REF!</definedName>
    <definedName name="VOLUMENDIARIO">#REF!</definedName>
    <definedName name="VPD" localSheetId="10">#REF!</definedName>
    <definedName name="VPD" localSheetId="12">[6]TARIFAS!$C$569</definedName>
    <definedName name="VPD">#REF!</definedName>
    <definedName name="VPDACUE" localSheetId="9">#REF!</definedName>
    <definedName name="VPDACUE" localSheetId="5">#REF!</definedName>
    <definedName name="VPDACUE" localSheetId="10">#REF!</definedName>
    <definedName name="VPDACUE" localSheetId="6">#REF!</definedName>
    <definedName name="VPDACUE" localSheetId="13">#REF!</definedName>
    <definedName name="VPDACUE" localSheetId="12">#REF!</definedName>
    <definedName name="VPDACUE">#REF!</definedName>
    <definedName name="VPI" localSheetId="10">#REF!</definedName>
    <definedName name="VPI" localSheetId="12">[6]TARIFAS!$C$567</definedName>
    <definedName name="VPI">#REF!</definedName>
    <definedName name="VPNIngresos" localSheetId="9">#REF!</definedName>
    <definedName name="VPNIngresos" localSheetId="5">#REF!</definedName>
    <definedName name="VPNIngresos" localSheetId="10">#REF!</definedName>
    <definedName name="VPNIngresos" localSheetId="6">#REF!</definedName>
    <definedName name="VPNIngresos" localSheetId="13">#REF!</definedName>
    <definedName name="VPNIngresos" localSheetId="12">#REF!</definedName>
    <definedName name="VPNIngresos">#REF!</definedName>
    <definedName name="VPNSurenting" localSheetId="9">#REF!</definedName>
    <definedName name="VPNSurenting" localSheetId="5">#REF!</definedName>
    <definedName name="VPNSurenting" localSheetId="10">#REF!</definedName>
    <definedName name="VPNSurenting" localSheetId="6">#REF!</definedName>
    <definedName name="VPNSurenting" localSheetId="13">#REF!</definedName>
    <definedName name="VPNSurenting" localSheetId="12">#REF!</definedName>
    <definedName name="VPNSurenting">#REF!</definedName>
    <definedName name="VR_CON_IVA" localSheetId="10">#REF!*(1+#REF!)</definedName>
    <definedName name="VR_CON_IVA" localSheetId="12">[50]Insumos!$I1*(1+[50]Insumos!$H1)</definedName>
    <definedName name="VR_CON_IVA">#REF!*(1+#REF!)</definedName>
    <definedName name="vr_equipos" localSheetId="9">#REF!</definedName>
    <definedName name="vr_equipos" localSheetId="5">#REF!</definedName>
    <definedName name="vr_equipos" localSheetId="10">#REF!</definedName>
    <definedName name="vr_equipos" localSheetId="6">#REF!</definedName>
    <definedName name="vr_equipos" localSheetId="13">#REF!</definedName>
    <definedName name="vr_equipos" localSheetId="12">#REF!</definedName>
    <definedName name="vr_equipos">#REF!</definedName>
    <definedName name="VR_SIN_IVA" localSheetId="10">VLOOKUP(#REF!,#REF!,6,FALSE)</definedName>
    <definedName name="VR_SIN_IVA" localSheetId="12">VLOOKUP([50]Insumos!$D1,[50]Auxiliares!$B$1:$G$65536,6,FALSE)</definedName>
    <definedName name="VR_SIN_IVA">VLOOKUP(#REF!,#REF!,6,FALSE)</definedName>
    <definedName name="VR_TOT" localSheetId="9">IF(LG=2,IF(SCQ=0,"",SCQ/2),"")</definedName>
    <definedName name="VR_TOT" localSheetId="5">IF(LG=2,IF(SCQ=0,"",SCQ/2),"")</definedName>
    <definedName name="VR_TOT" localSheetId="10">IF(LG=2,IF(SCQ=0,"",SCQ/2),"")</definedName>
    <definedName name="VR_TOT" localSheetId="6">IF([0]!LG=2,IF([0]!SCQ=0,"",[0]!SCQ/2),"")</definedName>
    <definedName name="VR_TOT" localSheetId="12">IF(LG=2,IF(SCQ=0,"",SCQ/2),"")</definedName>
    <definedName name="VR_TOT">IF(LG=2,IF(SCQ=0,"",SCQ/2),"")</definedName>
    <definedName name="VR_TOT_APU" localSheetId="10">IF(#REF!="","",IF(#REF!=#REF!,SUMIF(#REF!,#REF!,#REF!),ROUNDUP(#REF!*#REF!,0)))</definedName>
    <definedName name="VR_TOT_APU" localSheetId="12">IF([50]apu!$E1="","",IF([50]apu!$B1=[50]apu!$A1,SUMIF([50]apu!XEY2:XEY10001,[50]apu!XEY1,[50]apu!A2:A10001),ROUNDUP([50]apu!$D1*[50]apu!$F1,0)))</definedName>
    <definedName name="VR_TOT_APU">IF(#REF!="","",IF(#REF!=#REF!,SUMIF(#REF!,#REF!,#REF!),ROUNDUP(#REF!*#REF!,0)))</definedName>
    <definedName name="VR_TOT_AUX" localSheetId="10">IF(#REF!="","",IF(#REF!=#REF!,SUMIF(#REF!,#REF!,#REF!),ROUNDUP(#REF!*#REF!,0)))</definedName>
    <definedName name="VR_TOT_AUX" localSheetId="12">IF([50]Auxiliares!XFC1="","",IF([50]Auxiliares!$B1=[50]Auxiliares!$A1,SUMIF([50]Auxiliares!XEY2:XEY9997,[50]Auxiliares!XEY1,[50]Auxiliares!A2:A9997),ROUNDUP([50]Auxiliares!$D1*[50]Auxiliares!$F1,0)))</definedName>
    <definedName name="VR_TOT_AUX">IF(#REF!="","",IF(#REF!=#REF!,SUMIF(#REF!,#REF!,#REF!),ROUNDUP(#REF!*#REF!,0)))</definedName>
    <definedName name="VR_UN" localSheetId="9">IF(ISERROR(V_U),"",V_U)</definedName>
    <definedName name="VR_UN" localSheetId="5">IF(ISERROR(V_U),"",V_U)</definedName>
    <definedName name="VR_UN" localSheetId="10">IF(ISERROR(V_U),"",V_U)</definedName>
    <definedName name="VR_UN" localSheetId="6">IF(ISERROR(V_U),"",V_U)</definedName>
    <definedName name="VR_UN" localSheetId="12">IF(ISERROR(V_U),"",V_U)</definedName>
    <definedName name="VR_UN" localSheetId="1">IF(ISERROR(V_U),"",V_U)</definedName>
    <definedName name="VR_UN" localSheetId="11">IF(ISERROR(V_U),"",V_U)</definedName>
    <definedName name="VR_UN">IF(ISERROR(V_U),"",V_U)</definedName>
    <definedName name="VR_UN_APU" localSheetId="10">IF(LEN(#REF!)=2,"",IF(#REF!="","",IF(ISERROR(SEARCH("-",#REF!,3)),VLOOKUP(#REF!,#REF!,4,FALSE),"")))</definedName>
    <definedName name="VR_UN_APU" localSheetId="12">IF(LEN([50]apu!$B1)=2,"",IF([50]apu!$B1="","",IF(ISERROR(SEARCH("-",[50]apu!$B1,3)),VLOOKUP([50]apu!$B1,[50]Insumos!$D$1:$I$65536,4,FALSE),"")))</definedName>
    <definedName name="VR_UN_APU">IF(LEN(#REF!)=2,"",IF(#REF!="","",IF(ISERROR(SEARCH("-",#REF!,3)),VLOOKUP(#REF!,#REF!,4,FALSE),"")))</definedName>
    <definedName name="VR_UN_AUX" localSheetId="10">IF(#REF!="","",VLOOKUP(#REF!,#REF!,4,0))</definedName>
    <definedName name="VR_UN_AUX" localSheetId="12">IF([50]Auxiliares!$D1="","",VLOOKUP([50]Auxiliares!$B1,[50]Insumos!$D$1:$J$65536,4,0))</definedName>
    <definedName name="VR_UN_AUX">IF(#REF!="","",VLOOKUP(#REF!,#REF!,4,0))</definedName>
    <definedName name="VR_UN_PPTO" localSheetId="10">IF(LEN(#REF!)=9,VLOOKUP(#REF!,#REF!,6,FALSE),"")</definedName>
    <definedName name="VR_UN_PPTO" localSheetId="12">IF(LEN('[50]Ppto completo'!$D1)=9,VLOOKUP('[50]Ppto completo'!$D1,[50]apu!$B$1:$G$65536,6,FALSE),"")</definedName>
    <definedName name="VR_UN_PPTO">IF(LEN(#REF!)=9,VLOOKUP(#REF!,#REF!,6,FALSE),"")</definedName>
    <definedName name="VRA" localSheetId="10">#REF!</definedName>
    <definedName name="VRA" localSheetId="12">[6]TARIFAS!$C$566</definedName>
    <definedName name="VRA">#REF!</definedName>
    <definedName name="VRTTLPPTO" localSheetId="9">#REF!</definedName>
    <definedName name="VRTTLPPTO" localSheetId="5">#REF!</definedName>
    <definedName name="VRTTLPPTO" localSheetId="10">#REF!</definedName>
    <definedName name="VRTTLPPTO" localSheetId="6">#REF!</definedName>
    <definedName name="VRTTLPPTO" localSheetId="13">#REF!</definedName>
    <definedName name="VRTTLPPTO" localSheetId="12">#REF!</definedName>
    <definedName name="VRTTLPPTO">#REF!</definedName>
    <definedName name="Vs" localSheetId="9">#REF!</definedName>
    <definedName name="Vs" localSheetId="5">#REF!</definedName>
    <definedName name="Vs" localSheetId="10">#REF!</definedName>
    <definedName name="Vs" localSheetId="6">#REF!</definedName>
    <definedName name="Vs" localSheetId="13">#REF!</definedName>
    <definedName name="Vs" localSheetId="12">#REF!</definedName>
    <definedName name="Vs">#REF!</definedName>
    <definedName name="VSCanonTotal" localSheetId="9">#REF!</definedName>
    <definedName name="VSCanonTotal" localSheetId="5">#REF!</definedName>
    <definedName name="VSCanonTotal" localSheetId="10">#REF!</definedName>
    <definedName name="VSCanonTotal" localSheetId="6">#REF!</definedName>
    <definedName name="VSCanonTotal" localSheetId="13">#REF!</definedName>
    <definedName name="VSCanonTotal" localSheetId="12">#REF!</definedName>
    <definedName name="VSCanonTotal">#REF!</definedName>
    <definedName name="vsdfj" localSheetId="9" hidden="1">{"via1",#N/A,TRUE,"general";"via2",#N/A,TRUE,"general";"via3",#N/A,TRUE,"general"}</definedName>
    <definedName name="vsdfj" localSheetId="5" hidden="1">{"via1",#N/A,TRUE,"general";"via2",#N/A,TRUE,"general";"via3",#N/A,TRUE,"general"}</definedName>
    <definedName name="vsdfj" localSheetId="10" hidden="1">{"via1",#N/A,TRUE,"general";"via2",#N/A,TRUE,"general";"via3",#N/A,TRUE,"general"}</definedName>
    <definedName name="vsdfj" localSheetId="6" hidden="1">{"via1",#N/A,TRUE,"general";"via2",#N/A,TRUE,"general";"via3",#N/A,TRUE,"general"}</definedName>
    <definedName name="vsdfj" localSheetId="13" hidden="1">{"via1",#N/A,TRUE,"general";"via2",#N/A,TRUE,"general";"via3",#N/A,TRUE,"general"}</definedName>
    <definedName name="vsdfj" localSheetId="12" hidden="1">{"via1",#N/A,TRUE,"general";"via2",#N/A,TRUE,"general";"via3",#N/A,TRUE,"general"}</definedName>
    <definedName name="vsdfj" hidden="1">{"via1",#N/A,TRUE,"general";"via2",#N/A,TRUE,"general";"via3",#N/A,TRUE,"general"}</definedName>
    <definedName name="VSPunRentabilidad" localSheetId="9">#REF!</definedName>
    <definedName name="VSPunRentabilidad" localSheetId="5">#REF!</definedName>
    <definedName name="VSPunRentabilidad" localSheetId="10">#REF!</definedName>
    <definedName name="VSPunRentabilidad" localSheetId="6">#REF!</definedName>
    <definedName name="VSPunRentabilidad" localSheetId="13">#REF!</definedName>
    <definedName name="VSPunRentabilidad" localSheetId="12">#REF!</definedName>
    <definedName name="VSPunRentabilidad">#REF!</definedName>
    <definedName name="VSTablaDTF" localSheetId="9">#REF!</definedName>
    <definedName name="VSTablaDTF" localSheetId="5">#REF!</definedName>
    <definedName name="VSTablaDTF" localSheetId="10">#REF!</definedName>
    <definedName name="VSTablaDTF" localSheetId="6">#REF!</definedName>
    <definedName name="VSTablaDTF" localSheetId="13">#REF!</definedName>
    <definedName name="VSTablaDTF" localSheetId="12">#REF!</definedName>
    <definedName name="VSTablaDTF">#REF!</definedName>
    <definedName name="VSTablaDTFDatos" localSheetId="9">#REF!</definedName>
    <definedName name="VSTablaDTFDatos" localSheetId="5">#REF!</definedName>
    <definedName name="VSTablaDTFDatos" localSheetId="10">#REF!</definedName>
    <definedName name="VSTablaDTFDatos" localSheetId="6">#REF!</definedName>
    <definedName name="VSTablaDTFDatos" localSheetId="13">#REF!</definedName>
    <definedName name="VSTablaDTFDatos" localSheetId="12">#REF!</definedName>
    <definedName name="VSTablaDTFDatos">#REF!</definedName>
    <definedName name="VSUtilidadMensual" localSheetId="9">#REF!</definedName>
    <definedName name="VSUtilidadMensual" localSheetId="5">#REF!</definedName>
    <definedName name="VSUtilidadMensual" localSheetId="10">#REF!</definedName>
    <definedName name="VSUtilidadMensual" localSheetId="6">#REF!</definedName>
    <definedName name="VSUtilidadMensual" localSheetId="13">#REF!</definedName>
    <definedName name="VSUtilidadMensual" localSheetId="12">#REF!</definedName>
    <definedName name="VSUtilidadMensual">#REF!</definedName>
    <definedName name="VSVariablesRenting" localSheetId="9">#REF!</definedName>
    <definedName name="VSVariablesRenting" localSheetId="5">#REF!</definedName>
    <definedName name="VSVariablesRenting" localSheetId="10">#REF!</definedName>
    <definedName name="VSVariablesRenting" localSheetId="6">#REF!</definedName>
    <definedName name="VSVariablesRenting" localSheetId="13">#REF!</definedName>
    <definedName name="VSVariablesRenting" localSheetId="12">#REF!</definedName>
    <definedName name="VSVariablesRenting">#REF!</definedName>
    <definedName name="vt" localSheetId="9" hidden="1">{"via1",#N/A,TRUE,"general";"via2",#N/A,TRUE,"general";"via3",#N/A,TRUE,"general"}</definedName>
    <definedName name="vt" localSheetId="5" hidden="1">{"via1",#N/A,TRUE,"general";"via2",#N/A,TRUE,"general";"via3",#N/A,TRUE,"general"}</definedName>
    <definedName name="vt" localSheetId="10" hidden="1">{"via1",#N/A,TRUE,"general";"via2",#N/A,TRUE,"general";"via3",#N/A,TRUE,"general"}</definedName>
    <definedName name="vt" localSheetId="6" hidden="1">{"via1",#N/A,TRUE,"general";"via2",#N/A,TRUE,"general";"via3",#N/A,TRUE,"general"}</definedName>
    <definedName name="vt" localSheetId="13" hidden="1">{"via1",#N/A,TRUE,"general";"via2",#N/A,TRUE,"general";"via3",#N/A,TRUE,"general"}</definedName>
    <definedName name="vt" localSheetId="12" hidden="1">{"via1",#N/A,TRUE,"general";"via2",#N/A,TRUE,"general";"via3",#N/A,TRUE,"general"}</definedName>
    <definedName name="vt" hidden="1">{"via1",#N/A,TRUE,"general";"via2",#N/A,TRUE,"general";"via3",#N/A,TRUE,"general"}</definedName>
    <definedName name="vv" localSheetId="9">#REF!</definedName>
    <definedName name="vv" localSheetId="5">#REF!</definedName>
    <definedName name="vv" localSheetId="10">#REF!</definedName>
    <definedName name="vv" localSheetId="6">#REF!</definedName>
    <definedName name="vv" localSheetId="13">#REF!</definedName>
    <definedName name="vv" localSheetId="12">#REF!</definedName>
    <definedName name="vv">#REF!</definedName>
    <definedName name="vvcxv" localSheetId="9" hidden="1">{"TAB1",#N/A,TRUE,"GENERAL";"TAB2",#N/A,TRUE,"GENERAL";"TAB3",#N/A,TRUE,"GENERAL";"TAB4",#N/A,TRUE,"GENERAL";"TAB5",#N/A,TRUE,"GENERAL"}</definedName>
    <definedName name="vvcxv" localSheetId="5"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2" hidden="1">{"TAB1",#N/A,TRUE,"GENERAL";"TAB2",#N/A,TRUE,"GENERAL";"TAB3",#N/A,TRUE,"GENERAL";"TAB4",#N/A,TRUE,"GENERAL";"TAB5",#N/A,TRUE,"GENERAL"}</definedName>
    <definedName name="vvcxv" hidden="1">{"TAB1",#N/A,TRUE,"GENERAL";"TAB2",#N/A,TRUE,"GENERAL";"TAB3",#N/A,TRUE,"GENERAL";"TAB4",#N/A,TRUE,"GENERAL";"TAB5",#N/A,TRUE,"GENERAL"}</definedName>
    <definedName name="VVV" localSheetId="9">#REF!</definedName>
    <definedName name="VVV" localSheetId="5">#REF!</definedName>
    <definedName name="VVV" localSheetId="10">#REF!</definedName>
    <definedName name="VVV" localSheetId="6">#REF!</definedName>
    <definedName name="VVV" localSheetId="13">#REF!</definedName>
    <definedName name="VVV" localSheetId="12">#REF!</definedName>
    <definedName name="VVV">#REF!</definedName>
    <definedName name="vvvvt" localSheetId="9" hidden="1">{"via1",#N/A,TRUE,"general";"via2",#N/A,TRUE,"general";"via3",#N/A,TRUE,"general"}</definedName>
    <definedName name="vvvvt" localSheetId="5" hidden="1">{"via1",#N/A,TRUE,"general";"via2",#N/A,TRUE,"general";"via3",#N/A,TRUE,"general"}</definedName>
    <definedName name="vvvvt" localSheetId="10" hidden="1">{"via1",#N/A,TRUE,"general";"via2",#N/A,TRUE,"general";"via3",#N/A,TRUE,"general"}</definedName>
    <definedName name="vvvvt" localSheetId="6" hidden="1">{"via1",#N/A,TRUE,"general";"via2",#N/A,TRUE,"general";"via3",#N/A,TRUE,"general"}</definedName>
    <definedName name="vvvvt" localSheetId="13" hidden="1">{"via1",#N/A,TRUE,"general";"via2",#N/A,TRUE,"general";"via3",#N/A,TRUE,"general"}</definedName>
    <definedName name="vvvvt" localSheetId="12" hidden="1">{"via1",#N/A,TRUE,"general";"via2",#N/A,TRUE,"general";"via3",#N/A,TRUE,"general"}</definedName>
    <definedName name="vvvvt" hidden="1">{"via1",#N/A,TRUE,"general";"via2",#N/A,TRUE,"general";"via3",#N/A,TRUE,"general"}</definedName>
    <definedName name="vvvvvvf" localSheetId="9" hidden="1">{"via1",#N/A,TRUE,"general";"via2",#N/A,TRUE,"general";"via3",#N/A,TRUE,"general"}</definedName>
    <definedName name="vvvvvvf" localSheetId="5" hidden="1">{"via1",#N/A,TRUE,"general";"via2",#N/A,TRUE,"general";"via3",#N/A,TRUE,"general"}</definedName>
    <definedName name="vvvvvvf" localSheetId="10" hidden="1">{"via1",#N/A,TRUE,"general";"via2",#N/A,TRUE,"general";"via3",#N/A,TRUE,"general"}</definedName>
    <definedName name="vvvvvvf" localSheetId="6" hidden="1">{"via1",#N/A,TRUE,"general";"via2",#N/A,TRUE,"general";"via3",#N/A,TRUE,"general"}</definedName>
    <definedName name="vvvvvvf" localSheetId="13" hidden="1">{"via1",#N/A,TRUE,"general";"via2",#N/A,TRUE,"general";"via3",#N/A,TRUE,"general"}</definedName>
    <definedName name="vvvvvvf" localSheetId="12" hidden="1">{"via1",#N/A,TRUE,"general";"via2",#N/A,TRUE,"general";"via3",#N/A,TRUE,"general"}</definedName>
    <definedName name="vvvvvvf" hidden="1">{"via1",#N/A,TRUE,"general";"via2",#N/A,TRUE,"general";"via3",#N/A,TRUE,"general"}</definedName>
    <definedName name="VVVVVVVVVVVVV" localSheetId="9">#REF!</definedName>
    <definedName name="VVVVVVVVVVVVV" localSheetId="5">#REF!</definedName>
    <definedName name="VVVVVVVVVVVVV" localSheetId="10">#REF!</definedName>
    <definedName name="VVVVVVVVVVVVV" localSheetId="6">#REF!</definedName>
    <definedName name="VVVVVVVVVVVVV" localSheetId="13">#REF!</definedName>
    <definedName name="VVVVVVVVVVVVV" localSheetId="12">#REF!</definedName>
    <definedName name="VVVVVVVVVVVVV">#REF!</definedName>
    <definedName name="vy" localSheetId="9" hidden="1">{"TAB1",#N/A,TRUE,"GENERAL";"TAB2",#N/A,TRUE,"GENERAL";"TAB3",#N/A,TRUE,"GENERAL";"TAB4",#N/A,TRUE,"GENERAL";"TAB5",#N/A,TRUE,"GENERAL"}</definedName>
    <definedName name="vy" localSheetId="5" hidden="1">{"TAB1",#N/A,TRUE,"GENERAL";"TAB2",#N/A,TRUE,"GENERAL";"TAB3",#N/A,TRUE,"GENERAL";"TAB4",#N/A,TRUE,"GENERAL";"TAB5",#N/A,TRUE,"GENERAL"}</definedName>
    <definedName name="vy" localSheetId="10" hidden="1">{"TAB1",#N/A,TRUE,"GENERAL";"TAB2",#N/A,TRUE,"GENERAL";"TAB3",#N/A,TRUE,"GENERAL";"TAB4",#N/A,TRUE,"GENERAL";"TAB5",#N/A,TRUE,"GENERAL"}</definedName>
    <definedName name="vy" localSheetId="6" hidden="1">{"TAB1",#N/A,TRUE,"GENERAL";"TAB2",#N/A,TRUE,"GENERAL";"TAB3",#N/A,TRUE,"GENERAL";"TAB4",#N/A,TRUE,"GENERAL";"TAB5",#N/A,TRUE,"GENERAL"}</definedName>
    <definedName name="vy" localSheetId="13" hidden="1">{"TAB1",#N/A,TRUE,"GENERAL";"TAB2",#N/A,TRUE,"GENERAL";"TAB3",#N/A,TRUE,"GENERAL";"TAB4",#N/A,TRUE,"GENERAL";"TAB5",#N/A,TRUE,"GENERAL"}</definedName>
    <definedName name="vy" localSheetId="12" hidden="1">{"TAB1",#N/A,TRUE,"GENERAL";"TAB2",#N/A,TRUE,"GENERAL";"TAB3",#N/A,TRUE,"GENERAL";"TAB4",#N/A,TRUE,"GENERAL";"TAB5",#N/A,TRUE,"GENERAL"}</definedName>
    <definedName name="vy" hidden="1">{"TAB1",#N/A,TRUE,"GENERAL";"TAB2",#N/A,TRUE,"GENERAL";"TAB3",#N/A,TRUE,"GENERAL";"TAB4",#N/A,TRUE,"GENERAL";"TAB5",#N/A,TRUE,"GENERAL"}</definedName>
    <definedName name="w" localSheetId="10">#REF!</definedName>
    <definedName name="w" localSheetId="12">'[73]Análisis Unit'!#REF!</definedName>
    <definedName name="w">#REF!</definedName>
    <definedName name="w2w2w" localSheetId="9" hidden="1">{"via1",#N/A,TRUE,"general";"via2",#N/A,TRUE,"general";"via3",#N/A,TRUE,"general"}</definedName>
    <definedName name="w2w2w" localSheetId="5" hidden="1">{"via1",#N/A,TRUE,"general";"via2",#N/A,TRUE,"general";"via3",#N/A,TRUE,"general"}</definedName>
    <definedName name="w2w2w" localSheetId="10" hidden="1">{"via1",#N/A,TRUE,"general";"via2",#N/A,TRUE,"general";"via3",#N/A,TRUE,"general"}</definedName>
    <definedName name="w2w2w" localSheetId="6" hidden="1">{"via1",#N/A,TRUE,"general";"via2",#N/A,TRUE,"general";"via3",#N/A,TRUE,"general"}</definedName>
    <definedName name="w2w2w" localSheetId="13" hidden="1">{"via1",#N/A,TRUE,"general";"via2",#N/A,TRUE,"general";"via3",#N/A,TRUE,"general"}</definedName>
    <definedName name="w2w2w" localSheetId="12" hidden="1">{"via1",#N/A,TRUE,"general";"via2",#N/A,TRUE,"general";"via3",#N/A,TRUE,"general"}</definedName>
    <definedName name="w2w2w" hidden="1">{"via1",#N/A,TRUE,"general";"via2",#N/A,TRUE,"general";"via3",#N/A,TRUE,"general"}</definedName>
    <definedName name="WAC" localSheetId="9">#REF!</definedName>
    <definedName name="WAC" localSheetId="5">#REF!</definedName>
    <definedName name="WAC" localSheetId="10">#REF!</definedName>
    <definedName name="WAC" localSheetId="6">#REF!</definedName>
    <definedName name="WAC" localSheetId="13">#REF!</definedName>
    <definedName name="WAC" localSheetId="12">#REF!</definedName>
    <definedName name="WAC">#REF!</definedName>
    <definedName name="WACC" localSheetId="9">#REF!</definedName>
    <definedName name="WACC" localSheetId="5">#REF!</definedName>
    <definedName name="WACC" localSheetId="10">#REF!</definedName>
    <definedName name="WACC" localSheetId="6">#REF!</definedName>
    <definedName name="WACC" localSheetId="13">#REF!</definedName>
    <definedName name="WACC" localSheetId="12">#REF!</definedName>
    <definedName name="WACC">#REF!</definedName>
    <definedName name="Waste_DB" localSheetId="9">#REF!</definedName>
    <definedName name="Waste_DB" localSheetId="5">#REF!</definedName>
    <definedName name="Waste_DB" localSheetId="10">#REF!</definedName>
    <definedName name="Waste_DB" localSheetId="6">#REF!</definedName>
    <definedName name="Waste_DB" localSheetId="13">#REF!</definedName>
    <definedName name="Waste_DB" localSheetId="12">#REF!</definedName>
    <definedName name="Waste_DB">#REF!</definedName>
    <definedName name="Waste1" localSheetId="9">#REF!</definedName>
    <definedName name="Waste1" localSheetId="5">#REF!</definedName>
    <definedName name="Waste1" localSheetId="10">#REF!</definedName>
    <definedName name="Waste1" localSheetId="6">#REF!</definedName>
    <definedName name="Waste1" localSheetId="13">#REF!</definedName>
    <definedName name="Waste1" localSheetId="12">#REF!</definedName>
    <definedName name="Waste1">#REF!</definedName>
    <definedName name="Waste2" localSheetId="9">#REF!</definedName>
    <definedName name="Waste2" localSheetId="5">#REF!</definedName>
    <definedName name="Waste2" localSheetId="10">#REF!</definedName>
    <definedName name="Waste2" localSheetId="6">#REF!</definedName>
    <definedName name="Waste2" localSheetId="13">#REF!</definedName>
    <definedName name="Waste2" localSheetId="12">#REF!</definedName>
    <definedName name="Waste2">#REF!</definedName>
    <definedName name="Waste3" localSheetId="9">#REF!</definedName>
    <definedName name="Waste3" localSheetId="5">#REF!</definedName>
    <definedName name="Waste3" localSheetId="10">#REF!</definedName>
    <definedName name="Waste3" localSheetId="6">#REF!</definedName>
    <definedName name="Waste3" localSheetId="13">#REF!</definedName>
    <definedName name="Waste3" localSheetId="12">#REF!</definedName>
    <definedName name="Waste3">#REF!</definedName>
    <definedName name="Waste4" localSheetId="9">#REF!</definedName>
    <definedName name="Waste4" localSheetId="5">#REF!</definedName>
    <definedName name="Waste4" localSheetId="10">#REF!</definedName>
    <definedName name="Waste4" localSheetId="6">#REF!</definedName>
    <definedName name="Waste4" localSheetId="13">#REF!</definedName>
    <definedName name="Waste4" localSheetId="12">#REF!</definedName>
    <definedName name="Waste4">#REF!</definedName>
    <definedName name="WasteFleet" localSheetId="9">#REF!</definedName>
    <definedName name="WasteFleet" localSheetId="5">#REF!</definedName>
    <definedName name="WasteFleet" localSheetId="10">#REF!</definedName>
    <definedName name="WasteFleet" localSheetId="6">#REF!</definedName>
    <definedName name="WasteFleet" localSheetId="13">#REF!</definedName>
    <definedName name="WasteFleet" localSheetId="12">#REF!</definedName>
    <definedName name="WasteFleet">#REF!</definedName>
    <definedName name="WasteLoad" localSheetId="9">#REF!</definedName>
    <definedName name="WasteLoad" localSheetId="5">#REF!</definedName>
    <definedName name="WasteLoad" localSheetId="10">#REF!</definedName>
    <definedName name="WasteLoad" localSheetId="6">#REF!</definedName>
    <definedName name="WasteLoad" localSheetId="13">#REF!</definedName>
    <definedName name="WasteLoad" localSheetId="12">#REF!</definedName>
    <definedName name="WasteLoad">#REF!</definedName>
    <definedName name="WasteOpCost" localSheetId="9">#REF!</definedName>
    <definedName name="WasteOpCost" localSheetId="5">#REF!</definedName>
    <definedName name="WasteOpCost" localSheetId="10">#REF!</definedName>
    <definedName name="WasteOpCost" localSheetId="6">#REF!</definedName>
    <definedName name="WasteOpCost" localSheetId="13">#REF!</definedName>
    <definedName name="WasteOpCost" localSheetId="12">#REF!</definedName>
    <definedName name="WasteOpCost">#REF!</definedName>
    <definedName name="WasteOverCap" localSheetId="9">#REF!</definedName>
    <definedName name="WasteOverCap" localSheetId="5">#REF!</definedName>
    <definedName name="WasteOverCap" localSheetId="10">#REF!</definedName>
    <definedName name="WasteOverCap" localSheetId="6">#REF!</definedName>
    <definedName name="WasteOverCap" localSheetId="13">#REF!</definedName>
    <definedName name="WasteOverCap" localSheetId="12">#REF!</definedName>
    <definedName name="WasteOverCap">#REF!</definedName>
    <definedName name="WasteRepl" localSheetId="9">#REF!</definedName>
    <definedName name="WasteRepl" localSheetId="5">#REF!</definedName>
    <definedName name="WasteRepl" localSheetId="10">#REF!</definedName>
    <definedName name="WasteRepl" localSheetId="6">#REF!</definedName>
    <definedName name="WasteRepl" localSheetId="13">#REF!</definedName>
    <definedName name="WasteRepl" localSheetId="12">#REF!</definedName>
    <definedName name="WasteRepl">#REF!</definedName>
    <definedName name="WasteUtil" localSheetId="9">#REF!</definedName>
    <definedName name="WasteUtil" localSheetId="5">#REF!</definedName>
    <definedName name="WasteUtil" localSheetId="10">#REF!</definedName>
    <definedName name="WasteUtil" localSheetId="6">#REF!</definedName>
    <definedName name="WasteUtil" localSheetId="13">#REF!</definedName>
    <definedName name="WasteUtil" localSheetId="12">#REF!</definedName>
    <definedName name="WasteUtil">#REF!</definedName>
    <definedName name="wcint" localSheetId="9">#REF!</definedName>
    <definedName name="wcint" localSheetId="5">#REF!</definedName>
    <definedName name="wcint" localSheetId="10">#REF!</definedName>
    <definedName name="wcint" localSheetId="6">#REF!</definedName>
    <definedName name="wcint" localSheetId="13">#REF!</definedName>
    <definedName name="wcint" localSheetId="12">#REF!</definedName>
    <definedName name="wcint">#REF!</definedName>
    <definedName name="WCmaximum_amount" localSheetId="9">#REF!</definedName>
    <definedName name="WCmaximum_amount" localSheetId="5">#REF!</definedName>
    <definedName name="WCmaximum_amount" localSheetId="10">#REF!</definedName>
    <definedName name="WCmaximum_amount" localSheetId="6">#REF!</definedName>
    <definedName name="WCmaximum_amount" localSheetId="13">#REF!</definedName>
    <definedName name="WCmaximum_amount" localSheetId="12">#REF!</definedName>
    <definedName name="WCmaximum_amount">#REF!</definedName>
    <definedName name="WContLab" localSheetId="9">#REF!</definedName>
    <definedName name="WContLab" localSheetId="5">#REF!</definedName>
    <definedName name="WContLab" localSheetId="10">#REF!</definedName>
    <definedName name="WContLab" localSheetId="6">#REF!</definedName>
    <definedName name="WContLab" localSheetId="13">#REF!</definedName>
    <definedName name="WContLab" localSheetId="12">#REF!</definedName>
    <definedName name="WContLab">#REF!</definedName>
    <definedName name="WContParts" localSheetId="9">#REF!</definedName>
    <definedName name="WContParts" localSheetId="5">#REF!</definedName>
    <definedName name="WContParts" localSheetId="10">#REF!</definedName>
    <definedName name="WContParts" localSheetId="6">#REF!</definedName>
    <definedName name="WContParts" localSheetId="13">#REF!</definedName>
    <definedName name="WContParts" localSheetId="12">#REF!</definedName>
    <definedName name="WContParts">#REF!</definedName>
    <definedName name="we" localSheetId="9">#REF!</definedName>
    <definedName name="we" localSheetId="5">#REF!</definedName>
    <definedName name="we" localSheetId="10">#REF!</definedName>
    <definedName name="we" localSheetId="6">#REF!</definedName>
    <definedName name="we" localSheetId="13">#REF!</definedName>
    <definedName name="we" localSheetId="12">#REF!</definedName>
    <definedName name="we">#REF!</definedName>
    <definedName name="weight" localSheetId="9">#REF!</definedName>
    <definedName name="weight" localSheetId="5">#REF!</definedName>
    <definedName name="weight" localSheetId="10">#REF!</definedName>
    <definedName name="weight" localSheetId="6">#REF!</definedName>
    <definedName name="weight" localSheetId="13">#REF!</definedName>
    <definedName name="weight" localSheetId="12">#REF!</definedName>
    <definedName name="weight">#REF!</definedName>
    <definedName name="WEIGHT_UNIT" localSheetId="9">#REF!</definedName>
    <definedName name="WEIGHT_UNIT" localSheetId="5">#REF!</definedName>
    <definedName name="WEIGHT_UNIT" localSheetId="10">#REF!</definedName>
    <definedName name="WEIGHT_UNIT" localSheetId="6">#REF!</definedName>
    <definedName name="WEIGHT_UNIT" localSheetId="13">#REF!</definedName>
    <definedName name="WEIGHT_UNIT" localSheetId="12">#REF!</definedName>
    <definedName name="WEIGHT_UNIT">#REF!</definedName>
    <definedName name="WER" localSheetId="10">#REF!</definedName>
    <definedName name="WER" localSheetId="12">'[28]Res-Accide-10'!$S$2:$S$7</definedName>
    <definedName name="WER">#REF!</definedName>
    <definedName name="werew" localSheetId="9" hidden="1">{"TAB1",#N/A,TRUE,"GENERAL";"TAB2",#N/A,TRUE,"GENERAL";"TAB3",#N/A,TRUE,"GENERAL";"TAB4",#N/A,TRUE,"GENERAL";"TAB5",#N/A,TRUE,"GENERAL"}</definedName>
    <definedName name="werew" localSheetId="5"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2"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5" hidden="1">{"via1",#N/A,TRUE,"general";"via2",#N/A,TRUE,"general";"via3",#N/A,TRUE,"general"}</definedName>
    <definedName name="WEREWR" localSheetId="10" hidden="1">{"via1",#N/A,TRUE,"general";"via2",#N/A,TRUE,"general";"via3",#N/A,TRUE,"general"}</definedName>
    <definedName name="WEREWR" localSheetId="6" hidden="1">{"via1",#N/A,TRUE,"general";"via2",#N/A,TRUE,"general";"via3",#N/A,TRUE,"general"}</definedName>
    <definedName name="WEREWR" localSheetId="13" hidden="1">{"via1",#N/A,TRUE,"general";"via2",#N/A,TRUE,"general";"via3",#N/A,TRUE,"general"}</definedName>
    <definedName name="WEREWR" localSheetId="12"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2"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5" hidden="1">{"via1",#N/A,TRUE,"general";"via2",#N/A,TRUE,"general";"via3",#N/A,TRUE,"general"}</definedName>
    <definedName name="werh" localSheetId="10" hidden="1">{"via1",#N/A,TRUE,"general";"via2",#N/A,TRUE,"general";"via3",#N/A,TRUE,"general"}</definedName>
    <definedName name="werh" localSheetId="6" hidden="1">{"via1",#N/A,TRUE,"general";"via2",#N/A,TRUE,"general";"via3",#N/A,TRUE,"general"}</definedName>
    <definedName name="werh" localSheetId="13" hidden="1">{"via1",#N/A,TRUE,"general";"via2",#N/A,TRUE,"general";"via3",#N/A,TRUE,"general"}</definedName>
    <definedName name="werh" localSheetId="12"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5" hidden="1">{"via1",#N/A,TRUE,"general";"via2",#N/A,TRUE,"general";"via3",#N/A,TRUE,"general"}</definedName>
    <definedName name="wersfdfrguyo" localSheetId="10" hidden="1">{"via1",#N/A,TRUE,"general";"via2",#N/A,TRUE,"general";"via3",#N/A,TRUE,"general"}</definedName>
    <definedName name="wersfdfrguyo" localSheetId="6" hidden="1">{"via1",#N/A,TRUE,"general";"via2",#N/A,TRUE,"general";"via3",#N/A,TRUE,"general"}</definedName>
    <definedName name="wersfdfrguyo" localSheetId="13" hidden="1">{"via1",#N/A,TRUE,"general";"via2",#N/A,TRUE,"general";"via3",#N/A,TRUE,"general"}</definedName>
    <definedName name="wersfdfrguyo" localSheetId="12"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5" hidden="1">{"via1",#N/A,TRUE,"general";"via2",#N/A,TRUE,"general";"via3",#N/A,TRUE,"general"}</definedName>
    <definedName name="werwr" localSheetId="10" hidden="1">{"via1",#N/A,TRUE,"general";"via2",#N/A,TRUE,"general";"via3",#N/A,TRUE,"general"}</definedName>
    <definedName name="werwr" localSheetId="6" hidden="1">{"via1",#N/A,TRUE,"general";"via2",#N/A,TRUE,"general";"via3",#N/A,TRUE,"general"}</definedName>
    <definedName name="werwr" localSheetId="13" hidden="1">{"via1",#N/A,TRUE,"general";"via2",#N/A,TRUE,"general";"via3",#N/A,TRUE,"general"}</definedName>
    <definedName name="werwr" localSheetId="12"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2"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5" hidden="1">{"via1",#N/A,TRUE,"general";"via2",#N/A,TRUE,"general";"via3",#N/A,TRUE,"general"}</definedName>
    <definedName name="wetrew" localSheetId="10" hidden="1">{"via1",#N/A,TRUE,"general";"via2",#N/A,TRUE,"general";"via3",#N/A,TRUE,"general"}</definedName>
    <definedName name="wetrew" localSheetId="6" hidden="1">{"via1",#N/A,TRUE,"general";"via2",#N/A,TRUE,"general";"via3",#N/A,TRUE,"general"}</definedName>
    <definedName name="wetrew" localSheetId="13" hidden="1">{"via1",#N/A,TRUE,"general";"via2",#N/A,TRUE,"general";"via3",#N/A,TRUE,"general"}</definedName>
    <definedName name="wetrew" localSheetId="12"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5" hidden="1">{"via1",#N/A,TRUE,"general";"via2",#N/A,TRUE,"general";"via3",#N/A,TRUE,"general"}</definedName>
    <definedName name="wettt" localSheetId="10" hidden="1">{"via1",#N/A,TRUE,"general";"via2",#N/A,TRUE,"general";"via3",#N/A,TRUE,"general"}</definedName>
    <definedName name="wettt" localSheetId="6" hidden="1">{"via1",#N/A,TRUE,"general";"via2",#N/A,TRUE,"general";"via3",#N/A,TRUE,"general"}</definedName>
    <definedName name="wettt" localSheetId="13" hidden="1">{"via1",#N/A,TRUE,"general";"via2",#N/A,TRUE,"general";"via3",#N/A,TRUE,"general"}</definedName>
    <definedName name="wettt" localSheetId="12"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5" hidden="1">{"via1",#N/A,TRUE,"general";"via2",#N/A,TRUE,"general";"via3",#N/A,TRUE,"general"}</definedName>
    <definedName name="wetwretd" localSheetId="10" hidden="1">{"via1",#N/A,TRUE,"general";"via2",#N/A,TRUE,"general";"via3",#N/A,TRUE,"general"}</definedName>
    <definedName name="wetwretd" localSheetId="6" hidden="1">{"via1",#N/A,TRUE,"general";"via2",#N/A,TRUE,"general";"via3",#N/A,TRUE,"general"}</definedName>
    <definedName name="wetwretd" localSheetId="13" hidden="1">{"via1",#N/A,TRUE,"general";"via2",#N/A,TRUE,"general";"via3",#N/A,TRUE,"general"}</definedName>
    <definedName name="wetwretd" localSheetId="12"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5" hidden="1">{"via1",#N/A,TRUE,"general";"via2",#N/A,TRUE,"general";"via3",#N/A,TRUE,"general"}</definedName>
    <definedName name="wew" localSheetId="10" hidden="1">{"via1",#N/A,TRUE,"general";"via2",#N/A,TRUE,"general";"via3",#N/A,TRUE,"general"}</definedName>
    <definedName name="wew" localSheetId="6" hidden="1">{"via1",#N/A,TRUE,"general";"via2",#N/A,TRUE,"general";"via3",#N/A,TRUE,"general"}</definedName>
    <definedName name="wew" localSheetId="13" hidden="1">{"via1",#N/A,TRUE,"general";"via2",#N/A,TRUE,"general";"via3",#N/A,TRUE,"general"}</definedName>
    <definedName name="wew" localSheetId="12" hidden="1">{"via1",#N/A,TRUE,"general";"via2",#N/A,TRUE,"general";"via3",#N/A,TRUE,"general"}</definedName>
    <definedName name="wew" hidden="1">{"via1",#N/A,TRUE,"general";"via2",#N/A,TRUE,"general";"via3",#N/A,TRUE,"general"}</definedName>
    <definedName name="wewe" localSheetId="9" hidden="1">{#N/A,#N/A,TRUE,"INGENIERIA";#N/A,#N/A,TRUE,"COMPRAS";#N/A,#N/A,TRUE,"DIRECCION";#N/A,#N/A,TRUE,"RESUMEN"}</definedName>
    <definedName name="wewe" localSheetId="5" hidden="1">{#N/A,#N/A,TRUE,"INGENIERIA";#N/A,#N/A,TRUE,"COMPRAS";#N/A,#N/A,TRUE,"DIRECCION";#N/A,#N/A,TRUE,"RESUMEN"}</definedName>
    <definedName name="wewe" localSheetId="10" hidden="1">{#N/A,#N/A,TRUE,"INGENIERIA";#N/A,#N/A,TRUE,"COMPRAS";#N/A,#N/A,TRUE,"DIRECCION";#N/A,#N/A,TRUE,"RESUMEN"}</definedName>
    <definedName name="wewe" localSheetId="6" hidden="1">{#N/A,#N/A,TRUE,"INGENIERIA";#N/A,#N/A,TRUE,"COMPRAS";#N/A,#N/A,TRUE,"DIRECCION";#N/A,#N/A,TRUE,"RESUMEN"}</definedName>
    <definedName name="wewe" localSheetId="13" hidden="1">{#N/A,#N/A,TRUE,"INGENIERIA";#N/A,#N/A,TRUE,"COMPRAS";#N/A,#N/A,TRUE,"DIRECCION";#N/A,#N/A,TRUE,"RESUMEN"}</definedName>
    <definedName name="wewe" localSheetId="12" hidden="1">{#N/A,#N/A,TRUE,"INGENIERIA";#N/A,#N/A,TRUE,"COMPRAS";#N/A,#N/A,TRUE,"DIRECCION";#N/A,#N/A,TRUE,"RESUMEN"}</definedName>
    <definedName name="wewe" hidden="1">{#N/A,#N/A,TRUE,"INGENIERIA";#N/A,#N/A,TRUE,"COMPRAS";#N/A,#N/A,TRUE,"DIRECCION";#N/A,#N/A,TRUE,"RESUMEN"}</definedName>
    <definedName name="wffag" localSheetId="9" hidden="1">{"via1",#N/A,TRUE,"general";"via2",#N/A,TRUE,"general";"via3",#N/A,TRUE,"general"}</definedName>
    <definedName name="wffag" localSheetId="5" hidden="1">{"via1",#N/A,TRUE,"general";"via2",#N/A,TRUE,"general";"via3",#N/A,TRUE,"general"}</definedName>
    <definedName name="wffag" localSheetId="10" hidden="1">{"via1",#N/A,TRUE,"general";"via2",#N/A,TRUE,"general";"via3",#N/A,TRUE,"general"}</definedName>
    <definedName name="wffag" localSheetId="6" hidden="1">{"via1",#N/A,TRUE,"general";"via2",#N/A,TRUE,"general";"via3",#N/A,TRUE,"general"}</definedName>
    <definedName name="wffag" localSheetId="13" hidden="1">{"via1",#N/A,TRUE,"general";"via2",#N/A,TRUE,"general";"via3",#N/A,TRUE,"general"}</definedName>
    <definedName name="wffag" localSheetId="12" hidden="1">{"via1",#N/A,TRUE,"general";"via2",#N/A,TRUE,"general";"via3",#N/A,TRUE,"general"}</definedName>
    <definedName name="wffag" hidden="1">{"via1",#N/A,TRUE,"general";"via2",#N/A,TRUE,"general";"via3",#N/A,TRUE,"general"}</definedName>
    <definedName name="WGET" localSheetId="9">#REF!</definedName>
    <definedName name="WGET" localSheetId="5">#REF!</definedName>
    <definedName name="WGET" localSheetId="10">#REF!</definedName>
    <definedName name="WGET" localSheetId="6">#REF!</definedName>
    <definedName name="WGET" localSheetId="13">#REF!</definedName>
    <definedName name="WGET" localSheetId="12">#REF!</definedName>
    <definedName name="WGET">#REF!</definedName>
    <definedName name="WILSON" localSheetId="9">#REF!</definedName>
    <definedName name="WILSON" localSheetId="10">#REF!</definedName>
    <definedName name="WILSON" localSheetId="6">#REF!</definedName>
    <definedName name="WILSON" localSheetId="13">#REF!</definedName>
    <definedName name="WILSON" localSheetId="12">#REF!</definedName>
    <definedName name="WILSON">#REF!</definedName>
    <definedName name="wj" localSheetId="9">#REF!</definedName>
    <definedName name="wj" localSheetId="5">#REF!</definedName>
    <definedName name="wj" localSheetId="10">#REF!</definedName>
    <definedName name="wj" localSheetId="6">#REF!</definedName>
    <definedName name="wj" localSheetId="13">#REF!</definedName>
    <definedName name="wj" localSheetId="12">#REF!</definedName>
    <definedName name="wj">#REF!</definedName>
    <definedName name="wl" localSheetId="9">#REF!</definedName>
    <definedName name="wl" localSheetId="5">#REF!</definedName>
    <definedName name="wl" localSheetId="10">#REF!</definedName>
    <definedName name="wl" localSheetId="6">#REF!</definedName>
    <definedName name="wl" localSheetId="13">#REF!</definedName>
    <definedName name="wl" localSheetId="12">#REF!</definedName>
    <definedName name="wl">#REF!</definedName>
    <definedName name="WLube" localSheetId="9">#REF!</definedName>
    <definedName name="WLube" localSheetId="5">#REF!</definedName>
    <definedName name="WLube" localSheetId="10">#REF!</definedName>
    <definedName name="WLube" localSheetId="6">#REF!</definedName>
    <definedName name="WLube" localSheetId="13">#REF!</definedName>
    <definedName name="WLube" localSheetId="12">#REF!</definedName>
    <definedName name="WLube">#REF!</definedName>
    <definedName name="WOHaul" localSheetId="9">#REF!</definedName>
    <definedName name="WOHaul" localSheetId="5">#REF!</definedName>
    <definedName name="WOHaul" localSheetId="10">#REF!</definedName>
    <definedName name="WOHaul" localSheetId="6">#REF!</definedName>
    <definedName name="WOHaul" localSheetId="13">#REF!</definedName>
    <definedName name="WOHaul" localSheetId="12">#REF!</definedName>
    <definedName name="WOHaul">#REF!</definedName>
    <definedName name="Workers" localSheetId="9">#REF!</definedName>
    <definedName name="Workers" localSheetId="5">#REF!</definedName>
    <definedName name="Workers" localSheetId="10">#REF!</definedName>
    <definedName name="Workers" localSheetId="6">#REF!</definedName>
    <definedName name="Workers" localSheetId="13">#REF!</definedName>
    <definedName name="Workers" localSheetId="12">#REF!</definedName>
    <definedName name="Workers">#REF!</definedName>
    <definedName name="WorkingCapital_Commitment" localSheetId="9">#REF!</definedName>
    <definedName name="WorkingCapital_Commitment" localSheetId="5">#REF!</definedName>
    <definedName name="WorkingCapital_Commitment" localSheetId="10">#REF!</definedName>
    <definedName name="WorkingCapital_Commitment" localSheetId="6">#REF!</definedName>
    <definedName name="WorkingCapital_Commitment" localSheetId="13">#REF!</definedName>
    <definedName name="WorkingCapital_Commitment" localSheetId="12">#REF!</definedName>
    <definedName name="WorkingCapital_Commitment">#REF!</definedName>
    <definedName name="WorkingCapital_Spread" localSheetId="9">#REF!</definedName>
    <definedName name="WorkingCapital_Spread" localSheetId="5">#REF!</definedName>
    <definedName name="WorkingCapital_Spread" localSheetId="10">#REF!</definedName>
    <definedName name="WorkingCapital_Spread" localSheetId="6">#REF!</definedName>
    <definedName name="WorkingCapital_Spread" localSheetId="13">#REF!</definedName>
    <definedName name="WorkingCapital_Spread" localSheetId="12">#REF!</definedName>
    <definedName name="WorkingCapital_Spread">#REF!</definedName>
    <definedName name="WQEEWQ" localSheetId="9"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2" hidden="1">{"TAB1",#N/A,TRUE,"GENERAL";"TAB2",#N/A,TRUE,"GENERAL";"TAB3",#N/A,TRUE,"GENERAL";"TAB4",#N/A,TRUE,"GENERAL";"TAB5",#N/A,TRUE,"GENERAL"}</definedName>
    <definedName name="WQEEWQ" hidden="1">{"TAB1",#N/A,TRUE,"GENERAL";"TAB2",#N/A,TRUE,"GENERAL";"TAB3",#N/A,TRUE,"GENERAL";"TAB4",#N/A,TRUE,"GENERAL";"TAB5",#N/A,TRUE,"GENERAL"}</definedName>
    <definedName name="WRandM" localSheetId="9">#REF!</definedName>
    <definedName name="WRandM" localSheetId="5">#REF!</definedName>
    <definedName name="WRandM" localSheetId="10">#REF!</definedName>
    <definedName name="WRandM" localSheetId="6">#REF!</definedName>
    <definedName name="WRandM" localSheetId="13">#REF!</definedName>
    <definedName name="WRandM" localSheetId="12">#REF!</definedName>
    <definedName name="WRandM">#REF!</definedName>
    <definedName name="wrn.Acueducto." localSheetId="9" hidden="1">{"Acueducto",#N/A,FALSE,"Base"}</definedName>
    <definedName name="wrn.Acueducto." localSheetId="5" hidden="1">{"Acueducto",#N/A,FALSE,"Base"}</definedName>
    <definedName name="wrn.Acueducto." localSheetId="10" hidden="1">{"Acueducto",#N/A,FALSE,"Base"}</definedName>
    <definedName name="wrn.Acueducto." localSheetId="6" hidden="1">{"Acueducto",#N/A,FALSE,"Base"}</definedName>
    <definedName name="wrn.Acueducto." localSheetId="13" hidden="1">{"Acueducto",#N/A,FALSE,"Base"}</definedName>
    <definedName name="wrn.Acueducto." localSheetId="12" hidden="1">{"Acueducto",#N/A,FALSE,"Base"}</definedName>
    <definedName name="wrn.Acueducto." hidden="1">{"Acueducto",#N/A,FALSE,"Base"}</definedName>
    <definedName name="wrn.Analisi._.completa." localSheetId="9"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13"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1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9" hidden="1">{#N/A,#N/A,TRUE,"CODIGO DEPENDENCIA"}</definedName>
    <definedName name="wrn.ar." localSheetId="5" hidden="1">{#N/A,#N/A,TRUE,"CODIGO DEPENDENCIA"}</definedName>
    <definedName name="wrn.ar." localSheetId="10" hidden="1">{#N/A,#N/A,TRUE,"CODIGO DEPENDENCIA"}</definedName>
    <definedName name="wrn.ar." localSheetId="6" hidden="1">{#N/A,#N/A,TRUE,"CODIGO DEPENDENCIA"}</definedName>
    <definedName name="wrn.ar." localSheetId="12" hidden="1">{#N/A,#N/A,TRUE,"CODIGO DEPENDENCIA"}</definedName>
    <definedName name="wrn.ar." hidden="1">{#N/A,#N/A,TRUE,"CODIGO DEPENDENCIA"}</definedName>
    <definedName name="wrn.Asia." localSheetId="9"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9" hidden="1">{"coverall",#N/A,FALSE,"Definitions";"cover1",#N/A,FALSE,"Definitions";"cover2",#N/A,FALSE,"Definitions";"cover3",#N/A,FALSE,"Definitions";"cover4",#N/A,FALSE,"Definitions";"cover5",#N/A,FALSE,"Definitions";"blank",#N/A,FALSE,"Definitions"}</definedName>
    <definedName name="wrn.Cover." localSheetId="5" hidden="1">{"coverall",#N/A,FALSE,"Definitions";"cover1",#N/A,FALSE,"Definitions";"cover2",#N/A,FALSE,"Definitions";"cover3",#N/A,FALSE,"Definitions";"cover4",#N/A,FALSE,"Definitions";"cover5",#N/A,FALSE,"Definitions";"blank",#N/A,FALSE,"Definitions"}</definedName>
    <definedName name="wrn.Cover." localSheetId="10" hidden="1">{"coverall",#N/A,FALSE,"Definitions";"cover1",#N/A,FALSE,"Definitions";"cover2",#N/A,FALSE,"Definitions";"cover3",#N/A,FALSE,"Definitions";"cover4",#N/A,FALSE,"Definitions";"cover5",#N/A,FALSE,"Definitions";"blank",#N/A,FALSE,"Definitions"}</definedName>
    <definedName name="wrn.Cover." localSheetId="6" hidden="1">{"coverall",#N/A,FALSE,"Definitions";"cover1",#N/A,FALSE,"Definitions";"cover2",#N/A,FALSE,"Definitions";"cover3",#N/A,FALSE,"Definitions";"cover4",#N/A,FALSE,"Definitions";"cover5",#N/A,FALSE,"Definitions";"blank",#N/A,FALSE,"Definitions"}</definedName>
    <definedName name="wrn.Cover." localSheetId="13" hidden="1">{"coverall",#N/A,FALSE,"Definitions";"cover1",#N/A,FALSE,"Definitions";"cover2",#N/A,FALSE,"Definitions";"cover3",#N/A,FALSE,"Definitions";"cover4",#N/A,FALSE,"Definitions";"cover5",#N/A,FALSE,"Definitions";"blank",#N/A,FALSE,"Definitions"}</definedName>
    <definedName name="wrn.Cover." localSheetId="12"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9" hidden="1">{#N/A,#N/A,TRUE,"Main Issues";#N/A,#N/A,TRUE,"Income statement ($)"}</definedName>
    <definedName name="wrn.Danilo." localSheetId="5" hidden="1">{#N/A,#N/A,TRUE,"Main Issues";#N/A,#N/A,TRUE,"Income statement ($)"}</definedName>
    <definedName name="wrn.Danilo." localSheetId="10" hidden="1">{#N/A,#N/A,TRUE,"Main Issues";#N/A,#N/A,TRUE,"Income statement ($)"}</definedName>
    <definedName name="wrn.Danilo." localSheetId="6" hidden="1">{#N/A,#N/A,TRUE,"Main Issues";#N/A,#N/A,TRUE,"Income statement ($)"}</definedName>
    <definedName name="wrn.Danilo." localSheetId="13" hidden="1">{#N/A,#N/A,TRUE,"Main Issues";#N/A,#N/A,TRUE,"Income statement ($)"}</definedName>
    <definedName name="wrn.Danilo." localSheetId="12" hidden="1">{#N/A,#N/A,TRUE,"Main Issues";#N/A,#N/A,TRUE,"Income statement ($)"}</definedName>
    <definedName name="wrn.Danilo." hidden="1">{#N/A,#N/A,TRUE,"Main Issues";#N/A,#N/A,TRUE,"Income statement ($)"}</definedName>
    <definedName name="wrn.ESTADO._.REHABILITACION." localSheetId="9" hidden="1">{"PRES REHAB ARM-PER POR ITEMS  KM A KM",#N/A,TRUE,"Rehabilitacion Arm-Per"}</definedName>
    <definedName name="wrn.ESTADO._.REHABILITACION." localSheetId="5" hidden="1">{"PRES REHAB ARM-PER POR ITEMS  KM A KM",#N/A,TRUE,"Rehabilitacion Arm-Per"}</definedName>
    <definedName name="wrn.ESTADO._.REHABILITACION." localSheetId="10" hidden="1">{"PRES REHAB ARM-PER POR ITEMS  KM A KM",#N/A,TRUE,"Rehabilitacion Arm-Per"}</definedName>
    <definedName name="wrn.ESTADO._.REHABILITACION." localSheetId="6" hidden="1">{"PRES REHAB ARM-PER POR ITEMS  KM A KM",#N/A,TRUE,"Rehabilitacion Arm-Per"}</definedName>
    <definedName name="wrn.ESTADO._.REHABILITACION." localSheetId="13" hidden="1">{"PRES REHAB ARM-PER POR ITEMS  KM A KM",#N/A,TRUE,"Rehabilitacion Arm-Per"}</definedName>
    <definedName name="wrn.ESTADO._.REHABILITACION." localSheetId="12" hidden="1">{"PRES REHAB ARM-PER POR ITEMS  KM A KM",#N/A,TRUE,"Rehabilitacion Arm-Per"}</definedName>
    <definedName name="wrn.ESTADO._.REHABILITACION." hidden="1">{"PRES REHAB ARM-PER POR ITEMS  KM A KM",#N/A,TRUE,"Rehabilitacion Arm-Per"}</definedName>
    <definedName name="wrn.Europe." localSheetId="9"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5"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6"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9" hidden="1">{"FCB_ALL",#N/A,FALSE,"FCB"}</definedName>
    <definedName name="wrn.fcb2" localSheetId="5" hidden="1">{"FCB_ALL",#N/A,FALSE,"FCB"}</definedName>
    <definedName name="wrn.fcb2" localSheetId="10" hidden="1">{"FCB_ALL",#N/A,FALSE,"FCB"}</definedName>
    <definedName name="wrn.fcb2" localSheetId="6" hidden="1">{"FCB_ALL",#N/A,FALSE,"FCB"}</definedName>
    <definedName name="wrn.fcb2" localSheetId="13" hidden="1">{"FCB_ALL",#N/A,FALSE,"FCB"}</definedName>
    <definedName name="wrn.fcb2" localSheetId="12" hidden="1">{"FCB_ALL",#N/A,FALSE,"FCB"}</definedName>
    <definedName name="wrn.fcb2" hidden="1">{"FCB_ALL",#N/A,FALSE,"FCB"}</definedName>
    <definedName name="wrn.Financial._.Statements." localSheetId="9"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6"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localSheetId="9" hidden="1">{#N/A,#N/A,TRUE,"5 year"}</definedName>
    <definedName name="wrn.five." localSheetId="5" hidden="1">{#N/A,#N/A,TRUE,"5 year"}</definedName>
    <definedName name="wrn.five." localSheetId="10" hidden="1">{#N/A,#N/A,TRUE,"5 year"}</definedName>
    <definedName name="wrn.five." localSheetId="6" hidden="1">{#N/A,#N/A,TRUE,"5 year"}</definedName>
    <definedName name="wrn.five." localSheetId="13" hidden="1">{#N/A,#N/A,TRUE,"5 year"}</definedName>
    <definedName name="wrn.five." localSheetId="12" hidden="1">{#N/A,#N/A,TRUE,"5 year"}</definedName>
    <definedName name="wrn.five." hidden="1">{#N/A,#N/A,TRUE,"5 year"}</definedName>
    <definedName name="wrn.fixed._.assets." localSheetId="9" hidden="1">{#N/A,#N/A,TRUE,"fixed assets"}</definedName>
    <definedName name="wrn.fixed._.assets." localSheetId="5" hidden="1">{#N/A,#N/A,TRUE,"fixed assets"}</definedName>
    <definedName name="wrn.fixed._.assets." localSheetId="10" hidden="1">{#N/A,#N/A,TRUE,"fixed assets"}</definedName>
    <definedName name="wrn.fixed._.assets." localSheetId="6" hidden="1">{#N/A,#N/A,TRUE,"fixed assets"}</definedName>
    <definedName name="wrn.fixed._.assets." localSheetId="13" hidden="1">{#N/A,#N/A,TRUE,"fixed assets"}</definedName>
    <definedName name="wrn.fixed._.assets." localSheetId="12" hidden="1">{#N/A,#N/A,TRUE,"fixed assets"}</definedName>
    <definedName name="wrn.fixed._.assets." hidden="1">{#N/A,#N/A,TRUE,"fixed assets"}</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9"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6"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9"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9" hidden="1">{#N/A,#N/A,TRUE,"INGENIERIA";#N/A,#N/A,TRUE,"COMPRAS";#N/A,#N/A,TRUE,"DIRECCION";#N/A,#N/A,TRUE,"RESUMEN"}</definedName>
    <definedName name="wrn.GERENCIA." localSheetId="5" hidden="1">{#N/A,#N/A,TRUE,"INGENIERIA";#N/A,#N/A,TRUE,"COMPRAS";#N/A,#N/A,TRUE,"DIRECCION";#N/A,#N/A,TRUE,"RESUMEN"}</definedName>
    <definedName name="wrn.GERENCIA." localSheetId="10" hidden="1">{#N/A,#N/A,TRUE,"INGENIERIA";#N/A,#N/A,TRUE,"COMPRAS";#N/A,#N/A,TRUE,"DIRECCION";#N/A,#N/A,TRUE,"RESUMEN"}</definedName>
    <definedName name="wrn.GERENCIA." localSheetId="6" hidden="1">{#N/A,#N/A,TRUE,"INGENIERIA";#N/A,#N/A,TRUE,"COMPRAS";#N/A,#N/A,TRUE,"DIRECCION";#N/A,#N/A,TRUE,"RESUMEN"}</definedName>
    <definedName name="wrn.GERENCIA." localSheetId="13" hidden="1">{#N/A,#N/A,TRUE,"INGENIERIA";#N/A,#N/A,TRUE,"COMPRAS";#N/A,#N/A,TRUE,"DIRECCION";#N/A,#N/A,TRUE,"RESUMEN"}</definedName>
    <definedName name="wrn.GERENCIA." localSheetId="12" hidden="1">{#N/A,#N/A,TRUE,"INGENIERIA";#N/A,#N/A,TRUE,"COMPRAS";#N/A,#N/A,TRUE,"DIRECCION";#N/A,#N/A,TRUE,"RESUMEN"}</definedName>
    <definedName name="wrn.GERENCIA." hidden="1">{#N/A,#N/A,TRUE,"INGENIERIA";#N/A,#N/A,TRUE,"COMPRAS";#N/A,#N/A,TRUE,"DIRECCION";#N/A,#N/A,TRUE,"RESUMEN"}</definedName>
    <definedName name="wrn.GP." localSheetId="9" hidden="1">{#N/A,#N/A,FALSE,"GP01";#N/A,#N/A,FALSE,"GP02";#N/A,#N/A,FALSE,"GP03";#N/A,#N/A,FALSE,"GP04";#N/A,#N/A,FALSE,"GP05";#N/A,#N/A,FALSE,"GP06";#N/A,#N/A,FALSE,"GP07";#N/A,#N/A,FALSE,"GP08";#N/A,#N/A,FALSE,"GP09";#N/A,#N/A,FALSE,"GP10";#N/A,#N/A,FALSE,"GP11";#N/A,#N/A,FALSE,"GP12"}</definedName>
    <definedName name="wrn.GP." localSheetId="5" hidden="1">{#N/A,#N/A,FALSE,"GP01";#N/A,#N/A,FALSE,"GP02";#N/A,#N/A,FALSE,"GP03";#N/A,#N/A,FALSE,"GP04";#N/A,#N/A,FALSE,"GP05";#N/A,#N/A,FALSE,"GP06";#N/A,#N/A,FALSE,"GP07";#N/A,#N/A,FALSE,"GP08";#N/A,#N/A,FALSE,"GP09";#N/A,#N/A,FALSE,"GP10";#N/A,#N/A,FALSE,"GP11";#N/A,#N/A,FALSE,"GP12"}</definedName>
    <definedName name="wrn.GP." localSheetId="10" hidden="1">{#N/A,#N/A,FALSE,"GP01";#N/A,#N/A,FALSE,"GP02";#N/A,#N/A,FALSE,"GP03";#N/A,#N/A,FALSE,"GP04";#N/A,#N/A,FALSE,"GP05";#N/A,#N/A,FALSE,"GP06";#N/A,#N/A,FALSE,"GP07";#N/A,#N/A,FALSE,"GP08";#N/A,#N/A,FALSE,"GP09";#N/A,#N/A,FALSE,"GP10";#N/A,#N/A,FALSE,"GP11";#N/A,#N/A,FALSE,"GP12"}</definedName>
    <definedName name="wrn.GP." localSheetId="6" hidden="1">{#N/A,#N/A,FALSE,"GP01";#N/A,#N/A,FALSE,"GP02";#N/A,#N/A,FALSE,"GP03";#N/A,#N/A,FALSE,"GP04";#N/A,#N/A,FALSE,"GP05";#N/A,#N/A,FALSE,"GP06";#N/A,#N/A,FALSE,"GP07";#N/A,#N/A,FALSE,"GP08";#N/A,#N/A,FALSE,"GP09";#N/A,#N/A,FALSE,"GP10";#N/A,#N/A,FALSE,"GP11";#N/A,#N/A,FALSE,"GP12"}</definedName>
    <definedName name="wrn.GP." localSheetId="13" hidden="1">{#N/A,#N/A,FALSE,"GP01";#N/A,#N/A,FALSE,"GP02";#N/A,#N/A,FALSE,"GP03";#N/A,#N/A,FALSE,"GP04";#N/A,#N/A,FALSE,"GP05";#N/A,#N/A,FALSE,"GP06";#N/A,#N/A,FALSE,"GP07";#N/A,#N/A,FALSE,"GP08";#N/A,#N/A,FALSE,"GP09";#N/A,#N/A,FALSE,"GP10";#N/A,#N/A,FALSE,"GP11";#N/A,#N/A,FALSE,"GP12"}</definedName>
    <definedName name="wrn.GP." localSheetId="12"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Modello." localSheetId="9" hidden="1">{#N/A,#N/A,TRUE,"Proposal";#N/A,#N/A,TRUE,"Assumptions";#N/A,#N/A,TRUE,"Net Income";#N/A,#N/A,TRUE,"Balsheet";#N/A,#N/A,TRUE,"Capex";#N/A,#N/A,TRUE,"Volumes";#N/A,#N/A,TRUE,"Revenues";#N/A,#N/A,TRUE,"Var.Costs";#N/A,#N/A,TRUE,"Personnel";#N/A,#N/A,TRUE,"Other costs";#N/A,#N/A,TRUE,"MKTG and G&amp;A"}</definedName>
    <definedName name="wrn.Modello." localSheetId="5" hidden="1">{#N/A,#N/A,TRUE,"Proposal";#N/A,#N/A,TRUE,"Assumptions";#N/A,#N/A,TRUE,"Net Income";#N/A,#N/A,TRUE,"Balsheet";#N/A,#N/A,TRUE,"Capex";#N/A,#N/A,TRUE,"Volumes";#N/A,#N/A,TRUE,"Revenues";#N/A,#N/A,TRUE,"Var.Costs";#N/A,#N/A,TRUE,"Personnel";#N/A,#N/A,TRUE,"Other costs";#N/A,#N/A,TRUE,"MKTG and G&amp;A"}</definedName>
    <definedName name="wrn.Modello." localSheetId="10" hidden="1">{#N/A,#N/A,TRUE,"Proposal";#N/A,#N/A,TRUE,"Assumptions";#N/A,#N/A,TRUE,"Net Income";#N/A,#N/A,TRUE,"Balsheet";#N/A,#N/A,TRUE,"Capex";#N/A,#N/A,TRUE,"Volumes";#N/A,#N/A,TRUE,"Revenues";#N/A,#N/A,TRUE,"Var.Costs";#N/A,#N/A,TRUE,"Personnel";#N/A,#N/A,TRUE,"Other costs";#N/A,#N/A,TRUE,"MKTG and G&amp;A"}</definedName>
    <definedName name="wrn.Modello." localSheetId="6" hidden="1">{#N/A,#N/A,TRUE,"Proposal";#N/A,#N/A,TRUE,"Assumptions";#N/A,#N/A,TRUE,"Net Income";#N/A,#N/A,TRUE,"Balsheet";#N/A,#N/A,TRUE,"Capex";#N/A,#N/A,TRUE,"Volumes";#N/A,#N/A,TRUE,"Revenues";#N/A,#N/A,TRUE,"Var.Costs";#N/A,#N/A,TRUE,"Personnel";#N/A,#N/A,TRUE,"Other costs";#N/A,#N/A,TRUE,"MKTG and G&amp;A"}</definedName>
    <definedName name="wrn.Modello." localSheetId="13" hidden="1">{#N/A,#N/A,TRUE,"Proposal";#N/A,#N/A,TRUE,"Assumptions";#N/A,#N/A,TRUE,"Net Income";#N/A,#N/A,TRUE,"Balsheet";#N/A,#N/A,TRUE,"Capex";#N/A,#N/A,TRUE,"Volumes";#N/A,#N/A,TRUE,"Revenues";#N/A,#N/A,TRUE,"Var.Costs";#N/A,#N/A,TRUE,"Personnel";#N/A,#N/A,TRUE,"Other costs";#N/A,#N/A,TRUE,"MKTG and G&amp;A"}</definedName>
    <definedName name="wrn.Modello." localSheetId="12"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9"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6"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tructuring._.Summaries." localSheetId="9" hidden="1">{#N/A,#N/A,TRUE,"Transaction Summary";#N/A,#N/A,TRUE,"Restructuring Sensitivities";#N/A,#N/A,TRUE,"DCF";#N/A,#N/A,TRUE,"IRR";#N/A,#N/A,TRUE,"Debt Capacity"}</definedName>
    <definedName name="wrn.Restructuring._.Summaries." localSheetId="5" hidden="1">{#N/A,#N/A,TRUE,"Transaction Summary";#N/A,#N/A,TRUE,"Restructuring Sensitivities";#N/A,#N/A,TRUE,"DCF";#N/A,#N/A,TRUE,"IRR";#N/A,#N/A,TRUE,"Debt Capacity"}</definedName>
    <definedName name="wrn.Restructuring._.Summaries." localSheetId="10" hidden="1">{#N/A,#N/A,TRUE,"Transaction Summary";#N/A,#N/A,TRUE,"Restructuring Sensitivities";#N/A,#N/A,TRUE,"DCF";#N/A,#N/A,TRUE,"IRR";#N/A,#N/A,TRUE,"Debt Capacity"}</definedName>
    <definedName name="wrn.Restructuring._.Summaries." localSheetId="6" hidden="1">{#N/A,#N/A,TRUE,"Transaction Summary";#N/A,#N/A,TRUE,"Restructuring Sensitivities";#N/A,#N/A,TRUE,"DCF";#N/A,#N/A,TRUE,"IRR";#N/A,#N/A,TRUE,"Debt Capacity"}</definedName>
    <definedName name="wrn.Restructuring._.Summaries." localSheetId="13" hidden="1">{#N/A,#N/A,TRUE,"Transaction Summary";#N/A,#N/A,TRUE,"Restructuring Sensitivities";#N/A,#N/A,TRUE,"DCF";#N/A,#N/A,TRUE,"IRR";#N/A,#N/A,TRUE,"Debt Capacity"}</definedName>
    <definedName name="wrn.Restructuring._.Summaries." localSheetId="12"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summary._.report." localSheetId="9" hidden="1">{#N/A,#N/A,TRUE,"Summary"}</definedName>
    <definedName name="wrn.summary._.report." localSheetId="5" hidden="1">{#N/A,#N/A,TRUE,"Summary"}</definedName>
    <definedName name="wrn.summary._.report." localSheetId="10" hidden="1">{#N/A,#N/A,TRUE,"Summary"}</definedName>
    <definedName name="wrn.summary._.report." localSheetId="6" hidden="1">{#N/A,#N/A,TRUE,"Summary"}</definedName>
    <definedName name="wrn.summary._.report." localSheetId="13" hidden="1">{#N/A,#N/A,TRUE,"Summary"}</definedName>
    <definedName name="wrn.summary._.report." localSheetId="12" hidden="1">{#N/A,#N/A,TRUE,"Summary"}</definedName>
    <definedName name="wrn.summary._.report." hidden="1">{#N/A,#N/A,TRUE,"Summary"}</definedName>
    <definedName name="wrn.synt." localSheetId="9" hidden="1">{#N/A,#N/A,FALSE,"c_finanz";#N/A,#N/A,FALSE,"c_eco";#N/A,#N/A,FALSE,"investimenti";#N/A,#N/A,FALSE,"tir"}</definedName>
    <definedName name="wrn.synt." localSheetId="5" hidden="1">{#N/A,#N/A,FALSE,"c_finanz";#N/A,#N/A,FALSE,"c_eco";#N/A,#N/A,FALSE,"investimenti";#N/A,#N/A,FALSE,"tir"}</definedName>
    <definedName name="wrn.synt." localSheetId="10" hidden="1">{#N/A,#N/A,FALSE,"c_finanz";#N/A,#N/A,FALSE,"c_eco";#N/A,#N/A,FALSE,"investimenti";#N/A,#N/A,FALSE,"tir"}</definedName>
    <definedName name="wrn.synt." localSheetId="6" hidden="1">{#N/A,#N/A,FALSE,"c_finanz";#N/A,#N/A,FALSE,"c_eco";#N/A,#N/A,FALSE,"investimenti";#N/A,#N/A,FALSE,"tir"}</definedName>
    <definedName name="wrn.synt." localSheetId="13" hidden="1">{#N/A,#N/A,FALSE,"c_finanz";#N/A,#N/A,FALSE,"c_eco";#N/A,#N/A,FALSE,"investimenti";#N/A,#N/A,FALSE,"tir"}</definedName>
    <definedName name="wrn.synt." localSheetId="12" hidden="1">{#N/A,#N/A,FALSE,"c_finanz";#N/A,#N/A,FALSE,"c_eco";#N/A,#N/A,FALSE,"investimenti";#N/A,#N/A,FALSE,"tir"}</definedName>
    <definedName name="wrn.synt." hidden="1">{#N/A,#N/A,FALSE,"c_finanz";#N/A,#N/A,FALSE,"c_eco";#N/A,#N/A,FALSE,"investimenti";#N/A,#N/A,FALSE,"tir"}</definedName>
    <definedName name="wrn.test." localSheetId="9" hidden="1">{"test2",#N/A,TRUE,"Prices"}</definedName>
    <definedName name="wrn.test." localSheetId="5" hidden="1">{"test2",#N/A,TRUE,"Prices"}</definedName>
    <definedName name="wrn.test." localSheetId="10" hidden="1">{"test2",#N/A,TRUE,"Prices"}</definedName>
    <definedName name="wrn.test." localSheetId="6" hidden="1">{"test2",#N/A,TRUE,"Prices"}</definedName>
    <definedName name="wrn.test." localSheetId="13" hidden="1">{"test2",#N/A,TRUE,"Prices"}</definedName>
    <definedName name="wrn.test." localSheetId="12" hidden="1">{"test2",#N/A,TRUE,"Prices"}</definedName>
    <definedName name="wrn.test." hidden="1">{"test2",#N/A,TRUE,"Prices"}</definedName>
    <definedName name="wrn.via." localSheetId="9" hidden="1">{"via1",#N/A,TRUE,"general";"via2",#N/A,TRUE,"general";"via3",#N/A,TRUE,"general"}</definedName>
    <definedName name="wrn.via." localSheetId="5" hidden="1">{"via1",#N/A,TRUE,"general";"via2",#N/A,TRUE,"general";"via3",#N/A,TRUE,"general"}</definedName>
    <definedName name="wrn.via." localSheetId="10" hidden="1">{"via1",#N/A,TRUE,"general";"via2",#N/A,TRUE,"general";"via3",#N/A,TRUE,"general"}</definedName>
    <definedName name="wrn.via." localSheetId="6" hidden="1">{"via1",#N/A,TRUE,"general";"via2",#N/A,TRUE,"general";"via3",#N/A,TRUE,"general"}</definedName>
    <definedName name="wrn.via." localSheetId="13"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s" localSheetId="9">#REF!</definedName>
    <definedName name="ws" localSheetId="5">#REF!</definedName>
    <definedName name="ws" localSheetId="10">#REF!</definedName>
    <definedName name="ws" localSheetId="6">#REF!</definedName>
    <definedName name="ws" localSheetId="13">#REF!</definedName>
    <definedName name="ws" localSheetId="12">#REF!</definedName>
    <definedName name="ws">#REF!</definedName>
    <definedName name="WSERWEER" localSheetId="10">#REF!</definedName>
    <definedName name="WSERWEER" localSheetId="12">'[75]COSTOS OFICINA'!#REF!</definedName>
    <definedName name="WSERWEER">#REF!</definedName>
    <definedName name="wsnhed" localSheetId="9" hidden="1">{"via1",#N/A,TRUE,"general";"via2",#N/A,TRUE,"general";"via3",#N/A,TRUE,"general"}</definedName>
    <definedName name="wsnhed" localSheetId="5" hidden="1">{"via1",#N/A,TRUE,"general";"via2",#N/A,TRUE,"general";"via3",#N/A,TRUE,"general"}</definedName>
    <definedName name="wsnhed" localSheetId="10" hidden="1">{"via1",#N/A,TRUE,"general";"via2",#N/A,TRUE,"general";"via3",#N/A,TRUE,"general"}</definedName>
    <definedName name="wsnhed" localSheetId="6" hidden="1">{"via1",#N/A,TRUE,"general";"via2",#N/A,TRUE,"general";"via3",#N/A,TRUE,"general"}</definedName>
    <definedName name="wsnhed" localSheetId="13" hidden="1">{"via1",#N/A,TRUE,"general";"via2",#N/A,TRUE,"general";"via3",#N/A,TRUE,"general"}</definedName>
    <definedName name="wsnhed" localSheetId="12"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5" hidden="1">{"via1",#N/A,TRUE,"general";"via2",#N/A,TRUE,"general";"via3",#N/A,TRUE,"general"}</definedName>
    <definedName name="wswswsqa" localSheetId="10" hidden="1">{"via1",#N/A,TRUE,"general";"via2",#N/A,TRUE,"general";"via3",#N/A,TRUE,"general"}</definedName>
    <definedName name="wswswsqa" localSheetId="6" hidden="1">{"via1",#N/A,TRUE,"general";"via2",#N/A,TRUE,"general";"via3",#N/A,TRUE,"general"}</definedName>
    <definedName name="wswswsqa" localSheetId="13" hidden="1">{"via1",#N/A,TRUE,"general";"via2",#N/A,TRUE,"general";"via3",#N/A,TRUE,"general"}</definedName>
    <definedName name="wswswsqa" localSheetId="12" hidden="1">{"via1",#N/A,TRUE,"general";"via2",#N/A,TRUE,"general";"via3",#N/A,TRUE,"general"}</definedName>
    <definedName name="wswswsqa" hidden="1">{"via1",#N/A,TRUE,"general";"via2",#N/A,TRUE,"general";"via3",#N/A,TRUE,"general"}</definedName>
    <definedName name="wtt" localSheetId="9" hidden="1">{"TAB1",#N/A,TRUE,"GENERAL";"TAB2",#N/A,TRUE,"GENERAL";"TAB3",#N/A,TRUE,"GENERAL";"TAB4",#N/A,TRUE,"GENERAL";"TAB5",#N/A,TRUE,"GENERAL"}</definedName>
    <definedName name="wtt" localSheetId="5" hidden="1">{"TAB1",#N/A,TRUE,"GENERAL";"TAB2",#N/A,TRUE,"GENERAL";"TAB3",#N/A,TRUE,"GENERAL";"TAB4",#N/A,TRUE,"GENERAL";"TAB5",#N/A,TRUE,"GENERAL"}</definedName>
    <definedName name="wtt" localSheetId="10" hidden="1">{"TAB1",#N/A,TRUE,"GENERAL";"TAB2",#N/A,TRUE,"GENERAL";"TAB3",#N/A,TRUE,"GENERAL";"TAB4",#N/A,TRUE,"GENERAL";"TAB5",#N/A,TRUE,"GENERAL"}</definedName>
    <definedName name="wtt" localSheetId="6" hidden="1">{"TAB1",#N/A,TRUE,"GENERAL";"TAB2",#N/A,TRUE,"GENERAL";"TAB3",#N/A,TRUE,"GENERAL";"TAB4",#N/A,TRUE,"GENERAL";"TAB5",#N/A,TRUE,"GENERAL"}</definedName>
    <definedName name="wtt" localSheetId="13" hidden="1">{"TAB1",#N/A,TRUE,"GENERAL";"TAB2",#N/A,TRUE,"GENERAL";"TAB3",#N/A,TRUE,"GENERAL";"TAB4",#N/A,TRUE,"GENERAL";"TAB5",#N/A,TRUE,"GENERAL"}</definedName>
    <definedName name="wtt" localSheetId="12" hidden="1">{"TAB1",#N/A,TRUE,"GENERAL";"TAB2",#N/A,TRUE,"GENERAL";"TAB3",#N/A,TRUE,"GENERAL";"TAB4",#N/A,TRUE,"GENERAL";"TAB5",#N/A,TRUE,"GENERAL"}</definedName>
    <definedName name="wtt" hidden="1">{"TAB1",#N/A,TRUE,"GENERAL";"TAB2",#N/A,TRUE,"GENERAL";"TAB3",#N/A,TRUE,"GENERAL";"TAB4",#N/A,TRUE,"GENERAL";"TAB5",#N/A,TRUE,"GENERAL"}</definedName>
    <definedName name="WTyre" localSheetId="9">#REF!</definedName>
    <definedName name="WTyre" localSheetId="5">#REF!</definedName>
    <definedName name="WTyre" localSheetId="10">#REF!</definedName>
    <definedName name="WTyre" localSheetId="6">#REF!</definedName>
    <definedName name="WTyre" localSheetId="13">#REF!</definedName>
    <definedName name="WTyre" localSheetId="12">#REF!</definedName>
    <definedName name="WTyre">#REF!</definedName>
    <definedName name="ww" localSheetId="9">#REF!</definedName>
    <definedName name="ww" localSheetId="5">#REF!</definedName>
    <definedName name="ww" localSheetId="10">#REF!</definedName>
    <definedName name="ww" localSheetId="6">#REF!</definedName>
    <definedName name="ww" localSheetId="13">#REF!</definedName>
    <definedName name="ww" localSheetId="12">#REF!</definedName>
    <definedName name="ww">#REF!</definedName>
    <definedName name="wwded3" localSheetId="9" hidden="1">{"via1",#N/A,TRUE,"general";"via2",#N/A,TRUE,"general";"via3",#N/A,TRUE,"general"}</definedName>
    <definedName name="wwded3" localSheetId="5" hidden="1">{"via1",#N/A,TRUE,"general";"via2",#N/A,TRUE,"general";"via3",#N/A,TRUE,"general"}</definedName>
    <definedName name="wwded3" localSheetId="10" hidden="1">{"via1",#N/A,TRUE,"general";"via2",#N/A,TRUE,"general";"via3",#N/A,TRUE,"general"}</definedName>
    <definedName name="wwded3" localSheetId="6" hidden="1">{"via1",#N/A,TRUE,"general";"via2",#N/A,TRUE,"general";"via3",#N/A,TRUE,"general"}</definedName>
    <definedName name="wwded3" localSheetId="13" hidden="1">{"via1",#N/A,TRUE,"general";"via2",#N/A,TRUE,"general";"via3",#N/A,TRUE,"general"}</definedName>
    <definedName name="wwded3" localSheetId="12" hidden="1">{"via1",#N/A,TRUE,"general";"via2",#N/A,TRUE,"general";"via3",#N/A,TRUE,"general"}</definedName>
    <definedName name="wwded3" hidden="1">{"via1",#N/A,TRUE,"general";"via2",#N/A,TRUE,"general";"via3",#N/A,TRUE,"general"}</definedName>
    <definedName name="wwqwq" localSheetId="9" hidden="1">{#N/A,#N/A,TRUE,"INGENIERIA";#N/A,#N/A,TRUE,"COMPRAS";#N/A,#N/A,TRUE,"DIRECCION";#N/A,#N/A,TRUE,"RESUMEN"}</definedName>
    <definedName name="wwqwq" localSheetId="5" hidden="1">{#N/A,#N/A,TRUE,"INGENIERIA";#N/A,#N/A,TRUE,"COMPRAS";#N/A,#N/A,TRUE,"DIRECCION";#N/A,#N/A,TRUE,"RESUMEN"}</definedName>
    <definedName name="wwqwq" localSheetId="10" hidden="1">{#N/A,#N/A,TRUE,"INGENIERIA";#N/A,#N/A,TRUE,"COMPRAS";#N/A,#N/A,TRUE,"DIRECCION";#N/A,#N/A,TRUE,"RESUMEN"}</definedName>
    <definedName name="wwqwq" localSheetId="6" hidden="1">{#N/A,#N/A,TRUE,"INGENIERIA";#N/A,#N/A,TRUE,"COMPRAS";#N/A,#N/A,TRUE,"DIRECCION";#N/A,#N/A,TRUE,"RESUMEN"}</definedName>
    <definedName name="wwqwq" localSheetId="13" hidden="1">{#N/A,#N/A,TRUE,"INGENIERIA";#N/A,#N/A,TRUE,"COMPRAS";#N/A,#N/A,TRUE,"DIRECCION";#N/A,#N/A,TRUE,"RESUMEN"}</definedName>
    <definedName name="wwqwq" localSheetId="12" hidden="1">{#N/A,#N/A,TRUE,"INGENIERIA";#N/A,#N/A,TRUE,"COMPRAS";#N/A,#N/A,TRUE,"DIRECCION";#N/A,#N/A,TRUE,"RESUMEN"}</definedName>
    <definedName name="wwqwq" hidden="1">{#N/A,#N/A,TRUE,"INGENIERIA";#N/A,#N/A,TRUE,"COMPRAS";#N/A,#N/A,TRUE,"DIRECCION";#N/A,#N/A,TRUE,"RESUMEN"}</definedName>
    <definedName name="www" localSheetId="9">#REF!</definedName>
    <definedName name="www" localSheetId="5">#REF!</definedName>
    <definedName name="www" localSheetId="10">#REF!</definedName>
    <definedName name="www" localSheetId="6">#REF!</definedName>
    <definedName name="www" localSheetId="13">#REF!</definedName>
    <definedName name="www" localSheetId="12">#REF!</definedName>
    <definedName name="WWW">#REF!</definedName>
    <definedName name="wwwwe" localSheetId="9" hidden="1">{"TAB1",#N/A,TRUE,"GENERAL";"TAB2",#N/A,TRUE,"GENERAL";"TAB3",#N/A,TRUE,"GENERAL";"TAB4",#N/A,TRUE,"GENERAL";"TAB5",#N/A,TRUE,"GENERAL"}</definedName>
    <definedName name="wwwwe" localSheetId="5"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2" hidden="1">{"TAB1",#N/A,TRUE,"GENERAL";"TAB2",#N/A,TRUE,"GENERAL";"TAB3",#N/A,TRUE,"GENERAL";"TAB4",#N/A,TRUE,"GENERAL";"TAB5",#N/A,TRUE,"GENERAL"}</definedName>
    <definedName name="wwwwe" hidden="1">{"TAB1",#N/A,TRUE,"GENERAL";"TAB2",#N/A,TRUE,"GENERAL";"TAB3",#N/A,TRUE,"GENERAL";"TAB4",#N/A,TRUE,"GENERAL";"TAB5",#N/A,TRUE,"GENERAL"}</definedName>
    <definedName name="wwwwwwwwww" localSheetId="9">#REF!</definedName>
    <definedName name="wwwwwwwwww" localSheetId="5">#REF!</definedName>
    <definedName name="wwwwwwwwww" localSheetId="10">#REF!</definedName>
    <definedName name="wwwwwwwwww" localSheetId="6">#REF!</definedName>
    <definedName name="wwwwwwwwww" localSheetId="13">#REF!</definedName>
    <definedName name="wwwwwwwwww" localSheetId="12">#REF!</definedName>
    <definedName name="wwwwwwwwww">#REF!</definedName>
    <definedName name="wwwwwwwwwwww" localSheetId="9">#REF!</definedName>
    <definedName name="wwwwwwwwwwww" localSheetId="5">#REF!</definedName>
    <definedName name="wwwwwwwwwwww" localSheetId="10">#REF!</definedName>
    <definedName name="wwwwwwwwwwww" localSheetId="6">#REF!</definedName>
    <definedName name="wwwwwwwwwwww" localSheetId="13">#REF!</definedName>
    <definedName name="wwwwwwwwwwww" localSheetId="12">#REF!</definedName>
    <definedName name="wwwwwwwwwwww">#REF!</definedName>
    <definedName name="wyty" localSheetId="9" hidden="1">{"via1",#N/A,TRUE,"general";"via2",#N/A,TRUE,"general";"via3",#N/A,TRUE,"general"}</definedName>
    <definedName name="wyty" localSheetId="5" hidden="1">{"via1",#N/A,TRUE,"general";"via2",#N/A,TRUE,"general";"via3",#N/A,TRUE,"general"}</definedName>
    <definedName name="wyty" localSheetId="10" hidden="1">{"via1",#N/A,TRUE,"general";"via2",#N/A,TRUE,"general";"via3",#N/A,TRUE,"general"}</definedName>
    <definedName name="wyty" localSheetId="6" hidden="1">{"via1",#N/A,TRUE,"general";"via2",#N/A,TRUE,"general";"via3",#N/A,TRUE,"general"}</definedName>
    <definedName name="wyty" localSheetId="13" hidden="1">{"via1",#N/A,TRUE,"general";"via2",#N/A,TRUE,"general";"via3",#N/A,TRUE,"general"}</definedName>
    <definedName name="wyty" localSheetId="12" hidden="1">{"via1",#N/A,TRUE,"general";"via2",#N/A,TRUE,"general";"via3",#N/A,TRUE,"general"}</definedName>
    <definedName name="wyty" hidden="1">{"via1",#N/A,TRUE,"general";"via2",#N/A,TRUE,"general";"via3",#N/A,TRUE,"general"}</definedName>
    <definedName name="x" localSheetId="9">#REF!</definedName>
    <definedName name="x" localSheetId="5">#REF!</definedName>
    <definedName name="x" localSheetId="10">#REF!</definedName>
    <definedName name="x" localSheetId="6">#REF!</definedName>
    <definedName name="x" localSheetId="13">#REF!</definedName>
    <definedName name="x" localSheetId="12">#REF!</definedName>
    <definedName name="x">#REF!</definedName>
    <definedName name="xb" localSheetId="9">#REF!</definedName>
    <definedName name="xb" localSheetId="5">#REF!</definedName>
    <definedName name="xb" localSheetId="10">#REF!</definedName>
    <definedName name="xb" localSheetId="6">#REF!</definedName>
    <definedName name="xb" localSheetId="13">#REF!</definedName>
    <definedName name="xb" localSheetId="12">#REF!</definedName>
    <definedName name="xb">#REF!</definedName>
    <definedName name="xcbvbs" localSheetId="9"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2" hidden="1">{"TAB1",#N/A,TRUE,"GENERAL";"TAB2",#N/A,TRUE,"GENERAL";"TAB3",#N/A,TRUE,"GENERAL";"TAB4",#N/A,TRUE,"GENERAL";"TAB5",#N/A,TRUE,"GENERAL"}</definedName>
    <definedName name="xcbvbs" hidden="1">{"TAB1",#N/A,TRUE,"GENERAL";"TAB2",#N/A,TRUE,"GENERAL";"TAB3",#N/A,TRUE,"GENERAL";"TAB4",#N/A,TRUE,"GENERAL";"TAB5",#N/A,TRUE,"GENERAL"}</definedName>
    <definedName name="xfgf" localSheetId="9">#REF!</definedName>
    <definedName name="xfgf" localSheetId="5">#REF!</definedName>
    <definedName name="xfgf" localSheetId="10">#REF!</definedName>
    <definedName name="xfgf" localSheetId="6">#REF!</definedName>
    <definedName name="xfgf" localSheetId="13">#REF!</definedName>
    <definedName name="xfgf" localSheetId="12">#REF!</definedName>
    <definedName name="xfgf">#REF!</definedName>
    <definedName name="XMesCalidades" localSheetId="12">#REF!</definedName>
    <definedName name="XMesCalidades">#REF!</definedName>
    <definedName name="XMesNoFacturables" localSheetId="12">#REF!</definedName>
    <definedName name="XMesNoFacturables">#REF!</definedName>
    <definedName name="XMesPersonalPromedio" localSheetId="12">#REF!</definedName>
    <definedName name="XMesPersonalPromedio">#REF!</definedName>
    <definedName name="XMesProfesionales" localSheetId="12">#REF!</definedName>
    <definedName name="XMesProfesionales">#REF!</definedName>
    <definedName name="XMesTecnicos" localSheetId="12">#REF!</definedName>
    <definedName name="XMesTecnicos">#REF!</definedName>
    <definedName name="xo" localSheetId="9">#REF!</definedName>
    <definedName name="xo" localSheetId="5">#REF!</definedName>
    <definedName name="xo" localSheetId="10">#REF!</definedName>
    <definedName name="xo" localSheetId="6">#REF!</definedName>
    <definedName name="xo" localSheetId="13">#REF!</definedName>
    <definedName name="xo" localSheetId="12">#REF!</definedName>
    <definedName name="xo">#REF!</definedName>
    <definedName name="xsxs" localSheetId="9" hidden="1">{"TAB1",#N/A,TRUE,"GENERAL";"TAB2",#N/A,TRUE,"GENERAL";"TAB3",#N/A,TRUE,"GENERAL";"TAB4",#N/A,TRUE,"GENERAL";"TAB5",#N/A,TRUE,"GENERAL"}</definedName>
    <definedName name="xsxs" localSheetId="5" hidden="1">{"TAB1",#N/A,TRUE,"GENERAL";"TAB2",#N/A,TRUE,"GENERAL";"TAB3",#N/A,TRUE,"GENERAL";"TAB4",#N/A,TRUE,"GENERAL";"TAB5",#N/A,TRUE,"GENERAL"}</definedName>
    <definedName name="xsxs" localSheetId="10" hidden="1">{"TAB1",#N/A,TRUE,"GENERAL";"TAB2",#N/A,TRUE,"GENERAL";"TAB3",#N/A,TRUE,"GENERAL";"TAB4",#N/A,TRUE,"GENERAL";"TAB5",#N/A,TRUE,"GENERAL"}</definedName>
    <definedName name="xsxs" localSheetId="6" hidden="1">{"TAB1",#N/A,TRUE,"GENERAL";"TAB2",#N/A,TRUE,"GENERAL";"TAB3",#N/A,TRUE,"GENERAL";"TAB4",#N/A,TRUE,"GENERAL";"TAB5",#N/A,TRUE,"GENERAL"}</definedName>
    <definedName name="xsxs" localSheetId="13" hidden="1">{"TAB1",#N/A,TRUE,"GENERAL";"TAB2",#N/A,TRUE,"GENERAL";"TAB3",#N/A,TRUE,"GENERAL";"TAB4",#N/A,TRUE,"GENERAL";"TAB5",#N/A,TRUE,"GENERAL"}</definedName>
    <definedName name="xsxs" localSheetId="12" hidden="1">{"TAB1",#N/A,TRUE,"GENERAL";"TAB2",#N/A,TRUE,"GENERAL";"TAB3",#N/A,TRUE,"GENERAL";"TAB4",#N/A,TRUE,"GENERAL";"TAB5",#N/A,TRUE,"GENERAL"}</definedName>
    <definedName name="xsxs" hidden="1">{"TAB1",#N/A,TRUE,"GENERAL";"TAB2",#N/A,TRUE,"GENERAL";"TAB3",#N/A,TRUE,"GENERAL";"TAB4",#N/A,TRUE,"GENERAL";"TAB5",#N/A,TRUE,"GENERAL"}</definedName>
    <definedName name="xvrcsdrasxz" localSheetId="9">#REF!</definedName>
    <definedName name="xvrcsdrasxz" localSheetId="5">#REF!</definedName>
    <definedName name="xvrcsdrasxz" localSheetId="10">#REF!</definedName>
    <definedName name="xvrcsdrasxz" localSheetId="6">#REF!</definedName>
    <definedName name="xvrcsdrasxz" localSheetId="13">#REF!</definedName>
    <definedName name="xvrcsdrasxz" localSheetId="12">#REF!</definedName>
    <definedName name="xvrcsdrasxz">#REF!</definedName>
    <definedName name="xx" localSheetId="9">#REF!</definedName>
    <definedName name="xx" localSheetId="5">#REF!</definedName>
    <definedName name="xx" localSheetId="10">#REF!</definedName>
    <definedName name="xx" localSheetId="6">#REF!</definedName>
    <definedName name="xx" localSheetId="13">#REF!</definedName>
    <definedName name="xx" localSheetId="12">#REF!</definedName>
    <definedName name="xx">#REF!</definedName>
    <definedName name="XX_51" localSheetId="9">#REF!</definedName>
    <definedName name="XX_51" localSheetId="5">#REF!</definedName>
    <definedName name="XX_51" localSheetId="10">#REF!</definedName>
    <definedName name="XX_51" localSheetId="6">#REF!</definedName>
    <definedName name="XX_51" localSheetId="13">#REF!</definedName>
    <definedName name="XX_51" localSheetId="12">#REF!</definedName>
    <definedName name="XX_51">#REF!</definedName>
    <definedName name="xxfg" localSheetId="9" hidden="1">{"via1",#N/A,TRUE,"general";"via2",#N/A,TRUE,"general";"via3",#N/A,TRUE,"general"}</definedName>
    <definedName name="xxfg" localSheetId="5" hidden="1">{"via1",#N/A,TRUE,"general";"via2",#N/A,TRUE,"general";"via3",#N/A,TRUE,"general"}</definedName>
    <definedName name="xxfg" localSheetId="10" hidden="1">{"via1",#N/A,TRUE,"general";"via2",#N/A,TRUE,"general";"via3",#N/A,TRUE,"general"}</definedName>
    <definedName name="xxfg" localSheetId="6" hidden="1">{"via1",#N/A,TRUE,"general";"via2",#N/A,TRUE,"general";"via3",#N/A,TRUE,"general"}</definedName>
    <definedName name="xxfg" localSheetId="13" hidden="1">{"via1",#N/A,TRUE,"general";"via2",#N/A,TRUE,"general";"via3",#N/A,TRUE,"general"}</definedName>
    <definedName name="xxfg" localSheetId="12" hidden="1">{"via1",#N/A,TRUE,"general";"via2",#N/A,TRUE,"general";"via3",#N/A,TRUE,"general"}</definedName>
    <definedName name="xxfg" hidden="1">{"via1",#N/A,TRUE,"general";"via2",#N/A,TRUE,"general";"via3",#N/A,TRUE,"general"}</definedName>
    <definedName name="XXX" localSheetId="9">#REF!</definedName>
    <definedName name="XXX" localSheetId="5">#REF!</definedName>
    <definedName name="XXX" localSheetId="10">#REF!</definedName>
    <definedName name="XXX" localSheetId="6">#REF!</definedName>
    <definedName name="XXX" localSheetId="13">#REF!</definedName>
    <definedName name="XXX" localSheetId="12">#REF!</definedName>
    <definedName name="XXX">#REF!</definedName>
    <definedName name="XXXX" localSheetId="9">#REF!</definedName>
    <definedName name="XXXX" localSheetId="5">#REF!</definedName>
    <definedName name="XXXX" localSheetId="10">#REF!</definedName>
    <definedName name="XXXX" localSheetId="6">#REF!</definedName>
    <definedName name="XXXX" localSheetId="13">#REF!</definedName>
    <definedName name="XXXX" localSheetId="12">#REF!</definedName>
    <definedName name="xxxx">#REF!</definedName>
    <definedName name="xxxxx" localSheetId="9">#REF!</definedName>
    <definedName name="xxxxx" localSheetId="5">#REF!</definedName>
    <definedName name="xxxxx" localSheetId="10">#REF!</definedName>
    <definedName name="xxxxx" localSheetId="6">#REF!</definedName>
    <definedName name="xxxxx" localSheetId="13">#REF!</definedName>
    <definedName name="xxxxx" localSheetId="12">#REF!</definedName>
    <definedName name="xxxxx">#REF!</definedName>
    <definedName name="xxxxxds" localSheetId="9" hidden="1">{"via1",#N/A,TRUE,"general";"via2",#N/A,TRUE,"general";"via3",#N/A,TRUE,"general"}</definedName>
    <definedName name="xxxxxds" localSheetId="5" hidden="1">{"via1",#N/A,TRUE,"general";"via2",#N/A,TRUE,"general";"via3",#N/A,TRUE,"general"}</definedName>
    <definedName name="xxxxxds" localSheetId="10" hidden="1">{"via1",#N/A,TRUE,"general";"via2",#N/A,TRUE,"general";"via3",#N/A,TRUE,"general"}</definedName>
    <definedName name="xxxxxds" localSheetId="6" hidden="1">{"via1",#N/A,TRUE,"general";"via2",#N/A,TRUE,"general";"via3",#N/A,TRUE,"general"}</definedName>
    <definedName name="xxxxxds" localSheetId="13" hidden="1">{"via1",#N/A,TRUE,"general";"via2",#N/A,TRUE,"general";"via3",#N/A,TRUE,"general"}</definedName>
    <definedName name="xxxxxds" localSheetId="12" hidden="1">{"via1",#N/A,TRUE,"general";"via2",#N/A,TRUE,"general";"via3",#N/A,TRUE,"general"}</definedName>
    <definedName name="xxxxxds" hidden="1">{"via1",#N/A,TRUE,"general";"via2",#N/A,TRUE,"general";"via3",#N/A,TRUE,"general"}</definedName>
    <definedName name="XXXXXXXXXX" localSheetId="9">#REF!</definedName>
    <definedName name="XXXXXXXXXX" localSheetId="5">#REF!</definedName>
    <definedName name="XXXXXXXXXX" localSheetId="10">#REF!</definedName>
    <definedName name="XXXXXXXXXX" localSheetId="6">#REF!</definedName>
    <definedName name="XXXXXXXXXX" localSheetId="13">#REF!</definedName>
    <definedName name="XXXXXXXXXX" localSheetId="12">#REF!</definedName>
    <definedName name="XXXXXXXXXX">#REF!</definedName>
    <definedName name="xxxxxxxxxx29" localSheetId="9" hidden="1">{"via1",#N/A,TRUE,"general";"via2",#N/A,TRUE,"general";"via3",#N/A,TRUE,"general"}</definedName>
    <definedName name="xxxxxxxxxx29" localSheetId="5" hidden="1">{"via1",#N/A,TRUE,"general";"via2",#N/A,TRUE,"general";"via3",#N/A,TRUE,"general"}</definedName>
    <definedName name="xxxxxxxxxx29" localSheetId="10" hidden="1">{"via1",#N/A,TRUE,"general";"via2",#N/A,TRUE,"general";"via3",#N/A,TRUE,"general"}</definedName>
    <definedName name="xxxxxxxxxx29" localSheetId="6" hidden="1">{"via1",#N/A,TRUE,"general";"via2",#N/A,TRUE,"general";"via3",#N/A,TRUE,"general"}</definedName>
    <definedName name="xxxxxxxxxx29" localSheetId="13" hidden="1">{"via1",#N/A,TRUE,"general";"via2",#N/A,TRUE,"general";"via3",#N/A,TRUE,"general"}</definedName>
    <definedName name="xxxxxxxxxx29" localSheetId="12" hidden="1">{"via1",#N/A,TRUE,"general";"via2",#N/A,TRUE,"general";"via3",#N/A,TRUE,"general"}</definedName>
    <definedName name="xxxxxxxxxx29" hidden="1">{"via1",#N/A,TRUE,"general";"via2",#N/A,TRUE,"general";"via3",#N/A,TRUE,"general"}</definedName>
    <definedName name="XXXXXXXXXXXX" localSheetId="9">#REF!</definedName>
    <definedName name="XXXXXXXXXXXX" localSheetId="5">#REF!</definedName>
    <definedName name="XXXXXXXXXXXX" localSheetId="10">#REF!</definedName>
    <definedName name="XXXXXXXXXXXX" localSheetId="6">#REF!</definedName>
    <definedName name="XXXXXXXXXXXX" localSheetId="13">#REF!</definedName>
    <definedName name="XXXXXXXXXXXX" localSheetId="12">#REF!</definedName>
    <definedName name="XXXXXXXXXXXX">#REF!</definedName>
    <definedName name="xyz" localSheetId="9" hidden="1">#REF!</definedName>
    <definedName name="xyz" localSheetId="5" hidden="1">#REF!</definedName>
    <definedName name="xyz" localSheetId="10" hidden="1">#REF!</definedName>
    <definedName name="xyz" localSheetId="6" hidden="1">#REF!</definedName>
    <definedName name="xyz" localSheetId="13" hidden="1">#REF!</definedName>
    <definedName name="xyz" localSheetId="12" hidden="1">#REF!</definedName>
    <definedName name="xyz" hidden="1">#REF!</definedName>
    <definedName name="xzczxczxc" localSheetId="9">#REF!</definedName>
    <definedName name="xzczxczxc" localSheetId="5">#REF!</definedName>
    <definedName name="xzczxczxc" localSheetId="10">#REF!</definedName>
    <definedName name="xzczxczxc" localSheetId="6">#REF!</definedName>
    <definedName name="xzczxczxc" localSheetId="13">#REF!</definedName>
    <definedName name="xzczxczxc" localSheetId="12">#REF!</definedName>
    <definedName name="xzczxczxc">#REF!</definedName>
    <definedName name="XZXZV" localSheetId="9" hidden="1">{"via1",#N/A,TRUE,"general";"via2",#N/A,TRUE,"general";"via3",#N/A,TRUE,"general"}</definedName>
    <definedName name="XZXZV" localSheetId="5" hidden="1">{"via1",#N/A,TRUE,"general";"via2",#N/A,TRUE,"general";"via3",#N/A,TRUE,"general"}</definedName>
    <definedName name="XZXZV" localSheetId="10" hidden="1">{"via1",#N/A,TRUE,"general";"via2",#N/A,TRUE,"general";"via3",#N/A,TRUE,"general"}</definedName>
    <definedName name="XZXZV" localSheetId="6" hidden="1">{"via1",#N/A,TRUE,"general";"via2",#N/A,TRUE,"general";"via3",#N/A,TRUE,"general"}</definedName>
    <definedName name="XZXZV" localSheetId="13" hidden="1">{"via1",#N/A,TRUE,"general";"via2",#N/A,TRUE,"general";"via3",#N/A,TRUE,"general"}</definedName>
    <definedName name="XZXZV" localSheetId="12" hidden="1">{"via1",#N/A,TRUE,"general";"via2",#N/A,TRUE,"general";"via3",#N/A,TRUE,"general"}</definedName>
    <definedName name="XZXZV" hidden="1">{"via1",#N/A,TRUE,"general";"via2",#N/A,TRUE,"general";"via3",#N/A,TRUE,"general"}</definedName>
    <definedName name="y" localSheetId="9" hidden="1">{"via1",#N/A,TRUE,"general";"via2",#N/A,TRUE,"general";"via3",#N/A,TRUE,"general"}</definedName>
    <definedName name="y" localSheetId="5" hidden="1">{"via1",#N/A,TRUE,"general";"via2",#N/A,TRUE,"general";"via3",#N/A,TRUE,"general"}</definedName>
    <definedName name="y" localSheetId="10" hidden="1">{"via1",#N/A,TRUE,"general";"via2",#N/A,TRUE,"general";"via3",#N/A,TRUE,"general"}</definedName>
    <definedName name="y" localSheetId="6" hidden="1">{"via1",#N/A,TRUE,"general";"via2",#N/A,TRUE,"general";"via3",#N/A,TRUE,"general"}</definedName>
    <definedName name="y" localSheetId="13" hidden="1">{"via1",#N/A,TRUE,"general";"via2",#N/A,TRUE,"general";"via3",#N/A,TRUE,"general"}</definedName>
    <definedName name="y" localSheetId="12" hidden="1">{"via1",#N/A,TRUE,"general";"via2",#N/A,TRUE,"general";"via3",#N/A,TRUE,"general"}</definedName>
    <definedName name="y">#REF!</definedName>
    <definedName name="y6y6" localSheetId="9" hidden="1">{"via1",#N/A,TRUE,"general";"via2",#N/A,TRUE,"general";"via3",#N/A,TRUE,"general"}</definedName>
    <definedName name="y6y6" localSheetId="5" hidden="1">{"via1",#N/A,TRUE,"general";"via2",#N/A,TRUE,"general";"via3",#N/A,TRUE,"general"}</definedName>
    <definedName name="y6y6" localSheetId="10" hidden="1">{"via1",#N/A,TRUE,"general";"via2",#N/A,TRUE,"general";"via3",#N/A,TRUE,"general"}</definedName>
    <definedName name="y6y6" localSheetId="6" hidden="1">{"via1",#N/A,TRUE,"general";"via2",#N/A,TRUE,"general";"via3",#N/A,TRUE,"general"}</definedName>
    <definedName name="y6y6" localSheetId="13" hidden="1">{"via1",#N/A,TRUE,"general";"via2",#N/A,TRUE,"general";"via3",#N/A,TRUE,"general"}</definedName>
    <definedName name="y6y6" localSheetId="12" hidden="1">{"via1",#N/A,TRUE,"general";"via2",#N/A,TRUE,"general";"via3",#N/A,TRUE,"general"}</definedName>
    <definedName name="y6y6" hidden="1">{"via1",#N/A,TRUE,"general";"via2",#N/A,TRUE,"general";"via3",#N/A,TRUE,"general"}</definedName>
    <definedName name="year" localSheetId="9">#REF!</definedName>
    <definedName name="year" localSheetId="5">#REF!</definedName>
    <definedName name="year" localSheetId="10">#REF!</definedName>
    <definedName name="year" localSheetId="6">#REF!</definedName>
    <definedName name="year" localSheetId="13">#REF!</definedName>
    <definedName name="year" localSheetId="12">#REF!</definedName>
    <definedName name="year">#REF!</definedName>
    <definedName name="yery" localSheetId="9" hidden="1">{"via1",#N/A,TRUE,"general";"via2",#N/A,TRUE,"general";"via3",#N/A,TRUE,"general"}</definedName>
    <definedName name="yery" localSheetId="5" hidden="1">{"via1",#N/A,TRUE,"general";"via2",#N/A,TRUE,"general";"via3",#N/A,TRUE,"general"}</definedName>
    <definedName name="yery" localSheetId="10" hidden="1">{"via1",#N/A,TRUE,"general";"via2",#N/A,TRUE,"general";"via3",#N/A,TRUE,"general"}</definedName>
    <definedName name="yery" localSheetId="6" hidden="1">{"via1",#N/A,TRUE,"general";"via2",#N/A,TRUE,"general";"via3",#N/A,TRUE,"general"}</definedName>
    <definedName name="yery" localSheetId="13" hidden="1">{"via1",#N/A,TRUE,"general";"via2",#N/A,TRUE,"general";"via3",#N/A,TRUE,"general"}</definedName>
    <definedName name="yery" localSheetId="12" hidden="1">{"via1",#N/A,TRUE,"general";"via2",#N/A,TRUE,"general";"via3",#N/A,TRUE,"general"}</definedName>
    <definedName name="yery" hidden="1">{"via1",#N/A,TRUE,"general";"via2",#N/A,TRUE,"general";"via3",#N/A,TRUE,"general"}</definedName>
    <definedName name="YESO" localSheetId="9">#REF!</definedName>
    <definedName name="YESO" localSheetId="5">#REF!</definedName>
    <definedName name="YESO" localSheetId="10">#REF!</definedName>
    <definedName name="YESO" localSheetId="6">#REF!</definedName>
    <definedName name="YESO" localSheetId="13">#REF!</definedName>
    <definedName name="YESO" localSheetId="12">#REF!</definedName>
    <definedName name="YESO">#REF!</definedName>
    <definedName name="yhy" localSheetId="9" hidden="1">{"TAB1",#N/A,TRUE,"GENERAL";"TAB2",#N/A,TRUE,"GENERAL";"TAB3",#N/A,TRUE,"GENERAL";"TAB4",#N/A,TRUE,"GENERAL";"TAB5",#N/A,TRUE,"GENERAL"}</definedName>
    <definedName name="yhy" localSheetId="5" hidden="1">{"TAB1",#N/A,TRUE,"GENERAL";"TAB2",#N/A,TRUE,"GENERAL";"TAB3",#N/A,TRUE,"GENERAL";"TAB4",#N/A,TRUE,"GENERAL";"TAB5",#N/A,TRUE,"GENERAL"}</definedName>
    <definedName name="yhy" localSheetId="10" hidden="1">{"TAB1",#N/A,TRUE,"GENERAL";"TAB2",#N/A,TRUE,"GENERAL";"TAB3",#N/A,TRUE,"GENERAL";"TAB4",#N/A,TRUE,"GENERAL";"TAB5",#N/A,TRUE,"GENERAL"}</definedName>
    <definedName name="yhy" localSheetId="6" hidden="1">{"TAB1",#N/A,TRUE,"GENERAL";"TAB2",#N/A,TRUE,"GENERAL";"TAB3",#N/A,TRUE,"GENERAL";"TAB4",#N/A,TRUE,"GENERAL";"TAB5",#N/A,TRUE,"GENERAL"}</definedName>
    <definedName name="yhy" localSheetId="13" hidden="1">{"TAB1",#N/A,TRUE,"GENERAL";"TAB2",#N/A,TRUE,"GENERAL";"TAB3",#N/A,TRUE,"GENERAL";"TAB4",#N/A,TRUE,"GENERAL";"TAB5",#N/A,TRUE,"GENERAL"}</definedName>
    <definedName name="yhy" localSheetId="12" hidden="1">{"TAB1",#N/A,TRUE,"GENERAL";"TAB2",#N/A,TRUE,"GENERAL";"TAB3",#N/A,TRUE,"GENERAL";"TAB4",#N/A,TRUE,"GENERAL";"TAB5",#N/A,TRUE,"GENERAL"}</definedName>
    <definedName name="yhy" hidden="1">{"TAB1",#N/A,TRUE,"GENERAL";"TAB2",#N/A,TRUE,"GENERAL";"TAB3",#N/A,TRUE,"GENERAL";"TAB4",#N/A,TRUE,"GENERAL";"TAB5",#N/A,TRUE,"GENERAL"}</definedName>
    <definedName name="yjyj" localSheetId="9" hidden="1">{"TAB1",#N/A,TRUE,"GENERAL";"TAB2",#N/A,TRUE,"GENERAL";"TAB3",#N/A,TRUE,"GENERAL";"TAB4",#N/A,TRUE,"GENERAL";"TAB5",#N/A,TRUE,"GENERAL"}</definedName>
    <definedName name="yjyj" localSheetId="5" hidden="1">{"TAB1",#N/A,TRUE,"GENERAL";"TAB2",#N/A,TRUE,"GENERAL";"TAB3",#N/A,TRUE,"GENERAL";"TAB4",#N/A,TRUE,"GENERAL";"TAB5",#N/A,TRUE,"GENERAL"}</definedName>
    <definedName name="yjyj" localSheetId="10" hidden="1">{"TAB1",#N/A,TRUE,"GENERAL";"TAB2",#N/A,TRUE,"GENERAL";"TAB3",#N/A,TRUE,"GENERAL";"TAB4",#N/A,TRUE,"GENERAL";"TAB5",#N/A,TRUE,"GENERAL"}</definedName>
    <definedName name="yjyj" localSheetId="6" hidden="1">{"TAB1",#N/A,TRUE,"GENERAL";"TAB2",#N/A,TRUE,"GENERAL";"TAB3",#N/A,TRUE,"GENERAL";"TAB4",#N/A,TRUE,"GENERAL";"TAB5",#N/A,TRUE,"GENERAL"}</definedName>
    <definedName name="yjyj" localSheetId="13" hidden="1">{"TAB1",#N/A,TRUE,"GENERAL";"TAB2",#N/A,TRUE,"GENERAL";"TAB3",#N/A,TRUE,"GENERAL";"TAB4",#N/A,TRUE,"GENERAL";"TAB5",#N/A,TRUE,"GENERAL"}</definedName>
    <definedName name="yjyj" localSheetId="12" hidden="1">{"TAB1",#N/A,TRUE,"GENERAL";"TAB2",#N/A,TRUE,"GENERAL";"TAB3",#N/A,TRUE,"GENERAL";"TAB4",#N/A,TRUE,"GENERAL";"TAB5",#N/A,TRUE,"GENERAL"}</definedName>
    <definedName name="yjyj" hidden="1">{"TAB1",#N/A,TRUE,"GENERAL";"TAB2",#N/A,TRUE,"GENERAL";"TAB3",#N/A,TRUE,"GENERAL";"TAB4",#N/A,TRUE,"GENERAL";"TAB5",#N/A,TRUE,"GENERAL"}</definedName>
    <definedName name="yn" localSheetId="9">#REF!</definedName>
    <definedName name="yn" localSheetId="5">#REF!</definedName>
    <definedName name="yn" localSheetId="10">#REF!</definedName>
    <definedName name="yn" localSheetId="6">#REF!</definedName>
    <definedName name="yn" localSheetId="13">#REF!</definedName>
    <definedName name="yn" localSheetId="12">#REF!</definedName>
    <definedName name="yn">#REF!</definedName>
    <definedName name="yrey" localSheetId="9" hidden="1">{"via1",#N/A,TRUE,"general";"via2",#N/A,TRUE,"general";"via3",#N/A,TRUE,"general"}</definedName>
    <definedName name="yrey" localSheetId="5" hidden="1">{"via1",#N/A,TRUE,"general";"via2",#N/A,TRUE,"general";"via3",#N/A,TRUE,"general"}</definedName>
    <definedName name="yrey" localSheetId="10" hidden="1">{"via1",#N/A,TRUE,"general";"via2",#N/A,TRUE,"general";"via3",#N/A,TRUE,"general"}</definedName>
    <definedName name="yrey" localSheetId="6" hidden="1">{"via1",#N/A,TRUE,"general";"via2",#N/A,TRUE,"general";"via3",#N/A,TRUE,"general"}</definedName>
    <definedName name="yrey" localSheetId="13" hidden="1">{"via1",#N/A,TRUE,"general";"via2",#N/A,TRUE,"general";"via3",#N/A,TRUE,"general"}</definedName>
    <definedName name="yrey" localSheetId="12"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5" hidden="1">{"via1",#N/A,TRUE,"general";"via2",#N/A,TRUE,"general";"via3",#N/A,TRUE,"general"}</definedName>
    <definedName name="yry" localSheetId="10" hidden="1">{"via1",#N/A,TRUE,"general";"via2",#N/A,TRUE,"general";"via3",#N/A,TRUE,"general"}</definedName>
    <definedName name="yry" localSheetId="6" hidden="1">{"via1",#N/A,TRUE,"general";"via2",#N/A,TRUE,"general";"via3",#N/A,TRUE,"general"}</definedName>
    <definedName name="yry" localSheetId="13" hidden="1">{"via1",#N/A,TRUE,"general";"via2",#N/A,TRUE,"general";"via3",#N/A,TRUE,"general"}</definedName>
    <definedName name="yry" localSheetId="12" hidden="1">{"via1",#N/A,TRUE,"general";"via2",#N/A,TRUE,"general";"via3",#N/A,TRUE,"general"}</definedName>
    <definedName name="yry" hidden="1">{"via1",#N/A,TRUE,"general";"via2",#N/A,TRUE,"general";"via3",#N/A,TRUE,"general"}</definedName>
    <definedName name="YTD.ROM1_PercentFed" localSheetId="9">#REF!</definedName>
    <definedName name="YTD.ROM1_PercentFed" localSheetId="5">#REF!</definedName>
    <definedName name="YTD.ROM1_PercentFed" localSheetId="10">#REF!</definedName>
    <definedName name="YTD.ROM1_PercentFed" localSheetId="6">#REF!</definedName>
    <definedName name="YTD.ROM1_PercentFed" localSheetId="13">#REF!</definedName>
    <definedName name="YTD.ROM1_PercentFed" localSheetId="12">#REF!</definedName>
    <definedName name="YTD.ROM1_PercentFed">#REF!</definedName>
    <definedName name="YTD.ROM2_PercentFed" localSheetId="9">#REF!</definedName>
    <definedName name="YTD.ROM2_PercentFed" localSheetId="5">#REF!</definedName>
    <definedName name="YTD.ROM2_PercentFed" localSheetId="10">#REF!</definedName>
    <definedName name="YTD.ROM2_PercentFed" localSheetId="6">#REF!</definedName>
    <definedName name="YTD.ROM2_PercentFed" localSheetId="13">#REF!</definedName>
    <definedName name="YTD.ROM2_PercentFed" localSheetId="12">#REF!</definedName>
    <definedName name="YTD.ROM2_PercentFed">#REF!</definedName>
    <definedName name="YTD.ROM3_PercentFed" localSheetId="9">#REF!</definedName>
    <definedName name="YTD.ROM3_PercentFed" localSheetId="5">#REF!</definedName>
    <definedName name="YTD.ROM3_PercentFed" localSheetId="10">#REF!</definedName>
    <definedName name="YTD.ROM3_PercentFed" localSheetId="6">#REF!</definedName>
    <definedName name="YTD.ROM3_PercentFed" localSheetId="13">#REF!</definedName>
    <definedName name="YTD.ROM3_PercentFed" localSheetId="12">#REF!</definedName>
    <definedName name="YTD.ROM3_PercentFed">#REF!</definedName>
    <definedName name="YTD.ROM4_PercentFed" localSheetId="9">#REF!</definedName>
    <definedName name="YTD.ROM4_PercentFed" localSheetId="5">#REF!</definedName>
    <definedName name="YTD.ROM4_PercentFed" localSheetId="10">#REF!</definedName>
    <definedName name="YTD.ROM4_PercentFed" localSheetId="6">#REF!</definedName>
    <definedName name="YTD.ROM4_PercentFed" localSheetId="13">#REF!</definedName>
    <definedName name="YTD.ROM4_PercentFed" localSheetId="12">#REF!</definedName>
    <definedName name="YTD.ROM4_PercentFed">#REF!</definedName>
    <definedName name="YTD.ROM5_PercentFed" localSheetId="9">#REF!</definedName>
    <definedName name="YTD.ROM5_PercentFed" localSheetId="5">#REF!</definedName>
    <definedName name="YTD.ROM5_PercentFed" localSheetId="10">#REF!</definedName>
    <definedName name="YTD.ROM5_PercentFed" localSheetId="6">#REF!</definedName>
    <definedName name="YTD.ROM5_PercentFed" localSheetId="13">#REF!</definedName>
    <definedName name="YTD.ROM5_PercentFed" localSheetId="12">#REF!</definedName>
    <definedName name="YTD.ROM5_PercentFed">#REF!</definedName>
    <definedName name="YTD_Days" localSheetId="9">#REF!</definedName>
    <definedName name="YTD_Days" localSheetId="5">#REF!</definedName>
    <definedName name="YTD_Days" localSheetId="10">#REF!</definedName>
    <definedName name="YTD_Days" localSheetId="6">#REF!</definedName>
    <definedName name="YTD_Days" localSheetId="13">#REF!</definedName>
    <definedName name="YTD_Days" localSheetId="12">#REF!</definedName>
    <definedName name="YTD_Days">#REF!</definedName>
    <definedName name="ytj" localSheetId="9" hidden="1">{"TAB1",#N/A,TRUE,"GENERAL";"TAB2",#N/A,TRUE,"GENERAL";"TAB3",#N/A,TRUE,"GENERAL";"TAB4",#N/A,TRUE,"GENERAL";"TAB5",#N/A,TRUE,"GENERAL"}</definedName>
    <definedName name="ytj" localSheetId="5" hidden="1">{"TAB1",#N/A,TRUE,"GENERAL";"TAB2",#N/A,TRUE,"GENERAL";"TAB3",#N/A,TRUE,"GENERAL";"TAB4",#N/A,TRUE,"GENERAL";"TAB5",#N/A,TRUE,"GENERAL"}</definedName>
    <definedName name="ytj" localSheetId="10" hidden="1">{"TAB1",#N/A,TRUE,"GENERAL";"TAB2",#N/A,TRUE,"GENERAL";"TAB3",#N/A,TRUE,"GENERAL";"TAB4",#N/A,TRUE,"GENERAL";"TAB5",#N/A,TRUE,"GENERAL"}</definedName>
    <definedName name="ytj" localSheetId="6" hidden="1">{"TAB1",#N/A,TRUE,"GENERAL";"TAB2",#N/A,TRUE,"GENERAL";"TAB3",#N/A,TRUE,"GENERAL";"TAB4",#N/A,TRUE,"GENERAL";"TAB5",#N/A,TRUE,"GENERAL"}</definedName>
    <definedName name="ytj" localSheetId="13" hidden="1">{"TAB1",#N/A,TRUE,"GENERAL";"TAB2",#N/A,TRUE,"GENERAL";"TAB3",#N/A,TRUE,"GENERAL";"TAB4",#N/A,TRUE,"GENERAL";"TAB5",#N/A,TRUE,"GENERAL"}</definedName>
    <definedName name="ytj" localSheetId="12"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5" hidden="1">{"via1",#N/A,TRUE,"general";"via2",#N/A,TRUE,"general";"via3",#N/A,TRUE,"general"}</definedName>
    <definedName name="ytjt6" localSheetId="10" hidden="1">{"via1",#N/A,TRUE,"general";"via2",#N/A,TRUE,"general";"via3",#N/A,TRUE,"general"}</definedName>
    <definedName name="ytjt6" localSheetId="6" hidden="1">{"via1",#N/A,TRUE,"general";"via2",#N/A,TRUE,"general";"via3",#N/A,TRUE,"general"}</definedName>
    <definedName name="ytjt6" localSheetId="13" hidden="1">{"via1",#N/A,TRUE,"general";"via2",#N/A,TRUE,"general";"via3",#N/A,TRUE,"general"}</definedName>
    <definedName name="ytjt6" localSheetId="12"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2"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5" hidden="1">{"via1",#N/A,TRUE,"general";"via2",#N/A,TRUE,"general";"via3",#N/A,TRUE,"general"}</definedName>
    <definedName name="ytry" localSheetId="10" hidden="1">{"via1",#N/A,TRUE,"general";"via2",#N/A,TRUE,"general";"via3",#N/A,TRUE,"general"}</definedName>
    <definedName name="ytry" localSheetId="6" hidden="1">{"via1",#N/A,TRUE,"general";"via2",#N/A,TRUE,"general";"via3",#N/A,TRUE,"general"}</definedName>
    <definedName name="ytry" localSheetId="13" hidden="1">{"via1",#N/A,TRUE,"general";"via2",#N/A,TRUE,"general";"via3",#N/A,TRUE,"general"}</definedName>
    <definedName name="ytry" localSheetId="12"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5" hidden="1">{"via1",#N/A,TRUE,"general";"via2",#N/A,TRUE,"general";"via3",#N/A,TRUE,"general"}</definedName>
    <definedName name="ytryrty" localSheetId="10" hidden="1">{"via1",#N/A,TRUE,"general";"via2",#N/A,TRUE,"general";"via3",#N/A,TRUE,"general"}</definedName>
    <definedName name="ytryrty" localSheetId="6" hidden="1">{"via1",#N/A,TRUE,"general";"via2",#N/A,TRUE,"general";"via3",#N/A,TRUE,"general"}</definedName>
    <definedName name="ytryrty" localSheetId="13" hidden="1">{"via1",#N/A,TRUE,"general";"via2",#N/A,TRUE,"general";"via3",#N/A,TRUE,"general"}</definedName>
    <definedName name="ytryrty" localSheetId="12"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2"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2"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2"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5"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2"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5" hidden="1">{"via1",#N/A,TRUE,"general";"via2",#N/A,TRUE,"general";"via3",#N/A,TRUE,"general"}</definedName>
    <definedName name="ytuytfgh" localSheetId="10" hidden="1">{"via1",#N/A,TRUE,"general";"via2",#N/A,TRUE,"general";"via3",#N/A,TRUE,"general"}</definedName>
    <definedName name="ytuytfgh" localSheetId="6" hidden="1">{"via1",#N/A,TRUE,"general";"via2",#N/A,TRUE,"general";"via3",#N/A,TRUE,"general"}</definedName>
    <definedName name="ytuytfgh" localSheetId="13" hidden="1">{"via1",#N/A,TRUE,"general";"via2",#N/A,TRUE,"general";"via3",#N/A,TRUE,"general"}</definedName>
    <definedName name="ytuytfgh" localSheetId="12"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5" hidden="1">{"TAB1",#N/A,TRUE,"GENERAL";"TAB2",#N/A,TRUE,"GENERAL";"TAB3",#N/A,TRUE,"GENERAL";"TAB4",#N/A,TRUE,"GENERAL";"TAB5",#N/A,TRUE,"GENERAL"}</definedName>
    <definedName name="yty" localSheetId="10" hidden="1">{"TAB1",#N/A,TRUE,"GENERAL";"TAB2",#N/A,TRUE,"GENERAL";"TAB3",#N/A,TRUE,"GENERAL";"TAB4",#N/A,TRUE,"GENERAL";"TAB5",#N/A,TRUE,"GENERAL"}</definedName>
    <definedName name="yty" localSheetId="6" hidden="1">{"TAB1",#N/A,TRUE,"GENERAL";"TAB2",#N/A,TRUE,"GENERAL";"TAB3",#N/A,TRUE,"GENERAL";"TAB4",#N/A,TRUE,"GENERAL";"TAB5",#N/A,TRUE,"GENERAL"}</definedName>
    <definedName name="yty" localSheetId="13" hidden="1">{"TAB1",#N/A,TRUE,"GENERAL";"TAB2",#N/A,TRUE,"GENERAL";"TAB3",#N/A,TRUE,"GENERAL";"TAB4",#N/A,TRUE,"GENERAL";"TAB5",#N/A,TRUE,"GENERAL"}</definedName>
    <definedName name="yty" localSheetId="12"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5" hidden="1">{"via1",#N/A,TRUE,"general";"via2",#N/A,TRUE,"general";"via3",#N/A,TRUE,"general"}</definedName>
    <definedName name="ytyyh" localSheetId="10" hidden="1">{"via1",#N/A,TRUE,"general";"via2",#N/A,TRUE,"general";"via3",#N/A,TRUE,"general"}</definedName>
    <definedName name="ytyyh" localSheetId="6" hidden="1">{"via1",#N/A,TRUE,"general";"via2",#N/A,TRUE,"general";"via3",#N/A,TRUE,"general"}</definedName>
    <definedName name="ytyyh" localSheetId="13" hidden="1">{"via1",#N/A,TRUE,"general";"via2",#N/A,TRUE,"general";"via3",#N/A,TRUE,"general"}</definedName>
    <definedName name="ytyyh" localSheetId="12"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2"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5" hidden="1">{"TAB1",#N/A,TRUE,"GENERAL";"TAB2",#N/A,TRUE,"GENERAL";"TAB3",#N/A,TRUE,"GENERAL";"TAB4",#N/A,TRUE,"GENERAL";"TAB5",#N/A,TRUE,"GENERAL"}</definedName>
    <definedName name="yu" localSheetId="10" hidden="1">{"TAB1",#N/A,TRUE,"GENERAL";"TAB2",#N/A,TRUE,"GENERAL";"TAB3",#N/A,TRUE,"GENERAL";"TAB4",#N/A,TRUE,"GENERAL";"TAB5",#N/A,TRUE,"GENERAL"}</definedName>
    <definedName name="yu" localSheetId="6" hidden="1">{"TAB1",#N/A,TRUE,"GENERAL";"TAB2",#N/A,TRUE,"GENERAL";"TAB3",#N/A,TRUE,"GENERAL";"TAB4",#N/A,TRUE,"GENERAL";"TAB5",#N/A,TRUE,"GENERAL"}</definedName>
    <definedName name="yu" localSheetId="13" hidden="1">{"TAB1",#N/A,TRUE,"GENERAL";"TAB2",#N/A,TRUE,"GENERAL";"TAB3",#N/A,TRUE,"GENERAL";"TAB4",#N/A,TRUE,"GENERAL";"TAB5",#N/A,TRUE,"GENERAL"}</definedName>
    <definedName name="yu" localSheetId="12"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2" hidden="1">{"TAB1",#N/A,TRUE,"GENERAL";"TAB2",#N/A,TRUE,"GENERAL";"TAB3",#N/A,TRUE,"GENERAL";"TAB4",#N/A,TRUE,"GENERAL";"TAB5",#N/A,TRUE,"GENERAL"}</definedName>
    <definedName name="yudre5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5"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2" hidden="1">{"TAB1",#N/A,TRUE,"GENERAL";"TAB2",#N/A,TRUE,"GENERAL";"TAB3",#N/A,TRUE,"GENERAL";"TAB4",#N/A,TRUE,"GENERAL";"TAB5",#N/A,TRUE,"GENERAL"}</definedName>
    <definedName name="yuhgh" hidden="1">{"TAB1",#N/A,TRUE,"GENERAL";"TAB2",#N/A,TRUE,"GENERAL";"TAB3",#N/A,TRUE,"GENERAL";"TAB4",#N/A,TRUE,"GENERAL";"TAB5",#N/A,TRUE,"GENERAL"}</definedName>
    <definedName name="yui" localSheetId="9">#REF!</definedName>
    <definedName name="yui" localSheetId="5">#REF!</definedName>
    <definedName name="yui" localSheetId="10">#REF!</definedName>
    <definedName name="yui" localSheetId="6">#REF!</definedName>
    <definedName name="yui" localSheetId="13">#REF!</definedName>
    <definedName name="yui" localSheetId="12">#REF!</definedName>
    <definedName name="yui">#REF!</definedName>
    <definedName name="yuli" localSheetId="9" hidden="1">{#N/A,#N/A,TRUE,"INGENIERIA";#N/A,#N/A,TRUE,"COMPRAS";#N/A,#N/A,TRUE,"DIRECCION";#N/A,#N/A,TRUE,"RESUMEN"}</definedName>
    <definedName name="yuli" localSheetId="5" hidden="1">{#N/A,#N/A,TRUE,"INGENIERIA";#N/A,#N/A,TRUE,"COMPRAS";#N/A,#N/A,TRUE,"DIRECCION";#N/A,#N/A,TRUE,"RESUMEN"}</definedName>
    <definedName name="yuli" localSheetId="10" hidden="1">{#N/A,#N/A,TRUE,"INGENIERIA";#N/A,#N/A,TRUE,"COMPRAS";#N/A,#N/A,TRUE,"DIRECCION";#N/A,#N/A,TRUE,"RESUMEN"}</definedName>
    <definedName name="yuli" localSheetId="6" hidden="1">{#N/A,#N/A,TRUE,"INGENIERIA";#N/A,#N/A,TRUE,"COMPRAS";#N/A,#N/A,TRUE,"DIRECCION";#N/A,#N/A,TRUE,"RESUMEN"}</definedName>
    <definedName name="yuli" localSheetId="13" hidden="1">{#N/A,#N/A,TRUE,"INGENIERIA";#N/A,#N/A,TRUE,"COMPRAS";#N/A,#N/A,TRUE,"DIRECCION";#N/A,#N/A,TRUE,"RESUMEN"}</definedName>
    <definedName name="yuli" localSheetId="12" hidden="1">{#N/A,#N/A,TRUE,"INGENIERIA";#N/A,#N/A,TRUE,"COMPRAS";#N/A,#N/A,TRUE,"DIRECCION";#N/A,#N/A,TRUE,"RESUMEN"}</definedName>
    <definedName name="yuli" hidden="1">{#N/A,#N/A,TRUE,"INGENIERIA";#N/A,#N/A,TRUE,"COMPRAS";#N/A,#N/A,TRUE,"DIRECCION";#N/A,#N/A,TRUE,"RESUMEN"}</definedName>
    <definedName name="yutu" localSheetId="9" hidden="1">{"via1",#N/A,TRUE,"general";"via2",#N/A,TRUE,"general";"via3",#N/A,TRUE,"general"}</definedName>
    <definedName name="yutu" localSheetId="5" hidden="1">{"via1",#N/A,TRUE,"general";"via2",#N/A,TRUE,"general";"via3",#N/A,TRUE,"general"}</definedName>
    <definedName name="yutu" localSheetId="10" hidden="1">{"via1",#N/A,TRUE,"general";"via2",#N/A,TRUE,"general";"via3",#N/A,TRUE,"general"}</definedName>
    <definedName name="yutu" localSheetId="6" hidden="1">{"via1",#N/A,TRUE,"general";"via2",#N/A,TRUE,"general";"via3",#N/A,TRUE,"general"}</definedName>
    <definedName name="yutu" localSheetId="13" hidden="1">{"via1",#N/A,TRUE,"general";"via2",#N/A,TRUE,"general";"via3",#N/A,TRUE,"general"}</definedName>
    <definedName name="yutu" localSheetId="12"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5" hidden="1">{"via1",#N/A,TRUE,"general";"via2",#N/A,TRUE,"general";"via3",#N/A,TRUE,"general"}</definedName>
    <definedName name="yuuiiy" localSheetId="10" hidden="1">{"via1",#N/A,TRUE,"general";"via2",#N/A,TRUE,"general";"via3",#N/A,TRUE,"general"}</definedName>
    <definedName name="yuuiiy" localSheetId="6" hidden="1">{"via1",#N/A,TRUE,"general";"via2",#N/A,TRUE,"general";"via3",#N/A,TRUE,"general"}</definedName>
    <definedName name="yuuiiy" localSheetId="13" hidden="1">{"via1",#N/A,TRUE,"general";"via2",#N/A,TRUE,"general";"via3",#N/A,TRUE,"general"}</definedName>
    <definedName name="yuuiiy" localSheetId="12"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5" hidden="1">{"via1",#N/A,TRUE,"general";"via2",#N/A,TRUE,"general";"via3",#N/A,TRUE,"general"}</definedName>
    <definedName name="yuuuuuu" localSheetId="10" hidden="1">{"via1",#N/A,TRUE,"general";"via2",#N/A,TRUE,"general";"via3",#N/A,TRUE,"general"}</definedName>
    <definedName name="yuuuuuu" localSheetId="6" hidden="1">{"via1",#N/A,TRUE,"general";"via2",#N/A,TRUE,"general";"via3",#N/A,TRUE,"general"}</definedName>
    <definedName name="yuuuuuu" localSheetId="13" hidden="1">{"via1",#N/A,TRUE,"general";"via2",#N/A,TRUE,"general";"via3",#N/A,TRUE,"general"}</definedName>
    <definedName name="yuuuuuu" localSheetId="12" hidden="1">{"via1",#N/A,TRUE,"general";"via2",#N/A,TRUE,"general";"via3",#N/A,TRUE,"general"}</definedName>
    <definedName name="yuuuuuu" hidden="1">{"via1",#N/A,TRUE,"general";"via2",#N/A,TRUE,"general";"via3",#N/A,TRUE,"general"}</definedName>
    <definedName name="yy" localSheetId="9">#REF!</definedName>
    <definedName name="yy" localSheetId="5">#REF!</definedName>
    <definedName name="yy" localSheetId="10">#REF!</definedName>
    <definedName name="yy" localSheetId="6">#REF!</definedName>
    <definedName name="yy" localSheetId="13">#REF!</definedName>
    <definedName name="yy" localSheetId="12" hidden="1">{"via1",#N/A,TRUE,"general";"via2",#N/A,TRUE,"general";"via3",#N/A,TRUE,"general"}</definedName>
    <definedName name="yy" hidden="1">{"via1",#N/A,TRUE,"general";"via2",#N/A,TRUE,"general";"via3",#N/A,TRUE,"general"}</definedName>
    <definedName name="YYY" localSheetId="9">#REF!</definedName>
    <definedName name="YYY" localSheetId="5">#REF!</definedName>
    <definedName name="YYY" localSheetId="10">#REF!</definedName>
    <definedName name="YYY" localSheetId="6">#REF!</definedName>
    <definedName name="YYY" localSheetId="13">#REF!</definedName>
    <definedName name="YYY" localSheetId="12">#REF!</definedName>
    <definedName name="YYY">#REF!</definedName>
    <definedName name="yyyuh" localSheetId="9" hidden="1">{"TAB1",#N/A,TRUE,"GENERAL";"TAB2",#N/A,TRUE,"GENERAL";"TAB3",#N/A,TRUE,"GENERAL";"TAB4",#N/A,TRUE,"GENERAL";"TAB5",#N/A,TRUE,"GENERAL"}</definedName>
    <definedName name="yyyuh" localSheetId="5"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2"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2" hidden="1">{"TAB1",#N/A,TRUE,"GENERAL";"TAB2",#N/A,TRUE,"GENERAL";"TAB3",#N/A,TRUE,"GENERAL";"TAB4",#N/A,TRUE,"GENERAL";"TAB5",#N/A,TRUE,"GENERAL"}</definedName>
    <definedName name="yyyyhhh" hidden="1">{"TAB1",#N/A,TRUE,"GENERAL";"TAB2",#N/A,TRUE,"GENERAL";"TAB3",#N/A,TRUE,"GENERAL";"TAB4",#N/A,TRUE,"GENERAL";"TAB5",#N/A,TRUE,"GENERAL"}</definedName>
    <definedName name="yyyyyf" localSheetId="9" hidden="1">{"via1",#N/A,TRUE,"general";"via2",#N/A,TRUE,"general";"via3",#N/A,TRUE,"general"}</definedName>
    <definedName name="yyyyyf" localSheetId="5" hidden="1">{"via1",#N/A,TRUE,"general";"via2",#N/A,TRUE,"general";"via3",#N/A,TRUE,"general"}</definedName>
    <definedName name="yyyyyf" localSheetId="10" hidden="1">{"via1",#N/A,TRUE,"general";"via2",#N/A,TRUE,"general";"via3",#N/A,TRUE,"general"}</definedName>
    <definedName name="yyyyyf" localSheetId="6" hidden="1">{"via1",#N/A,TRUE,"general";"via2",#N/A,TRUE,"general";"via3",#N/A,TRUE,"general"}</definedName>
    <definedName name="yyyyyf" localSheetId="13" hidden="1">{"via1",#N/A,TRUE,"general";"via2",#N/A,TRUE,"general";"via3",#N/A,TRUE,"general"}</definedName>
    <definedName name="yyyyyf" localSheetId="12" hidden="1">{"via1",#N/A,TRUE,"general";"via2",#N/A,TRUE,"general";"via3",#N/A,TRUE,"general"}</definedName>
    <definedName name="yyyyyf" hidden="1">{"via1",#N/A,TRUE,"general";"via2",#N/A,TRUE,"general";"via3",#N/A,TRUE,"general"}</definedName>
    <definedName name="Z" localSheetId="9">#REF!</definedName>
    <definedName name="Z" localSheetId="5">#REF!</definedName>
    <definedName name="Z" localSheetId="10">#REF!</definedName>
    <definedName name="Z" localSheetId="6">#REF!</definedName>
    <definedName name="Z" localSheetId="13">#REF!</definedName>
    <definedName name="Z" localSheetId="12">#REF!</definedName>
    <definedName name="z">#REF!</definedName>
    <definedName name="zc" localSheetId="9">#REF!</definedName>
    <definedName name="zc" localSheetId="5">#REF!</definedName>
    <definedName name="zc" localSheetId="10">#REF!</definedName>
    <definedName name="zc" localSheetId="6">#REF!</definedName>
    <definedName name="zc" localSheetId="13">#REF!</definedName>
    <definedName name="zc" localSheetId="12">#REF!</definedName>
    <definedName name="zc">#REF!</definedName>
    <definedName name="zd" localSheetId="9">#REF!</definedName>
    <definedName name="zd" localSheetId="5">#REF!</definedName>
    <definedName name="zd" localSheetId="10">#REF!</definedName>
    <definedName name="zd" localSheetId="6">#REF!</definedName>
    <definedName name="zd" localSheetId="13">#REF!</definedName>
    <definedName name="zd" localSheetId="12">#REF!</definedName>
    <definedName name="zd">#REF!</definedName>
    <definedName name="zdervr" localSheetId="9" hidden="1">{"via1",#N/A,TRUE,"general";"via2",#N/A,TRUE,"general";"via3",#N/A,TRUE,"general"}</definedName>
    <definedName name="zdervr" localSheetId="5" hidden="1">{"via1",#N/A,TRUE,"general";"via2",#N/A,TRUE,"general";"via3",#N/A,TRUE,"general"}</definedName>
    <definedName name="zdervr" localSheetId="10" hidden="1">{"via1",#N/A,TRUE,"general";"via2",#N/A,TRUE,"general";"via3",#N/A,TRUE,"general"}</definedName>
    <definedName name="zdervr" localSheetId="6" hidden="1">{"via1",#N/A,TRUE,"general";"via2",#N/A,TRUE,"general";"via3",#N/A,TRUE,"general"}</definedName>
    <definedName name="zdervr" localSheetId="13" hidden="1">{"via1",#N/A,TRUE,"general";"via2",#N/A,TRUE,"general";"via3",#N/A,TRUE,"general"}</definedName>
    <definedName name="zdervr" localSheetId="12" hidden="1">{"via1",#N/A,TRUE,"general";"via2",#N/A,TRUE,"general";"via3",#N/A,TRUE,"general"}</definedName>
    <definedName name="zdervr" hidden="1">{"via1",#N/A,TRUE,"general";"via2",#N/A,TRUE,"general";"via3",#N/A,TRUE,"general"}</definedName>
    <definedName name="zdr" localSheetId="9">#REF!</definedName>
    <definedName name="zdr" localSheetId="5">#REF!</definedName>
    <definedName name="zdr" localSheetId="10">#REF!</definedName>
    <definedName name="zdr" localSheetId="6">#REF!</definedName>
    <definedName name="zdr" localSheetId="13">#REF!</definedName>
    <definedName name="zdr" localSheetId="12">#REF!</definedName>
    <definedName name="zdr">#REF!</definedName>
    <definedName name="zv" localSheetId="10">#REF!</definedName>
    <definedName name="zv" localSheetId="12">[10]datos!$AB$5:$AB$300</definedName>
    <definedName name="zv">#REF!</definedName>
    <definedName name="zx" localSheetId="9">#REF!</definedName>
    <definedName name="zx" localSheetId="5">#REF!</definedName>
    <definedName name="zx" localSheetId="10">#REF!</definedName>
    <definedName name="zx" localSheetId="6">#REF!</definedName>
    <definedName name="zx" localSheetId="13">#REF!</definedName>
    <definedName name="zx" localSheetId="12">#REF!</definedName>
    <definedName name="zx">#REF!</definedName>
    <definedName name="zxczds" localSheetId="9"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2"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5" hidden="1">{"via1",#N/A,TRUE,"general";"via2",#N/A,TRUE,"general";"via3",#N/A,TRUE,"general"}</definedName>
    <definedName name="zxsdftyu" localSheetId="10" hidden="1">{"via1",#N/A,TRUE,"general";"via2",#N/A,TRUE,"general";"via3",#N/A,TRUE,"general"}</definedName>
    <definedName name="zxsdftyu" localSheetId="6" hidden="1">{"via1",#N/A,TRUE,"general";"via2",#N/A,TRUE,"general";"via3",#N/A,TRUE,"general"}</definedName>
    <definedName name="zxsdftyu" localSheetId="13" hidden="1">{"via1",#N/A,TRUE,"general";"via2",#N/A,TRUE,"general";"via3",#N/A,TRUE,"general"}</definedName>
    <definedName name="zxsdftyu" localSheetId="12"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5" hidden="1">{"via1",#N/A,TRUE,"general";"via2",#N/A,TRUE,"general";"via3",#N/A,TRUE,"general"}</definedName>
    <definedName name="zxvxczv" localSheetId="10" hidden="1">{"via1",#N/A,TRUE,"general";"via2",#N/A,TRUE,"general";"via3",#N/A,TRUE,"general"}</definedName>
    <definedName name="zxvxczv" localSheetId="6" hidden="1">{"via1",#N/A,TRUE,"general";"via2",#N/A,TRUE,"general";"via3",#N/A,TRUE,"general"}</definedName>
    <definedName name="zxvxczv" localSheetId="13" hidden="1">{"via1",#N/A,TRUE,"general";"via2",#N/A,TRUE,"general";"via3",#N/A,TRUE,"general"}</definedName>
    <definedName name="zxvxczv" localSheetId="12" hidden="1">{"via1",#N/A,TRUE,"general";"via2",#N/A,TRUE,"general";"via3",#N/A,TRUE,"general"}</definedName>
    <definedName name="zxvxczv" hidden="1">{"via1",#N/A,TRUE,"general";"via2",#N/A,TRUE,"general";"via3",#N/A,TRUE,"general"}</definedName>
    <definedName name="zz" localSheetId="9">#REF!</definedName>
    <definedName name="zz" localSheetId="5">#REF!</definedName>
    <definedName name="zz" localSheetId="10">#REF!</definedName>
    <definedName name="zz" localSheetId="6">#REF!</definedName>
    <definedName name="zz" localSheetId="13">#REF!</definedName>
    <definedName name="zz" localSheetId="12">#REF!</definedName>
    <definedName name="zz">#REF!</definedName>
    <definedName name="ZZZZZZZZZZZ" localSheetId="9">#REF!</definedName>
    <definedName name="ZZZZZZZZZZZ" localSheetId="10">#REF!</definedName>
    <definedName name="ZZZZZZZZZZZ" localSheetId="6">#REF!</definedName>
    <definedName name="ZZZZZZZZZZZ" localSheetId="13">#REF!</definedName>
    <definedName name="ZZZZZZZZZZZ" localSheetId="12">#REF!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 i="64" l="1"/>
  <c r="A6" i="64"/>
  <c r="F43" i="2"/>
  <c r="I30" i="64" s="1"/>
  <c r="F41" i="2"/>
  <c r="I26" i="64" s="1"/>
  <c r="F10" i="64"/>
  <c r="H13" i="64"/>
  <c r="D13" i="64"/>
  <c r="C13" i="64"/>
  <c r="H10" i="64"/>
  <c r="H30" i="64"/>
  <c r="H28" i="64"/>
  <c r="I28" i="64"/>
  <c r="G16" i="64"/>
  <c r="G17" i="64" s="1"/>
  <c r="H17" i="64" s="1"/>
  <c r="A1" i="65"/>
  <c r="C54" i="65"/>
  <c r="C56" i="65" s="1"/>
  <c r="C53" i="65"/>
  <c r="C47" i="65"/>
  <c r="C35" i="65"/>
  <c r="C27" i="65"/>
  <c r="C30" i="65" s="1"/>
  <c r="C26" i="65"/>
  <c r="C20" i="65"/>
  <c r="C9" i="65"/>
  <c r="A4" i="64"/>
  <c r="A2" i="64"/>
  <c r="G32" i="64"/>
  <c r="A16" i="64"/>
  <c r="A17" i="64" s="1"/>
  <c r="A18" i="64" s="1"/>
  <c r="A19" i="64" s="1"/>
  <c r="A20" i="64" s="1"/>
  <c r="A21" i="64" s="1"/>
  <c r="A22" i="64" s="1"/>
  <c r="A23" i="64" s="1"/>
  <c r="G18" i="64" l="1"/>
  <c r="H16" i="64"/>
  <c r="H18" i="64" l="1"/>
  <c r="G19" i="64"/>
  <c r="H11" i="64"/>
  <c r="H19" i="64" l="1"/>
  <c r="G20" i="64"/>
  <c r="G21" i="64" l="1"/>
  <c r="H20" i="64"/>
  <c r="H14" i="64"/>
  <c r="H26" i="64" s="1"/>
  <c r="G22" i="64" l="1"/>
  <c r="H21" i="64"/>
  <c r="G23" i="64" l="1"/>
  <c r="H23" i="64" s="1"/>
  <c r="H22" i="64"/>
  <c r="H24" i="64" s="1"/>
  <c r="J26" i="64" l="1"/>
  <c r="J8" i="64" s="1"/>
  <c r="H32" i="64"/>
  <c r="J32" i="64" s="1"/>
  <c r="C1279" i="45" l="1"/>
  <c r="C1278" i="45"/>
  <c r="B1276" i="45"/>
  <c r="F1311" i="45"/>
  <c r="H1310" i="45"/>
  <c r="G1306" i="45"/>
  <c r="E1292" i="45"/>
  <c r="G1292" i="45" s="1"/>
  <c r="G1297" i="45" s="1"/>
  <c r="D1292" i="45"/>
  <c r="H1284" i="45"/>
  <c r="H1285" i="45" s="1"/>
  <c r="J1283" i="45"/>
  <c r="H1283" i="45"/>
  <c r="C1232" i="45"/>
  <c r="C1231" i="45"/>
  <c r="B1229" i="45"/>
  <c r="F1264" i="45"/>
  <c r="H1263" i="45"/>
  <c r="G1259" i="45"/>
  <c r="E1245" i="45"/>
  <c r="G1245" i="45" s="1"/>
  <c r="G1250" i="45" s="1"/>
  <c r="D1245" i="45"/>
  <c r="H1237" i="45"/>
  <c r="H1238" i="45" s="1"/>
  <c r="J1236" i="45"/>
  <c r="H1236" i="45"/>
  <c r="C1185" i="45"/>
  <c r="C1184" i="45"/>
  <c r="B1182" i="45"/>
  <c r="F1217" i="45"/>
  <c r="H1216" i="45"/>
  <c r="G1212" i="45"/>
  <c r="E1198" i="45"/>
  <c r="G1198" i="45" s="1"/>
  <c r="G1203" i="45" s="1"/>
  <c r="D1198" i="45"/>
  <c r="H1190" i="45"/>
  <c r="H1191" i="45" s="1"/>
  <c r="J1189" i="45"/>
  <c r="H1189" i="45"/>
  <c r="C1138" i="45"/>
  <c r="C1137" i="45"/>
  <c r="B1135" i="45"/>
  <c r="F1170" i="45"/>
  <c r="H1169" i="45"/>
  <c r="G1165" i="45"/>
  <c r="E1151" i="45"/>
  <c r="G1151" i="45" s="1"/>
  <c r="G1156" i="45" s="1"/>
  <c r="D1151" i="45"/>
  <c r="H1143" i="45"/>
  <c r="H1144" i="45" s="1"/>
  <c r="J1142" i="45"/>
  <c r="H1142" i="45"/>
  <c r="C1091" i="45"/>
  <c r="C1090" i="45"/>
  <c r="B1088" i="45"/>
  <c r="F1123" i="45"/>
  <c r="H1122" i="45"/>
  <c r="G1118" i="45"/>
  <c r="E1104" i="45"/>
  <c r="G1104" i="45" s="1"/>
  <c r="G1109" i="45" s="1"/>
  <c r="D1104" i="45"/>
  <c r="H1096" i="45"/>
  <c r="H1097" i="45" s="1"/>
  <c r="J1095" i="45"/>
  <c r="H1095" i="45"/>
  <c r="C1044" i="45"/>
  <c r="C1043" i="45"/>
  <c r="B1041" i="45"/>
  <c r="F1076" i="45"/>
  <c r="H1075" i="45"/>
  <c r="G1071" i="45"/>
  <c r="E1057" i="45"/>
  <c r="G1057" i="45" s="1"/>
  <c r="G1062" i="45" s="1"/>
  <c r="D1057" i="45"/>
  <c r="H1049" i="45"/>
  <c r="H1050" i="45" s="1"/>
  <c r="J1048" i="45"/>
  <c r="H1048" i="45"/>
  <c r="C997" i="45"/>
  <c r="C996" i="45"/>
  <c r="B994" i="45"/>
  <c r="F1029" i="45"/>
  <c r="H1028" i="45"/>
  <c r="G1024" i="45"/>
  <c r="E1010" i="45"/>
  <c r="G1010" i="45" s="1"/>
  <c r="G1015" i="45" s="1"/>
  <c r="D1010" i="45"/>
  <c r="H1002" i="45"/>
  <c r="H1003" i="45" s="1"/>
  <c r="J1001" i="45"/>
  <c r="H1001" i="45"/>
  <c r="C950" i="45"/>
  <c r="C949" i="45"/>
  <c r="B947" i="45"/>
  <c r="F982" i="45"/>
  <c r="H981" i="45"/>
  <c r="G977" i="45"/>
  <c r="E963" i="45"/>
  <c r="G963" i="45" s="1"/>
  <c r="G968" i="45" s="1"/>
  <c r="D963" i="45"/>
  <c r="H955" i="45"/>
  <c r="H956" i="45" s="1"/>
  <c r="J954" i="45"/>
  <c r="H954" i="45"/>
  <c r="C903" i="45"/>
  <c r="C902" i="45"/>
  <c r="B900" i="45"/>
  <c r="F935" i="45"/>
  <c r="H934" i="45"/>
  <c r="G925" i="45"/>
  <c r="G930" i="45" s="1"/>
  <c r="E916" i="45"/>
  <c r="G916" i="45" s="1"/>
  <c r="D916" i="45"/>
  <c r="H908" i="45"/>
  <c r="H909" i="45" s="1"/>
  <c r="J907" i="45"/>
  <c r="H907" i="45"/>
  <c r="E873" i="45"/>
  <c r="G873" i="45" s="1"/>
  <c r="D873" i="45"/>
  <c r="E872" i="45"/>
  <c r="G872" i="45" s="1"/>
  <c r="E871" i="45"/>
  <c r="G871" i="45" s="1"/>
  <c r="D871" i="45"/>
  <c r="E870" i="45"/>
  <c r="G870" i="45" s="1"/>
  <c r="D870" i="45"/>
  <c r="C33" i="25"/>
  <c r="D872" i="45" s="1"/>
  <c r="C856" i="45"/>
  <c r="C855" i="45"/>
  <c r="B853" i="45"/>
  <c r="F888" i="45"/>
  <c r="H887" i="45"/>
  <c r="G878" i="45"/>
  <c r="G883" i="45" s="1"/>
  <c r="E869" i="45"/>
  <c r="G869" i="45" s="1"/>
  <c r="D869" i="45"/>
  <c r="H861" i="45"/>
  <c r="H862" i="45" s="1"/>
  <c r="J860" i="45"/>
  <c r="H860" i="45"/>
  <c r="G831" i="45"/>
  <c r="G836" i="45" s="1"/>
  <c r="C809" i="45"/>
  <c r="C808" i="45"/>
  <c r="B806" i="45"/>
  <c r="F841" i="45"/>
  <c r="H840" i="45"/>
  <c r="E822" i="45"/>
  <c r="G822" i="45" s="1"/>
  <c r="G827" i="45" s="1"/>
  <c r="D822" i="45"/>
  <c r="H814" i="45"/>
  <c r="H815" i="45" s="1"/>
  <c r="J813" i="45"/>
  <c r="H813" i="45"/>
  <c r="C762" i="45"/>
  <c r="C761" i="45"/>
  <c r="B759" i="45"/>
  <c r="F794" i="45"/>
  <c r="H793" i="45"/>
  <c r="G789" i="45"/>
  <c r="E775" i="45"/>
  <c r="G775" i="45" s="1"/>
  <c r="G780" i="45" s="1"/>
  <c r="D775" i="45"/>
  <c r="H767" i="45"/>
  <c r="H768" i="45" s="1"/>
  <c r="J766" i="45"/>
  <c r="H766" i="45"/>
  <c r="C715" i="45"/>
  <c r="C714" i="45"/>
  <c r="B712" i="45"/>
  <c r="F747" i="45"/>
  <c r="H746" i="45"/>
  <c r="G742" i="45"/>
  <c r="E728" i="45"/>
  <c r="G728" i="45" s="1"/>
  <c r="G733" i="45" s="1"/>
  <c r="D728" i="45"/>
  <c r="H720" i="45"/>
  <c r="H721" i="45" s="1"/>
  <c r="J719" i="45"/>
  <c r="H719" i="45"/>
  <c r="C668" i="45"/>
  <c r="C667" i="45"/>
  <c r="B665" i="45"/>
  <c r="F700" i="45"/>
  <c r="H699" i="45"/>
  <c r="G695" i="45"/>
  <c r="E681" i="45"/>
  <c r="G681" i="45" s="1"/>
  <c r="G686" i="45" s="1"/>
  <c r="D681" i="45"/>
  <c r="H673" i="45"/>
  <c r="H674" i="45" s="1"/>
  <c r="J672" i="45"/>
  <c r="H672" i="45"/>
  <c r="C621" i="45"/>
  <c r="C620" i="45"/>
  <c r="B618" i="45"/>
  <c r="F653" i="45"/>
  <c r="H652" i="45"/>
  <c r="G648" i="45"/>
  <c r="E634" i="45"/>
  <c r="G634" i="45" s="1"/>
  <c r="G639" i="45" s="1"/>
  <c r="D634" i="45"/>
  <c r="H626" i="45"/>
  <c r="H627" i="45" s="1"/>
  <c r="J625" i="45"/>
  <c r="H625" i="45"/>
  <c r="C574" i="45"/>
  <c r="C573" i="45"/>
  <c r="B571" i="45"/>
  <c r="F606" i="45"/>
  <c r="H605" i="45"/>
  <c r="G601" i="45"/>
  <c r="E587" i="45"/>
  <c r="G587" i="45" s="1"/>
  <c r="G592" i="45" s="1"/>
  <c r="D587" i="45"/>
  <c r="H579" i="45"/>
  <c r="H580" i="45" s="1"/>
  <c r="J578" i="45"/>
  <c r="H578" i="45"/>
  <c r="C527" i="45"/>
  <c r="C526" i="45"/>
  <c r="B524" i="45"/>
  <c r="F559" i="45"/>
  <c r="H558" i="45"/>
  <c r="G554" i="45"/>
  <c r="E540" i="45"/>
  <c r="G540" i="45" s="1"/>
  <c r="G545" i="45" s="1"/>
  <c r="D540" i="45"/>
  <c r="H532" i="45"/>
  <c r="H533" i="45" s="1"/>
  <c r="J531" i="45"/>
  <c r="H531" i="45"/>
  <c r="C480" i="45"/>
  <c r="C479" i="45"/>
  <c r="B477" i="45"/>
  <c r="F512" i="45"/>
  <c r="H511" i="45"/>
  <c r="G507" i="45"/>
  <c r="E493" i="45"/>
  <c r="G493" i="45" s="1"/>
  <c r="G498" i="45" s="1"/>
  <c r="D493" i="45"/>
  <c r="H485" i="45"/>
  <c r="H486" i="45" s="1"/>
  <c r="J484" i="45"/>
  <c r="H484" i="45"/>
  <c r="C433" i="45"/>
  <c r="C432" i="45"/>
  <c r="B430" i="45"/>
  <c r="F465" i="45"/>
  <c r="H464" i="45"/>
  <c r="G460" i="45"/>
  <c r="E447" i="45"/>
  <c r="G447" i="45" s="1"/>
  <c r="D447" i="45"/>
  <c r="E446" i="45"/>
  <c r="G446" i="45" s="1"/>
  <c r="D446" i="45"/>
  <c r="H438" i="45"/>
  <c r="H439" i="45" s="1"/>
  <c r="J437" i="45"/>
  <c r="H437" i="45"/>
  <c r="E400" i="45"/>
  <c r="G400" i="45" s="1"/>
  <c r="D400" i="45"/>
  <c r="C386" i="45"/>
  <c r="C385" i="45"/>
  <c r="B383" i="45"/>
  <c r="F418" i="45"/>
  <c r="H417" i="45"/>
  <c r="G413" i="45"/>
  <c r="E399" i="45"/>
  <c r="G399" i="45" s="1"/>
  <c r="D399" i="45"/>
  <c r="H391" i="45"/>
  <c r="H392" i="45" s="1"/>
  <c r="J390" i="45"/>
  <c r="H390" i="45"/>
  <c r="E343" i="45"/>
  <c r="G343" i="45" s="1"/>
  <c r="D343" i="45"/>
  <c r="C339" i="45"/>
  <c r="C338" i="45"/>
  <c r="B336" i="45"/>
  <c r="F371" i="45"/>
  <c r="H370" i="45"/>
  <c r="G366" i="45"/>
  <c r="E352" i="45"/>
  <c r="G352" i="45" s="1"/>
  <c r="G357" i="45" s="1"/>
  <c r="D352" i="45"/>
  <c r="H344" i="45"/>
  <c r="H345" i="45" s="1"/>
  <c r="J343" i="45"/>
  <c r="H343" i="45"/>
  <c r="C292" i="45"/>
  <c r="C291" i="45"/>
  <c r="B289" i="45"/>
  <c r="F324" i="45"/>
  <c r="H323" i="45"/>
  <c r="G319" i="45"/>
  <c r="E305" i="45"/>
  <c r="G305" i="45" s="1"/>
  <c r="G310" i="45" s="1"/>
  <c r="D305" i="45"/>
  <c r="H297" i="45"/>
  <c r="H298" i="45" s="1"/>
  <c r="J296" i="45"/>
  <c r="H296" i="45"/>
  <c r="C245" i="45"/>
  <c r="C244" i="45"/>
  <c r="B242" i="45"/>
  <c r="F277" i="45"/>
  <c r="H276" i="45"/>
  <c r="G267" i="45"/>
  <c r="G272" i="45" s="1"/>
  <c r="E258" i="45"/>
  <c r="G258" i="45" s="1"/>
  <c r="G263" i="45" s="1"/>
  <c r="D258" i="45"/>
  <c r="H250" i="45"/>
  <c r="H251" i="45" s="1"/>
  <c r="J249" i="45"/>
  <c r="H249" i="45"/>
  <c r="G220" i="45"/>
  <c r="G225" i="45" s="1"/>
  <c r="D14" i="25"/>
  <c r="C198" i="45"/>
  <c r="C197" i="45"/>
  <c r="B195" i="45"/>
  <c r="F230" i="45"/>
  <c r="H229" i="45"/>
  <c r="E211" i="45"/>
  <c r="G211" i="45" s="1"/>
  <c r="G216" i="45" s="1"/>
  <c r="D211" i="45"/>
  <c r="H203" i="45"/>
  <c r="H204" i="45" s="1"/>
  <c r="J202" i="45"/>
  <c r="H202" i="45"/>
  <c r="G173" i="45"/>
  <c r="G178" i="45" s="1"/>
  <c r="C151" i="45"/>
  <c r="C150" i="45"/>
  <c r="B148" i="45"/>
  <c r="F183" i="45"/>
  <c r="H182" i="45"/>
  <c r="E164" i="45"/>
  <c r="G164" i="45" s="1"/>
  <c r="G169" i="45" s="1"/>
  <c r="D164" i="45"/>
  <c r="H156" i="45"/>
  <c r="H157" i="45" s="1"/>
  <c r="J155" i="45"/>
  <c r="H155" i="45"/>
  <c r="C104" i="45"/>
  <c r="C103" i="45"/>
  <c r="B101" i="45"/>
  <c r="F136" i="45"/>
  <c r="C136" i="45"/>
  <c r="E136" i="45" s="1"/>
  <c r="H135" i="45"/>
  <c r="G131" i="45"/>
  <c r="E117" i="45"/>
  <c r="G117" i="45" s="1"/>
  <c r="G122" i="45" s="1"/>
  <c r="D117" i="45"/>
  <c r="H109" i="45"/>
  <c r="H110" i="45" s="1"/>
  <c r="J108" i="45"/>
  <c r="H108" i="45"/>
  <c r="E108" i="45"/>
  <c r="G108" i="45" s="1"/>
  <c r="D108" i="45"/>
  <c r="E61" i="45"/>
  <c r="G61" i="45" s="1"/>
  <c r="D61" i="45"/>
  <c r="C57" i="45"/>
  <c r="C56" i="45"/>
  <c r="B54" i="45"/>
  <c r="F89" i="45"/>
  <c r="H88" i="45"/>
  <c r="G79" i="45"/>
  <c r="G84" i="45" s="1"/>
  <c r="D70" i="45"/>
  <c r="H62" i="45"/>
  <c r="H63" i="45" s="1"/>
  <c r="J61" i="45"/>
  <c r="H61" i="45"/>
  <c r="D11" i="25"/>
  <c r="E70" i="45" s="1"/>
  <c r="G70" i="45" s="1"/>
  <c r="G75" i="45" s="1"/>
  <c r="F42" i="45"/>
  <c r="G32" i="45"/>
  <c r="F15" i="27"/>
  <c r="C1123" i="45" s="1"/>
  <c r="E1123" i="45" s="1"/>
  <c r="F14" i="27"/>
  <c r="C1216" i="45" s="1"/>
  <c r="E1216" i="45" s="1"/>
  <c r="G1216" i="45" s="1"/>
  <c r="D14" i="27"/>
  <c r="C277" i="45" l="1"/>
  <c r="E277" i="45" s="1"/>
  <c r="C230" i="45"/>
  <c r="E230" i="45" s="1"/>
  <c r="C418" i="45"/>
  <c r="E418" i="45" s="1"/>
  <c r="C606" i="45"/>
  <c r="E606" i="45" s="1"/>
  <c r="C699" i="45"/>
  <c r="E699" i="45" s="1"/>
  <c r="G699" i="45" s="1"/>
  <c r="C841" i="45"/>
  <c r="E841" i="45" s="1"/>
  <c r="C982" i="45"/>
  <c r="E982" i="45" s="1"/>
  <c r="C1075" i="45"/>
  <c r="E1075" i="45" s="1"/>
  <c r="G1075" i="45" s="1"/>
  <c r="C558" i="45"/>
  <c r="E558" i="45" s="1"/>
  <c r="G558" i="45" s="1"/>
  <c r="C323" i="45"/>
  <c r="E323" i="45" s="1"/>
  <c r="G323" i="45" s="1"/>
  <c r="C183" i="45"/>
  <c r="E183" i="45" s="1"/>
  <c r="C559" i="45"/>
  <c r="E559" i="45" s="1"/>
  <c r="C652" i="45"/>
  <c r="E652" i="45" s="1"/>
  <c r="G652" i="45" s="1"/>
  <c r="C935" i="45"/>
  <c r="E935" i="45" s="1"/>
  <c r="C1028" i="45"/>
  <c r="E1028" i="45" s="1"/>
  <c r="G1028" i="45" s="1"/>
  <c r="C1311" i="45"/>
  <c r="E1311" i="45" s="1"/>
  <c r="C182" i="45"/>
  <c r="E182" i="45" s="1"/>
  <c r="G182" i="45" s="1"/>
  <c r="C465" i="45"/>
  <c r="E465" i="45" s="1"/>
  <c r="C934" i="45"/>
  <c r="E934" i="45" s="1"/>
  <c r="G934" i="45" s="1"/>
  <c r="C1310" i="45"/>
  <c r="E1310" i="45" s="1"/>
  <c r="G1310" i="45" s="1"/>
  <c r="C700" i="45"/>
  <c r="E700" i="45" s="1"/>
  <c r="G700" i="45" s="1"/>
  <c r="G704" i="45" s="1"/>
  <c r="E676" i="45" s="1"/>
  <c r="G676" i="45" s="1"/>
  <c r="G677" i="45" s="1"/>
  <c r="G706" i="45" s="1"/>
  <c r="C1076" i="45"/>
  <c r="E1076" i="45" s="1"/>
  <c r="C42" i="45"/>
  <c r="E42" i="45" s="1"/>
  <c r="C88" i="45"/>
  <c r="E88" i="45" s="1"/>
  <c r="G88" i="45" s="1"/>
  <c r="C324" i="45"/>
  <c r="E324" i="45" s="1"/>
  <c r="C511" i="45"/>
  <c r="E511" i="45" s="1"/>
  <c r="G511" i="45" s="1"/>
  <c r="C794" i="45"/>
  <c r="E794" i="45" s="1"/>
  <c r="C887" i="45"/>
  <c r="E887" i="45" s="1"/>
  <c r="G887" i="45" s="1"/>
  <c r="C1170" i="45"/>
  <c r="E1170" i="45" s="1"/>
  <c r="C1263" i="45"/>
  <c r="E1263" i="45" s="1"/>
  <c r="G1263" i="45" s="1"/>
  <c r="C371" i="45"/>
  <c r="E371" i="45" s="1"/>
  <c r="C1217" i="45"/>
  <c r="E1217" i="45" s="1"/>
  <c r="C793" i="45"/>
  <c r="E793" i="45" s="1"/>
  <c r="G793" i="45" s="1"/>
  <c r="C1169" i="45"/>
  <c r="E1169" i="45" s="1"/>
  <c r="G1169" i="45" s="1"/>
  <c r="C135" i="45"/>
  <c r="E135" i="45" s="1"/>
  <c r="G135" i="45" s="1"/>
  <c r="C276" i="45"/>
  <c r="E276" i="45" s="1"/>
  <c r="G276" i="45" s="1"/>
  <c r="C653" i="45"/>
  <c r="E653" i="45" s="1"/>
  <c r="C746" i="45"/>
  <c r="E746" i="45" s="1"/>
  <c r="G746" i="45" s="1"/>
  <c r="C1029" i="45"/>
  <c r="E1029" i="45" s="1"/>
  <c r="G1029" i="45" s="1"/>
  <c r="C1122" i="45"/>
  <c r="E1122" i="45" s="1"/>
  <c r="G1122" i="45" s="1"/>
  <c r="C89" i="45"/>
  <c r="E89" i="45" s="1"/>
  <c r="C229" i="45"/>
  <c r="E229" i="45" s="1"/>
  <c r="G229" i="45" s="1"/>
  <c r="C417" i="45"/>
  <c r="E417" i="45" s="1"/>
  <c r="G417" i="45" s="1"/>
  <c r="C512" i="45"/>
  <c r="E512" i="45" s="1"/>
  <c r="C605" i="45"/>
  <c r="E605" i="45" s="1"/>
  <c r="G605" i="45" s="1"/>
  <c r="C840" i="45"/>
  <c r="E840" i="45" s="1"/>
  <c r="G840" i="45" s="1"/>
  <c r="C888" i="45"/>
  <c r="E888" i="45" s="1"/>
  <c r="C981" i="45"/>
  <c r="E981" i="45" s="1"/>
  <c r="G981" i="45" s="1"/>
  <c r="C1264" i="45"/>
  <c r="E1264" i="45" s="1"/>
  <c r="C370" i="45"/>
  <c r="E370" i="45" s="1"/>
  <c r="G370" i="45" s="1"/>
  <c r="C464" i="45"/>
  <c r="E464" i="45" s="1"/>
  <c r="G464" i="45" s="1"/>
  <c r="C747" i="45"/>
  <c r="E747" i="45" s="1"/>
  <c r="G1311" i="45"/>
  <c r="G1315" i="45" s="1"/>
  <c r="E1287" i="45" s="1"/>
  <c r="G1287" i="45" s="1"/>
  <c r="G1288" i="45" s="1"/>
  <c r="G1317" i="45" s="1"/>
  <c r="I1317" i="45" s="1"/>
  <c r="G1264" i="45"/>
  <c r="G1268" i="45" s="1"/>
  <c r="G1217" i="45"/>
  <c r="G1221" i="45" s="1"/>
  <c r="G1170" i="45"/>
  <c r="G1174" i="45" s="1"/>
  <c r="E1146" i="45" s="1"/>
  <c r="G1146" i="45" s="1"/>
  <c r="G1147" i="45" s="1"/>
  <c r="G1176" i="45" s="1"/>
  <c r="G1123" i="45"/>
  <c r="G1076" i="45"/>
  <c r="G1080" i="45" s="1"/>
  <c r="E1052" i="45" s="1"/>
  <c r="G1052" i="45" s="1"/>
  <c r="G1053" i="45" s="1"/>
  <c r="G1082" i="45" s="1"/>
  <c r="G982" i="45"/>
  <c r="G935" i="45"/>
  <c r="G939" i="45" s="1"/>
  <c r="E911" i="45" s="1"/>
  <c r="G911" i="45" s="1"/>
  <c r="G912" i="45" s="1"/>
  <c r="G921" i="45"/>
  <c r="G888" i="45"/>
  <c r="G892" i="45" s="1"/>
  <c r="E864" i="45" s="1"/>
  <c r="G864" i="45" s="1"/>
  <c r="G865" i="45" s="1"/>
  <c r="G874" i="45"/>
  <c r="G841" i="45"/>
  <c r="G794" i="45"/>
  <c r="G798" i="45" s="1"/>
  <c r="E770" i="45" s="1"/>
  <c r="G770" i="45" s="1"/>
  <c r="G771" i="45" s="1"/>
  <c r="G800" i="45" s="1"/>
  <c r="G747" i="45"/>
  <c r="G653" i="45"/>
  <c r="G657" i="45" s="1"/>
  <c r="E629" i="45" s="1"/>
  <c r="G629" i="45" s="1"/>
  <c r="G630" i="45" s="1"/>
  <c r="G659" i="45" s="1"/>
  <c r="G606" i="45"/>
  <c r="G610" i="45" s="1"/>
  <c r="E582" i="45" s="1"/>
  <c r="G582" i="45" s="1"/>
  <c r="G583" i="45" s="1"/>
  <c r="G612" i="45" s="1"/>
  <c r="G559" i="45"/>
  <c r="G563" i="45" s="1"/>
  <c r="E535" i="45" s="1"/>
  <c r="G535" i="45" s="1"/>
  <c r="G536" i="45" s="1"/>
  <c r="G565" i="45" s="1"/>
  <c r="G512" i="45"/>
  <c r="G516" i="45" s="1"/>
  <c r="E488" i="45" s="1"/>
  <c r="G488" i="45" s="1"/>
  <c r="G489" i="45" s="1"/>
  <c r="G518" i="45" s="1"/>
  <c r="G451" i="45"/>
  <c r="G465" i="45"/>
  <c r="G469" i="45" s="1"/>
  <c r="E441" i="45" s="1"/>
  <c r="G441" i="45" s="1"/>
  <c r="G442" i="45" s="1"/>
  <c r="G418" i="45"/>
  <c r="G422" i="45" s="1"/>
  <c r="E394" i="45" s="1"/>
  <c r="G394" i="45" s="1"/>
  <c r="G395" i="45" s="1"/>
  <c r="G404" i="45"/>
  <c r="G371" i="45"/>
  <c r="G375" i="45" s="1"/>
  <c r="E347" i="45" s="1"/>
  <c r="G347" i="45" s="1"/>
  <c r="G348" i="45" s="1"/>
  <c r="G377" i="45" s="1"/>
  <c r="G324" i="45"/>
  <c r="G328" i="45" s="1"/>
  <c r="E300" i="45" s="1"/>
  <c r="G300" i="45" s="1"/>
  <c r="G301" i="45" s="1"/>
  <c r="G330" i="45" s="1"/>
  <c r="G277" i="45"/>
  <c r="G281" i="45" s="1"/>
  <c r="E253" i="45" s="1"/>
  <c r="G253" i="45" s="1"/>
  <c r="G254" i="45" s="1"/>
  <c r="G283" i="45" s="1"/>
  <c r="G230" i="45"/>
  <c r="G234" i="45" s="1"/>
  <c r="E206" i="45" s="1"/>
  <c r="G206" i="45" s="1"/>
  <c r="G207" i="45" s="1"/>
  <c r="G236" i="45" s="1"/>
  <c r="G183" i="45"/>
  <c r="G187" i="45" s="1"/>
  <c r="E159" i="45" s="1"/>
  <c r="G159" i="45" s="1"/>
  <c r="G160" i="45" s="1"/>
  <c r="G189" i="45" s="1"/>
  <c r="G136" i="45"/>
  <c r="G140" i="45" s="1"/>
  <c r="E112" i="45" s="1"/>
  <c r="G112" i="45" s="1"/>
  <c r="G113" i="45" s="1"/>
  <c r="G142" i="45" s="1"/>
  <c r="G89" i="45"/>
  <c r="G93" i="45" s="1"/>
  <c r="G42" i="45"/>
  <c r="G986" i="45" l="1"/>
  <c r="E958" i="45" s="1"/>
  <c r="G958" i="45" s="1"/>
  <c r="G959" i="45" s="1"/>
  <c r="G988" i="45" s="1"/>
  <c r="G751" i="45"/>
  <c r="E723" i="45" s="1"/>
  <c r="G723" i="45" s="1"/>
  <c r="G724" i="45" s="1"/>
  <c r="G753" i="45" s="1"/>
  <c r="G845" i="45"/>
  <c r="E817" i="45" s="1"/>
  <c r="G817" i="45" s="1"/>
  <c r="G818" i="45" s="1"/>
  <c r="G847" i="45" s="1"/>
  <c r="G1127" i="45"/>
  <c r="E1099" i="45" s="1"/>
  <c r="G1099" i="45" s="1"/>
  <c r="G1100" i="45" s="1"/>
  <c r="G1129" i="45" s="1"/>
  <c r="E1240" i="45"/>
  <c r="G1240" i="45" s="1"/>
  <c r="G1241" i="45" s="1"/>
  <c r="G1270" i="45" s="1"/>
  <c r="E37" i="2" s="1"/>
  <c r="E1193" i="45"/>
  <c r="G1193" i="45" s="1"/>
  <c r="G1194" i="45" s="1"/>
  <c r="G1223" i="45" s="1"/>
  <c r="E36" i="2" s="1"/>
  <c r="F36" i="2" s="1"/>
  <c r="I1176" i="45"/>
  <c r="E35" i="2"/>
  <c r="F35" i="2" s="1"/>
  <c r="I1129" i="45"/>
  <c r="E34" i="2"/>
  <c r="F34" i="2" s="1"/>
  <c r="I1082" i="45"/>
  <c r="E33" i="2"/>
  <c r="F33" i="2" s="1"/>
  <c r="G1033" i="45"/>
  <c r="E1005" i="45" s="1"/>
  <c r="G1005" i="45" s="1"/>
  <c r="G1006" i="45" s="1"/>
  <c r="I988" i="45"/>
  <c r="E31" i="2"/>
  <c r="F31" i="2" s="1"/>
  <c r="G894" i="45"/>
  <c r="I894" i="45" s="1"/>
  <c r="G941" i="45"/>
  <c r="I847" i="45"/>
  <c r="E28" i="2"/>
  <c r="F28" i="2" s="1"/>
  <c r="I800" i="45"/>
  <c r="E27" i="2"/>
  <c r="F27" i="2" s="1"/>
  <c r="I753" i="45"/>
  <c r="E26" i="2"/>
  <c r="F26" i="2" s="1"/>
  <c r="I706" i="45"/>
  <c r="E25" i="2"/>
  <c r="F25" i="2" s="1"/>
  <c r="I565" i="45"/>
  <c r="E22" i="2"/>
  <c r="F22" i="2" s="1"/>
  <c r="I612" i="45"/>
  <c r="E23" i="2"/>
  <c r="F23" i="2" s="1"/>
  <c r="I659" i="45"/>
  <c r="E24" i="2"/>
  <c r="F24" i="2" s="1"/>
  <c r="G471" i="45"/>
  <c r="I471" i="45" s="1"/>
  <c r="I518" i="45"/>
  <c r="E21" i="2"/>
  <c r="F21" i="2" s="1"/>
  <c r="I236" i="45"/>
  <c r="E15" i="2"/>
  <c r="F15" i="2" s="1"/>
  <c r="I283" i="45"/>
  <c r="E16" i="2"/>
  <c r="F16" i="2" s="1"/>
  <c r="I330" i="45"/>
  <c r="E17" i="2"/>
  <c r="F17" i="2" s="1"/>
  <c r="I189" i="45"/>
  <c r="E14" i="2"/>
  <c r="F14" i="2" s="1"/>
  <c r="I377" i="45"/>
  <c r="E18" i="2"/>
  <c r="F18" i="2" s="1"/>
  <c r="I142" i="45"/>
  <c r="E13" i="2"/>
  <c r="F13" i="2" s="1"/>
  <c r="G424" i="45"/>
  <c r="E65" i="45"/>
  <c r="G65" i="45" s="1"/>
  <c r="G66" i="45" s="1"/>
  <c r="G95" i="45" s="1"/>
  <c r="E12" i="2" s="1"/>
  <c r="H95" i="45" s="1"/>
  <c r="F37" i="2"/>
  <c r="F38" i="2"/>
  <c r="K4" i="34"/>
  <c r="B21" i="41"/>
  <c r="B16" i="41"/>
  <c r="G13" i="55" s="1"/>
  <c r="G14" i="55" s="1"/>
  <c r="C20" i="41"/>
  <c r="F20" i="41" s="1"/>
  <c r="E7" i="60"/>
  <c r="D53" i="63"/>
  <c r="D42" i="63"/>
  <c r="D43" i="63" s="1"/>
  <c r="D44" i="63" s="1"/>
  <c r="B10" i="41"/>
  <c r="A10" i="41"/>
  <c r="I1270" i="45" l="1"/>
  <c r="I1223" i="45"/>
  <c r="G1035" i="45"/>
  <c r="E32" i="2" s="1"/>
  <c r="F32" i="2" s="1"/>
  <c r="E29" i="2"/>
  <c r="F29" i="2" s="1"/>
  <c r="I941" i="45"/>
  <c r="E30" i="2"/>
  <c r="F30" i="2" s="1"/>
  <c r="E20" i="2"/>
  <c r="F20" i="2" s="1"/>
  <c r="I424" i="45"/>
  <c r="E19" i="2"/>
  <c r="F19" i="2" s="1"/>
  <c r="F12" i="2"/>
  <c r="I95" i="45"/>
  <c r="C21" i="41"/>
  <c r="F21" i="41" s="1"/>
  <c r="F76" i="63"/>
  <c r="F72" i="63"/>
  <c r="B71" i="63"/>
  <c r="B70" i="63"/>
  <c r="I1035" i="45" l="1"/>
  <c r="F64" i="63"/>
  <c r="F63" i="63"/>
  <c r="F62" i="63"/>
  <c r="F61" i="63"/>
  <c r="E60" i="63"/>
  <c r="F60" i="63" s="1"/>
  <c r="E59" i="63"/>
  <c r="F59" i="63" s="1"/>
  <c r="F65" i="63" s="1"/>
  <c r="F54" i="63"/>
  <c r="F53" i="63"/>
  <c r="F52" i="63"/>
  <c r="F51" i="63"/>
  <c r="F40" i="63"/>
  <c r="F41" i="63"/>
  <c r="F43" i="63"/>
  <c r="F44" i="63"/>
  <c r="F45" i="63"/>
  <c r="F46" i="63"/>
  <c r="F47" i="63"/>
  <c r="F48" i="63"/>
  <c r="F39" i="63"/>
  <c r="E42" i="63"/>
  <c r="F42" i="63" s="1"/>
  <c r="C28" i="63"/>
  <c r="E23" i="63"/>
  <c r="E14" i="63"/>
  <c r="A29" i="63"/>
  <c r="A30" i="63" s="1"/>
  <c r="A31" i="63" s="1"/>
  <c r="A32" i="63" s="1"/>
  <c r="A19" i="63"/>
  <c r="A20" i="63" s="1"/>
  <c r="A21" i="63" s="1"/>
  <c r="A22" i="63" s="1"/>
  <c r="A23" i="63" s="1"/>
  <c r="A24" i="63" s="1"/>
  <c r="A25" i="63" s="1"/>
  <c r="A26" i="63" s="1"/>
  <c r="A6" i="63"/>
  <c r="A7" i="63" s="1"/>
  <c r="A8" i="63" s="1"/>
  <c r="A9" i="63" s="1"/>
  <c r="A10" i="63" s="1"/>
  <c r="A11" i="63" s="1"/>
  <c r="A12" i="63" s="1"/>
  <c r="A13" i="63" s="1"/>
  <c r="M3" i="63"/>
  <c r="N3" i="63" s="1"/>
  <c r="C22" i="41"/>
  <c r="D22" i="55"/>
  <c r="D9" i="57"/>
  <c r="F55" i="63" l="1"/>
  <c r="T42" i="48"/>
  <c r="F403" i="46"/>
  <c r="F136" i="46"/>
  <c r="H14" i="55"/>
  <c r="H13" i="55"/>
  <c r="B8" i="41"/>
  <c r="A1" i="61"/>
  <c r="C94" i="61"/>
  <c r="C95" i="61" s="1"/>
  <c r="B94" i="61"/>
  <c r="C89" i="61"/>
  <c r="C90" i="61" s="1"/>
  <c r="A86" i="61"/>
  <c r="A87" i="61" s="1"/>
  <c r="A88" i="61" s="1"/>
  <c r="C80" i="61"/>
  <c r="C81" i="61" s="1"/>
  <c r="A78" i="61"/>
  <c r="A79" i="61" s="1"/>
  <c r="C73" i="61"/>
  <c r="C67" i="61"/>
  <c r="C55" i="61"/>
  <c r="C48" i="61"/>
  <c r="A47" i="61"/>
  <c r="A94" i="61" s="1"/>
  <c r="C42" i="61"/>
  <c r="C43" i="61" s="1"/>
  <c r="A39" i="61"/>
  <c r="A40" i="61" s="1"/>
  <c r="A41" i="61" s="1"/>
  <c r="C33" i="61"/>
  <c r="C34" i="61" s="1"/>
  <c r="A31" i="61"/>
  <c r="A32" i="61" s="1"/>
  <c r="C26" i="61"/>
  <c r="C20" i="61"/>
  <c r="C9" i="61"/>
  <c r="C27" i="61" l="1"/>
  <c r="C74" i="61"/>
  <c r="F56" i="63"/>
  <c r="F57" i="63" s="1"/>
  <c r="C50" i="61"/>
  <c r="D8" i="41" s="1"/>
  <c r="D9" i="41" s="1"/>
  <c r="C97" i="61"/>
  <c r="D10" i="41" l="1"/>
  <c r="E10" i="41" s="1"/>
  <c r="G10" i="41" s="1"/>
  <c r="D15" i="41"/>
  <c r="D16" i="41" s="1"/>
  <c r="E16" i="41" s="1"/>
  <c r="G16" i="41" s="1"/>
  <c r="B9" i="41"/>
  <c r="B2" i="41"/>
  <c r="A80" i="34"/>
  <c r="A78" i="34"/>
  <c r="A76" i="34"/>
  <c r="A74" i="34"/>
  <c r="A72" i="34"/>
  <c r="A70" i="34"/>
  <c r="A68" i="34"/>
  <c r="A66" i="34"/>
  <c r="A64" i="34"/>
  <c r="A62" i="34"/>
  <c r="A60" i="34"/>
  <c r="A58" i="34"/>
  <c r="A56" i="34"/>
  <c r="A54" i="34"/>
  <c r="A53" i="34"/>
  <c r="A51" i="34"/>
  <c r="A49" i="34"/>
  <c r="A47" i="34"/>
  <c r="A45" i="34"/>
  <c r="A43" i="34"/>
  <c r="A41" i="34"/>
  <c r="A39" i="34"/>
  <c r="A37" i="34"/>
  <c r="A35" i="34"/>
  <c r="A33" i="34"/>
  <c r="A31" i="34"/>
  <c r="A30" i="34"/>
  <c r="A1" i="34"/>
  <c r="L4" i="34"/>
  <c r="M4" i="34" s="1"/>
  <c r="N4" i="34" s="1"/>
  <c r="O4" i="34" s="1"/>
  <c r="P4" i="34" s="1"/>
  <c r="Q4" i="34" s="1"/>
  <c r="R4" i="34" s="1"/>
  <c r="S4" i="34" s="1"/>
  <c r="T4" i="34" s="1"/>
  <c r="U4" i="34" s="1"/>
  <c r="V4" i="34" s="1"/>
  <c r="A24" i="55"/>
  <c r="A25" i="55" s="1"/>
  <c r="A26" i="55" s="1"/>
  <c r="D13" i="59"/>
  <c r="D7" i="60"/>
  <c r="V410" i="47"/>
  <c r="W410" i="47" s="1"/>
  <c r="W384" i="47"/>
  <c r="V274" i="47"/>
  <c r="W274" i="47" s="1"/>
  <c r="W244" i="47"/>
  <c r="V220" i="47"/>
  <c r="S220" i="47"/>
  <c r="T209" i="47"/>
  <c r="S176" i="47"/>
  <c r="V143" i="47"/>
  <c r="T80" i="47"/>
  <c r="W80" i="47" s="1"/>
  <c r="R49" i="47"/>
  <c r="R141" i="47" s="1"/>
  <c r="W24" i="47"/>
  <c r="Q24" i="47"/>
  <c r="P24" i="47"/>
  <c r="N24" i="47"/>
  <c r="N49" i="47" s="1"/>
  <c r="N80" i="47" s="1"/>
  <c r="N220" i="47" s="1"/>
  <c r="U306" i="48"/>
  <c r="T282" i="48"/>
  <c r="U282" i="48" s="1"/>
  <c r="U256" i="48"/>
  <c r="U228" i="48"/>
  <c r="T109" i="48"/>
  <c r="T138" i="48" s="1"/>
  <c r="T173" i="48" s="1"/>
  <c r="Q107" i="48"/>
  <c r="P38" i="48"/>
  <c r="U38" i="48" s="1"/>
  <c r="M38" i="48"/>
  <c r="M107" i="48" s="1"/>
  <c r="M136" i="48" s="1"/>
  <c r="M171" i="48" s="1"/>
  <c r="M199" i="48" s="1"/>
  <c r="M228" i="48" s="1"/>
  <c r="M256" i="48" s="1"/>
  <c r="M282" i="48" s="1"/>
  <c r="M306" i="48" s="1"/>
  <c r="U13" i="48"/>
  <c r="U305" i="48"/>
  <c r="T281" i="48"/>
  <c r="U281" i="48" s="1"/>
  <c r="U255" i="48"/>
  <c r="U227" i="48"/>
  <c r="Q106" i="48"/>
  <c r="P37" i="48"/>
  <c r="U37" i="48" s="1"/>
  <c r="U12" i="48"/>
  <c r="W409" i="47"/>
  <c r="W383" i="47"/>
  <c r="V273" i="47"/>
  <c r="W273" i="47" s="1"/>
  <c r="W243" i="47"/>
  <c r="V219" i="47"/>
  <c r="S219" i="47"/>
  <c r="T208" i="47"/>
  <c r="S175" i="47"/>
  <c r="T79" i="47"/>
  <c r="W79" i="47" s="1"/>
  <c r="R48" i="47"/>
  <c r="R140" i="47" s="1"/>
  <c r="W140" i="47" s="1"/>
  <c r="N48" i="47"/>
  <c r="N79" i="47" s="1"/>
  <c r="N219" i="47" s="1"/>
  <c r="W23" i="47"/>
  <c r="W22" i="47"/>
  <c r="W21" i="47"/>
  <c r="P23" i="47"/>
  <c r="P22" i="47"/>
  <c r="T220" i="47" l="1"/>
  <c r="W220" i="47" s="1"/>
  <c r="V179" i="47"/>
  <c r="V212" i="47" s="1"/>
  <c r="V331" i="47"/>
  <c r="E15" i="41"/>
  <c r="G15" i="41" s="1"/>
  <c r="G17" i="41" s="1"/>
  <c r="W141" i="47"/>
  <c r="R176" i="47"/>
  <c r="N141" i="47"/>
  <c r="N176" i="47" s="1"/>
  <c r="N209" i="47" s="1"/>
  <c r="N244" i="47" s="1"/>
  <c r="N274" i="47" s="1"/>
  <c r="N301" i="47" s="1"/>
  <c r="N331" i="47" s="1"/>
  <c r="N357" i="47" s="1"/>
  <c r="N384" i="47" s="1"/>
  <c r="N410" i="47" s="1"/>
  <c r="V330" i="47"/>
  <c r="T219" i="47"/>
  <c r="W219" i="47" s="1"/>
  <c r="P106" i="48"/>
  <c r="U106" i="48" s="1"/>
  <c r="P107" i="48"/>
  <c r="R175" i="47"/>
  <c r="N140" i="47"/>
  <c r="N175" i="47" s="1"/>
  <c r="N208" i="47" s="1"/>
  <c r="N243" i="47" s="1"/>
  <c r="N273" i="47" s="1"/>
  <c r="N300" i="47" s="1"/>
  <c r="N330" i="47" s="1"/>
  <c r="N356" i="47" s="1"/>
  <c r="N383" i="47" s="1"/>
  <c r="N409" i="47" s="1"/>
  <c r="M12" i="48" s="1"/>
  <c r="M37" i="48" s="1"/>
  <c r="M106" i="48" s="1"/>
  <c r="M135" i="48" s="1"/>
  <c r="M170" i="48" s="1"/>
  <c r="M198" i="48" s="1"/>
  <c r="M227" i="48" s="1"/>
  <c r="M255" i="48" s="1"/>
  <c r="M281" i="48" s="1"/>
  <c r="M305" i="48" s="1"/>
  <c r="V215" i="47"/>
  <c r="T224" i="48"/>
  <c r="A5" i="59"/>
  <c r="A2" i="59"/>
  <c r="F656" i="46"/>
  <c r="F608" i="46"/>
  <c r="F563" i="46"/>
  <c r="F516" i="46"/>
  <c r="D422" i="46"/>
  <c r="D374" i="46"/>
  <c r="F326" i="46"/>
  <c r="D136" i="46"/>
  <c r="F230" i="46"/>
  <c r="D230" i="46"/>
  <c r="F278" i="46"/>
  <c r="A1" i="60"/>
  <c r="G15" i="60"/>
  <c r="H14" i="60"/>
  <c r="G14" i="60"/>
  <c r="G13" i="60"/>
  <c r="G12" i="60"/>
  <c r="E11" i="60"/>
  <c r="G11" i="60" s="1"/>
  <c r="A11" i="60"/>
  <c r="A12" i="60" s="1"/>
  <c r="A13" i="60" s="1"/>
  <c r="A14" i="60" s="1"/>
  <c r="A15" i="60" s="1"/>
  <c r="A16" i="60" s="1"/>
  <c r="G10" i="60"/>
  <c r="E8" i="60"/>
  <c r="P135" i="48" l="1"/>
  <c r="P170" i="48" s="1"/>
  <c r="P198" i="48" s="1"/>
  <c r="U198" i="48" s="1"/>
  <c r="W331" i="47"/>
  <c r="V357" i="47"/>
  <c r="W357" i="47" s="1"/>
  <c r="W176" i="47"/>
  <c r="R209" i="47"/>
  <c r="W175" i="47"/>
  <c r="R208" i="47"/>
  <c r="W330" i="47"/>
  <c r="V356" i="47"/>
  <c r="W356" i="47" s="1"/>
  <c r="U107" i="48"/>
  <c r="P136" i="48"/>
  <c r="D8" i="60"/>
  <c r="D16" i="60" s="1"/>
  <c r="U135" i="48" l="1"/>
  <c r="W209" i="47"/>
  <c r="R301" i="47"/>
  <c r="W301" i="47" s="1"/>
  <c r="W208" i="47"/>
  <c r="R300" i="47"/>
  <c r="W300" i="47" s="1"/>
  <c r="U136" i="48"/>
  <c r="P171" i="48"/>
  <c r="P199" i="48" s="1"/>
  <c r="U199" i="48" s="1"/>
  <c r="G16" i="60"/>
  <c r="G9" i="60" s="1"/>
  <c r="H43" i="59" l="1"/>
  <c r="I33" i="59"/>
  <c r="I22" i="59" s="1"/>
  <c r="H33" i="59"/>
  <c r="H30" i="59"/>
  <c r="H22" i="59"/>
  <c r="H21" i="59"/>
  <c r="H19" i="59"/>
  <c r="G18" i="59"/>
  <c r="F11" i="57"/>
  <c r="F10" i="57"/>
  <c r="B2" i="57"/>
  <c r="A1" i="57"/>
  <c r="F8" i="57"/>
  <c r="F7" i="57"/>
  <c r="I6" i="57"/>
  <c r="F6" i="57"/>
  <c r="A6" i="55"/>
  <c r="A4" i="55"/>
  <c r="A2" i="55"/>
  <c r="A1" i="49" s="1"/>
  <c r="G51" i="55"/>
  <c r="A34" i="55"/>
  <c r="A35" i="55" s="1"/>
  <c r="A36" i="55" s="1"/>
  <c r="A37" i="55" s="1"/>
  <c r="A38" i="55" s="1"/>
  <c r="A39" i="55" s="1"/>
  <c r="A40" i="55" s="1"/>
  <c r="A41" i="55" s="1"/>
  <c r="A42" i="55" s="1"/>
  <c r="A30" i="55"/>
  <c r="A31" i="55" s="1"/>
  <c r="J29" i="55"/>
  <c r="K29" i="55" s="1"/>
  <c r="D26" i="55"/>
  <c r="H26" i="55" s="1"/>
  <c r="C26" i="55"/>
  <c r="H23" i="55"/>
  <c r="C22" i="55"/>
  <c r="C24" i="55" s="1"/>
  <c r="C25" i="55" s="1"/>
  <c r="D17" i="55"/>
  <c r="D18" i="55" s="1"/>
  <c r="F11" i="55"/>
  <c r="H12" i="55"/>
  <c r="A11" i="55"/>
  <c r="A12" i="55" s="1"/>
  <c r="A13" i="55" s="1"/>
  <c r="H10" i="55"/>
  <c r="H18" i="59" l="1"/>
  <c r="G23" i="59"/>
  <c r="G20" i="59"/>
  <c r="G29" i="59" s="1"/>
  <c r="G31" i="59" s="1"/>
  <c r="H31" i="59" s="1"/>
  <c r="F9" i="57"/>
  <c r="G12" i="57" s="1"/>
  <c r="D19" i="55"/>
  <c r="H18" i="55"/>
  <c r="H17" i="55"/>
  <c r="H11" i="55"/>
  <c r="H15" i="55" s="1"/>
  <c r="H20" i="59" l="1"/>
  <c r="H29" i="59"/>
  <c r="G32" i="59"/>
  <c r="H32" i="59" s="1"/>
  <c r="H36" i="59" s="1"/>
  <c r="F15" i="57"/>
  <c r="F16" i="57" s="1"/>
  <c r="H23" i="59"/>
  <c r="H25" i="59" s="1"/>
  <c r="G40" i="59"/>
  <c r="H19" i="55"/>
  <c r="H20" i="55" s="1"/>
  <c r="F17" i="57" l="1"/>
  <c r="F18" i="57" s="1"/>
  <c r="G41" i="59"/>
  <c r="H40" i="59"/>
  <c r="D24" i="55"/>
  <c r="D25" i="55" s="1"/>
  <c r="H22" i="55"/>
  <c r="H24" i="55" l="1"/>
  <c r="H25" i="55"/>
  <c r="G42" i="59"/>
  <c r="H42" i="59" s="1"/>
  <c r="G44" i="59"/>
  <c r="H44" i="59" s="1"/>
  <c r="H41" i="59"/>
  <c r="H27" i="55" l="1"/>
  <c r="H47" i="59"/>
  <c r="H49" i="59" s="1"/>
  <c r="D14" i="59" s="1"/>
  <c r="T212" i="47"/>
  <c r="S179" i="47"/>
  <c r="R143" i="47"/>
  <c r="W143" i="47" s="1"/>
  <c r="N143" i="47"/>
  <c r="N179" i="47" s="1"/>
  <c r="N212" i="47" s="1"/>
  <c r="S51" i="47"/>
  <c r="S99" i="47"/>
  <c r="N99" i="47"/>
  <c r="X103" i="47"/>
  <c r="C151" i="46"/>
  <c r="B148" i="46"/>
  <c r="G187" i="46"/>
  <c r="E159" i="46" s="1"/>
  <c r="G159" i="46" s="1"/>
  <c r="H182" i="46"/>
  <c r="G178" i="46"/>
  <c r="G169" i="46"/>
  <c r="H156" i="46"/>
  <c r="H157" i="46" s="1"/>
  <c r="J155" i="46"/>
  <c r="H155" i="46"/>
  <c r="E155" i="46"/>
  <c r="G155" i="46" s="1"/>
  <c r="D155" i="46"/>
  <c r="G73" i="46"/>
  <c r="G77" i="46" s="1"/>
  <c r="E64" i="46"/>
  <c r="G64" i="46" s="1"/>
  <c r="D64" i="46"/>
  <c r="C60" i="46"/>
  <c r="B57" i="46"/>
  <c r="G85" i="46"/>
  <c r="Q61" i="48"/>
  <c r="M61" i="48"/>
  <c r="C5" i="27"/>
  <c r="C4" i="27"/>
  <c r="C3" i="27"/>
  <c r="W85" i="34" l="1"/>
  <c r="K85" i="34" s="1"/>
  <c r="K61" i="48"/>
  <c r="R179" i="47"/>
  <c r="G160" i="46"/>
  <c r="G189" i="46" s="1"/>
  <c r="E268" i="46" l="1"/>
  <c r="W179" i="47"/>
  <c r="R212" i="47"/>
  <c r="W212" i="47" s="1"/>
  <c r="C4" i="45"/>
  <c r="C4" i="46" s="1"/>
  <c r="C3" i="45"/>
  <c r="C3" i="46" s="1"/>
  <c r="C2" i="45"/>
  <c r="T279" i="48"/>
  <c r="U279" i="48" s="1"/>
  <c r="T280" i="48"/>
  <c r="U280" i="48" s="1"/>
  <c r="T278" i="48"/>
  <c r="T201" i="48"/>
  <c r="U40" i="48"/>
  <c r="U42" i="48"/>
  <c r="R109" i="48"/>
  <c r="R138" i="48"/>
  <c r="Q109" i="48"/>
  <c r="Q138" i="48" s="1"/>
  <c r="Q173" i="48" s="1"/>
  <c r="P109" i="48"/>
  <c r="P138" i="48" s="1"/>
  <c r="M109" i="48"/>
  <c r="M138" i="48" s="1"/>
  <c r="M173" i="48" s="1"/>
  <c r="M201" i="48" s="1"/>
  <c r="R168" i="48"/>
  <c r="R169" i="48" s="1"/>
  <c r="Q163" i="48"/>
  <c r="M163" i="48"/>
  <c r="A159" i="48"/>
  <c r="K99" i="48"/>
  <c r="W105" i="48"/>
  <c r="Q105" i="48"/>
  <c r="W104" i="48"/>
  <c r="Q104" i="48"/>
  <c r="P36" i="48"/>
  <c r="U36" i="48" s="1"/>
  <c r="P35" i="48"/>
  <c r="P34" i="48"/>
  <c r="U11" i="48"/>
  <c r="U10" i="48"/>
  <c r="C2" i="46"/>
  <c r="V408" i="47"/>
  <c r="W408" i="47" s="1"/>
  <c r="V407" i="47"/>
  <c r="W407" i="47" s="1"/>
  <c r="V406" i="47"/>
  <c r="W406" i="47" s="1"/>
  <c r="V405" i="47"/>
  <c r="W382" i="47"/>
  <c r="W381" i="47"/>
  <c r="W380" i="47"/>
  <c r="V270" i="47"/>
  <c r="V327" i="47" s="1"/>
  <c r="W327" i="47" s="1"/>
  <c r="V271" i="47"/>
  <c r="V328" i="47" s="1"/>
  <c r="W328" i="47" s="1"/>
  <c r="V272" i="47"/>
  <c r="V329" i="47" s="1"/>
  <c r="W329" i="47" s="1"/>
  <c r="V269" i="47"/>
  <c r="V326" i="47" s="1"/>
  <c r="V352" i="47" s="1"/>
  <c r="W242" i="47"/>
  <c r="W241" i="47"/>
  <c r="W240" i="47"/>
  <c r="V216" i="47"/>
  <c r="V217" i="47"/>
  <c r="V218" i="47"/>
  <c r="S218" i="47"/>
  <c r="N218" i="47"/>
  <c r="S217" i="47"/>
  <c r="N217" i="47"/>
  <c r="S216" i="47"/>
  <c r="N216" i="47"/>
  <c r="N215" i="47"/>
  <c r="T205" i="47"/>
  <c r="T206" i="47"/>
  <c r="T207" i="47"/>
  <c r="T204" i="47"/>
  <c r="S174" i="47"/>
  <c r="S173" i="47"/>
  <c r="S172" i="47"/>
  <c r="N137" i="47"/>
  <c r="N172" i="47" s="1"/>
  <c r="N205" i="47" s="1"/>
  <c r="N240" i="47" s="1"/>
  <c r="N270" i="47" s="1"/>
  <c r="N297" i="47" s="1"/>
  <c r="N327" i="47" s="1"/>
  <c r="N353" i="47" s="1"/>
  <c r="N380" i="47" s="1"/>
  <c r="N406" i="47" s="1"/>
  <c r="M10" i="48" s="1"/>
  <c r="N138" i="47"/>
  <c r="N173" i="47" s="1"/>
  <c r="N206" i="47" s="1"/>
  <c r="N241" i="47" s="1"/>
  <c r="N271" i="47" s="1"/>
  <c r="N298" i="47" s="1"/>
  <c r="N328" i="47" s="1"/>
  <c r="N354" i="47" s="1"/>
  <c r="N381" i="47" s="1"/>
  <c r="N407" i="47" s="1"/>
  <c r="M11" i="48" s="1"/>
  <c r="N139" i="47"/>
  <c r="N174" i="47" s="1"/>
  <c r="N207" i="47" s="1"/>
  <c r="N242" i="47" s="1"/>
  <c r="N272" i="47" s="1"/>
  <c r="N299" i="47" s="1"/>
  <c r="N329" i="47" s="1"/>
  <c r="N355" i="47" s="1"/>
  <c r="N382" i="47" s="1"/>
  <c r="N408" i="47" s="1"/>
  <c r="N136" i="47"/>
  <c r="N171" i="47" s="1"/>
  <c r="N204" i="47" s="1"/>
  <c r="N239" i="47" s="1"/>
  <c r="N269" i="47" s="1"/>
  <c r="N296" i="47" s="1"/>
  <c r="N326" i="47" s="1"/>
  <c r="N352" i="47" s="1"/>
  <c r="N379" i="47" s="1"/>
  <c r="N405" i="47" s="1"/>
  <c r="M9" i="48" s="1"/>
  <c r="V82" i="47"/>
  <c r="T78" i="47"/>
  <c r="W78" i="47" s="1"/>
  <c r="T45" i="47"/>
  <c r="T46" i="47" s="1"/>
  <c r="T47" i="47" s="1"/>
  <c r="R47" i="47"/>
  <c r="R139" i="47" s="1"/>
  <c r="R46" i="47"/>
  <c r="R138" i="47" s="1"/>
  <c r="R45" i="47"/>
  <c r="R137" i="47" s="1"/>
  <c r="R44" i="47"/>
  <c r="W44" i="47" s="1"/>
  <c r="S40" i="47"/>
  <c r="N40" i="47"/>
  <c r="A36" i="47"/>
  <c r="W10" i="47"/>
  <c r="W11" i="47"/>
  <c r="W12" i="47"/>
  <c r="W13" i="47"/>
  <c r="W15" i="47"/>
  <c r="W16" i="47"/>
  <c r="W17" i="47"/>
  <c r="W19" i="47"/>
  <c r="P17" i="47"/>
  <c r="P19" i="47" s="1"/>
  <c r="P16" i="47"/>
  <c r="P13" i="47"/>
  <c r="P15" i="47" s="1"/>
  <c r="P12" i="47"/>
  <c r="P11" i="47"/>
  <c r="P10" i="47"/>
  <c r="A3" i="47"/>
  <c r="A38" i="47" s="1"/>
  <c r="A3" i="48"/>
  <c r="O85" i="34" l="1"/>
  <c r="U138" i="48"/>
  <c r="R173" i="48"/>
  <c r="R170" i="48"/>
  <c r="T51" i="47"/>
  <c r="W51" i="47" s="1"/>
  <c r="T48" i="47"/>
  <c r="C59" i="46"/>
  <c r="P105" i="48"/>
  <c r="P134" i="48" s="1"/>
  <c r="P169" i="48" s="1"/>
  <c r="P197" i="48" s="1"/>
  <c r="M34" i="48"/>
  <c r="M103" i="48" s="1"/>
  <c r="M132" i="48" s="1"/>
  <c r="M167" i="48" s="1"/>
  <c r="M195" i="48" s="1"/>
  <c r="M224" i="48" s="1"/>
  <c r="M252" i="48" s="1"/>
  <c r="M278" i="48" s="1"/>
  <c r="M302" i="48" s="1"/>
  <c r="M35" i="48"/>
  <c r="M104" i="48" s="1"/>
  <c r="M133" i="48" s="1"/>
  <c r="M168" i="48" s="1"/>
  <c r="M196" i="48" s="1"/>
  <c r="M225" i="48" s="1"/>
  <c r="M253" i="48" s="1"/>
  <c r="M279" i="48" s="1"/>
  <c r="M303" i="48" s="1"/>
  <c r="M36" i="48"/>
  <c r="M105" i="48" s="1"/>
  <c r="M134" i="48" s="1"/>
  <c r="M169" i="48" s="1"/>
  <c r="M197" i="48" s="1"/>
  <c r="M226" i="48" s="1"/>
  <c r="M254" i="48" s="1"/>
  <c r="M280" i="48" s="1"/>
  <c r="M304" i="48" s="1"/>
  <c r="P103" i="48"/>
  <c r="P132" i="48" s="1"/>
  <c r="P167" i="48" s="1"/>
  <c r="P195" i="48" s="1"/>
  <c r="P104" i="48"/>
  <c r="P133" i="48" s="1"/>
  <c r="P168" i="48" s="1"/>
  <c r="P196" i="48" s="1"/>
  <c r="U109" i="48"/>
  <c r="P173" i="48"/>
  <c r="K163" i="48"/>
  <c r="U35" i="48"/>
  <c r="L40" i="47"/>
  <c r="V353" i="47"/>
  <c r="W353" i="47" s="1"/>
  <c r="V355" i="47"/>
  <c r="W355" i="47" s="1"/>
  <c r="V354" i="47"/>
  <c r="W354" i="47" s="1"/>
  <c r="W272" i="47"/>
  <c r="R136" i="47"/>
  <c r="R171" i="47" s="1"/>
  <c r="R204" i="47" s="1"/>
  <c r="R296" i="47" s="1"/>
  <c r="W137" i="47"/>
  <c r="R172" i="47"/>
  <c r="R205" i="47" s="1"/>
  <c r="R297" i="47" s="1"/>
  <c r="R173" i="47"/>
  <c r="R206" i="47" s="1"/>
  <c r="R298" i="47" s="1"/>
  <c r="R174" i="47"/>
  <c r="R207" i="47" s="1"/>
  <c r="R299" i="47" s="1"/>
  <c r="W299" i="47" s="1"/>
  <c r="W139" i="47"/>
  <c r="T218" i="47"/>
  <c r="W218" i="47" s="1"/>
  <c r="W45" i="47"/>
  <c r="W46" i="47"/>
  <c r="W47" i="47"/>
  <c r="Y85" i="34" l="1"/>
  <c r="Z85" i="34" s="1"/>
  <c r="W48" i="47"/>
  <c r="T49" i="47"/>
  <c r="W49" i="47" s="1"/>
  <c r="U170" i="48"/>
  <c r="R171" i="48"/>
  <c r="U171" i="48" s="1"/>
  <c r="U167" i="48"/>
  <c r="U169" i="48"/>
  <c r="U104" i="48"/>
  <c r="U105" i="48"/>
  <c r="C150" i="46"/>
  <c r="L99" i="47"/>
  <c r="U168" i="48"/>
  <c r="P201" i="48"/>
  <c r="U201" i="48" s="1"/>
  <c r="U173" i="48"/>
  <c r="K191" i="48"/>
  <c r="W136" i="47"/>
  <c r="W172" i="47"/>
  <c r="W207" i="47"/>
  <c r="W174" i="47"/>
  <c r="W173" i="47"/>
  <c r="W58" i="47" l="1"/>
  <c r="D19" i="63" s="1"/>
  <c r="F19" i="63" s="1"/>
  <c r="U179" i="48"/>
  <c r="L132" i="47"/>
  <c r="D10" i="63" l="1"/>
  <c r="F10" i="63" s="1"/>
  <c r="U253" i="48" l="1"/>
  <c r="U278" i="48"/>
  <c r="M191" i="48" l="1"/>
  <c r="A124" i="48"/>
  <c r="A187" i="48" s="1"/>
  <c r="A26" i="48"/>
  <c r="A95" i="48" l="1"/>
  <c r="A57" i="48"/>
  <c r="U304" i="48"/>
  <c r="U303" i="48"/>
  <c r="U302" i="48"/>
  <c r="Q297" i="48"/>
  <c r="M297" i="48"/>
  <c r="K297" i="48"/>
  <c r="E297" i="48"/>
  <c r="Q272" i="48"/>
  <c r="M272" i="48"/>
  <c r="K272" i="48"/>
  <c r="E272" i="48"/>
  <c r="U254" i="48"/>
  <c r="U252" i="48"/>
  <c r="Q247" i="48"/>
  <c r="M247" i="48"/>
  <c r="K247" i="48"/>
  <c r="E247" i="48"/>
  <c r="U226" i="48"/>
  <c r="U225" i="48"/>
  <c r="U224" i="48"/>
  <c r="Q220" i="48"/>
  <c r="M220" i="48"/>
  <c r="K220" i="48"/>
  <c r="E220" i="48"/>
  <c r="U197" i="48"/>
  <c r="U196" i="48"/>
  <c r="U195" i="48"/>
  <c r="U134" i="48"/>
  <c r="U133" i="48"/>
  <c r="U132" i="48"/>
  <c r="Q128" i="48"/>
  <c r="M128" i="48"/>
  <c r="K128" i="48"/>
  <c r="E128" i="48"/>
  <c r="E163" i="48" s="1"/>
  <c r="W109" i="48"/>
  <c r="W106" i="48"/>
  <c r="W103" i="48"/>
  <c r="Q103" i="48"/>
  <c r="U103" i="48" s="1"/>
  <c r="U34" i="48"/>
  <c r="U49" i="48" s="1"/>
  <c r="Q30" i="48"/>
  <c r="M30" i="48"/>
  <c r="K30" i="48"/>
  <c r="U9" i="48"/>
  <c r="Q5" i="48"/>
  <c r="M5" i="48"/>
  <c r="K5" i="48"/>
  <c r="E5" i="48"/>
  <c r="A28" i="48"/>
  <c r="A59" i="48" s="1"/>
  <c r="W405" i="47"/>
  <c r="W414" i="47" s="1"/>
  <c r="D32" i="63" s="1"/>
  <c r="F32" i="63" s="1"/>
  <c r="W379" i="47"/>
  <c r="W388" i="47" s="1"/>
  <c r="D31" i="63" s="1"/>
  <c r="F31" i="63" s="1"/>
  <c r="W352" i="47"/>
  <c r="W326" i="47"/>
  <c r="W298" i="47"/>
  <c r="W297" i="47"/>
  <c r="W296" i="47"/>
  <c r="W271" i="47"/>
  <c r="W270" i="47"/>
  <c r="W269" i="47"/>
  <c r="W239" i="47"/>
  <c r="S215" i="47"/>
  <c r="W206" i="47"/>
  <c r="W205" i="47"/>
  <c r="W204" i="47"/>
  <c r="S171" i="47"/>
  <c r="W171" i="47" s="1"/>
  <c r="T138" i="47"/>
  <c r="W138" i="47" s="1"/>
  <c r="X136" i="47"/>
  <c r="W83" i="47"/>
  <c r="W82" i="47"/>
  <c r="T77" i="47"/>
  <c r="T217" i="47" s="1"/>
  <c r="W217" i="47" s="1"/>
  <c r="T76" i="47"/>
  <c r="T216" i="47" s="1"/>
  <c r="W216" i="47" s="1"/>
  <c r="T75" i="47"/>
  <c r="T215" i="47" s="1"/>
  <c r="S70" i="47"/>
  <c r="N70" i="47"/>
  <c r="L70" i="47"/>
  <c r="F70" i="47"/>
  <c r="A66" i="47"/>
  <c r="W9" i="47"/>
  <c r="S5" i="47"/>
  <c r="N5" i="47"/>
  <c r="L5" i="47"/>
  <c r="F5" i="47"/>
  <c r="F40" i="47" s="1"/>
  <c r="H41" i="45"/>
  <c r="G37" i="45"/>
  <c r="E23" i="45"/>
  <c r="G23" i="45" s="1"/>
  <c r="G28" i="45" s="1"/>
  <c r="D23" i="45"/>
  <c r="H15" i="45"/>
  <c r="H16" i="45" s="1"/>
  <c r="J14" i="45"/>
  <c r="H14" i="45"/>
  <c r="C10" i="45"/>
  <c r="C9" i="45"/>
  <c r="B7" i="45"/>
  <c r="G651" i="46"/>
  <c r="E639" i="46"/>
  <c r="G639" i="46" s="1"/>
  <c r="D639" i="46"/>
  <c r="E638" i="46"/>
  <c r="G638" i="46" s="1"/>
  <c r="D638" i="46"/>
  <c r="E637" i="46"/>
  <c r="G637" i="46" s="1"/>
  <c r="D637" i="46"/>
  <c r="D636" i="46"/>
  <c r="E628" i="46"/>
  <c r="G628" i="46" s="1"/>
  <c r="D628" i="46"/>
  <c r="E627" i="46"/>
  <c r="G627" i="46" s="1"/>
  <c r="D627" i="46"/>
  <c r="C623" i="46"/>
  <c r="B620" i="46"/>
  <c r="G603" i="46"/>
  <c r="G595" i="46"/>
  <c r="E584" i="46"/>
  <c r="G584" i="46" s="1"/>
  <c r="D584" i="46"/>
  <c r="E583" i="46"/>
  <c r="G583" i="46" s="1"/>
  <c r="D583" i="46"/>
  <c r="E582" i="46"/>
  <c r="G582" i="46" s="1"/>
  <c r="D582" i="46"/>
  <c r="C578" i="46"/>
  <c r="B575" i="46"/>
  <c r="I568" i="46"/>
  <c r="G558" i="46"/>
  <c r="E544" i="46"/>
  <c r="G544" i="46" s="1"/>
  <c r="G549" i="46" s="1"/>
  <c r="D544" i="46"/>
  <c r="C531" i="46"/>
  <c r="B528" i="46"/>
  <c r="I521" i="46"/>
  <c r="G511" i="46"/>
  <c r="E499" i="46"/>
  <c r="G499" i="46" s="1"/>
  <c r="D499" i="46"/>
  <c r="E498" i="46"/>
  <c r="G498" i="46" s="1"/>
  <c r="D498" i="46"/>
  <c r="E497" i="46"/>
  <c r="G497" i="46" s="1"/>
  <c r="D497" i="46"/>
  <c r="C484" i="46"/>
  <c r="B481" i="46"/>
  <c r="I474" i="46"/>
  <c r="F469" i="46"/>
  <c r="G464" i="46"/>
  <c r="E452" i="46"/>
  <c r="G452" i="46" s="1"/>
  <c r="D452" i="46"/>
  <c r="D451" i="46"/>
  <c r="E450" i="46"/>
  <c r="G450" i="46" s="1"/>
  <c r="D450" i="46"/>
  <c r="C437" i="46"/>
  <c r="B434" i="46"/>
  <c r="I427" i="46"/>
  <c r="F422" i="46"/>
  <c r="G417" i="46"/>
  <c r="E405" i="46"/>
  <c r="G405" i="46" s="1"/>
  <c r="D405" i="46"/>
  <c r="E404" i="46"/>
  <c r="G404" i="46" s="1"/>
  <c r="D404" i="46"/>
  <c r="D403" i="46"/>
  <c r="E394" i="46"/>
  <c r="G394" i="46" s="1"/>
  <c r="D394" i="46"/>
  <c r="C390" i="46"/>
  <c r="C389" i="46"/>
  <c r="B387" i="46"/>
  <c r="F374" i="46"/>
  <c r="G369" i="46"/>
  <c r="I355" i="46"/>
  <c r="E355" i="46"/>
  <c r="G355" i="46" s="1"/>
  <c r="G360" i="46" s="1"/>
  <c r="D355" i="46"/>
  <c r="E346" i="46"/>
  <c r="G346" i="46" s="1"/>
  <c r="D346" i="46"/>
  <c r="C342" i="46"/>
  <c r="B339" i="46"/>
  <c r="I332" i="46"/>
  <c r="G321" i="46"/>
  <c r="E308" i="46"/>
  <c r="G308" i="46" s="1"/>
  <c r="G312" i="46" s="1"/>
  <c r="D308" i="46"/>
  <c r="E298" i="46"/>
  <c r="G298" i="46" s="1"/>
  <c r="D298" i="46"/>
  <c r="C294" i="46"/>
  <c r="B291" i="46"/>
  <c r="I284" i="46"/>
  <c r="E260" i="46"/>
  <c r="G260" i="46" s="1"/>
  <c r="D260" i="46"/>
  <c r="E259" i="46"/>
  <c r="G259" i="46" s="1"/>
  <c r="D259" i="46"/>
  <c r="E250" i="46"/>
  <c r="G250" i="46" s="1"/>
  <c r="D250" i="46"/>
  <c r="C246" i="46"/>
  <c r="B243" i="46"/>
  <c r="G225" i="46"/>
  <c r="H220" i="46"/>
  <c r="I214" i="46"/>
  <c r="G214" i="46"/>
  <c r="G213" i="46"/>
  <c r="E212" i="46"/>
  <c r="G212" i="46" s="1"/>
  <c r="D212" i="46"/>
  <c r="E211" i="46"/>
  <c r="G211" i="46" s="1"/>
  <c r="D211" i="46"/>
  <c r="C198" i="46"/>
  <c r="B195" i="46"/>
  <c r="H142" i="46"/>
  <c r="G131" i="46"/>
  <c r="G123" i="46"/>
  <c r="C106" i="46"/>
  <c r="C105" i="46"/>
  <c r="B103" i="46"/>
  <c r="H43" i="46"/>
  <c r="G39" i="46"/>
  <c r="E25" i="46"/>
  <c r="G25" i="46" s="1"/>
  <c r="G30" i="46" s="1"/>
  <c r="D25" i="46"/>
  <c r="H17" i="46"/>
  <c r="H18" i="46" s="1"/>
  <c r="J16" i="46"/>
  <c r="H16" i="46"/>
  <c r="E16" i="46"/>
  <c r="G16" i="46" s="1"/>
  <c r="D16" i="46"/>
  <c r="C12" i="46"/>
  <c r="C11" i="46"/>
  <c r="B9" i="46"/>
  <c r="B6" i="46"/>
  <c r="C53" i="49"/>
  <c r="C47" i="49"/>
  <c r="C35" i="49"/>
  <c r="C26" i="49"/>
  <c r="C20" i="49"/>
  <c r="C9" i="49"/>
  <c r="F22" i="41"/>
  <c r="F23" i="27"/>
  <c r="F19" i="27"/>
  <c r="F18" i="27"/>
  <c r="H11" i="27"/>
  <c r="F30" i="27"/>
  <c r="E451" i="46"/>
  <c r="G451" i="46" s="1"/>
  <c r="B3" i="26"/>
  <c r="C54" i="49" l="1"/>
  <c r="C56" i="49" s="1"/>
  <c r="F7" i="60" s="1"/>
  <c r="S65" i="48"/>
  <c r="U65" i="48" s="1"/>
  <c r="U87" i="48" s="1"/>
  <c r="D6" i="63"/>
  <c r="F6" i="63" s="1"/>
  <c r="W215" i="47"/>
  <c r="U103" i="47"/>
  <c r="W103" i="47" s="1"/>
  <c r="W120" i="47" s="1"/>
  <c r="A128" i="47"/>
  <c r="A163" i="47" s="1"/>
  <c r="A196" i="47" s="1"/>
  <c r="A231" i="47" s="1"/>
  <c r="A260" i="47" s="1"/>
  <c r="A287" i="47" s="1"/>
  <c r="A317" i="47" s="1"/>
  <c r="A343" i="47" s="1"/>
  <c r="A370" i="47" s="1"/>
  <c r="A396" i="47" s="1"/>
  <c r="A95" i="47"/>
  <c r="F13" i="27"/>
  <c r="F24" i="27"/>
  <c r="W188" i="47"/>
  <c r="F26" i="27"/>
  <c r="W279" i="47"/>
  <c r="F28" i="27"/>
  <c r="F12" i="27"/>
  <c r="G23" i="41"/>
  <c r="W77" i="47"/>
  <c r="W155" i="47"/>
  <c r="U235" i="48"/>
  <c r="U116" i="48"/>
  <c r="A97" i="48"/>
  <c r="A126" i="48" s="1"/>
  <c r="U260" i="48"/>
  <c r="U310" i="48"/>
  <c r="U152" i="48"/>
  <c r="U208" i="48"/>
  <c r="W362" i="47"/>
  <c r="W29" i="47"/>
  <c r="W335" i="47"/>
  <c r="W309" i="47"/>
  <c r="W252" i="47"/>
  <c r="D25" i="63" s="1"/>
  <c r="F25" i="63" s="1"/>
  <c r="A68" i="47"/>
  <c r="G264" i="46"/>
  <c r="G455" i="46"/>
  <c r="C436" i="46"/>
  <c r="F29" i="27"/>
  <c r="F21" i="27"/>
  <c r="F25" i="27"/>
  <c r="F17" i="27"/>
  <c r="F20" i="27"/>
  <c r="F31" i="27"/>
  <c r="F22" i="27"/>
  <c r="C27" i="49"/>
  <c r="C30" i="49" s="1"/>
  <c r="F16" i="27"/>
  <c r="F27" i="27"/>
  <c r="G216" i="46"/>
  <c r="G502" i="46"/>
  <c r="U285" i="48"/>
  <c r="U18" i="48"/>
  <c r="E30" i="48"/>
  <c r="E61" i="48" s="1"/>
  <c r="W75" i="47"/>
  <c r="A216" i="48"/>
  <c r="A243" i="48" s="1"/>
  <c r="A268" i="48" s="1"/>
  <c r="A293" i="48" s="1"/>
  <c r="W76" i="47"/>
  <c r="C373" i="46" l="1"/>
  <c r="E373" i="46" s="1"/>
  <c r="G373" i="46" s="1"/>
  <c r="C421" i="46"/>
  <c r="E421" i="46" s="1"/>
  <c r="G421" i="46" s="1"/>
  <c r="C468" i="46"/>
  <c r="E468" i="46" s="1"/>
  <c r="G468" i="46" s="1"/>
  <c r="G12" i="27"/>
  <c r="H12" i="27" s="1"/>
  <c r="F8" i="60"/>
  <c r="G8" i="60" s="1"/>
  <c r="G7" i="60"/>
  <c r="D26" i="63"/>
  <c r="F26" i="63" s="1"/>
  <c r="D30" i="63"/>
  <c r="F30" i="63" s="1"/>
  <c r="D29" i="63"/>
  <c r="F29" i="63" s="1"/>
  <c r="D27" i="63"/>
  <c r="W60" i="34"/>
  <c r="K61" i="34" s="1"/>
  <c r="D21" i="63"/>
  <c r="F21" i="63" s="1"/>
  <c r="D31" i="55"/>
  <c r="H31" i="55" s="1"/>
  <c r="D18" i="63"/>
  <c r="F18" i="63" s="1"/>
  <c r="D23" i="63"/>
  <c r="F23" i="63" s="1"/>
  <c r="D22" i="63"/>
  <c r="F22" i="63" s="1"/>
  <c r="D15" i="63"/>
  <c r="F15" i="63" s="1"/>
  <c r="D14" i="63"/>
  <c r="F14" i="63" s="1"/>
  <c r="D13" i="63"/>
  <c r="F13" i="63" s="1"/>
  <c r="D12" i="63"/>
  <c r="F12" i="63" s="1"/>
  <c r="D9" i="63"/>
  <c r="D8" i="63"/>
  <c r="D11" i="63"/>
  <c r="F11" i="63" s="1"/>
  <c r="D29" i="55"/>
  <c r="D5" i="63"/>
  <c r="F5" i="63" s="1"/>
  <c r="W35" i="34"/>
  <c r="K36" i="34" s="1"/>
  <c r="D7" i="63"/>
  <c r="F7" i="63" s="1"/>
  <c r="C563" i="46"/>
  <c r="E563" i="46" s="1"/>
  <c r="G563" i="46" s="1"/>
  <c r="C656" i="46"/>
  <c r="E656" i="46" s="1"/>
  <c r="G656" i="46" s="1"/>
  <c r="C516" i="46"/>
  <c r="E516" i="46" s="1"/>
  <c r="G516" i="46" s="1"/>
  <c r="C278" i="46"/>
  <c r="E278" i="46" s="1"/>
  <c r="G278" i="46" s="1"/>
  <c r="C326" i="46"/>
  <c r="E326" i="46" s="1"/>
  <c r="G326" i="46" s="1"/>
  <c r="C230" i="46"/>
  <c r="E230" i="46" s="1"/>
  <c r="G230" i="46" s="1"/>
  <c r="C608" i="46"/>
  <c r="E608" i="46" s="1"/>
  <c r="G608" i="46" s="1"/>
  <c r="C43" i="46"/>
  <c r="E43" i="46" s="1"/>
  <c r="G43" i="46" s="1"/>
  <c r="G48" i="46" s="1"/>
  <c r="E20" i="46" s="1"/>
  <c r="G20" i="46" s="1"/>
  <c r="G21" i="46" s="1"/>
  <c r="G50" i="46" s="1"/>
  <c r="C325" i="46"/>
  <c r="E325" i="46" s="1"/>
  <c r="G325" i="46" s="1"/>
  <c r="C562" i="46"/>
  <c r="E562" i="46" s="1"/>
  <c r="G562" i="46" s="1"/>
  <c r="C136" i="46"/>
  <c r="E136" i="46" s="1"/>
  <c r="G136" i="46" s="1"/>
  <c r="C277" i="46"/>
  <c r="E277" i="46" s="1"/>
  <c r="G277" i="46" s="1"/>
  <c r="C135" i="46"/>
  <c r="E135" i="46" s="1"/>
  <c r="G135" i="46" s="1"/>
  <c r="C607" i="46"/>
  <c r="E607" i="46" s="1"/>
  <c r="G607" i="46" s="1"/>
  <c r="C229" i="46"/>
  <c r="E229" i="46" s="1"/>
  <c r="G229" i="46" s="1"/>
  <c r="C655" i="46"/>
  <c r="E655" i="46" s="1"/>
  <c r="G655" i="46" s="1"/>
  <c r="G660" i="46" s="1"/>
  <c r="E631" i="46" s="1"/>
  <c r="G631" i="46" s="1"/>
  <c r="G632" i="46" s="1"/>
  <c r="C515" i="46"/>
  <c r="E515" i="46" s="1"/>
  <c r="G515" i="46" s="1"/>
  <c r="C89" i="46"/>
  <c r="E89" i="46" s="1"/>
  <c r="G89" i="46" s="1"/>
  <c r="G94" i="46" s="1"/>
  <c r="E68" i="46" s="1"/>
  <c r="G68" i="46" s="1"/>
  <c r="G69" i="46" s="1"/>
  <c r="G96" i="46" s="1"/>
  <c r="W56" i="34" s="1"/>
  <c r="K57" i="34" s="1"/>
  <c r="A130" i="47"/>
  <c r="A165" i="47" s="1"/>
  <c r="A198" i="47" s="1"/>
  <c r="A233" i="47" s="1"/>
  <c r="A262" i="47" s="1"/>
  <c r="A289" i="47" s="1"/>
  <c r="A319" i="47" s="1"/>
  <c r="A345" i="47" s="1"/>
  <c r="A372" i="47" s="1"/>
  <c r="A398" i="47" s="1"/>
  <c r="A97" i="47"/>
  <c r="A189" i="48"/>
  <c r="A218" i="48" s="1"/>
  <c r="A245" i="48" s="1"/>
  <c r="A270" i="48" s="1"/>
  <c r="A295" i="48" s="1"/>
  <c r="A161" i="48"/>
  <c r="C41" i="45"/>
  <c r="E41" i="45" s="1"/>
  <c r="G41" i="45" s="1"/>
  <c r="G46" i="45" s="1"/>
  <c r="E18" i="45" s="1"/>
  <c r="G18" i="45" s="1"/>
  <c r="G19" i="45" s="1"/>
  <c r="G48" i="45" s="1"/>
  <c r="E11" i="2" s="1"/>
  <c r="E9" i="41"/>
  <c r="G9" i="41" s="1"/>
  <c r="E8" i="41"/>
  <c r="G8" i="41" s="1"/>
  <c r="W88" i="47"/>
  <c r="W223" i="47"/>
  <c r="E403" i="46"/>
  <c r="G403" i="46" s="1"/>
  <c r="G408" i="46" s="1"/>
  <c r="E636" i="46"/>
  <c r="G636" i="46" s="1"/>
  <c r="G643" i="46" s="1"/>
  <c r="G268" i="46"/>
  <c r="G273" i="46" s="1"/>
  <c r="C483" i="46"/>
  <c r="C374" i="46"/>
  <c r="C422" i="46"/>
  <c r="E422" i="46" s="1"/>
  <c r="G422" i="46" s="1"/>
  <c r="C469" i="46"/>
  <c r="E469" i="46" s="1"/>
  <c r="G469" i="46" s="1"/>
  <c r="G472" i="46" s="1"/>
  <c r="C197" i="46"/>
  <c r="G519" i="46" l="1"/>
  <c r="E492" i="46" s="1"/>
  <c r="G492" i="46" s="1"/>
  <c r="G493" i="46" s="1"/>
  <c r="G521" i="46" s="1"/>
  <c r="G425" i="46"/>
  <c r="G140" i="46"/>
  <c r="E114" i="46" s="1"/>
  <c r="G114" i="46" s="1"/>
  <c r="G115" i="46" s="1"/>
  <c r="G142" i="46" s="1"/>
  <c r="W41" i="34"/>
  <c r="K42" i="34" s="1"/>
  <c r="G282" i="46"/>
  <c r="E254" i="46" s="1"/>
  <c r="G254" i="46" s="1"/>
  <c r="G255" i="46" s="1"/>
  <c r="G284" i="46" s="1"/>
  <c r="G6" i="60"/>
  <c r="G18" i="60" s="1"/>
  <c r="W86" i="34" s="1"/>
  <c r="K86" i="34" s="1"/>
  <c r="D30" i="55"/>
  <c r="H30" i="55" s="1"/>
  <c r="H29" i="55"/>
  <c r="G11" i="41"/>
  <c r="D20" i="63"/>
  <c r="F20" i="63" s="1"/>
  <c r="D24" i="63"/>
  <c r="F24" i="63" s="1"/>
  <c r="F27" i="63"/>
  <c r="D28" i="63"/>
  <c r="F28" i="63" s="1"/>
  <c r="D70" i="63"/>
  <c r="F70" i="63" s="1"/>
  <c r="F8" i="63"/>
  <c r="D71" i="63"/>
  <c r="F71" i="63" s="1"/>
  <c r="F9" i="63"/>
  <c r="G566" i="46"/>
  <c r="E539" i="46" s="1"/>
  <c r="G539" i="46" s="1"/>
  <c r="G540" i="46" s="1"/>
  <c r="G568" i="46" s="1"/>
  <c r="W76" i="34" s="1"/>
  <c r="K77" i="34" s="1"/>
  <c r="G330" i="46"/>
  <c r="G234" i="46"/>
  <c r="E206" i="46" s="1"/>
  <c r="G206" i="46" s="1"/>
  <c r="G207" i="46" s="1"/>
  <c r="G236" i="46" s="1"/>
  <c r="G662" i="46"/>
  <c r="G611" i="46"/>
  <c r="E585" i="46" s="1"/>
  <c r="G585" i="46" s="1"/>
  <c r="G586" i="46" s="1"/>
  <c r="G613" i="46" s="1"/>
  <c r="W78" i="34" s="1"/>
  <c r="O79" i="34" s="1"/>
  <c r="E374" i="46"/>
  <c r="G374" i="46" s="1"/>
  <c r="G378" i="46" s="1"/>
  <c r="E350" i="46" s="1"/>
  <c r="G350" i="46" s="1"/>
  <c r="G351" i="46" s="1"/>
  <c r="G380" i="46" s="1"/>
  <c r="W74" i="34"/>
  <c r="E302" i="46"/>
  <c r="G302" i="46" s="1"/>
  <c r="G303" i="46" s="1"/>
  <c r="G332" i="46" s="1"/>
  <c r="E445" i="46"/>
  <c r="G445" i="46" s="1"/>
  <c r="G446" i="46" s="1"/>
  <c r="G474" i="46" s="1"/>
  <c r="C530" i="46"/>
  <c r="E398" i="46"/>
  <c r="G398" i="46" s="1"/>
  <c r="G399" i="46" s="1"/>
  <c r="G427" i="46" s="1"/>
  <c r="C245" i="46"/>
  <c r="H48" i="45" l="1"/>
  <c r="I48" i="45" s="1"/>
  <c r="F11" i="2"/>
  <c r="F40" i="2" s="1"/>
  <c r="O42" i="34"/>
  <c r="O86" i="34"/>
  <c r="Y86" i="34"/>
  <c r="Z86" i="34" s="1"/>
  <c r="H32" i="55"/>
  <c r="F4" i="63"/>
  <c r="O77" i="34"/>
  <c r="F17" i="63"/>
  <c r="O75" i="34"/>
  <c r="K75" i="34"/>
  <c r="F26" i="41"/>
  <c r="W49" i="34"/>
  <c r="O50" i="34" s="1"/>
  <c r="W72" i="34"/>
  <c r="W33" i="34"/>
  <c r="K34" i="34" s="1"/>
  <c r="W58" i="34"/>
  <c r="K59" i="34" s="1"/>
  <c r="W54" i="34"/>
  <c r="K55" i="34" s="1"/>
  <c r="W80" i="34"/>
  <c r="O81" i="34" s="1"/>
  <c r="C577" i="46"/>
  <c r="C293" i="46"/>
  <c r="C341" i="46"/>
  <c r="F34" i="63" l="1"/>
  <c r="F67" i="63" s="1"/>
  <c r="W31" i="34"/>
  <c r="K32" i="34" s="1"/>
  <c r="K73" i="34"/>
  <c r="O73" i="34"/>
  <c r="F28" i="41"/>
  <c r="F27" i="41"/>
  <c r="W37" i="34"/>
  <c r="W39" i="34"/>
  <c r="W62" i="34"/>
  <c r="W70" i="34"/>
  <c r="O71" i="34" s="1"/>
  <c r="W45" i="34"/>
  <c r="O46" i="34" s="1"/>
  <c r="W64" i="34"/>
  <c r="W47" i="34"/>
  <c r="O48" i="34" s="1"/>
  <c r="W66" i="34"/>
  <c r="W51" i="34"/>
  <c r="O52" i="34" s="1"/>
  <c r="W68" i="34"/>
  <c r="O69" i="34" s="1"/>
  <c r="W43" i="34"/>
  <c r="C622" i="46"/>
  <c r="K38" i="34" l="1"/>
  <c r="O38" i="34"/>
  <c r="K67" i="34"/>
  <c r="O67" i="34"/>
  <c r="K65" i="34"/>
  <c r="O65" i="34"/>
  <c r="O40" i="34"/>
  <c r="K40" i="34"/>
  <c r="O44" i="34"/>
  <c r="K44" i="34"/>
  <c r="K63" i="34"/>
  <c r="O63" i="34"/>
  <c r="F29" i="41"/>
  <c r="O83" i="34" l="1"/>
  <c r="K83" i="34"/>
  <c r="W83" i="34"/>
  <c r="O84" i="34" l="1"/>
  <c r="O87" i="34" s="1"/>
  <c r="K84" i="34"/>
  <c r="K87" i="34" s="1"/>
  <c r="Y83" i="34"/>
  <c r="Z83" i="34" s="1"/>
  <c r="W4" i="34"/>
  <c r="Y82" i="34"/>
  <c r="Z82" i="34" s="1"/>
  <c r="G34" i="55"/>
  <c r="D12" i="59"/>
  <c r="I45" i="55"/>
  <c r="F42" i="2"/>
  <c r="F44" i="2" l="1"/>
  <c r="F46" i="2" s="1"/>
  <c r="Y84" i="34"/>
  <c r="I49" i="55"/>
  <c r="H49" i="55"/>
  <c r="I47" i="55"/>
  <c r="H47" i="55"/>
  <c r="I106" i="59"/>
  <c r="I60" i="59"/>
  <c r="I95" i="59"/>
  <c r="F48" i="2" l="1"/>
  <c r="I48" i="2" s="1"/>
  <c r="I51" i="55"/>
  <c r="H34" i="55"/>
  <c r="W84" i="34"/>
  <c r="W87" i="34" s="1"/>
  <c r="F79" i="63" l="1"/>
  <c r="Z84" i="34"/>
  <c r="G35" i="55"/>
  <c r="G36" i="55" s="1"/>
  <c r="G37" i="55" s="1"/>
  <c r="H29" i="41" l="1"/>
  <c r="I29" i="41" s="1"/>
  <c r="F81" i="63"/>
  <c r="F80" i="63"/>
  <c r="H36" i="55"/>
  <c r="H35" i="55"/>
  <c r="G38" i="55"/>
  <c r="H37" i="55"/>
  <c r="Y87" i="34"/>
  <c r="W88" i="34" l="1"/>
  <c r="F82" i="63"/>
  <c r="F84" i="63" s="1"/>
  <c r="H38" i="55"/>
  <c r="G39" i="55"/>
  <c r="W89" i="34" l="1"/>
  <c r="K88" i="34"/>
  <c r="K89" i="34" s="1"/>
  <c r="K90" i="34" s="1"/>
  <c r="G40" i="55"/>
  <c r="H39" i="55"/>
  <c r="Y88" i="34" l="1"/>
  <c r="O88" i="34"/>
  <c r="G41" i="55"/>
  <c r="H40" i="55"/>
  <c r="O89" i="34" l="1"/>
  <c r="O90" i="34" s="1"/>
  <c r="W90" i="34"/>
  <c r="K91" i="34"/>
  <c r="K92" i="34" s="1"/>
  <c r="H41" i="55"/>
  <c r="G42" i="55"/>
  <c r="H42" i="55" s="1"/>
  <c r="O91" i="34" l="1"/>
  <c r="W91" i="34"/>
  <c r="Y89" i="34"/>
  <c r="Z89" i="34" s="1"/>
  <c r="H43" i="55"/>
  <c r="H45" i="55" s="1"/>
  <c r="J45" i="55" s="1"/>
  <c r="W92" i="34" l="1"/>
  <c r="O92" i="34"/>
  <c r="H51" i="55"/>
  <c r="J51" i="55" s="1"/>
</calcChain>
</file>

<file path=xl/sharedStrings.xml><?xml version="1.0" encoding="utf-8"?>
<sst xmlns="http://schemas.openxmlformats.org/spreadsheetml/2006/main" count="3400" uniqueCount="582">
  <si>
    <t>CANTIDAD</t>
  </si>
  <si>
    <t>UNIDAD</t>
  </si>
  <si>
    <t>2.1</t>
  </si>
  <si>
    <t>2.2</t>
  </si>
  <si>
    <t>2.3</t>
  </si>
  <si>
    <t>2.4</t>
  </si>
  <si>
    <t>2.5</t>
  </si>
  <si>
    <t>ITEM</t>
  </si>
  <si>
    <t>ACTIVIDAD</t>
  </si>
  <si>
    <t>COSTOS INDIRECTOS</t>
  </si>
  <si>
    <t xml:space="preserve">COSTOS DIRECTOS </t>
  </si>
  <si>
    <t>TOTAL</t>
  </si>
  <si>
    <t>1.1</t>
  </si>
  <si>
    <t>-</t>
  </si>
  <si>
    <t>2.6</t>
  </si>
  <si>
    <t>2.7</t>
  </si>
  <si>
    <t>M3</t>
  </si>
  <si>
    <t>VR UNITARIO</t>
  </si>
  <si>
    <t>VR PARCIAL</t>
  </si>
  <si>
    <t>%</t>
  </si>
  <si>
    <t>KG</t>
  </si>
  <si>
    <t>TOTAL A.U.I.</t>
  </si>
  <si>
    <t>SUBTOTAL</t>
  </si>
  <si>
    <t>VALOR PARCIAL</t>
  </si>
  <si>
    <t>DESCRIPCION</t>
  </si>
  <si>
    <t>PROYECTO</t>
  </si>
  <si>
    <t>1. PERSONAL PROFESIONAL</t>
  </si>
  <si>
    <t>CONCEPTO</t>
  </si>
  <si>
    <t>A</t>
  </si>
  <si>
    <t>B</t>
  </si>
  <si>
    <t>C</t>
  </si>
  <si>
    <t>D</t>
  </si>
  <si>
    <t>E</t>
  </si>
  <si>
    <t>F</t>
  </si>
  <si>
    <t>PERSONAL PROFESIONAL</t>
  </si>
  <si>
    <t>SUELDO MES BASICO</t>
  </si>
  <si>
    <t>DEDICACION
(%)</t>
  </si>
  <si>
    <t>F.M.</t>
  </si>
  <si>
    <t>VALOR MES
( A x B x C )</t>
  </si>
  <si>
    <t>No DE MESES</t>
  </si>
  <si>
    <t>TOTAL
( D x E )</t>
  </si>
  <si>
    <t>OTROS COSTOS DIRECTOS</t>
  </si>
  <si>
    <t>UND</t>
  </si>
  <si>
    <t>VALOR UNITARIO</t>
  </si>
  <si>
    <t>VALOR TOTAL</t>
  </si>
  <si>
    <t>COSTO TOTAL ( 1 + 2 + 3 )</t>
  </si>
  <si>
    <t>IVA (Sobre costo basico 19.00%)</t>
  </si>
  <si>
    <t>VALOR TOTAL DE LA INTERVENTORIA</t>
  </si>
  <si>
    <t>FACTOR MULTIPLICADOR</t>
  </si>
  <si>
    <t>ÍTEM</t>
  </si>
  <si>
    <t>DESCRIPCIÓN</t>
  </si>
  <si>
    <t>VALOR (%)</t>
  </si>
  <si>
    <t>SALARIOS.</t>
  </si>
  <si>
    <t>Salarios.</t>
  </si>
  <si>
    <t>PRESTACIONES SOCIALES.</t>
  </si>
  <si>
    <t>Cesantías.</t>
  </si>
  <si>
    <t>Intereses sobre las cesantías.</t>
  </si>
  <si>
    <t>Prima de Servicios.</t>
  </si>
  <si>
    <t>Vacaciones.</t>
  </si>
  <si>
    <t>Salud.</t>
  </si>
  <si>
    <t>Pensión.</t>
  </si>
  <si>
    <t>ARL.</t>
  </si>
  <si>
    <t>2.8</t>
  </si>
  <si>
    <t>SENA.</t>
  </si>
  <si>
    <t>2.9</t>
  </si>
  <si>
    <t>ICBF.</t>
  </si>
  <si>
    <t>2.10</t>
  </si>
  <si>
    <t>Cajas de Compensación.</t>
  </si>
  <si>
    <t>Dotación.</t>
  </si>
  <si>
    <t>AGUA</t>
  </si>
  <si>
    <t>IMPERMEABILIZANTE PARA CONCRETO</t>
  </si>
  <si>
    <t>UN</t>
  </si>
  <si>
    <t>PRESUPUESTO DE INTERVENTORIA</t>
  </si>
  <si>
    <t>NOMBRE DEL PROYECTO (OBJETO):</t>
  </si>
  <si>
    <t>MUNICIPIO:</t>
  </si>
  <si>
    <t>DEPARTAMENTO:</t>
  </si>
  <si>
    <t>DURACIÓN DEL PROYECTO EN MESES</t>
  </si>
  <si>
    <t>COSTO DIRECTO  DE OBRA (CD)</t>
  </si>
  <si>
    <t>TERMINO  DE EJECUCIÓN DE OBRA ( MESES )</t>
  </si>
  <si>
    <t>PGIO</t>
  </si>
  <si>
    <t>P. PROGRAMA DE IMPLEMENTACION DEL PLAN DE GESTION INTEGRAL DE OBRA (PGIO)</t>
  </si>
  <si>
    <t>VR. BASE</t>
  </si>
  <si>
    <t>VALOR ($)</t>
  </si>
  <si>
    <t>1. IMPLEMETACIÓN PGIO - EJE S&amp;SO</t>
  </si>
  <si>
    <t/>
  </si>
  <si>
    <t>Kit de Emergencias
El Kit incluye: extintor de 10 lbs (señalización en acrílico de 22 cm x 15 de extintor), camilla rígida, reflectivos y botiquín con elementos necesarios)</t>
  </si>
  <si>
    <t>Generación de informes, impresión de información, adquisición de información, capacitaciones y mantenimiento del plan de implementación de PGIO eje de segurIdad industrial y salud ocupacional.</t>
  </si>
  <si>
    <t xml:space="preserve">Examen médico ocupacional de ingreso y egreso </t>
  </si>
  <si>
    <t>TOTAL IMPLEMETACIÓN PGIO - EJE S&amp;SO POR EL TÉRMINO DE EJECUCIÓN</t>
  </si>
  <si>
    <t>2. IMPLEMETACION PGIO - EJE AMBIENTAL</t>
  </si>
  <si>
    <t>Lavado de Herramientas
Caneca para lavado de herramientas con capacidad para 55 galones, redonda, con tapa, material; polietileno. Irrompible, alta densidad, resistente a carga estática, resistente a la exposición a la intemperie. Color: de acuerdo con la disponibilidad con la que se cuente.</t>
  </si>
  <si>
    <t>TOTAL IMPLEMETACIÓN PGIO - EJE AMBIENTAL POR EL TÉRMINO DE EJECUCIÓN</t>
  </si>
  <si>
    <t>No SEMANAS</t>
  </si>
  <si>
    <t>MES 1</t>
  </si>
  <si>
    <t>MES 2</t>
  </si>
  <si>
    <t>MES 3</t>
  </si>
  <si>
    <t>MES 4</t>
  </si>
  <si>
    <t>SUB TOTAL</t>
  </si>
  <si>
    <t>ETAPA PRECONTRACTUAL</t>
  </si>
  <si>
    <t>OBRA</t>
  </si>
  <si>
    <t>ELABORACIÓN Y PUBLICACIÓN DE ESTUDIOS PREVIOS.</t>
  </si>
  <si>
    <t>INVERSION FISICA MENSUAL</t>
  </si>
  <si>
    <t>PUBLICACIÓN DE LICITACIÓN.</t>
  </si>
  <si>
    <t>VISITA AL CAMPO.</t>
  </si>
  <si>
    <t>EVALUACIÓN Y ADJUDICACIÓN.</t>
  </si>
  <si>
    <t>SUSCRIPCIÓN DEL CONTRATO.</t>
  </si>
  <si>
    <t>INTERVENTORÍA</t>
  </si>
  <si>
    <t>ETAPA CONTRACTUAL OBRA</t>
  </si>
  <si>
    <t>COSTO DIRECTO</t>
  </si>
  <si>
    <t>A.I.U.</t>
  </si>
  <si>
    <t>TOTAL OBRA CIVIL</t>
  </si>
  <si>
    <t>FLUJO MENSUAL</t>
  </si>
  <si>
    <t>FLUJO ACUMULADO</t>
  </si>
  <si>
    <t>% FINANCIERO</t>
  </si>
  <si>
    <t>% FINANCIERO ACUMULADO</t>
  </si>
  <si>
    <t>ETAPA POSTCONTRACTUAL</t>
  </si>
  <si>
    <t>LIQUIDACION DE LOS CONTRATOS DE OBRA E INTERVENTORIA</t>
  </si>
  <si>
    <t>PMT</t>
  </si>
  <si>
    <t>MESES</t>
  </si>
  <si>
    <t>COSTO TOTAL OBRA CIVIL</t>
  </si>
  <si>
    <t>CANT</t>
  </si>
  <si>
    <t>% DE PARTICIPACIÓN</t>
  </si>
  <si>
    <t>VR. UNITARIO</t>
  </si>
  <si>
    <t>PERSONAL DE OBRA</t>
  </si>
  <si>
    <t>Mes</t>
  </si>
  <si>
    <t>TOTAL PERSONAL DE OBRA</t>
  </si>
  <si>
    <t>Und</t>
  </si>
  <si>
    <t>COSTOS DE LEGALIZACIÓN</t>
  </si>
  <si>
    <t>ADMINISTRACIÓN.</t>
  </si>
  <si>
    <t>IMPREVISTOS</t>
  </si>
  <si>
    <t>UTILIDAD</t>
  </si>
  <si>
    <t>PRESTACIONES SOCIALES</t>
  </si>
  <si>
    <t>CAMPAMENTO Y GASTOS DE OFICINA</t>
  </si>
  <si>
    <t>Software y hardware para obra.</t>
  </si>
  <si>
    <t>TOTAL CAMPAMENTO Y GASTOS DE OFICINA</t>
  </si>
  <si>
    <t>TOTAL IMPLEMETACIÓN PGIO</t>
  </si>
  <si>
    <t>MEMORIA DE CANTIDADES</t>
  </si>
  <si>
    <t>CAPÍTULO</t>
  </si>
  <si>
    <t>UNID.</t>
  </si>
  <si>
    <t>Localización</t>
  </si>
  <si>
    <t>ABSCISA INICIAL</t>
  </si>
  <si>
    <t>ABSCISA FINAL</t>
  </si>
  <si>
    <t>Dimensiones</t>
  </si>
  <si>
    <t>No. Elementos</t>
  </si>
  <si>
    <t>Cantidad Total</t>
  </si>
  <si>
    <t>Long. (m)</t>
  </si>
  <si>
    <t>Espesor (m)</t>
  </si>
  <si>
    <t>Ancho (m)</t>
  </si>
  <si>
    <t>Cant</t>
  </si>
  <si>
    <t>VER CARTERAS ADJUNTAS</t>
  </si>
  <si>
    <t>Frecuencia</t>
  </si>
  <si>
    <t>Kit señalización SST (Señalización para personal de obra (salida de emergencia, ruta de evacuación, baños, botiquín, solo personal autorizado))</t>
  </si>
  <si>
    <t>ML</t>
  </si>
  <si>
    <t>volumen (m)</t>
  </si>
  <si>
    <t>PAVIMENTO DE 5 METROS ANCHO</t>
  </si>
  <si>
    <t>5 METROS</t>
  </si>
  <si>
    <t>6 METROS</t>
  </si>
  <si>
    <t>PROYECTO:</t>
  </si>
  <si>
    <t>CONTRATANTE:</t>
  </si>
  <si>
    <t>FECHA:</t>
  </si>
  <si>
    <t>ANÁLISIS DE PRECIO UNITARIO</t>
  </si>
  <si>
    <t>ITEM:</t>
  </si>
  <si>
    <t>UNIDAD:</t>
  </si>
  <si>
    <t>EQUIPOS</t>
  </si>
  <si>
    <t>TARIFA/HORA</t>
  </si>
  <si>
    <t>RENDIMIENTO</t>
  </si>
  <si>
    <t>HERRAMIENTA MENOR (10% MO)</t>
  </si>
  <si>
    <t>Subtotal</t>
  </si>
  <si>
    <t>MATERIALES</t>
  </si>
  <si>
    <t>PRECIO UNITARIO</t>
  </si>
  <si>
    <t>TRANSPORTE</t>
  </si>
  <si>
    <t>MANO DE OBRA</t>
  </si>
  <si>
    <t>JORNAL</t>
  </si>
  <si>
    <t>PRESTACIONES</t>
  </si>
  <si>
    <t>JORNAL TOTAL</t>
  </si>
  <si>
    <t>AYUDANTE</t>
  </si>
  <si>
    <t>OFICIAL</t>
  </si>
  <si>
    <t>SUBTOTAL COSTO DIRECTO</t>
  </si>
  <si>
    <t>AYUDANTE ELETRICO</t>
  </si>
  <si>
    <t>OFICIAL ELECTRICO</t>
  </si>
  <si>
    <t>DISTANCIA</t>
  </si>
  <si>
    <t>Platina 1/8x1x6 m</t>
  </si>
  <si>
    <t>LISTA DE PRECIOS</t>
  </si>
  <si>
    <t>INSUMO</t>
  </si>
  <si>
    <t>PRECIO</t>
  </si>
  <si>
    <t>ACERO de 60000 PSI SIN FIGURAR</t>
  </si>
  <si>
    <t xml:space="preserve">ACERO Fy= 420 MPA PARA CANASTILLA </t>
  </si>
  <si>
    <t>AGUA ACUEDUCTO</t>
  </si>
  <si>
    <t>Arena de Rio</t>
  </si>
  <si>
    <t>DIA</t>
  </si>
  <si>
    <t>CINTA PREVENTIVA O DE IMPACTO, TUBERÍA</t>
  </si>
  <si>
    <t>Concreto de 3000 PSI (21 Mpa) elaborado en obra</t>
  </si>
  <si>
    <t>Concreto de 3500 PSI (24,5 Mpa) elaborado en obra</t>
  </si>
  <si>
    <t>ESTACAS DE MADERA</t>
  </si>
  <si>
    <t>Mortero 1:4 elaborado en obra</t>
  </si>
  <si>
    <t>Tapa Metalica para Manhol</t>
  </si>
  <si>
    <t>Tubería Novafort de 8"</t>
  </si>
  <si>
    <t>Tubería Novafort de 6"</t>
  </si>
  <si>
    <t>Silla YEE 8"X6"</t>
  </si>
  <si>
    <t>LUBRICANTE 500grm</t>
  </si>
  <si>
    <t>IMPRESO</t>
  </si>
  <si>
    <t>TARIFA</t>
  </si>
  <si>
    <t>VOLQUETA</t>
  </si>
  <si>
    <t>Compresor de martillos</t>
  </si>
  <si>
    <t>Equipo de topografía</t>
  </si>
  <si>
    <t xml:space="preserve">Formaleta registro </t>
  </si>
  <si>
    <t>Vibrador de Concreto</t>
  </si>
  <si>
    <t>VIBROCOMPACTADOR TIPO RANA</t>
  </si>
  <si>
    <t>COMPRESOR CON MARTILLO</t>
  </si>
  <si>
    <t>RETROEXCAVADORA 320C</t>
  </si>
  <si>
    <t>FORMALETA PARA MANHOLE 2 UNIDADES</t>
  </si>
  <si>
    <t>RETROCARGADORA</t>
  </si>
  <si>
    <t xml:space="preserve">MANO DE OBRA </t>
  </si>
  <si>
    <t>SMMLV</t>
  </si>
  <si>
    <t>DH</t>
  </si>
  <si>
    <t>MAESTRO</t>
  </si>
  <si>
    <t>TOPOGRAFO</t>
  </si>
  <si>
    <t>CADENERO</t>
  </si>
  <si>
    <t>OFICIAL PINTOR</t>
  </si>
  <si>
    <t>AYUDANTE PINTOR</t>
  </si>
  <si>
    <t>SOLDADOR</t>
  </si>
  <si>
    <t>AYUDANTE DE SOLDADOR</t>
  </si>
  <si>
    <t>OFICIAL DE FONTANERIA</t>
  </si>
  <si>
    <t>AYUDANTE DE FONTANERIA</t>
  </si>
  <si>
    <t>OFICIAL DE CARPINTERIA</t>
  </si>
  <si>
    <t>AYUDANTE DE CARPINTERIA</t>
  </si>
  <si>
    <t>OFICIAL HERRERIA</t>
  </si>
  <si>
    <t>AYUDANTE HERRERIA</t>
  </si>
  <si>
    <t>M3-KM</t>
  </si>
  <si>
    <t>Material Seleccionado</t>
  </si>
  <si>
    <t>AYUDANTE (5)</t>
  </si>
  <si>
    <t>Ingeniero Civil director de interventoria</t>
  </si>
  <si>
    <t>COSTO DE PRESTACIONES SOCIALES Y APORTES EMPLEADOS MAS DE 2 S.M.L.</t>
  </si>
  <si>
    <t xml:space="preserve">SUBTOTAL </t>
  </si>
  <si>
    <t>HONORARIOS</t>
  </si>
  <si>
    <t>COSTO DE PRESTACIONES SOCIALES Y APORTES EMPLEADOS MENOS DE 2 S.M.L.</t>
  </si>
  <si>
    <t>Subsisdio de Transporte</t>
  </si>
  <si>
    <t>2.12</t>
  </si>
  <si>
    <t>IMPREVISTOS (1%)</t>
  </si>
  <si>
    <t>Kit Elementos de protección El kit incluye: elementos de protección personal básicos por persona - personal operativo de los frentes de obra (incluye casco de seguridad, guantes de carnaza o guantes de caucho)</t>
  </si>
  <si>
    <t>kit para desperdicios sólidos. incluye tres (3) canecas para de 65 litros, compuesta de dos piezas (tapa y contenedor) resistente a la intemperie, de fácil limpieza y cargue, en polietileno de alta densidad, redonda - bolsas para basura color negra, rojo y verde de material plástico de alta densidad, calibre de 2", de 65 x 85cm -</t>
  </si>
  <si>
    <t>Kit antiderrame incluye pala antichispa, barreras de contención, paños oleofilicos, almohadillas absorbentes y desengrasante biodegradable.</t>
  </si>
  <si>
    <t xml:space="preserve">Señales en Areas dispuestas en material policromado de 0,8 m x 0,50m y parales en madera  de 2,60 m </t>
  </si>
  <si>
    <t>COSTOS DIRECTOS E INDIRECTO</t>
  </si>
  <si>
    <t>Dotacion</t>
  </si>
  <si>
    <t>GASTOS GENERALES</t>
  </si>
  <si>
    <t>RELLENO CON MATERIAL SELECCIONADO DE CANTERA AL 95% DEL P.M.</t>
  </si>
  <si>
    <t>SUCRE</t>
  </si>
  <si>
    <t>Ingeniero Residente de obra.</t>
  </si>
  <si>
    <t>Ingeniero Civil Residente</t>
  </si>
  <si>
    <t>1. SUBTOTAL COSTOS PERSONAL PROFESIONAL</t>
  </si>
  <si>
    <t>2. PERSONAL ADMINISTRATIVO</t>
  </si>
  <si>
    <t>PERSONAL ADMINISTRATIVO</t>
  </si>
  <si>
    <t>2. SUBTOTAL COSTOS PERSONAL ADMINISTRATIVO</t>
  </si>
  <si>
    <t>3. OTROS COSTOS DIRECTOS</t>
  </si>
  <si>
    <t>Impresión de Planos, impresión de informes</t>
  </si>
  <si>
    <t>3. SUBTOTAL OTROS COSTOS DIRECTOS</t>
  </si>
  <si>
    <t>4. RESUMEN GENERAL</t>
  </si>
  <si>
    <t>Pólizas.</t>
  </si>
  <si>
    <t>LOCALIZACIÓN TRAZADO Y REPLANTEO PARA REDES DE ACUEDUCTO</t>
  </si>
  <si>
    <t>RELLENO CON ARENA</t>
  </si>
  <si>
    <t>INSTALACION DE TUBERIA PEAD 3" D=90MM PE 100 PN 10(INCLUYE EXTENDIDO, COLOCACIÓN DE LA TUBERIA Y PUESTA DE ACCESORIOS).</t>
  </si>
  <si>
    <t>INSTALACIÓN DE ACOMETIDA DOMICILIARIA DE ACUEDUCTO DE TUBERIA PEAD 3" D=90MM EN TUBERIA PEAD16 mm PN 10 SOBRE TUBERÍA DE PEAD (INCLUYE EXTENDIDO, COLOCACIÓN DE LA TUBERIA Y PUESTA DE ACCESORIOS)</t>
  </si>
  <si>
    <t>INSTALACIÓN DE ACCESORIOS DE EXTREMO BRIDADO, DIAMETRO 3 PULG BRIDA UNIVERSAL)</t>
  </si>
  <si>
    <t>EMPALME A TUBERIA DE ACUEDUCTO EXISTENTE.</t>
  </si>
  <si>
    <t>ACUEDUCTO</t>
  </si>
  <si>
    <t>ALCANTARILLADO</t>
  </si>
  <si>
    <t>LOCALIZACIÓN TRAZADO Y REPLANTEO PARA REDES DE ALCANTARILLADO</t>
  </si>
  <si>
    <t>RELLENO CON MATERIAL DEL SITIO COMPACTADO</t>
  </si>
  <si>
    <t>EMPALME DE TUBERIA</t>
  </si>
  <si>
    <t>REGISTRO DE INSPECCIÓN DE 0,6mx0,6m CONCRETO DE 21MPa (INCLUYE TAPA)</t>
  </si>
  <si>
    <t xml:space="preserve"> SUMINISTRO E INSTALACIÓN DE TUBERIA PVC ALCANTARILLADO D=200mm (8Pulg), (INCLUYE EXTENDIDO Y COLOCACIÓN DE LA TUBERÍA)</t>
  </si>
  <si>
    <t xml:space="preserve"> SUMINISTRO E INSTALACION DE TUBERIA PVC ALCANTARILLADO D= 160mm(6Pulg.), (INCLUYE EXTENDIDO Y COLOCACIÓN DE LA TUBERIA Y LOS ACCESORIOS)</t>
  </si>
  <si>
    <t>SUMINISTRO E INSTALACION DE SILLA YEE Ø200mmx160mm CxCxC</t>
  </si>
  <si>
    <t>DEMOLICION DE POZO DE INSPECCION EXISTENTE</t>
  </si>
  <si>
    <t>POZO DE INSPECCIÓN H ≤ 1,8m DE PROFUNDIDAD Y DIAMETRO INTERIOR DE 1,2m EN CONCRETO DE 24.5 MPa IMPERMEABILIZADO, ELABORADO EN OBRA (INCLUYE TAPA DE HIERRO)</t>
  </si>
  <si>
    <t>VOL(m3)
diseño</t>
  </si>
  <si>
    <t>TOPOGRAFÍA = VER CARTERAS ADJUNTAS</t>
  </si>
  <si>
    <t>Topografía</t>
  </si>
  <si>
    <t>Mejoramiento</t>
  </si>
  <si>
    <t>96.646,123.761</t>
  </si>
  <si>
    <t>REGISTROS</t>
  </si>
  <si>
    <t>83.861,128.492</t>
  </si>
  <si>
    <t>MANHOLES</t>
  </si>
  <si>
    <t>225.601,135.115</t>
  </si>
  <si>
    <t>188.359,128.936</t>
  </si>
  <si>
    <t>Volumen (m)</t>
  </si>
  <si>
    <t>4.5 METROS</t>
  </si>
  <si>
    <t>80.076,131.564</t>
  </si>
  <si>
    <t>67.295,129.972</t>
  </si>
  <si>
    <t>110.473,138.370</t>
  </si>
  <si>
    <t>155.157,137.064</t>
  </si>
  <si>
    <t>DOMICILIARIA</t>
  </si>
  <si>
    <t>cant</t>
  </si>
  <si>
    <t>152.892,123.539</t>
  </si>
  <si>
    <t>CAJAS DE EMPALME</t>
  </si>
  <si>
    <t>TRANSPORTE MATERIAL DE RELLENO</t>
  </si>
  <si>
    <t xml:space="preserve">VOLUMEN </t>
  </si>
  <si>
    <t>DESGLOSE DEL AIU</t>
  </si>
  <si>
    <t xml:space="preserve">FACTOR PRESTACIONAL </t>
  </si>
  <si>
    <t>COSTOS DE SERVICIOS PUBLICOS</t>
  </si>
  <si>
    <t>Energía.</t>
  </si>
  <si>
    <t>Agua.</t>
  </si>
  <si>
    <t>Internet y telefonía.</t>
  </si>
  <si>
    <t>TOTAL COSTOS DE SERVICIOS PUBLICOS</t>
  </si>
  <si>
    <t>3.1</t>
  </si>
  <si>
    <t>Campamento y bodega.</t>
  </si>
  <si>
    <t>3.2</t>
  </si>
  <si>
    <t>Presentacion de Informes y papelería en general</t>
  </si>
  <si>
    <t>ENSAYOS DE CONTROL DE CALIDAD</t>
  </si>
  <si>
    <t>TOTAL ENSAYOS DE CONTROL DE CALIDAD</t>
  </si>
  <si>
    <t>Instalacion de Valla Informativa</t>
  </si>
  <si>
    <t>III. ALCANTARILLADO</t>
  </si>
  <si>
    <t>II. ACUEDUCTO</t>
  </si>
  <si>
    <t xml:space="preserve"> </t>
  </si>
  <si>
    <t>TOTAL FACTOR PRESTACIONAL</t>
  </si>
  <si>
    <t>DOMICILIARIAS</t>
  </si>
  <si>
    <t>TEE 3" DN=90MM PEAD, PE 100 PN 10</t>
  </si>
  <si>
    <t>ITEMS</t>
  </si>
  <si>
    <t>DESCRIPCIÓN DE LA ACTIVIDAD</t>
  </si>
  <si>
    <t xml:space="preserve">CANTIDAD </t>
  </si>
  <si>
    <t>VR.UNITARIO</t>
  </si>
  <si>
    <t>VR.TOTAL</t>
  </si>
  <si>
    <t>Ingeniero Director de Obra</t>
  </si>
  <si>
    <t>MES</t>
  </si>
  <si>
    <t xml:space="preserve">PRESUPUESTO DE OBRA </t>
  </si>
  <si>
    <t>CALLLE 40B ENTRE CARRERA 20  Y CARRERA 19D</t>
  </si>
  <si>
    <t>MH1</t>
  </si>
  <si>
    <t>MH2</t>
  </si>
  <si>
    <t>MH3</t>
  </si>
  <si>
    <t>MH4</t>
  </si>
  <si>
    <t>MH5</t>
  </si>
  <si>
    <t>MH6</t>
  </si>
  <si>
    <t xml:space="preserve">CARRERA 19D ENTRE CALLE 40B Y ENTRADA ESTADIO </t>
  </si>
  <si>
    <t>MH7</t>
  </si>
  <si>
    <t>MH8</t>
  </si>
  <si>
    <t>MH9</t>
  </si>
  <si>
    <t>CALE 40B ENTRE CARREAR 19B Y CARRERA 19D</t>
  </si>
  <si>
    <t xml:space="preserve">ACCESO A ENTRADA ESTADIO </t>
  </si>
  <si>
    <t>MH10</t>
  </si>
  <si>
    <t xml:space="preserve">EXCAVACIONES MECANICA EN MATERIAL COMUN </t>
  </si>
  <si>
    <t>BOCACALLE</t>
  </si>
  <si>
    <t>TRANSPORTE DE MATERIALES PROVENIENTES DE LA EXPLAN, CANAL, PRESTAMO MAS DE 1000 m.</t>
  </si>
  <si>
    <t>M3/KM</t>
  </si>
  <si>
    <t>Km</t>
  </si>
  <si>
    <t>Long(m)</t>
  </si>
  <si>
    <t>Expansión</t>
  </si>
  <si>
    <t>Vol (m3)</t>
  </si>
  <si>
    <t>Excavación</t>
  </si>
  <si>
    <t>DERECHO CANTERA</t>
  </si>
  <si>
    <t xml:space="preserve">EXCAVACIONES VARIAS EN MATERIAL COMUN EN SECO A MANO </t>
  </si>
  <si>
    <t>EXCAVACIONES VARIAS EN MATERIAL COMUN EN SECO A MANO</t>
  </si>
  <si>
    <t>BOCACALLES</t>
  </si>
  <si>
    <t>Profesional SISO</t>
  </si>
  <si>
    <t>Estampilla adulto mayor</t>
  </si>
  <si>
    <t>Estampilla procultura</t>
  </si>
  <si>
    <t>Estampilla ProElectrificacion rural</t>
  </si>
  <si>
    <t>Tasa prodeportes</t>
  </si>
  <si>
    <t>Justicia familiar</t>
  </si>
  <si>
    <t>Pro-hospital universitario de Sincelejo</t>
  </si>
  <si>
    <t>contribución contrato obra pública</t>
  </si>
  <si>
    <t>COSTOS DIRECTOS + COSTO INDIRECTO</t>
  </si>
  <si>
    <t xml:space="preserve"> COSTOS DIRECTOS</t>
  </si>
  <si>
    <t>Topografia</t>
  </si>
  <si>
    <t>Estudio de Suelos</t>
  </si>
  <si>
    <t xml:space="preserve">Diseño de redes de acueducto </t>
  </si>
  <si>
    <t xml:space="preserve">Diseño de redes de Alcantarillado </t>
  </si>
  <si>
    <t xml:space="preserve">Diagnostico de redes de alcantarillado </t>
  </si>
  <si>
    <t>IMPUESTOS DE ESTAMPILLAS (11.5%):</t>
  </si>
  <si>
    <t>impresión de informes y planos</t>
  </si>
  <si>
    <t>PLAN DE MANEJO DE TRÁNSITO</t>
  </si>
  <si>
    <t xml:space="preserve">PERSONAL DE TRANSITO </t>
  </si>
  <si>
    <t>Paletero 1</t>
  </si>
  <si>
    <t>1.2</t>
  </si>
  <si>
    <t>Paletero 2</t>
  </si>
  <si>
    <t>GASTO PARA EJECUCION DEL PMT</t>
  </si>
  <si>
    <t>Señal de inicio de obra</t>
  </si>
  <si>
    <t>Señal de fin de obra</t>
  </si>
  <si>
    <t>Señal de sendero peatonal.</t>
  </si>
  <si>
    <t>Barricada.</t>
  </si>
  <si>
    <t>Paletas PARE/SIGA.</t>
  </si>
  <si>
    <t>ROLLO</t>
  </si>
  <si>
    <t>TOTAL COSTO PMT</t>
  </si>
  <si>
    <t>Seguimiento de Implementacion de Programas y Planes PAGA</t>
  </si>
  <si>
    <t>Alquiler baño portatil</t>
  </si>
  <si>
    <t xml:space="preserve">3. SEGURIDAD Y SALUD EN EL TRABAJO </t>
  </si>
  <si>
    <t>Guantes para obras civiles X 5 Unidades</t>
  </si>
  <si>
    <t>Chalecos para obras civiles.</t>
  </si>
  <si>
    <t>Cascos</t>
  </si>
  <si>
    <t>Protección auditiva X 100 unidades</t>
  </si>
  <si>
    <t xml:space="preserve">Protección visual X 5 Unidades </t>
  </si>
  <si>
    <t>TOTAL IMPLEMETACIÓN SEGURIDAD Y SALUD EN EL TRABAJO POR EL TÉRMINO DE EJECUCIÓN</t>
  </si>
  <si>
    <t>RAFAEL URIBE</t>
  </si>
  <si>
    <t>SLK 448</t>
  </si>
  <si>
    <t>CARRERA 20 ENTRE CALLE 40B Y CALLE 40</t>
  </si>
  <si>
    <t>MH11</t>
  </si>
  <si>
    <t>MH12</t>
  </si>
  <si>
    <t>MH13</t>
  </si>
  <si>
    <t>CARRERA 19B ENTRE CALLE 40A Y CALLE 40B</t>
  </si>
  <si>
    <t>Transporte de Personal a la obra</t>
  </si>
  <si>
    <t>Topografo</t>
  </si>
  <si>
    <t>Arriendo oficina</t>
  </si>
  <si>
    <t>Servicios públicos</t>
  </si>
  <si>
    <t>GASTOS GENERALES Y DE ADMINISTRACIÓN</t>
  </si>
  <si>
    <t>Personal Administrativo no facturado</t>
  </si>
  <si>
    <t>Personal Profesional no facturado</t>
  </si>
  <si>
    <t>Equipo de computo, software y utiles de oficina</t>
  </si>
  <si>
    <t>Correo y otros</t>
  </si>
  <si>
    <t>OTROS GASTOS.</t>
  </si>
  <si>
    <t>Fondo de Seguridad</t>
  </si>
  <si>
    <t>TOTAL FACTOR MULTIPLICADOR</t>
  </si>
  <si>
    <t>MES 5</t>
  </si>
  <si>
    <t>Secretaria</t>
  </si>
  <si>
    <t>Almacenista</t>
  </si>
  <si>
    <t>COROZAL – SUCRE</t>
  </si>
  <si>
    <t>CARMEN ANA MERCADO PEREZ</t>
  </si>
  <si>
    <t>Secretario De Planeación</t>
  </si>
  <si>
    <t>AÑO 2026</t>
  </si>
  <si>
    <t xml:space="preserve">Pro-universidad de sucre </t>
  </si>
  <si>
    <t>LISTADO DE MATERIALES</t>
  </si>
  <si>
    <t>TUBERIA PEAD DE 3"</t>
  </si>
  <si>
    <t>TUBERIA PEAD DE 16MM</t>
  </si>
  <si>
    <t>ACCESORIO BXU 3"</t>
  </si>
  <si>
    <t>FLANCHE 3" PEAD</t>
  </si>
  <si>
    <t>PORTA FLANCHE 3" PEAD</t>
  </si>
  <si>
    <t>TEE 3" PEAD</t>
  </si>
  <si>
    <t xml:space="preserve">ADACTADOR MACHO </t>
  </si>
  <si>
    <t>ADACTADOR HEMBRA</t>
  </si>
  <si>
    <t>SILLETA DE 3"</t>
  </si>
  <si>
    <t xml:space="preserve">PF </t>
  </si>
  <si>
    <t xml:space="preserve">ALCANTARILLADO </t>
  </si>
  <si>
    <t>TUBERIA 8" NOVAFORT</t>
  </si>
  <si>
    <t>TUBOS</t>
  </si>
  <si>
    <t>TUBERIA 6" NOVAFORT</t>
  </si>
  <si>
    <t>SILLA YE 8X6 INCLUYE KIT</t>
  </si>
  <si>
    <t xml:space="preserve">TUBOS </t>
  </si>
  <si>
    <t>TAPAS DE MANHOL EN ACERO</t>
  </si>
  <si>
    <t>METROS</t>
  </si>
  <si>
    <t xml:space="preserve">prueba de aplastamiento </t>
  </si>
  <si>
    <t>COLLAR DE 3"</t>
  </si>
  <si>
    <t>VALOR</t>
  </si>
  <si>
    <t>IVA</t>
  </si>
  <si>
    <t xml:space="preserve">VALOR TOTAL </t>
  </si>
  <si>
    <t>SUMINSITROS</t>
  </si>
  <si>
    <t>ARENA</t>
  </si>
  <si>
    <t>GRAVILLA</t>
  </si>
  <si>
    <t xml:space="preserve">CEMENTO </t>
  </si>
  <si>
    <t>VARILLA DE 1/2</t>
  </si>
  <si>
    <t>VARILLA DE 3/8</t>
  </si>
  <si>
    <t>ALMABRE 50KG</t>
  </si>
  <si>
    <t xml:space="preserve">VOLTEO </t>
  </si>
  <si>
    <t>BOLSA</t>
  </si>
  <si>
    <t>VARILLA</t>
  </si>
  <si>
    <t>HORAS MAQUINAS</t>
  </si>
  <si>
    <t xml:space="preserve">VALOR DEL PROYECTO </t>
  </si>
  <si>
    <t>ESTAMPILLAS 18%</t>
  </si>
  <si>
    <t>COMISION 20%</t>
  </si>
  <si>
    <t>SALDO</t>
  </si>
  <si>
    <t>SEGURIDAD SOCUIAL</t>
  </si>
  <si>
    <t>RESIDENTES</t>
  </si>
  <si>
    <t>BODEGA</t>
  </si>
  <si>
    <t xml:space="preserve">CELADO </t>
  </si>
  <si>
    <t>Alquiler de equipos topograficos</t>
  </si>
  <si>
    <t>Transporte del personal a obra</t>
  </si>
  <si>
    <t>MAYO 2026</t>
  </si>
  <si>
    <t>UTILIDADES (5%)</t>
  </si>
  <si>
    <t>Presiones hidroestatica</t>
  </si>
  <si>
    <t>Ensayo quimico de lavado tuberia</t>
  </si>
  <si>
    <t xml:space="preserve">Prueba de Aplastamiento </t>
  </si>
  <si>
    <t>DOS MESES</t>
  </si>
  <si>
    <t>Señal de desvío con Barricada</t>
  </si>
  <si>
    <t>cinta de señalización peligroX300 metros E=10cm</t>
  </si>
  <si>
    <t>DEPARTAMENTO DE CORDODA</t>
  </si>
  <si>
    <t>CAPACITACIÓN DEL USO DEL SISTEMA</t>
  </si>
  <si>
    <t>ADMINISTRACION (24%)</t>
  </si>
  <si>
    <t>ADQUISICIÓN E INSTALACIÓN DE CIRCUITO INTEGRADO DE VIGILANCIA PARA BODEGA QUE CUSTODIA MERCANCÍA APREHENDIDA POR EL GRUPO ANTICONTRABANDO DEL DEPARTAMENTO DE CÓRDOBA</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</si>
  <si>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</si>
  <si>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</si>
  <si>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</si>
  <si>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</si>
  <si>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</si>
  <si>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</si>
  <si>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</si>
  <si>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</si>
  <si>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</si>
  <si>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</si>
  <si>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</si>
  <si>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</si>
  <si>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</si>
  <si>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</si>
  <si>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</si>
  <si>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</si>
  <si>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</si>
  <si>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</si>
  <si>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</si>
  <si>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</si>
  <si>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</si>
  <si>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</si>
  <si>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</si>
  <si>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</si>
  <si>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</si>
  <si>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</si>
  <si>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SUMINISTRO E INSTALACION DE DISPOSITIVO DE VIGILANCIA (CÁMARA IP) DE ALTA RESOLUCIÓN: 4 MEGAPIXELES. TECNOLOGÍA SMART DUAL LIGHT. LENTE: FIJO DE 2.8MM. CON LUZ VISIBLE, RESISTENTENCIA: IP67, IMPERMEABLE Y RESISTENTE AL POLVO. ESTUCTURA: SEMIMETÁLICA. RESOLUCIÓN MÍNIMA EFECTIVA,  VISIÓN NOCTURNA, DISTANCIA IR/LUZ BLANCA INFRAROJA A TOTAL OSCURIDAD, DISTANCIA IR/LUZ BLANCA. 20 MTS. GARANTÍA: POR DEFECTO DE FÁBRICA 12 MESES</t>
  </si>
  <si>
    <t>SUMINISTRO E INSTALACION DE GRABADOR DE VIDEO EN RED (NVR) DE 16 CANALES. COMPRESIÓN: H265. CAPACIDAD DE DECODIFICACIÓN: 1 CANAL EN RESOLUCIÓN 4K O 4 CANALES EN 4MP SIMULTÁNEAMENTE. ANCHO DE BANDA: 80 MBPS. ALMACENTAMIENTO: 1 SATA. CON SALIDA HDMI; SOPORTA 16 CÁMARAS SIMULTÁNEAS A 4 MP CON GRABACIÓN CONTINUA. TIEMPO MÍNIMO DE ALMACENAMIENTO: 20 DÍAS EN GRABACIÓN CONTINUA. COMPATIBLE CON TODOS LOS PROTOCOLOS. SOPORTE MONITOREO Y BUSQUEDA EN TIEMPO REAL POR APP MÓVIL. GARANTÍA: POR DEFECTO DE FÁBRICA 12 MESES</t>
  </si>
  <si>
    <t>SUMINISTRO E INSTALACION DE CONDUCTOR DE RED DE ALTO RENDIMIENTO (CABLE UTP). CATEGORÍA 6 PARA REDES DE ALTA VELOCIDAD. MATERIAL: 100% COBRE. CALIBRE: 4P ESTÁNDAR DE 8 HILOS, 0,53 MM. REVESTIMIENTO EXTERIOR EN CHAQUETA PVC. GARANTÍA: POR DEFECTO DE FABRICA 60 MESES</t>
  </si>
  <si>
    <t>SUMINISTRO E INSTALACION DE DISCO DURO/UNIDAD DE ALMACENAMIENTO DE 3.5 PULGADAS. CON SISTEMA DE VIDEOVIGILANCIA CONTINUA 24/7. CAPACIDAD DE ALMACENAMIENTO: 4 TERABYTES. TIEMPO MINIMO DE ALMACENAMIENTO: 20 DIAS.GARANTÍA: POR DEFECTO DE FÁBRICA 12 MESES</t>
  </si>
  <si>
    <t>SUMINISTRO E INSTALACION DE CONECTORES RJ45 DISEÑADOS PARA REDES DE ALTA VELOCIDAD DE HASTA 10GBPS. CATEGORÍA: 6 PARA REDUCIR INTERFERENCIA (RUIDO). GARANTÍA: POR DEFECTO DE FÁBRICA 12 MESES</t>
  </si>
  <si>
    <t>SUMINISTRO E INSTALACION DE GABINETE DE RED DE 11U TIPO RACK PARA ORGANIZACIÓN DE DISPOSITIVOS: ESTRUCTURA: METÁLICA. CON PUERTA MATERIAL METALICO CON CERRADURA, DISEÑADA PARA ALOJAR Y ORGANIZAR EQUIPOS DE RED Y CABLEADO CON CAPACIDAD DE CARGA DE 50KG. GARANTÍA: POR DEFECTO DE FÁBRICA 12 MESES</t>
  </si>
  <si>
    <t>SUMINISTRO E INSTALACION DE CAJA MEDIDAS 10X10 CMS: CAJA DE CONEXIÓN ELÉCTRICA EN MATERIAL PLÁSTICO PARA PROTECCIÓN Y DISTRIBUCIÓN DE CABLEADO ELÉCTRICO O DE DATOS. GARANTÍA: POR DEFECTO DE FÁBRICA 12 MESES</t>
  </si>
  <si>
    <t>SUMINISTRO E INSTALACION DE CAJA DE PASO MEDIDAS: 38X38X10 CMS. MATERIAL: METÁLICA. PARA EMPALMES Y DERIVACIONES DE CABLEADO.GARANTÍA: POR DEFECTO DE FÁBRICA 12 MESES</t>
  </si>
  <si>
    <t>SUMINISTRO E INSTALACION DE TUBERÍA EMT 1/2: CONDUCTO METÁLICO DE 1/2”POR METRO PARA PROTECCIÓN DE CABLES ELÉCTRICOS, CON SUS RESPECTIVOS ACCESORIOS DE INSTALACIÓN (ADAPTADORES,UNIONES, CURVAS, GRAPAS). GARANTÍA: POR DEFECTO DE FÁBRICA 12 MESES</t>
  </si>
  <si>
    <t>SUMINISTRO E INSTALACION DE TUBERÍA EMT 3/4:CONDUCTO METÁLICO DE 3/4” POR METRO PARA PROTECCIÓN DE CABLES ELÉCTRICOS, CON SUS RESPECTIVOS ACCESORIOS DE INSTALACIÓN (ADAPTADORES,UNIONES, CURVAS, GRAPAS). GARANTÍA: POR DEFECTO DE FÁBRICA 12 MESES</t>
  </si>
  <si>
    <t>SUMINISTRO E INSTALACION DE CANALETA. MATERIAL: PLÁSTICO. MEDIDAS 40X25 CMS. PARA CABLEADO ELÉCTRICO. GARANTÍA: POR DEFECTO DE FÁBRICA 12 MESES</t>
  </si>
  <si>
    <t>SUMINISTRO E INSTALACION DE TUBERÍA MATERIAL PVC. GROSOR DE PARED SCH 40. MEDIDAS DE 1/2” PARA CONDUCCIÓN DE CABLEADO, INCLUYE ACCESORIOS (ADAPTADORES,UNIONES, CURVAS, GRAPAS). GARANTÍA: POR DEFECTO DE FÁBRICA 12 MESES</t>
  </si>
  <si>
    <t>SUMINISTRO E INSTALACION DE TUBERÍA MATERIAL PVC. GROSOR DE PARED SCH 40. MEDIDAS DE 3/4” PARA CONDUCCIÓN DE CABLEADO, INCLUYE ACCESORIOS (ADAPTADORES,UNIONES, CURVAS, GRAPAS). GARANTÍA: POR DEFECTO DE FÁBRICA 12 MESES</t>
  </si>
  <si>
    <t>SUMINISTRO E INSTALACION DE CABLE ENCAUCHETADO POR ML. CABLE ELÉCTRICO FLEXIBLE DE 3 CONDUCTORES CALIBRE 12 CON RECUBRIMIENTO PROTECTOR. GARANTÍA: POR DEFECTO DE FÁBRICA 36 MESES</t>
  </si>
  <si>
    <t>SUMINISTRO E INSTALACION DE TOMA ELECTRICO 15 AMP: DISPOSITIVO DE CONEXIÓN ELÉCTRICA PARA SUMINISTRO DE ENERGÍA. TIPO: DOBLE. SOPORTE DE POTENCIA DE 1800W A 120V. GARANTÍA: POR DEFECTO DE FÁBRICA 12 MESES</t>
  </si>
  <si>
    <t>SUMINISTRO E INSTALACION DE CINTA BANDIT: ROLLO DE CINTA DE 2M MATERIAL: METÁLICA UTILIZADA PARA FIJACIÓN Y SUJECIÓN EN INSTALACIONES. RESISTENCIA: ALTA. GARANTÍA: POR DEFECTO DE FÁBRICA 60 MESES</t>
  </si>
  <si>
    <t>SUMINISTRO E INSTALACION DE HEBILLA CINTA BANDIT: MATERIAL: ACERO INOXIDABLE DE ALTA RESISTENCIA COMPATIBLE CON CINTA BANDIT DE 2M. GARANTÍA: POR DEFECTO DE FÁBRICA 12 MESES</t>
  </si>
  <si>
    <t>SUMINISTRO E INSTALACION DE SWITCH POE O DISPOSITIVO DE RED PARA CONEXIÓN DE HASTA 8 EQUIPOS (CÁMARAS IP, TELÉFONOS, PUNTOS DE ACCESO, ETC) A UNA RED LOCAL Y SUMINISTRO DE ENERGÍA A TRAVÉS DE CABLE ETHERNET (DATOS Y POTENCIA COMBINADOS) CAPACIDAD DE ALIMENTACIÓN POE TOTAL MÍNIMA DE 110 W, CON SUMINISTRO DE HASTA 90 W EN EL PUERTO 1 Y HASTA 30 W POR CADA UNO DE LOS PUERTOS 2–8. GARANTÍA: POR DEFECTO DE FÁBRICA 12 MESES</t>
  </si>
  <si>
    <t>SUMINISTRO E INSTALACION DE TARJETA PRINCIPAL DE 8 ZONAS: PANEL DE CONTROL CAPACIDAD DE EXPANSIÓN: 8 ZONAS BASE EXPANDIBLES MEDIANTE MODULOS DE EXPANSIÓN, PERMITIENDO LA CONEXIÓN Y SUPERVISIÓN DE SENSORES DEL SISTEMA DE ALARMA. PARTICIONES: PERMITE DIVIDIR EL SISTEMA EN ÁREAS INDEPENDIENTES PARA OPERACIÓN Y MONITOREO SEPARADO. MEMORIA DE EVENTOS: ALMACENA EL HISTORIAL DE EVENTOS DEL SISTEMA, INCLUYENDO ALARMAS, FALLAS, ACTIVACIONES, DESACTIVACIONES Y REGISTROS DE USUARIO. COMUNICACIÓN INTEGRADA: SOPORTE PARA CONEXIÓN A SISTEMA DE ALARMA. GARANTÍA: POR DEFECTO DE FÁBRICA 12 MESES</t>
  </si>
  <si>
    <t>SUMINISTRO E INSTALACION DE TECLADO LCD: DISPOSITIVO DE INTERFAZ CON PANTALLA LCD TECLADO ALFANUMERICO, COMPATIBLE CON PANEL DE ALARMA 8 ZONAS, ALAMBRICO. GARANTÍA: POR DEFECTO DE FÁBRICA 12 MESES</t>
  </si>
  <si>
    <t>SUMINISTRO E INSTALACION DE SIRENA DE ALARMA DE 20 W DISEÑADA PARA SISTEMAS DE SEGURIDAD ELECTRÓNICA, CON ALTA POTENCIA ACÚSTICA PARA SEÑALIZACIÓN DE INTRUSIÓN O EMERGENCIA. OPERA TÍPICAMENTE A BAJO VOLTAJE (12 V DC), INCORPORA TRANSDUCTOR PIEZOELÉCTRICO O ELECTROMECÁNICO DE ALTA EFICIENCIA, CARCASA RESISTENTE PARA USO INTERIOR/EXTERIOR Y CAPACIDAD DE EMISIÓN SONORA SUPERIOR A 110 DB PARA COBERTURA EN AMPLIAS ÁREAS. GARANTÍA: POR DEFECTO DE FÁBRICA 12 MESES</t>
  </si>
  <si>
    <t>SUMINISTRO E INSTALACION DE  BATERIA 12V 7.5AMP: FUENTE DE RESPALDO RECARGABLE QUE GARANTIZA EL FUNCIONAMIENTO DEL SISTEMA EN CASO DE FALLA ELÉCTRICA. GARANTÍA: POR DEFECTO DE FÁBRICA 6 MESES</t>
  </si>
  <si>
    <t>SUMINISTRO E INSTALACION DE TRANSFORMADOR FUENTE PARA ALARMA. VOLTAJE: DE 16V, COMPATIBLE CON CÁMARAS IP. GARANTÍA: POR DEFECTO DE FÁBRICA 12 MESES</t>
  </si>
  <si>
    <t>SUMINISTRO E INSTALACION DE CONTACTO MAGNETICO LIVIANO: SENSOR DE APERTURA PARA PUERTAS O VENTANAS, CARCASA: TIPO LIVIANA. DISTANCIA DE ACTUACIÓN: RANGO DE DETECCIÓN DE 15 A 30 MM. GARANTÍA: POR DEFECTO DE FÁBRICA 12 MESES</t>
  </si>
  <si>
    <t>SUMINISTRO E INSTALACION DE SENSOR DE MOVIMIENTO PARA DETECTAR PRESENCIA O DESPLAZAMIENTO DE PERSONAS U OBJETOS, CON INFRARROJO PASIVO (PIR), MICROONDAS, ULTRASONIDO Y SISTEMAS DUALES; ÁNGULO DE DETECCIÓN ENTRE 90° Y 180° Y DISTANCIA DE ALCANCE DE 5 A 12 METROS; VOLTAJES 5V, 12V O 110/220V. GARANTÍA: POR DEFECTO DE FÁBRICA 12 MESES</t>
  </si>
  <si>
    <t>SUMINISTRO E INSTALACION DE CONTACTO MAGNETICO PESADO PARA PUERTAS TIPO CORTINA DISPOSITIVO DE SEGURIDAD DISEÑADO PARA LA DETECCIÓN DE APERTURA EN PUERTAS ENROLLABLES O TIPO CORTINA METÁLICA, COMPUESTO POR UN INTERRUPTOR MAGNÉTICO Y UN IMÁN DE ALTA RESISTENCIA; MATERIAL ROBUSTO TIPO INDUSTRIAL. GARANTÍA: POR DEFECTO DE FÁBRICA 12 MESES</t>
  </si>
  <si>
    <t>SUMINISTRO E INSTALACION DE CONDUCTOR DE RED DE ALTO RENDIMIENTO (CABLE UTP). CATEGORÍA 5 PARA REDES DE ALTA VELOCIDAD. MATERIAL: 100% COBRE. CERTIFICADO INTERIOR. CALIBRE: 4P ESTÁNDAR DE 8 HILOS 0.53MM. REVESTIMIENTO EXTERIOR EN CHAQUETA PVC. GARANTÍA: POR DEFECTO DE FÁBRICA 12 MESES</t>
  </si>
  <si>
    <t>CONTROL DE ACCESO CON MÉTODOS DE AUTENTICACIÓN (RECONOCIMIENTO FACIAL) INCLUYE: SISTEMA ELÉCTRICO, ELECTROIMÁN, CABLE, BOTÓN NO TOUCH DE SALIDA, CONTROL DE ACCESO CON BITÁCORA, FUENTE DE VOLTAJE REGULADA E INSTALACIÓN. GARANTÍA: POR DEFECTO DE FÁBRICA 12 MESES</t>
  </si>
  <si>
    <t>XXXXXXXXX</t>
  </si>
  <si>
    <t>XXXXXXXXXX</t>
  </si>
  <si>
    <t>XXXXXXXXXXX</t>
  </si>
  <si>
    <t>TECNICO DE TELECOMUNICACIONES</t>
  </si>
  <si>
    <t>AYUDANTE TELECOMUNICACIONES</t>
  </si>
  <si>
    <t>VIAJE</t>
  </si>
  <si>
    <t>ENVIO BOGOTA - MONTERIA</t>
  </si>
  <si>
    <t>ESCALERA DESPLEGLABLE</t>
  </si>
  <si>
    <t xml:space="preserve">Conector Por 100/u Rj45 Cat6 </t>
  </si>
  <si>
    <t>GABINETE PARED 60 X 50 X 11U</t>
  </si>
  <si>
    <t>Caja de Paso Metálica 30x30x10 CM</t>
  </si>
  <si>
    <t>Tubo EMT UL 1/2-pulg</t>
  </si>
  <si>
    <t>Unión De Acero Para Tubo Emt 1/2-Pulg</t>
  </si>
  <si>
    <t>Tubo EMT UL 3/4-pulg</t>
  </si>
  <si>
    <t>Unión De Acero Para Tubo Emt 3/4-Pulg</t>
  </si>
  <si>
    <t>Tubo Conduit Sch40 1/2 X 3M</t>
  </si>
  <si>
    <t>Tubo Conduit Sch40 3/4 X 3M</t>
  </si>
  <si>
    <t xml:space="preserve">Cable Encauchetado 3 x 12 AWG Cobre HFFR Libre Halogenos </t>
  </si>
  <si>
    <t xml:space="preserve">Toma Doble 15 AMP 125 V Polo a Tierra </t>
  </si>
  <si>
    <t>Cinta Bandit 3/4 Pulgadas Rollo X 30 Metros</t>
  </si>
  <si>
    <t>Hebilla Cinta Bandit 3/8Pulg</t>
  </si>
  <si>
    <t>Cable alarma 4x22 AWG</t>
  </si>
  <si>
    <t>PIR movimiento</t>
  </si>
  <si>
    <t>Batería 12V 7Ah</t>
  </si>
  <si>
    <t>Transformador 16VAC</t>
  </si>
  <si>
    <t>SIRENA DE ALARMA DE 20 W</t>
  </si>
  <si>
    <t>BATERIA 12V 7.5AMP</t>
  </si>
  <si>
    <t>TRANSFORMADOR FUENTE PARA ALARMA. VOLTAJE: DE 16V</t>
  </si>
  <si>
    <t>CONTACTO MAGNETICO LIVIANO</t>
  </si>
  <si>
    <t>SENSOR DE MOVIMIENTO PARA DETECTAR PRESENCIA O DESPLAZAMIENTO DE PERSONAS</t>
  </si>
  <si>
    <t>CONTACTO MAGNETICO PESADO PARA PUERTAS TIPO CORTINA DISPOSITIVO</t>
  </si>
  <si>
    <t xml:space="preserve">cable UTP Categoría 5 </t>
  </si>
  <si>
    <t>CONTROL DE ACCESO CON MÉTODOS DE AUTENTICACIÓN</t>
  </si>
  <si>
    <t>GRABADOR DE VIDEO EN RED (NVR) DE 16 CANALES</t>
  </si>
  <si>
    <t xml:space="preserve">Cámara  4 MP alta resolucion </t>
  </si>
  <si>
    <t xml:space="preserve">cable UTP Categoría 6 100% Cobre </t>
  </si>
  <si>
    <t>DISCO DURO/UNIDAD DE ALMACENAMIENTO DE 3.5 PULGADAS</t>
  </si>
  <si>
    <t xml:space="preserve">Caja Hermética 10X10 </t>
  </si>
  <si>
    <t>Canaleta De Superficie Blanca, 40X25</t>
  </si>
  <si>
    <t xml:space="preserve">Switch de 8 Puertos </t>
  </si>
  <si>
    <t>Dsc</t>
  </si>
  <si>
    <t>Panel de alarma con teclado</t>
  </si>
  <si>
    <t>3.5</t>
  </si>
  <si>
    <t>TOTAL COSTOS DE LEGALIZACIÓN</t>
  </si>
  <si>
    <t>Fondo de seguridad</t>
  </si>
  <si>
    <t>Estampilla ProDesarrollo</t>
  </si>
  <si>
    <t>Estampilla ProCultura</t>
  </si>
  <si>
    <t>Estampilla Proancianato</t>
  </si>
  <si>
    <t>Estampilla Prouniversidad</t>
  </si>
  <si>
    <t>Tasa Pro deporte</t>
  </si>
  <si>
    <t>impuesto de tiembre</t>
  </si>
  <si>
    <t>ingeniero de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</si>
</sst>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 &quot;$&quot;_-;\-* #,##0.00\ &quot;$&quot;_-;_-* &quot;-&quot;??\ &quot;$&quot;_-;_-@_-"/>
    <numFmt numFmtId="168" formatCode="_-* #,##0.00\ _$_-;\-* #,##0.00\ _$_-;_-* &quot;-&quot;??\ _$_-;_-@_-"/>
    <numFmt numFmtId="169" formatCode="_ &quot;$&quot;\ * #,##0.00_ ;_ &quot;$&quot;\ * \-#,##0.00_ ;_ &quot;$&quot;\ * &quot;-&quot;??_ ;_ @_ "/>
    <numFmt numFmtId="170" formatCode="_ * #,##0.00_ ;_ * \-#,##0.00_ ;_ * &quot;-&quot;??_ ;_ @_ "/>
    <numFmt numFmtId="171" formatCode="_-[$$-240A]\ * #,##0.00_-;\-[$$-240A]\ * #,##0.00_-;_-[$$-240A]\ * &quot;-&quot;??_-;_-@_-"/>
    <numFmt numFmtId="172" formatCode="&quot;$&quot;#,##0.00"/>
    <numFmt numFmtId="173" formatCode="0.0"/>
    <numFmt numFmtId="174" formatCode="_-&quot;$&quot;\ * #,##0.00_-;\-&quot;$&quot;\ * #,##0.00_-;_-&quot;$&quot;\ * &quot;-&quot;_-;_-@_-"/>
    <numFmt numFmtId="175" formatCode="_ [$€-2]\ * #,##0.00_ ;_ [$€-2]\ * \-#,##0.00_ ;_ [$€-2]\ * &quot;-&quot;??_ "/>
    <numFmt numFmtId="176" formatCode="[$$-240A]\ #,##0.00;[Red][$$-240A]\ #,##0.00"/>
    <numFmt numFmtId="177" formatCode="0.00000%"/>
    <numFmt numFmtId="178" formatCode="[$$-240A]\ #,##0.00"/>
    <numFmt numFmtId="179" formatCode="#,##0.0000"/>
    <numFmt numFmtId="180" formatCode="_-* #,##0\ _€_-;\-* #,##0\ _€_-;_-* &quot;-&quot;\ _€_-;_-@_-"/>
    <numFmt numFmtId="181" formatCode="_(&quot;$&quot;\ * #,##0_);_(&quot;$&quot;\ * \(#,##0\);_(&quot;$&quot;\ * &quot;-&quot;??_);_(@_)"/>
    <numFmt numFmtId="182" formatCode="0.0%"/>
    <numFmt numFmtId="183" formatCode="0\+000.00"/>
    <numFmt numFmtId="184" formatCode="####.##\ &quot;m&quot;"/>
    <numFmt numFmtId="185" formatCode="####.##\ &quot;m3&quot;"/>
    <numFmt numFmtId="186" formatCode="0\+000"/>
    <numFmt numFmtId="187" formatCode="_-&quot;$&quot;* #,##0.00_-;\-&quot;$&quot;* #,##0.00_-;_-&quot;$&quot;* &quot;-&quot;_-;_-@_-"/>
    <numFmt numFmtId="188" formatCode="\K00\+000.00"/>
    <numFmt numFmtId="189" formatCode="_-&quot;$&quot;\ * #,##0.0_-;\-&quot;$&quot;\ * #,##0.0_-;_-&quot;$&quot;\ * &quot;-&quot;_-;_-@_-"/>
    <numFmt numFmtId="190" formatCode="_-&quot;$&quot;\ * #,##0.0_-;\-&quot;$&quot;\ * #,##0.0_-;_-&quot;$&quot;\ * &quot;-&quot;?_-;_-@_-"/>
    <numFmt numFmtId="191" formatCode="#,##0.000"/>
    <numFmt numFmtId="192" formatCode="####.##\ &quot;Und&quot;"/>
    <numFmt numFmtId="193" formatCode="_(* #,##0.00_);_(* \(#,##0.00\);_(* &quot;-&quot;??_);_(@_)"/>
    <numFmt numFmtId="194" formatCode="_ &quot;$&quot;\ * #,##0_ ;_ &quot;$&quot;\ * \-#,##0_ ;_ &quot;$&quot;\ * &quot;-&quot;_ ;_ @_ "/>
    <numFmt numFmtId="195" formatCode="_([$$-240A]\ * #,##0.00_);_([$$-240A]\ * \(#,##0.00\);_([$$-240A]\ * &quot;-&quot;??_);_(@_)"/>
    <numFmt numFmtId="196" formatCode="####.##\ &quot;m3*Km&quot;"/>
  </numFmts>
  <fonts count="6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b/>
      <sz val="11"/>
      <name val="Calibri"/>
      <family val="2"/>
      <scheme val="minor"/>
    </font>
    <font>
      <sz val="10"/>
      <color theme="1"/>
      <name val="Arial Narrow"/>
      <family val="2"/>
    </font>
    <font>
      <sz val="11"/>
      <color rgb="FF000000"/>
      <name val="Calibri"/>
      <family val="2"/>
      <charset val="204"/>
    </font>
    <font>
      <sz val="11"/>
      <name val="Calibri"/>
      <family val="2"/>
      <scheme val="minor"/>
    </font>
    <font>
      <sz val="11"/>
      <color theme="1"/>
      <name val="Arial Narrow"/>
      <family val="2"/>
    </font>
    <font>
      <sz val="12"/>
      <color theme="1"/>
      <name val="Arial"/>
      <family val="2"/>
    </font>
    <font>
      <sz val="10"/>
      <color theme="1"/>
      <name val="Century Gothic"/>
      <family val="2"/>
    </font>
    <font>
      <b/>
      <sz val="10"/>
      <name val="Arial"/>
      <family val="2"/>
    </font>
    <font>
      <sz val="11"/>
      <name val="Arial"/>
      <family val="2"/>
      <charset val="1"/>
    </font>
    <font>
      <sz val="12"/>
      <color theme="1"/>
      <name val="Calibri"/>
      <family val="2"/>
      <scheme val="minor"/>
    </font>
    <font>
      <b/>
      <sz val="11"/>
      <name val="Arial"/>
      <family val="2"/>
    </font>
    <font>
      <sz val="12"/>
      <color theme="1"/>
      <name val="Arial Narrow"/>
      <family val="2"/>
    </font>
    <font>
      <b/>
      <sz val="12"/>
      <color theme="1"/>
      <name val="Arial Narrow"/>
      <family val="2"/>
    </font>
    <font>
      <sz val="10"/>
      <name val="Arial"/>
      <family val="2"/>
    </font>
    <font>
      <sz val="11"/>
      <color indexed="8"/>
      <name val="Calibri"/>
      <family val="2"/>
    </font>
    <font>
      <sz val="11"/>
      <color rgb="FF000000"/>
      <name val="Calibri"/>
      <family val="2"/>
    </font>
    <font>
      <b/>
      <sz val="10"/>
      <color theme="1"/>
      <name val="Times New Roman"/>
      <family val="1"/>
    </font>
    <font>
      <sz val="11"/>
      <color theme="1"/>
      <name val="Times New Roman"/>
      <family val="1"/>
    </font>
    <font>
      <sz val="10"/>
      <color theme="1"/>
      <name val="Times New Roman"/>
      <family val="1"/>
    </font>
    <font>
      <b/>
      <sz val="11"/>
      <color theme="1"/>
      <name val="Times New Roman"/>
      <family val="1"/>
    </font>
    <font>
      <b/>
      <sz val="12"/>
      <color theme="1"/>
      <name val="Times New Roman"/>
      <family val="1"/>
    </font>
    <font>
      <sz val="12"/>
      <color theme="1"/>
      <name val="Times New Roman"/>
      <family val="1"/>
    </font>
    <font>
      <b/>
      <sz val="14"/>
      <color theme="1"/>
      <name val="Times New Roman"/>
      <family val="1"/>
    </font>
    <font>
      <sz val="9"/>
      <color theme="1"/>
      <name val="Times New Roman"/>
      <family val="1"/>
    </font>
    <font>
      <b/>
      <sz val="9"/>
      <color theme="1"/>
      <name val="Times New Roman"/>
      <family val="1"/>
    </font>
    <font>
      <sz val="10"/>
      <color indexed="8"/>
      <name val="Times New Roman"/>
      <family val="1"/>
    </font>
    <font>
      <sz val="10"/>
      <name val="Times New Roman"/>
      <family val="1"/>
    </font>
    <font>
      <b/>
      <sz val="11"/>
      <name val="Times New Roman"/>
      <family val="1"/>
    </font>
    <font>
      <b/>
      <sz val="22"/>
      <name val="Times New Roman"/>
      <family val="1"/>
    </font>
    <font>
      <b/>
      <sz val="14"/>
      <name val="Times New Roman"/>
      <family val="1"/>
    </font>
    <font>
      <b/>
      <sz val="12"/>
      <name val="Times New Roman"/>
      <family val="1"/>
    </font>
    <font>
      <sz val="12"/>
      <name val="Times New Roman"/>
      <family val="1"/>
    </font>
    <font>
      <sz val="11"/>
      <name val="Times New Roman"/>
      <family val="1"/>
    </font>
    <font>
      <sz val="9"/>
      <name val="Times New Roman"/>
      <family val="1"/>
    </font>
    <font>
      <sz val="12"/>
      <color theme="0"/>
      <name val="Times New Roman"/>
      <family val="1"/>
    </font>
    <font>
      <sz val="11"/>
      <color rgb="FF000000"/>
      <name val="Times New Roman"/>
      <family val="1"/>
    </font>
    <font>
      <b/>
      <sz val="11"/>
      <color theme="1"/>
      <name val="Arial Narrow"/>
      <family val="2"/>
    </font>
    <font>
      <sz val="8"/>
      <name val="Calibri"/>
      <family val="2"/>
      <scheme val="minor"/>
    </font>
    <font>
      <b/>
      <sz val="14"/>
      <color theme="1"/>
      <name val="Century Gothic"/>
      <family val="2"/>
    </font>
    <font>
      <sz val="14"/>
      <color theme="1"/>
      <name val="Century Gothic"/>
      <family val="2"/>
    </font>
    <font>
      <i/>
      <sz val="14"/>
      <color theme="1"/>
      <name val="Century Gothic"/>
      <family val="2"/>
    </font>
    <font>
      <sz val="10"/>
      <name val="Century Gothic"/>
      <family val="2"/>
    </font>
    <font>
      <sz val="10"/>
      <name val="Arial"/>
      <family val="2"/>
    </font>
    <font>
      <b/>
      <sz val="16"/>
      <name val="Century Gothic"/>
      <family val="2"/>
    </font>
    <font>
      <sz val="10"/>
      <color rgb="FF000000"/>
      <name val="Times New Roman"/>
      <family val="1"/>
    </font>
    <font>
      <b/>
      <sz val="11"/>
      <name val="Century Gothic"/>
      <family val="2"/>
    </font>
    <font>
      <sz val="11"/>
      <name val="Century Gothic"/>
      <family val="2"/>
    </font>
    <font>
      <b/>
      <sz val="11"/>
      <name val="Arial"/>
      <family val="2"/>
      <charset val="1"/>
    </font>
    <font>
      <b/>
      <sz val="11"/>
      <color rgb="FFFF0000"/>
      <name val="Arial"/>
      <family val="2"/>
    </font>
    <font>
      <sz val="11"/>
      <name val="Arial"/>
      <family val="2"/>
    </font>
    <font>
      <sz val="8"/>
      <name val="Arial"/>
      <family val="2"/>
      <charset val="1"/>
    </font>
    <font>
      <sz val="10"/>
      <name val="Arial"/>
      <family val="2"/>
      <charset val="1"/>
    </font>
    <font>
      <sz val="11"/>
      <color indexed="10"/>
      <name val="Arial"/>
      <family val="2"/>
      <charset val="1"/>
    </font>
    <font>
      <b/>
      <sz val="11"/>
      <color theme="0"/>
      <name val="Calibri"/>
      <family val="2"/>
      <scheme val="minor"/>
    </font>
    <font>
      <sz val="11"/>
      <color theme="0"/>
      <name val="Calibri"/>
      <family val="2"/>
      <scheme val="minor"/>
    </font>
  </fonts>
  <fills count="26">
    <fill>
      <patternFill patternType="none"/>
    </fill>
    <fill>
      <patternFill patternType="gray125"/>
    </fill>
    <fill>
      <patternFill patternType="solid">
        <fgColor rgb="FFFFFF00"/>
        <bgColor indexed="64"/>
      </patternFill>
    </fill>
    <fill>
      <patternFill patternType="solid">
        <fgColor rgb="FFFF6600"/>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79998168889431442"/>
        <bgColor indexed="9"/>
      </patternFill>
    </fill>
    <fill>
      <patternFill patternType="solid">
        <fgColor theme="9" tint="0.7999816888943144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39994506668294322"/>
        <bgColor indexed="64"/>
      </patternFill>
    </fill>
    <fill>
      <patternFill patternType="solid">
        <fgColor theme="8" tint="0.79995117038483843"/>
        <bgColor indexed="64"/>
      </patternFill>
    </fill>
    <fill>
      <patternFill patternType="solid">
        <fgColor theme="4" tint="-0.249977111117893"/>
        <bgColor indexed="64"/>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theme="0" tint="-0.34998626667073579"/>
      </left>
      <right/>
      <top/>
      <bottom/>
      <diagonal/>
    </border>
    <border>
      <left/>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theme="0" tint="-0.14999847407452621"/>
      </top>
      <bottom/>
      <diagonal/>
    </border>
    <border>
      <left style="thin">
        <color theme="0" tint="-0.34998626667073579"/>
      </left>
      <right style="thin">
        <color theme="0" tint="-0.34998626667073579"/>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right/>
      <top/>
      <bottom style="thin">
        <color auto="1"/>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s>
  <cellStyleXfs count="885">
    <xf numFmtId="0" fontId="0" fillId="0" borderId="0"/>
    <xf numFmtId="44" fontId="1" fillId="0" borderId="0" applyFont="0" applyFill="0" applyBorder="0" applyAlignment="0" applyProtection="0"/>
    <xf numFmtId="0" fontId="3" fillId="0" borderId="0"/>
    <xf numFmtId="165"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168" fontId="1" fillId="0" borderId="0" applyFont="0" applyFill="0" applyBorder="0" applyAlignment="0" applyProtection="0"/>
    <xf numFmtId="167" fontId="1" fillId="0" borderId="0" applyFont="0" applyFill="0" applyBorder="0" applyAlignment="0" applyProtection="0"/>
    <xf numFmtId="0" fontId="1" fillId="0" borderId="0"/>
    <xf numFmtId="164"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4" fillId="0" borderId="0"/>
    <xf numFmtId="44" fontId="1" fillId="0" borderId="0" applyFont="0" applyFill="0" applyBorder="0" applyAlignment="0" applyProtection="0"/>
    <xf numFmtId="169" fontId="4" fillId="0" borderId="0" applyFont="0" applyFill="0" applyBorder="0" applyAlignment="0" applyProtection="0"/>
    <xf numFmtId="167" fontId="1"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166" fontId="4" fillId="0" borderId="0" applyFont="0" applyFill="0" applyBorder="0" applyAlignment="0" applyProtection="0"/>
    <xf numFmtId="0" fontId="1" fillId="0" borderId="0"/>
    <xf numFmtId="0" fontId="4" fillId="0" borderId="0"/>
    <xf numFmtId="0" fontId="4" fillId="0" borderId="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7" fillId="0" borderId="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xf numFmtId="9" fontId="1" fillId="0" borderId="0" applyFont="0" applyFill="0" applyBorder="0" applyAlignment="0" applyProtection="0"/>
    <xf numFmtId="0" fontId="7" fillId="0" borderId="0"/>
    <xf numFmtId="166" fontId="7" fillId="0" borderId="0" applyFont="0" applyFill="0" applyBorder="0" applyAlignment="0" applyProtection="0"/>
    <xf numFmtId="9" fontId="7" fillId="0" borderId="0" applyFont="0" applyFill="0" applyBorder="0" applyAlignment="0" applyProtection="0"/>
    <xf numFmtId="0" fontId="7" fillId="0" borderId="0"/>
    <xf numFmtId="166" fontId="7" fillId="0" borderId="0" applyFont="0" applyFill="0" applyBorder="0" applyAlignment="0" applyProtection="0"/>
    <xf numFmtId="42" fontId="1" fillId="0" borderId="0" applyFont="0" applyFill="0" applyBorder="0" applyAlignment="0" applyProtection="0"/>
    <xf numFmtId="175" fontId="3" fillId="0" borderId="0"/>
    <xf numFmtId="0" fontId="3" fillId="0" borderId="0"/>
    <xf numFmtId="0" fontId="3" fillId="0" borderId="0" applyBorder="0"/>
    <xf numFmtId="165" fontId="14" fillId="0" borderId="0" applyFont="0" applyFill="0" applyBorder="0" applyAlignment="0" applyProtection="0"/>
    <xf numFmtId="9" fontId="3" fillId="0" borderId="0" applyFill="0" applyBorder="0" applyAlignment="0" applyProtection="0"/>
    <xf numFmtId="9" fontId="14"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0" fontId="3" fillId="0" borderId="0"/>
    <xf numFmtId="0" fontId="1" fillId="0" borderId="0"/>
    <xf numFmtId="170" fontId="3" fillId="0" borderId="0" applyFont="0" applyFill="0" applyBorder="0" applyAlignment="0" applyProtection="0"/>
    <xf numFmtId="0" fontId="1" fillId="0" borderId="0"/>
    <xf numFmtId="44" fontId="1"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3" fillId="0" borderId="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3" fillId="0" borderId="0"/>
    <xf numFmtId="0" fontId="1" fillId="0" borderId="0"/>
    <xf numFmtId="44" fontId="1" fillId="0" borderId="0" applyFont="0" applyFill="0" applyBorder="0" applyAlignment="0" applyProtection="0"/>
    <xf numFmtId="0" fontId="18"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 fillId="0" borderId="0" applyBorder="0"/>
    <xf numFmtId="0" fontId="14" fillId="0" borderId="0"/>
    <xf numFmtId="9" fontId="19" fillId="0" borderId="0" applyFont="0" applyFill="0" applyBorder="0" applyAlignment="0" applyProtection="0"/>
    <xf numFmtId="0" fontId="20" fillId="0" borderId="0" applyNumberFormat="0" applyBorder="0" applyAlignment="0"/>
    <xf numFmtId="0" fontId="3" fillId="0" borderId="0"/>
    <xf numFmtId="9" fontId="3"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3"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47" fillId="0" borderId="0"/>
    <xf numFmtId="193" fontId="19" fillId="0" borderId="0" applyFont="0" applyFill="0" applyBorder="0" applyAlignment="0" applyProtection="0"/>
    <xf numFmtId="0" fontId="3" fillId="0" borderId="0" applyFont="0" applyFill="0" applyBorder="0" applyAlignment="0" applyProtection="0"/>
    <xf numFmtId="9" fontId="1" fillId="0" borderId="0" applyFont="0" applyFill="0" applyBorder="0" applyAlignment="0" applyProtection="0"/>
    <xf numFmtId="166" fontId="19" fillId="0" borderId="0" applyFont="0" applyFill="0" applyBorder="0" applyAlignment="0" applyProtection="0"/>
    <xf numFmtId="9" fontId="47" fillId="0" borderId="0" applyFont="0" applyFill="0" applyBorder="0" applyAlignment="0" applyProtection="0"/>
    <xf numFmtId="170" fontId="3" fillId="0" borderId="0" applyFont="0" applyFill="0" applyBorder="0" applyAlignment="0" applyProtection="0"/>
    <xf numFmtId="166" fontId="1" fillId="0" borderId="0" applyFont="0" applyFill="0" applyBorder="0" applyAlignment="0" applyProtection="0"/>
    <xf numFmtId="194" fontId="3" fillId="0" borderId="0" applyFont="0" applyFill="0" applyBorder="0" applyAlignment="0" applyProtection="0"/>
    <xf numFmtId="195" fontId="3" fillId="0" borderId="0"/>
    <xf numFmtId="0" fontId="1" fillId="0" borderId="0"/>
    <xf numFmtId="9" fontId="1" fillId="0" borderId="0" applyFont="0" applyFill="0" applyBorder="0" applyAlignment="0" applyProtection="0"/>
    <xf numFmtId="42" fontId="1" fillId="0" borderId="0" applyFont="0" applyFill="0" applyBorder="0" applyAlignment="0" applyProtection="0"/>
    <xf numFmtId="0" fontId="1" fillId="0" borderId="0"/>
    <xf numFmtId="9"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1" fillId="0" borderId="0"/>
    <xf numFmtId="44" fontId="49" fillId="0" borderId="0" applyFont="0" applyFill="0" applyBorder="0" applyAlignment="0" applyProtection="0"/>
    <xf numFmtId="9" fontId="1"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0" fontId="49" fillId="0" borderId="0"/>
    <xf numFmtId="44" fontId="49" fillId="0" borderId="0" applyFont="0" applyFill="0" applyBorder="0" applyAlignment="0" applyProtection="0"/>
    <xf numFmtId="0" fontId="49" fillId="0" borderId="0"/>
  </cellStyleXfs>
  <cellXfs count="1104">
    <xf numFmtId="0" fontId="0" fillId="0" borderId="0" xfId="0"/>
    <xf numFmtId="0" fontId="13" fillId="4" borderId="0" xfId="70" applyFont="1" applyFill="1" applyAlignment="1">
      <alignment vertical="center"/>
    </xf>
    <xf numFmtId="0" fontId="15" fillId="4" borderId="0" xfId="70" applyFont="1" applyFill="1" applyAlignment="1">
      <alignment vertical="center"/>
    </xf>
    <xf numFmtId="0" fontId="16" fillId="0" borderId="0" xfId="0" applyFont="1"/>
    <xf numFmtId="0" fontId="22" fillId="0" borderId="0" xfId="0" applyFont="1"/>
    <xf numFmtId="0" fontId="23" fillId="0" borderId="1" xfId="0" applyFont="1" applyBorder="1" applyAlignment="1">
      <alignment horizontal="left" vertical="center" wrapText="1"/>
    </xf>
    <xf numFmtId="44" fontId="22" fillId="0" borderId="0" xfId="1" applyFont="1"/>
    <xf numFmtId="0" fontId="23" fillId="0" borderId="0" xfId="0" applyFont="1" applyAlignment="1">
      <alignment horizontal="center" vertical="center" wrapText="1"/>
    </xf>
    <xf numFmtId="0" fontId="22" fillId="0" borderId="0" xfId="0" applyFont="1" applyAlignment="1">
      <alignment horizontal="left" vertical="center" wrapText="1"/>
    </xf>
    <xf numFmtId="44" fontId="22" fillId="0" borderId="0" xfId="0" applyNumberFormat="1" applyFont="1"/>
    <xf numFmtId="0" fontId="25" fillId="0" borderId="0" xfId="0" applyFont="1" applyAlignment="1">
      <alignment vertical="center"/>
    </xf>
    <xf numFmtId="0" fontId="26" fillId="0" borderId="0" xfId="0" applyFont="1" applyAlignment="1">
      <alignment vertical="center"/>
    </xf>
    <xf numFmtId="0" fontId="24" fillId="0" borderId="1" xfId="0" applyFont="1" applyBorder="1" applyAlignment="1">
      <alignment horizontal="center" vertical="center" wrapText="1"/>
    </xf>
    <xf numFmtId="0" fontId="26" fillId="0" borderId="0" xfId="0" applyFont="1" applyAlignment="1">
      <alignment horizontal="center" vertical="center"/>
    </xf>
    <xf numFmtId="0" fontId="29" fillId="0" borderId="0" xfId="0" applyFont="1" applyAlignment="1">
      <alignment horizontal="left" vertical="center"/>
    </xf>
    <xf numFmtId="0" fontId="22" fillId="0" borderId="0" xfId="0" applyFont="1" applyAlignment="1">
      <alignment vertical="center"/>
    </xf>
    <xf numFmtId="0" fontId="24" fillId="0" borderId="62" xfId="0" applyFont="1" applyBorder="1" applyAlignment="1">
      <alignment horizontal="center" vertical="center"/>
    </xf>
    <xf numFmtId="0" fontId="24" fillId="0" borderId="49" xfId="0" applyFont="1" applyBorder="1" applyAlignment="1">
      <alignment horizontal="center" vertical="center"/>
    </xf>
    <xf numFmtId="0" fontId="22" fillId="0" borderId="1" xfId="0" applyFont="1" applyBorder="1" applyAlignment="1">
      <alignment horizontal="center" vertical="center" wrapText="1"/>
    </xf>
    <xf numFmtId="0" fontId="24" fillId="0" borderId="70" xfId="0" applyFont="1" applyBorder="1" applyAlignment="1">
      <alignment horizontal="center" vertical="center"/>
    </xf>
    <xf numFmtId="0" fontId="28" fillId="0" borderId="0" xfId="0" applyFont="1" applyAlignment="1">
      <alignment vertical="center"/>
    </xf>
    <xf numFmtId="187" fontId="28" fillId="0" borderId="0" xfId="27" applyNumberFormat="1" applyFont="1" applyAlignment="1">
      <alignment vertical="center"/>
    </xf>
    <xf numFmtId="0" fontId="29" fillId="0" borderId="63" xfId="0" applyFont="1" applyBorder="1" applyAlignment="1">
      <alignment horizontal="center" vertical="center"/>
    </xf>
    <xf numFmtId="187" fontId="28" fillId="0" borderId="0" xfId="27" applyNumberFormat="1" applyFont="1" applyBorder="1" applyAlignment="1">
      <alignment vertical="center"/>
    </xf>
    <xf numFmtId="0" fontId="29" fillId="0" borderId="29" xfId="0" applyFont="1" applyBorder="1" applyAlignment="1">
      <alignment horizontal="center" vertical="center"/>
    </xf>
    <xf numFmtId="0" fontId="28" fillId="0" borderId="69" xfId="0" applyFont="1" applyBorder="1" applyAlignment="1">
      <alignment horizontal="center" vertical="center"/>
    </xf>
    <xf numFmtId="0" fontId="29" fillId="0" borderId="0" xfId="0" applyFont="1" applyAlignment="1">
      <alignment vertical="center"/>
    </xf>
    <xf numFmtId="187" fontId="28" fillId="0" borderId="0" xfId="27" applyNumberFormat="1" applyFont="1" applyFill="1" applyAlignment="1">
      <alignment vertical="center"/>
    </xf>
    <xf numFmtId="0" fontId="29" fillId="0" borderId="34" xfId="0" applyFont="1" applyBorder="1" applyAlignment="1">
      <alignment horizontal="center" vertical="center"/>
    </xf>
    <xf numFmtId="187" fontId="29" fillId="0" borderId="34" xfId="27" applyNumberFormat="1" applyFont="1" applyFill="1" applyBorder="1" applyAlignment="1">
      <alignment horizontal="center" vertical="center"/>
    </xf>
    <xf numFmtId="187" fontId="29" fillId="0" borderId="68" xfId="27" applyNumberFormat="1" applyFont="1" applyFill="1" applyBorder="1" applyAlignment="1">
      <alignment horizontal="center" vertical="center"/>
    </xf>
    <xf numFmtId="0" fontId="28" fillId="0" borderId="53" xfId="0" applyFont="1" applyBorder="1" applyAlignment="1">
      <alignment horizontal="center" vertical="center"/>
    </xf>
    <xf numFmtId="187" fontId="28" fillId="0" borderId="53" xfId="27" applyNumberFormat="1" applyFont="1" applyFill="1" applyBorder="1" applyAlignment="1">
      <alignment horizontal="center" vertical="center"/>
    </xf>
    <xf numFmtId="2" fontId="28" fillId="0" borderId="53" xfId="0" applyNumberFormat="1" applyFont="1" applyBorder="1" applyAlignment="1">
      <alignment horizontal="center" vertical="center"/>
    </xf>
    <xf numFmtId="187" fontId="28" fillId="0" borderId="59" xfId="27" applyNumberFormat="1" applyFont="1" applyFill="1" applyBorder="1" applyAlignment="1">
      <alignment horizontal="center" vertical="center"/>
    </xf>
    <xf numFmtId="0" fontId="28" fillId="0" borderId="49" xfId="0" applyFont="1" applyBorder="1" applyAlignment="1">
      <alignment horizontal="center" vertical="center"/>
    </xf>
    <xf numFmtId="0" fontId="28" fillId="0" borderId="1" xfId="0" applyFont="1" applyBorder="1" applyAlignment="1">
      <alignment horizontal="center" vertical="center"/>
    </xf>
    <xf numFmtId="187" fontId="28" fillId="0" borderId="1" xfId="27" applyNumberFormat="1" applyFont="1" applyFill="1" applyBorder="1" applyAlignment="1">
      <alignment horizontal="center" vertical="center"/>
    </xf>
    <xf numFmtId="2" fontId="28" fillId="0" borderId="1" xfId="0" applyNumberFormat="1" applyFont="1" applyBorder="1" applyAlignment="1">
      <alignment horizontal="center" vertical="center"/>
    </xf>
    <xf numFmtId="0" fontId="28" fillId="0" borderId="70" xfId="0" applyFont="1" applyBorder="1" applyAlignment="1">
      <alignment horizontal="center" vertical="center"/>
    </xf>
    <xf numFmtId="0" fontId="28" fillId="0" borderId="46" xfId="0" applyFont="1" applyBorder="1" applyAlignment="1">
      <alignment horizontal="center" vertical="center"/>
    </xf>
    <xf numFmtId="9" fontId="28" fillId="0" borderId="46" xfId="61" applyFont="1" applyFill="1" applyBorder="1" applyAlignment="1">
      <alignment horizontal="center" vertical="center"/>
    </xf>
    <xf numFmtId="187" fontId="28" fillId="0" borderId="46" xfId="27" applyNumberFormat="1" applyFont="1" applyFill="1" applyBorder="1" applyAlignment="1">
      <alignment horizontal="center" vertical="center"/>
    </xf>
    <xf numFmtId="2" fontId="28" fillId="0" borderId="46" xfId="0" applyNumberFormat="1" applyFont="1" applyBorder="1" applyAlignment="1">
      <alignment horizontal="center" vertical="center"/>
    </xf>
    <xf numFmtId="187" fontId="28" fillId="0" borderId="57" xfId="27" applyNumberFormat="1" applyFont="1" applyFill="1" applyBorder="1" applyAlignment="1">
      <alignment horizontal="center" vertical="center"/>
    </xf>
    <xf numFmtId="0" fontId="29" fillId="0" borderId="0" xfId="0" applyFont="1" applyAlignment="1">
      <alignment horizontal="center" vertical="center"/>
    </xf>
    <xf numFmtId="187" fontId="29" fillId="0" borderId="0" xfId="27" applyNumberFormat="1" applyFont="1" applyFill="1" applyBorder="1" applyAlignment="1">
      <alignment horizontal="center" vertical="center"/>
    </xf>
    <xf numFmtId="0" fontId="29" fillId="6" borderId="71" xfId="0" applyFont="1" applyFill="1" applyBorder="1" applyAlignment="1">
      <alignment horizontal="center" vertical="center"/>
    </xf>
    <xf numFmtId="187" fontId="29" fillId="0" borderId="48" xfId="27" applyNumberFormat="1" applyFont="1" applyFill="1" applyBorder="1" applyAlignment="1">
      <alignment horizontal="center" vertical="center"/>
    </xf>
    <xf numFmtId="0" fontId="28" fillId="0" borderId="0" xfId="0" applyFont="1" applyAlignment="1">
      <alignment horizontal="center" vertical="center"/>
    </xf>
    <xf numFmtId="187" fontId="28" fillId="0" borderId="0" xfId="27" applyNumberFormat="1" applyFont="1" applyAlignment="1">
      <alignment horizontal="center" vertical="center"/>
    </xf>
    <xf numFmtId="0" fontId="29" fillId="0" borderId="35" xfId="0" applyFont="1" applyBorder="1" applyAlignment="1">
      <alignment horizontal="center" vertical="center"/>
    </xf>
    <xf numFmtId="0" fontId="29" fillId="0" borderId="41" xfId="0" applyFont="1" applyBorder="1" applyAlignment="1">
      <alignment horizontal="center" vertical="center"/>
    </xf>
    <xf numFmtId="187" fontId="29" fillId="0" borderId="41" xfId="27" applyNumberFormat="1" applyFont="1" applyFill="1" applyBorder="1" applyAlignment="1">
      <alignment horizontal="center" vertical="center"/>
    </xf>
    <xf numFmtId="187" fontId="29" fillId="0" borderId="42" xfId="27" applyNumberFormat="1" applyFont="1" applyFill="1" applyBorder="1" applyAlignment="1">
      <alignment horizontal="center" vertical="center"/>
    </xf>
    <xf numFmtId="0" fontId="28" fillId="0" borderId="63" xfId="0" applyFont="1" applyBorder="1" applyAlignment="1">
      <alignment horizontal="center" vertical="center"/>
    </xf>
    <xf numFmtId="187" fontId="28" fillId="0" borderId="63" xfId="27" applyNumberFormat="1" applyFont="1" applyFill="1" applyBorder="1" applyAlignment="1">
      <alignment horizontal="center" vertical="center"/>
    </xf>
    <xf numFmtId="2" fontId="28" fillId="0" borderId="63" xfId="0" applyNumberFormat="1" applyFont="1" applyBorder="1" applyAlignment="1">
      <alignment horizontal="center" vertical="center"/>
    </xf>
    <xf numFmtId="187" fontId="28" fillId="0" borderId="64" xfId="27" applyNumberFormat="1" applyFont="1" applyFill="1" applyBorder="1" applyAlignment="1">
      <alignment horizontal="center" vertical="center"/>
    </xf>
    <xf numFmtId="187" fontId="28" fillId="0" borderId="52" xfId="27" applyNumberFormat="1" applyFont="1" applyFill="1" applyBorder="1" applyAlignment="1">
      <alignment horizontal="center" vertical="center"/>
    </xf>
    <xf numFmtId="187" fontId="29" fillId="0" borderId="63" xfId="27" applyNumberFormat="1" applyFont="1" applyFill="1" applyBorder="1" applyAlignment="1">
      <alignment horizontal="center" vertical="center"/>
    </xf>
    <xf numFmtId="187" fontId="29" fillId="0" borderId="64" xfId="27" applyNumberFormat="1" applyFont="1" applyFill="1" applyBorder="1" applyAlignment="1">
      <alignment horizontal="center" vertical="center"/>
    </xf>
    <xf numFmtId="0" fontId="29" fillId="0" borderId="1" xfId="0" applyFont="1" applyBorder="1" applyAlignment="1">
      <alignment horizontal="center" vertical="center"/>
    </xf>
    <xf numFmtId="187" fontId="29" fillId="0" borderId="1" xfId="27" applyNumberFormat="1" applyFont="1" applyFill="1" applyBorder="1" applyAlignment="1">
      <alignment horizontal="center" vertical="center"/>
    </xf>
    <xf numFmtId="187" fontId="29" fillId="0" borderId="52" xfId="27" applyNumberFormat="1" applyFont="1" applyFill="1" applyBorder="1" applyAlignment="1">
      <alignment horizontal="center" vertical="center"/>
    </xf>
    <xf numFmtId="0" fontId="29" fillId="0" borderId="46" xfId="0" applyFont="1" applyBorder="1" applyAlignment="1">
      <alignment horizontal="center" vertical="center"/>
    </xf>
    <xf numFmtId="9" fontId="29" fillId="0" borderId="46" xfId="61" applyFont="1" applyFill="1" applyBorder="1" applyAlignment="1">
      <alignment horizontal="center" vertical="center"/>
    </xf>
    <xf numFmtId="187" fontId="29" fillId="0" borderId="46" xfId="27" applyNumberFormat="1" applyFont="1" applyFill="1" applyBorder="1" applyAlignment="1">
      <alignment horizontal="center" vertical="center"/>
    </xf>
    <xf numFmtId="187" fontId="28" fillId="0" borderId="0" xfId="27" applyNumberFormat="1" applyFont="1" applyFill="1" applyAlignment="1">
      <alignment horizontal="center" vertical="center"/>
    </xf>
    <xf numFmtId="0" fontId="28" fillId="0" borderId="62" xfId="0" applyFont="1" applyBorder="1" applyAlignment="1">
      <alignment horizontal="center" vertical="center"/>
    </xf>
    <xf numFmtId="164" fontId="28" fillId="0" borderId="63" xfId="27" applyFont="1" applyFill="1" applyBorder="1" applyAlignment="1">
      <alignment horizontal="center" vertical="center"/>
    </xf>
    <xf numFmtId="9" fontId="28" fillId="0" borderId="63" xfId="61" applyFont="1" applyFill="1" applyBorder="1" applyAlignment="1">
      <alignment horizontal="center" vertical="center"/>
    </xf>
    <xf numFmtId="164" fontId="28" fillId="0" borderId="1" xfId="27" applyFont="1" applyFill="1" applyBorder="1" applyAlignment="1">
      <alignment horizontal="center" vertical="center"/>
    </xf>
    <xf numFmtId="9" fontId="28" fillId="0" borderId="1" xfId="61" applyFont="1" applyFill="1" applyBorder="1" applyAlignment="1">
      <alignment horizontal="center" vertical="center"/>
    </xf>
    <xf numFmtId="164" fontId="28" fillId="0" borderId="46" xfId="27" applyFont="1" applyFill="1" applyBorder="1" applyAlignment="1">
      <alignment horizontal="center" vertical="center"/>
    </xf>
    <xf numFmtId="187" fontId="28" fillId="6" borderId="69" xfId="27" applyNumberFormat="1" applyFont="1" applyFill="1" applyBorder="1" applyAlignment="1">
      <alignment vertical="center"/>
    </xf>
    <xf numFmtId="0" fontId="28" fillId="0" borderId="13" xfId="0" applyFont="1" applyBorder="1" applyAlignment="1">
      <alignment horizontal="center" vertical="center"/>
    </xf>
    <xf numFmtId="44" fontId="22" fillId="0" borderId="0" xfId="1" applyFont="1" applyAlignment="1">
      <alignment vertical="center"/>
    </xf>
    <xf numFmtId="187" fontId="28" fillId="0" borderId="48" xfId="27" applyNumberFormat="1" applyFont="1" applyFill="1" applyBorder="1" applyAlignment="1">
      <alignment horizontal="center" vertical="center"/>
    </xf>
    <xf numFmtId="0" fontId="28" fillId="0" borderId="62" xfId="0" applyFont="1" applyBorder="1" applyAlignment="1">
      <alignment vertical="center" wrapText="1"/>
    </xf>
    <xf numFmtId="173" fontId="28" fillId="0" borderId="63" xfId="0" applyNumberFormat="1" applyFont="1" applyBorder="1" applyAlignment="1">
      <alignment horizontal="center" vertical="center"/>
    </xf>
    <xf numFmtId="173" fontId="28" fillId="0" borderId="69" xfId="0" applyNumberFormat="1" applyFont="1" applyBorder="1" applyAlignment="1">
      <alignment horizontal="center" vertical="center"/>
    </xf>
    <xf numFmtId="10" fontId="22" fillId="0" borderId="0" xfId="0" applyNumberFormat="1" applyFont="1"/>
    <xf numFmtId="2" fontId="28" fillId="0" borderId="69" xfId="0" applyNumberFormat="1" applyFont="1" applyBorder="1" applyAlignment="1">
      <alignment horizontal="center" vertical="center"/>
    </xf>
    <xf numFmtId="0" fontId="28" fillId="0" borderId="51" xfId="0" applyFont="1" applyBorder="1" applyAlignment="1">
      <alignment horizontal="center" vertical="center"/>
    </xf>
    <xf numFmtId="187" fontId="28" fillId="0" borderId="51" xfId="27" applyNumberFormat="1" applyFont="1" applyFill="1" applyBorder="1" applyAlignment="1">
      <alignment horizontal="center" vertical="center"/>
    </xf>
    <xf numFmtId="2" fontId="28" fillId="0" borderId="51" xfId="0" applyNumberFormat="1" applyFont="1" applyBorder="1" applyAlignment="1">
      <alignment horizontal="center" vertical="center"/>
    </xf>
    <xf numFmtId="187" fontId="28" fillId="0" borderId="72" xfId="27" applyNumberFormat="1" applyFont="1" applyFill="1" applyBorder="1" applyAlignment="1">
      <alignment horizontal="center" vertical="center"/>
    </xf>
    <xf numFmtId="0" fontId="23" fillId="0" borderId="0" xfId="0" applyFont="1" applyAlignment="1">
      <alignment horizontal="center" vertical="center"/>
    </xf>
    <xf numFmtId="0" fontId="23" fillId="0" borderId="0" xfId="0" applyFont="1" applyAlignment="1">
      <alignment vertical="center"/>
    </xf>
    <xf numFmtId="0" fontId="24" fillId="0" borderId="1" xfId="0" applyFont="1" applyBorder="1" applyAlignment="1">
      <alignment horizontal="center" vertical="center"/>
    </xf>
    <xf numFmtId="187" fontId="24" fillId="0" borderId="1" xfId="0" applyNumberFormat="1" applyFont="1" applyBorder="1" applyAlignment="1">
      <alignment horizontal="center" vertical="center"/>
    </xf>
    <xf numFmtId="0" fontId="23" fillId="0" borderId="1" xfId="0" applyFont="1" applyBorder="1" applyAlignment="1">
      <alignment vertical="center" wrapText="1"/>
    </xf>
    <xf numFmtId="0" fontId="30" fillId="0" borderId="1" xfId="0" applyFont="1" applyBorder="1" applyAlignment="1">
      <alignment horizontal="center" vertical="center"/>
    </xf>
    <xf numFmtId="166" fontId="30" fillId="0" borderId="1" xfId="13" applyFont="1" applyBorder="1" applyAlignment="1">
      <alignment horizontal="right" vertical="center"/>
    </xf>
    <xf numFmtId="0" fontId="23" fillId="0" borderId="1" xfId="0" applyFont="1" applyBorder="1" applyAlignment="1">
      <alignment horizontal="center" vertical="center"/>
    </xf>
    <xf numFmtId="187" fontId="23" fillId="0" borderId="1" xfId="0" applyNumberFormat="1" applyFont="1" applyBorder="1" applyAlignment="1">
      <alignment horizontal="center" vertical="center"/>
    </xf>
    <xf numFmtId="0" fontId="28" fillId="0" borderId="70" xfId="0" applyFont="1" applyBorder="1" applyAlignment="1">
      <alignment vertical="center" wrapText="1"/>
    </xf>
    <xf numFmtId="0" fontId="25" fillId="0" borderId="62" xfId="0" applyFont="1" applyBorder="1" applyAlignment="1">
      <alignment horizontal="center" vertical="center"/>
    </xf>
    <xf numFmtId="0" fontId="25" fillId="0" borderId="49" xfId="0" applyFont="1" applyBorder="1" applyAlignment="1">
      <alignment horizontal="center" vertical="center"/>
    </xf>
    <xf numFmtId="0" fontId="25" fillId="0" borderId="70" xfId="0" applyFont="1" applyBorder="1" applyAlignment="1">
      <alignment horizontal="center" vertical="center"/>
    </xf>
    <xf numFmtId="0" fontId="24" fillId="0" borderId="34" xfId="0" applyFont="1" applyBorder="1" applyAlignment="1">
      <alignment horizontal="center" vertical="center"/>
    </xf>
    <xf numFmtId="0" fontId="24" fillId="0" borderId="68" xfId="0" applyFont="1" applyBorder="1" applyAlignment="1">
      <alignment horizontal="center" vertical="center"/>
    </xf>
    <xf numFmtId="0" fontId="24" fillId="8" borderId="67" xfId="0" applyFont="1" applyFill="1" applyBorder="1" applyAlignment="1">
      <alignment horizontal="center" vertical="center"/>
    </xf>
    <xf numFmtId="164" fontId="24" fillId="0" borderId="68" xfId="27" applyFont="1" applyFill="1" applyBorder="1" applyAlignment="1">
      <alignment horizontal="center" vertical="center"/>
    </xf>
    <xf numFmtId="0" fontId="23" fillId="0" borderId="53" xfId="0" applyFont="1" applyBorder="1" applyAlignment="1">
      <alignment horizontal="center" vertical="center"/>
    </xf>
    <xf numFmtId="2" fontId="23" fillId="0" borderId="53" xfId="0" applyNumberFormat="1" applyFont="1" applyBorder="1" applyAlignment="1">
      <alignment horizontal="center" vertical="center"/>
    </xf>
    <xf numFmtId="164" fontId="23" fillId="0" borderId="59" xfId="0" applyNumberFormat="1" applyFont="1" applyBorder="1" applyAlignment="1">
      <alignment horizontal="center" vertical="center"/>
    </xf>
    <xf numFmtId="2" fontId="23" fillId="0" borderId="1" xfId="0" applyNumberFormat="1" applyFont="1" applyBorder="1" applyAlignment="1">
      <alignment horizontal="center" vertical="center"/>
    </xf>
    <xf numFmtId="164" fontId="23" fillId="0" borderId="52" xfId="0" applyNumberFormat="1" applyFont="1" applyBorder="1" applyAlignment="1">
      <alignment horizontal="center" vertical="center"/>
    </xf>
    <xf numFmtId="0" fontId="23" fillId="0" borderId="46" xfId="0" applyFont="1" applyBorder="1" applyAlignment="1">
      <alignment horizontal="center" vertical="center"/>
    </xf>
    <xf numFmtId="2" fontId="23" fillId="0" borderId="46" xfId="0" applyNumberFormat="1" applyFont="1" applyBorder="1" applyAlignment="1">
      <alignment horizontal="center" vertical="center"/>
    </xf>
    <xf numFmtId="164" fontId="23" fillId="0" borderId="57" xfId="0" applyNumberFormat="1" applyFont="1" applyBorder="1" applyAlignment="1">
      <alignment horizontal="center" vertical="center"/>
    </xf>
    <xf numFmtId="0" fontId="22" fillId="0" borderId="4" xfId="0" applyFont="1" applyBorder="1" applyAlignment="1">
      <alignment vertical="center" wrapText="1"/>
    </xf>
    <xf numFmtId="0" fontId="32" fillId="0" borderId="0" xfId="77" applyFont="1" applyAlignment="1">
      <alignment horizontal="left" vertical="top" wrapText="1"/>
    </xf>
    <xf numFmtId="0" fontId="31" fillId="0" borderId="0" xfId="77" applyFont="1"/>
    <xf numFmtId="0" fontId="35" fillId="5" borderId="34" xfId="77" applyFont="1" applyFill="1" applyBorder="1" applyAlignment="1">
      <alignment horizontal="center" vertical="center" wrapText="1"/>
    </xf>
    <xf numFmtId="0" fontId="31" fillId="4" borderId="1" xfId="78" applyFont="1" applyFill="1" applyBorder="1" applyAlignment="1">
      <alignment horizontal="center" vertical="center"/>
    </xf>
    <xf numFmtId="0" fontId="35" fillId="5" borderId="32" xfId="77" applyFont="1" applyFill="1" applyBorder="1" applyAlignment="1">
      <alignment horizontal="center" vertical="center" wrapText="1"/>
    </xf>
    <xf numFmtId="0" fontId="35" fillId="5" borderId="51" xfId="77" applyFont="1" applyFill="1" applyBorder="1" applyAlignment="1">
      <alignment horizontal="center" vertical="center" wrapText="1"/>
    </xf>
    <xf numFmtId="0" fontId="32" fillId="0" borderId="62" xfId="77" applyFont="1" applyBorder="1" applyAlignment="1">
      <alignment horizontal="center" vertical="center" wrapText="1"/>
    </xf>
    <xf numFmtId="0" fontId="24" fillId="4" borderId="63" xfId="79" applyFont="1" applyFill="1" applyBorder="1" applyAlignment="1">
      <alignment vertical="center" wrapText="1"/>
    </xf>
    <xf numFmtId="4" fontId="37" fillId="0" borderId="63" xfId="77" applyNumberFormat="1" applyFont="1" applyBorder="1" applyAlignment="1">
      <alignment horizontal="center" vertical="center" wrapText="1"/>
    </xf>
    <xf numFmtId="4" fontId="37" fillId="0" borderId="64" xfId="77" applyNumberFormat="1" applyFont="1" applyBorder="1" applyAlignment="1">
      <alignment horizontal="center" vertical="center" wrapText="1"/>
    </xf>
    <xf numFmtId="0" fontId="36" fillId="0" borderId="49" xfId="77" applyFont="1" applyBorder="1" applyAlignment="1">
      <alignment horizontal="center" vertical="center" wrapText="1"/>
    </xf>
    <xf numFmtId="184" fontId="22" fillId="0" borderId="1" xfId="80" applyNumberFormat="1" applyFont="1" applyBorder="1" applyAlignment="1">
      <alignment horizontal="right" vertical="center"/>
    </xf>
    <xf numFmtId="4" fontId="36" fillId="0" borderId="1" xfId="77" applyNumberFormat="1" applyFont="1" applyBorder="1" applyAlignment="1">
      <alignment horizontal="center" vertical="center" wrapText="1"/>
    </xf>
    <xf numFmtId="185" fontId="22" fillId="0" borderId="1" xfId="80" applyNumberFormat="1" applyFont="1" applyBorder="1" applyAlignment="1">
      <alignment horizontal="right" vertical="center"/>
    </xf>
    <xf numFmtId="2" fontId="36" fillId="4" borderId="1" xfId="81" applyNumberFormat="1" applyFont="1" applyFill="1" applyBorder="1" applyAlignment="1">
      <alignment horizontal="center" vertical="center" wrapText="1"/>
    </xf>
    <xf numFmtId="184" fontId="22" fillId="4" borderId="52" xfId="80" applyNumberFormat="1" applyFont="1" applyFill="1" applyBorder="1" applyAlignment="1">
      <alignment horizontal="right" vertical="center"/>
    </xf>
    <xf numFmtId="183" fontId="22" fillId="0" borderId="1" xfId="79" applyNumberFormat="1" applyFont="1" applyBorder="1" applyAlignment="1">
      <alignment horizontal="center" vertical="center" wrapText="1"/>
    </xf>
    <xf numFmtId="185" fontId="22" fillId="4" borderId="52" xfId="80" applyNumberFormat="1" applyFont="1" applyFill="1" applyBorder="1" applyAlignment="1">
      <alignment horizontal="right" vertical="center"/>
    </xf>
    <xf numFmtId="0" fontId="36" fillId="0" borderId="70" xfId="77" applyFont="1" applyBorder="1" applyAlignment="1">
      <alignment horizontal="center" vertical="center" wrapText="1"/>
    </xf>
    <xf numFmtId="183" fontId="37" fillId="0" borderId="46" xfId="79" applyNumberFormat="1" applyFont="1" applyBorder="1" applyAlignment="1">
      <alignment horizontal="center" vertical="center" wrapText="1"/>
    </xf>
    <xf numFmtId="184" fontId="22" fillId="0" borderId="46" xfId="80" applyNumberFormat="1" applyFont="1" applyBorder="1" applyAlignment="1">
      <alignment horizontal="right" vertical="center"/>
    </xf>
    <xf numFmtId="4" fontId="36" fillId="0" borderId="46" xfId="77" applyNumberFormat="1" applyFont="1" applyBorder="1" applyAlignment="1">
      <alignment horizontal="center" vertical="center" wrapText="1"/>
    </xf>
    <xf numFmtId="185" fontId="22" fillId="0" borderId="46" xfId="80" applyNumberFormat="1" applyFont="1" applyBorder="1" applyAlignment="1">
      <alignment horizontal="right" vertical="center"/>
    </xf>
    <xf numFmtId="2" fontId="36" fillId="0" borderId="46" xfId="81" applyNumberFormat="1" applyFont="1" applyFill="1" applyBorder="1" applyAlignment="1">
      <alignment horizontal="center" vertical="center" wrapText="1"/>
    </xf>
    <xf numFmtId="185" fontId="22" fillId="0" borderId="57" xfId="80" applyNumberFormat="1" applyFont="1" applyBorder="1" applyAlignment="1">
      <alignment horizontal="right" vertical="center"/>
    </xf>
    <xf numFmtId="184" fontId="32" fillId="0" borderId="48" xfId="77" applyNumberFormat="1" applyFont="1" applyBorder="1" applyAlignment="1">
      <alignment horizontal="center" vertical="center" wrapText="1"/>
    </xf>
    <xf numFmtId="185" fontId="31" fillId="0" borderId="0" xfId="77" applyNumberFormat="1" applyFont="1"/>
    <xf numFmtId="0" fontId="35" fillId="0" borderId="62" xfId="77" applyFont="1" applyBorder="1" applyAlignment="1">
      <alignment horizontal="center" vertical="center" wrapText="1"/>
    </xf>
    <xf numFmtId="0" fontId="32" fillId="0" borderId="63" xfId="79" applyFont="1" applyBorder="1" applyAlignment="1">
      <alignment vertical="center" wrapText="1"/>
    </xf>
    <xf numFmtId="2" fontId="36" fillId="0" borderId="1" xfId="81" applyNumberFormat="1" applyFont="1" applyFill="1" applyBorder="1" applyAlignment="1">
      <alignment horizontal="center" vertical="center" wrapText="1"/>
    </xf>
    <xf numFmtId="183" fontId="22" fillId="4" borderId="1" xfId="79" applyNumberFormat="1" applyFont="1" applyFill="1" applyBorder="1" applyAlignment="1">
      <alignment horizontal="center" vertical="center" wrapText="1"/>
    </xf>
    <xf numFmtId="186" fontId="22" fillId="4" borderId="1" xfId="79" applyNumberFormat="1" applyFont="1" applyFill="1" applyBorder="1" applyAlignment="1">
      <alignment horizontal="center" vertical="center" wrapText="1"/>
    </xf>
    <xf numFmtId="0" fontId="36" fillId="4" borderId="49" xfId="77" applyFont="1" applyFill="1" applyBorder="1" applyAlignment="1">
      <alignment horizontal="center" vertical="center" wrapText="1"/>
    </xf>
    <xf numFmtId="173" fontId="36" fillId="4" borderId="1" xfId="81" applyNumberFormat="1" applyFont="1" applyFill="1" applyBorder="1" applyAlignment="1">
      <alignment horizontal="center" vertical="center" wrapText="1"/>
    </xf>
    <xf numFmtId="185" fontId="32" fillId="0" borderId="48" xfId="77" applyNumberFormat="1" applyFont="1" applyBorder="1" applyAlignment="1">
      <alignment horizontal="center" vertical="center" wrapText="1"/>
    </xf>
    <xf numFmtId="4" fontId="37" fillId="0" borderId="52" xfId="77" applyNumberFormat="1" applyFont="1" applyBorder="1" applyAlignment="1">
      <alignment horizontal="center" vertical="center" wrapText="1"/>
    </xf>
    <xf numFmtId="0" fontId="36" fillId="0" borderId="43" xfId="77" applyFont="1" applyBorder="1" applyAlignment="1">
      <alignment horizontal="center" vertical="center" wrapText="1"/>
    </xf>
    <xf numFmtId="173" fontId="36" fillId="0" borderId="1" xfId="81" applyNumberFormat="1" applyFont="1" applyBorder="1" applyAlignment="1">
      <alignment horizontal="center" vertical="center" wrapText="1"/>
    </xf>
    <xf numFmtId="0" fontId="32" fillId="0" borderId="49" xfId="77" applyFont="1" applyBorder="1" applyAlignment="1">
      <alignment horizontal="center" vertical="center" wrapText="1"/>
    </xf>
    <xf numFmtId="185" fontId="32" fillId="0" borderId="57" xfId="77" applyNumberFormat="1" applyFont="1" applyBorder="1" applyAlignment="1">
      <alignment horizontal="center" vertical="center" wrapText="1"/>
    </xf>
    <xf numFmtId="0" fontId="35" fillId="5" borderId="46" xfId="77" applyFont="1" applyFill="1" applyBorder="1" applyAlignment="1">
      <alignment horizontal="center" vertical="center" wrapText="1"/>
    </xf>
    <xf numFmtId="0" fontId="32" fillId="4" borderId="50" xfId="79" applyFont="1" applyFill="1" applyBorder="1" applyAlignment="1">
      <alignment vertical="center" wrapText="1"/>
    </xf>
    <xf numFmtId="4" fontId="37" fillId="0" borderId="51" xfId="77" applyNumberFormat="1" applyFont="1" applyBorder="1" applyAlignment="1">
      <alignment horizontal="center" vertical="center" wrapText="1"/>
    </xf>
    <xf numFmtId="4" fontId="37" fillId="0" borderId="1" xfId="77" applyNumberFormat="1" applyFont="1" applyBorder="1" applyAlignment="1">
      <alignment horizontal="center" vertical="center" wrapText="1"/>
    </xf>
    <xf numFmtId="10" fontId="36" fillId="0" borderId="1" xfId="77" applyNumberFormat="1" applyFont="1" applyBorder="1" applyAlignment="1">
      <alignment horizontal="center" vertical="center" wrapText="1"/>
    </xf>
    <xf numFmtId="2" fontId="36" fillId="0" borderId="58" xfId="81" applyNumberFormat="1" applyFont="1" applyBorder="1" applyAlignment="1">
      <alignment horizontal="center" vertical="center" wrapText="1"/>
    </xf>
    <xf numFmtId="2" fontId="36" fillId="0" borderId="53" xfId="81" applyNumberFormat="1" applyFont="1" applyBorder="1" applyAlignment="1">
      <alignment horizontal="center" vertical="center" wrapText="1"/>
    </xf>
    <xf numFmtId="0" fontId="36" fillId="4" borderId="43" xfId="77" applyFont="1" applyFill="1" applyBorder="1" applyAlignment="1">
      <alignment horizontal="center" vertical="center" wrapText="1"/>
    </xf>
    <xf numFmtId="183" fontId="22" fillId="4" borderId="53" xfId="79" applyNumberFormat="1" applyFont="1" applyFill="1" applyBorder="1" applyAlignment="1">
      <alignment horizontal="center" vertical="center" wrapText="1"/>
    </xf>
    <xf numFmtId="184" fontId="22" fillId="4" borderId="53" xfId="80" applyNumberFormat="1" applyFont="1" applyFill="1" applyBorder="1" applyAlignment="1">
      <alignment horizontal="right" vertical="center"/>
    </xf>
    <xf numFmtId="4" fontId="36" fillId="4" borderId="53" xfId="77" applyNumberFormat="1" applyFont="1" applyFill="1" applyBorder="1" applyAlignment="1">
      <alignment horizontal="center" vertical="center" wrapText="1"/>
    </xf>
    <xf numFmtId="4" fontId="36" fillId="0" borderId="53" xfId="77" applyNumberFormat="1" applyFont="1" applyBorder="1" applyAlignment="1">
      <alignment horizontal="center" vertical="center" wrapText="1"/>
    </xf>
    <xf numFmtId="2" fontId="36" fillId="4" borderId="53" xfId="81" applyNumberFormat="1" applyFont="1" applyFill="1" applyBorder="1" applyAlignment="1">
      <alignment horizontal="center" vertical="center" wrapText="1"/>
    </xf>
    <xf numFmtId="185" fontId="22" fillId="4" borderId="53" xfId="80" applyNumberFormat="1" applyFont="1" applyFill="1" applyBorder="1" applyAlignment="1">
      <alignment horizontal="right" vertical="center"/>
    </xf>
    <xf numFmtId="4" fontId="36" fillId="4" borderId="1" xfId="77" applyNumberFormat="1" applyFont="1" applyFill="1" applyBorder="1" applyAlignment="1">
      <alignment horizontal="center" vertical="center" wrapText="1"/>
    </xf>
    <xf numFmtId="185" fontId="22" fillId="4" borderId="1" xfId="80" applyNumberFormat="1" applyFont="1" applyFill="1" applyBorder="1" applyAlignment="1">
      <alignment horizontal="right" vertical="center" wrapText="1"/>
    </xf>
    <xf numFmtId="0" fontId="36" fillId="4" borderId="65" xfId="77" applyFont="1" applyFill="1" applyBorder="1" applyAlignment="1">
      <alignment horizontal="center" vertical="center" wrapText="1"/>
    </xf>
    <xf numFmtId="0" fontId="36" fillId="4" borderId="65" xfId="77" applyFont="1" applyFill="1" applyBorder="1" applyAlignment="1">
      <alignment vertical="center" wrapText="1"/>
    </xf>
    <xf numFmtId="184" fontId="32" fillId="0" borderId="57" xfId="77" applyNumberFormat="1" applyFont="1" applyBorder="1" applyAlignment="1">
      <alignment horizontal="center" vertical="center" wrapText="1"/>
    </xf>
    <xf numFmtId="0" fontId="35" fillId="0" borderId="43" xfId="77" applyFont="1" applyBorder="1" applyAlignment="1">
      <alignment horizontal="center" vertical="center" wrapText="1"/>
    </xf>
    <xf numFmtId="183" fontId="37" fillId="4" borderId="1" xfId="79" applyNumberFormat="1" applyFont="1" applyFill="1" applyBorder="1" applyAlignment="1">
      <alignment horizontal="center" vertical="center" wrapText="1"/>
    </xf>
    <xf numFmtId="184" fontId="22" fillId="4" borderId="1" xfId="80" applyNumberFormat="1" applyFont="1" applyFill="1" applyBorder="1" applyAlignment="1">
      <alignment horizontal="right" vertical="center"/>
    </xf>
    <xf numFmtId="185" fontId="22" fillId="4" borderId="1" xfId="80" applyNumberFormat="1" applyFont="1" applyFill="1" applyBorder="1" applyAlignment="1">
      <alignment horizontal="right" vertical="center"/>
    </xf>
    <xf numFmtId="185" fontId="22" fillId="0" borderId="1" xfId="80" applyNumberFormat="1" applyFont="1" applyBorder="1" applyAlignment="1">
      <alignment horizontal="right" vertical="center" wrapText="1"/>
    </xf>
    <xf numFmtId="2" fontId="36" fillId="0" borderId="53" xfId="81" applyNumberFormat="1" applyFont="1" applyFill="1" applyBorder="1" applyAlignment="1">
      <alignment horizontal="center" vertical="center" wrapText="1"/>
    </xf>
    <xf numFmtId="183" fontId="37" fillId="0" borderId="1" xfId="79" applyNumberFormat="1" applyFont="1" applyBorder="1" applyAlignment="1">
      <alignment horizontal="center" vertical="center" wrapText="1"/>
    </xf>
    <xf numFmtId="186" fontId="37" fillId="4" borderId="1" xfId="79" applyNumberFormat="1" applyFont="1" applyFill="1" applyBorder="1" applyAlignment="1">
      <alignment horizontal="center" vertical="center" wrapText="1"/>
    </xf>
    <xf numFmtId="186" fontId="38" fillId="0" borderId="1" xfId="79" applyNumberFormat="1" applyFont="1" applyBorder="1" applyAlignment="1">
      <alignment vertical="center" wrapText="1"/>
    </xf>
    <xf numFmtId="0" fontId="36" fillId="0" borderId="1" xfId="77" applyFont="1" applyBorder="1" applyAlignment="1">
      <alignment horizontal="center" vertical="center" wrapText="1"/>
    </xf>
    <xf numFmtId="0" fontId="36" fillId="0" borderId="1" xfId="81" applyNumberFormat="1" applyFont="1" applyBorder="1" applyAlignment="1">
      <alignment horizontal="center" vertical="center" wrapText="1"/>
    </xf>
    <xf numFmtId="0" fontId="22" fillId="4" borderId="1" xfId="80" applyFont="1" applyFill="1" applyBorder="1" applyAlignment="1">
      <alignment horizontal="center" vertical="center"/>
    </xf>
    <xf numFmtId="0" fontId="36" fillId="4" borderId="62" xfId="77" applyFont="1" applyFill="1" applyBorder="1" applyAlignment="1">
      <alignment horizontal="center" vertical="center" wrapText="1"/>
    </xf>
    <xf numFmtId="183" fontId="37" fillId="4" borderId="63" xfId="79" applyNumberFormat="1" applyFont="1" applyFill="1" applyBorder="1" applyAlignment="1">
      <alignment horizontal="center" vertical="center" wrapText="1"/>
    </xf>
    <xf numFmtId="184" fontId="22" fillId="4" borderId="63" xfId="80" applyNumberFormat="1" applyFont="1" applyFill="1" applyBorder="1" applyAlignment="1">
      <alignment horizontal="right" vertical="center"/>
    </xf>
    <xf numFmtId="2" fontId="36" fillId="0" borderId="63" xfId="81" applyNumberFormat="1" applyFont="1" applyBorder="1" applyAlignment="1">
      <alignment horizontal="center" vertical="center" wrapText="1"/>
    </xf>
    <xf numFmtId="4" fontId="36" fillId="0" borderId="63" xfId="77" applyNumberFormat="1" applyFont="1" applyBorder="1" applyAlignment="1">
      <alignment horizontal="center" vertical="center" wrapText="1"/>
    </xf>
    <xf numFmtId="0" fontId="22" fillId="0" borderId="63" xfId="80" applyFont="1" applyBorder="1" applyAlignment="1">
      <alignment horizontal="right" vertical="center"/>
    </xf>
    <xf numFmtId="185" fontId="22" fillId="4" borderId="64" xfId="80" applyNumberFormat="1" applyFont="1" applyFill="1" applyBorder="1" applyAlignment="1">
      <alignment horizontal="right" vertical="center"/>
    </xf>
    <xf numFmtId="2" fontId="36" fillId="0" borderId="1" xfId="81" applyNumberFormat="1" applyFont="1" applyBorder="1" applyAlignment="1">
      <alignment horizontal="center" vertical="center" wrapText="1"/>
    </xf>
    <xf numFmtId="0" fontId="22" fillId="0" borderId="1" xfId="80" applyFont="1" applyBorder="1" applyAlignment="1">
      <alignment horizontal="right" vertical="center"/>
    </xf>
    <xf numFmtId="192" fontId="22" fillId="4" borderId="1" xfId="80" applyNumberFormat="1" applyFont="1" applyFill="1" applyBorder="1" applyAlignment="1">
      <alignment horizontal="right" vertical="center"/>
    </xf>
    <xf numFmtId="191" fontId="36" fillId="0" borderId="1" xfId="77" applyNumberFormat="1" applyFont="1" applyBorder="1" applyAlignment="1">
      <alignment horizontal="center" vertical="center" wrapText="1"/>
    </xf>
    <xf numFmtId="192" fontId="22" fillId="0" borderId="1" xfId="80" applyNumberFormat="1" applyFont="1" applyBorder="1" applyAlignment="1">
      <alignment horizontal="right" vertical="center"/>
    </xf>
    <xf numFmtId="192" fontId="32" fillId="0" borderId="57" xfId="77" applyNumberFormat="1" applyFont="1" applyBorder="1" applyAlignment="1">
      <alignment horizontal="center" vertical="center" wrapText="1"/>
    </xf>
    <xf numFmtId="183" fontId="37" fillId="4" borderId="1" xfId="79" applyNumberFormat="1" applyFont="1" applyFill="1" applyBorder="1" applyAlignment="1">
      <alignment vertical="center" wrapText="1"/>
    </xf>
    <xf numFmtId="188" fontId="22" fillId="0" borderId="1" xfId="79" applyNumberFormat="1" applyFont="1" applyBorder="1" applyAlignment="1">
      <alignment horizontal="center" vertical="center" wrapText="1"/>
    </xf>
    <xf numFmtId="4" fontId="39" fillId="0" borderId="1" xfId="77" applyNumberFormat="1" applyFont="1" applyBorder="1" applyAlignment="1">
      <alignment horizontal="center" vertical="center" wrapText="1"/>
    </xf>
    <xf numFmtId="4" fontId="37" fillId="0" borderId="53" xfId="77" applyNumberFormat="1" applyFont="1" applyBorder="1" applyAlignment="1">
      <alignment horizontal="center" vertical="center" wrapText="1"/>
    </xf>
    <xf numFmtId="184" fontId="31" fillId="0" borderId="0" xfId="77" applyNumberFormat="1" applyFont="1"/>
    <xf numFmtId="185" fontId="22" fillId="0" borderId="52" xfId="80" applyNumberFormat="1" applyFont="1" applyBorder="1" applyAlignment="1">
      <alignment horizontal="right" vertical="center"/>
    </xf>
    <xf numFmtId="186" fontId="22" fillId="0" borderId="1" xfId="79" applyNumberFormat="1" applyFont="1" applyBorder="1" applyAlignment="1">
      <alignment horizontal="center" vertical="center" wrapText="1"/>
    </xf>
    <xf numFmtId="183" fontId="22" fillId="4" borderId="63" xfId="79" applyNumberFormat="1" applyFont="1" applyFill="1" applyBorder="1" applyAlignment="1">
      <alignment horizontal="center" vertical="center" wrapText="1"/>
    </xf>
    <xf numFmtId="4" fontId="36" fillId="4" borderId="63" xfId="77" applyNumberFormat="1" applyFont="1" applyFill="1" applyBorder="1" applyAlignment="1">
      <alignment horizontal="center" vertical="center" wrapText="1"/>
    </xf>
    <xf numFmtId="2" fontId="36" fillId="4" borderId="63" xfId="81" applyNumberFormat="1" applyFont="1" applyFill="1" applyBorder="1" applyAlignment="1">
      <alignment horizontal="center" vertical="center" wrapText="1"/>
    </xf>
    <xf numFmtId="2" fontId="36" fillId="4" borderId="1" xfId="77" applyNumberFormat="1" applyFont="1" applyFill="1" applyBorder="1" applyAlignment="1">
      <alignment horizontal="center" vertical="center" wrapText="1"/>
    </xf>
    <xf numFmtId="184" fontId="36" fillId="4" borderId="1" xfId="77" applyNumberFormat="1" applyFont="1" applyFill="1" applyBorder="1" applyAlignment="1">
      <alignment horizontal="center" vertical="center" wrapText="1"/>
    </xf>
    <xf numFmtId="186" fontId="37" fillId="4" borderId="46" xfId="79" applyNumberFormat="1" applyFont="1" applyFill="1" applyBorder="1" applyAlignment="1">
      <alignment horizontal="center" vertical="center" wrapText="1"/>
    </xf>
    <xf numFmtId="183" fontId="37" fillId="4" borderId="46" xfId="79" applyNumberFormat="1" applyFont="1" applyFill="1" applyBorder="1" applyAlignment="1">
      <alignment horizontal="center" vertical="center" wrapText="1"/>
    </xf>
    <xf numFmtId="184" fontId="36" fillId="4" borderId="46" xfId="77" applyNumberFormat="1" applyFont="1" applyFill="1" applyBorder="1" applyAlignment="1">
      <alignment horizontal="center" vertical="center" wrapText="1"/>
    </xf>
    <xf numFmtId="4" fontId="36" fillId="4" borderId="46" xfId="77" applyNumberFormat="1" applyFont="1" applyFill="1" applyBorder="1" applyAlignment="1">
      <alignment horizontal="center" vertical="center" wrapText="1"/>
    </xf>
    <xf numFmtId="2" fontId="36" fillId="4" borderId="46" xfId="77" applyNumberFormat="1" applyFont="1" applyFill="1" applyBorder="1" applyAlignment="1">
      <alignment horizontal="center" vertical="center" wrapText="1"/>
    </xf>
    <xf numFmtId="185" fontId="22" fillId="4" borderId="57" xfId="80" applyNumberFormat="1" applyFont="1" applyFill="1" applyBorder="1" applyAlignment="1">
      <alignment horizontal="right" vertical="center"/>
    </xf>
    <xf numFmtId="0" fontId="22" fillId="0" borderId="4" xfId="62" applyFont="1" applyBorder="1" applyAlignment="1">
      <alignment vertical="center" wrapText="1"/>
    </xf>
    <xf numFmtId="0" fontId="22" fillId="0" borderId="5" xfId="62" applyFont="1" applyBorder="1" applyAlignment="1">
      <alignment vertical="center" wrapText="1"/>
    </xf>
    <xf numFmtId="0" fontId="37" fillId="4" borderId="0" xfId="70" applyFont="1" applyFill="1" applyAlignment="1">
      <alignment vertical="center"/>
    </xf>
    <xf numFmtId="0" fontId="24" fillId="15" borderId="4" xfId="62" applyFont="1" applyFill="1" applyBorder="1" applyAlignment="1">
      <alignment horizontal="center" vertical="center" wrapText="1"/>
    </xf>
    <xf numFmtId="0" fontId="22" fillId="0" borderId="0" xfId="9" applyFont="1" applyAlignment="1">
      <alignment horizontal="left" vertical="center" wrapText="1"/>
    </xf>
    <xf numFmtId="0" fontId="37" fillId="17" borderId="4" xfId="9" applyFont="1" applyFill="1" applyBorder="1" applyAlignment="1">
      <alignment horizontal="center"/>
    </xf>
    <xf numFmtId="0" fontId="37" fillId="17" borderId="4" xfId="9" applyFont="1" applyFill="1" applyBorder="1"/>
    <xf numFmtId="0" fontId="37" fillId="18" borderId="4" xfId="9" applyFont="1" applyFill="1" applyBorder="1" applyAlignment="1">
      <alignment horizontal="center"/>
    </xf>
    <xf numFmtId="0" fontId="22" fillId="0" borderId="4" xfId="9" applyFont="1" applyBorder="1" applyAlignment="1">
      <alignment horizontal="center"/>
    </xf>
    <xf numFmtId="0" fontId="22" fillId="0" borderId="4" xfId="9" applyFont="1" applyBorder="1"/>
    <xf numFmtId="10" fontId="22" fillId="0" borderId="4" xfId="9" applyNumberFormat="1" applyFont="1" applyBorder="1" applyAlignment="1">
      <alignment horizontal="center"/>
    </xf>
    <xf numFmtId="10" fontId="32" fillId="17" borderId="4" xfId="15" applyNumberFormat="1" applyFont="1" applyFill="1" applyBorder="1" applyAlignment="1">
      <alignment horizontal="center" vertical="center"/>
    </xf>
    <xf numFmtId="0" fontId="24" fillId="0" borderId="0" xfId="9" applyFont="1" applyAlignment="1">
      <alignment horizontal="center"/>
    </xf>
    <xf numFmtId="10" fontId="22" fillId="0" borderId="4" xfId="15" applyNumberFormat="1" applyFont="1" applyBorder="1" applyAlignment="1">
      <alignment horizontal="center"/>
    </xf>
    <xf numFmtId="0" fontId="24" fillId="0" borderId="4" xfId="9" applyFont="1" applyBorder="1" applyAlignment="1">
      <alignment horizontal="right"/>
    </xf>
    <xf numFmtId="10" fontId="24" fillId="0" borderId="4" xfId="15" applyNumberFormat="1" applyFont="1" applyBorder="1" applyAlignment="1">
      <alignment horizontal="center"/>
    </xf>
    <xf numFmtId="10" fontId="24" fillId="0" borderId="4" xfId="15" applyNumberFormat="1" applyFont="1" applyFill="1" applyBorder="1" applyAlignment="1">
      <alignment horizontal="center"/>
    </xf>
    <xf numFmtId="10" fontId="24" fillId="2" borderId="3" xfId="15" applyNumberFormat="1" applyFont="1" applyFill="1" applyBorder="1" applyAlignment="1">
      <alignment horizontal="center" vertical="center"/>
    </xf>
    <xf numFmtId="10" fontId="22" fillId="0" borderId="4" xfId="15" applyNumberFormat="1" applyFont="1" applyFill="1" applyBorder="1" applyAlignment="1">
      <alignment horizontal="center"/>
    </xf>
    <xf numFmtId="10" fontId="32" fillId="2" borderId="4" xfId="15" applyNumberFormat="1" applyFont="1" applyFill="1" applyBorder="1" applyAlignment="1">
      <alignment horizontal="center" vertical="center"/>
    </xf>
    <xf numFmtId="0" fontId="32" fillId="10" borderId="79" xfId="65" applyFont="1" applyFill="1" applyBorder="1" applyAlignment="1">
      <alignment horizontal="center" vertical="center" wrapText="1"/>
    </xf>
    <xf numFmtId="0" fontId="32" fillId="10" borderId="79" xfId="65" applyFont="1" applyFill="1" applyBorder="1" applyAlignment="1">
      <alignment horizontal="center" vertical="center"/>
    </xf>
    <xf numFmtId="0" fontId="37" fillId="11" borderId="79" xfId="65" applyFont="1" applyFill="1" applyBorder="1" applyAlignment="1">
      <alignment horizontal="center" vertical="center"/>
    </xf>
    <xf numFmtId="171" fontId="32" fillId="11" borderId="79" xfId="66" applyNumberFormat="1" applyFont="1" applyFill="1" applyBorder="1" applyAlignment="1">
      <alignment horizontal="center" vertical="center"/>
    </xf>
    <xf numFmtId="0" fontId="37" fillId="0" borderId="4" xfId="65" applyFont="1" applyBorder="1" applyAlignment="1">
      <alignment vertical="center" wrapText="1"/>
    </xf>
    <xf numFmtId="0" fontId="37" fillId="4" borderId="4" xfId="65" applyFont="1" applyFill="1" applyBorder="1" applyAlignment="1">
      <alignment horizontal="center" vertical="center"/>
    </xf>
    <xf numFmtId="0" fontId="37" fillId="0" borderId="4" xfId="65" applyFont="1" applyBorder="1" applyAlignment="1">
      <alignment horizontal="center" vertical="center"/>
    </xf>
    <xf numFmtId="0" fontId="37" fillId="11" borderId="4" xfId="65" applyFont="1" applyFill="1" applyBorder="1" applyAlignment="1">
      <alignment horizontal="center" vertical="center"/>
    </xf>
    <xf numFmtId="0" fontId="32" fillId="0" borderId="4" xfId="65" applyFont="1" applyBorder="1" applyAlignment="1">
      <alignment horizontal="left" vertical="center" wrapText="1"/>
    </xf>
    <xf numFmtId="166" fontId="37" fillId="0" borderId="4" xfId="66" applyFont="1" applyFill="1" applyBorder="1" applyAlignment="1">
      <alignment horizontal="center" vertical="center"/>
    </xf>
    <xf numFmtId="0" fontId="32" fillId="0" borderId="4" xfId="65" applyFont="1" applyBorder="1" applyAlignment="1">
      <alignment vertical="center"/>
    </xf>
    <xf numFmtId="0" fontId="37" fillId="0" borderId="4" xfId="65" applyFont="1" applyBorder="1"/>
    <xf numFmtId="0" fontId="37" fillId="0" borderId="4" xfId="65" applyFont="1" applyBorder="1" applyAlignment="1">
      <alignment horizontal="left" vertical="center" wrapText="1"/>
    </xf>
    <xf numFmtId="0" fontId="32" fillId="0" borderId="10" xfId="65" applyFont="1" applyBorder="1" applyAlignment="1">
      <alignment horizontal="left" vertical="center" wrapText="1"/>
    </xf>
    <xf numFmtId="0" fontId="32" fillId="0" borderId="10" xfId="65" applyFont="1" applyBorder="1" applyAlignment="1">
      <alignment vertical="center"/>
    </xf>
    <xf numFmtId="0" fontId="32" fillId="0" borderId="4" xfId="65" applyFont="1" applyBorder="1" applyAlignment="1">
      <alignment vertical="center" wrapText="1"/>
    </xf>
    <xf numFmtId="166" fontId="32" fillId="11" borderId="4" xfId="65" applyNumberFormat="1" applyFont="1" applyFill="1" applyBorder="1" applyAlignment="1">
      <alignment horizontal="center" vertical="center"/>
    </xf>
    <xf numFmtId="2" fontId="37" fillId="11" borderId="4" xfId="65" applyNumberFormat="1" applyFont="1" applyFill="1" applyBorder="1" applyAlignment="1">
      <alignment horizontal="right" vertical="center" wrapText="1"/>
    </xf>
    <xf numFmtId="10" fontId="37" fillId="12" borderId="4" xfId="65" applyNumberFormat="1" applyFont="1" applyFill="1" applyBorder="1" applyAlignment="1">
      <alignment horizontal="center" vertical="center"/>
    </xf>
    <xf numFmtId="171" fontId="22" fillId="0" borderId="0" xfId="0" applyNumberFormat="1" applyFont="1"/>
    <xf numFmtId="180" fontId="32" fillId="12" borderId="5" xfId="65" applyNumberFormat="1" applyFont="1" applyFill="1" applyBorder="1" applyAlignment="1">
      <alignment horizontal="center" vertical="center"/>
    </xf>
    <xf numFmtId="180" fontId="32" fillId="12" borderId="6" xfId="65" applyNumberFormat="1" applyFont="1" applyFill="1" applyBorder="1" applyAlignment="1">
      <alignment horizontal="center" vertical="center"/>
    </xf>
    <xf numFmtId="180" fontId="32" fillId="12" borderId="7" xfId="65" applyNumberFormat="1" applyFont="1" applyFill="1" applyBorder="1" applyAlignment="1">
      <alignment horizontal="center" vertical="center"/>
    </xf>
    <xf numFmtId="171" fontId="40" fillId="0" borderId="0" xfId="65" applyNumberFormat="1" applyFont="1"/>
    <xf numFmtId="9" fontId="32" fillId="11" borderId="4" xfId="61" applyFont="1" applyFill="1" applyBorder="1" applyAlignment="1">
      <alignment horizontal="center" vertical="center"/>
    </xf>
    <xf numFmtId="0" fontId="32" fillId="0" borderId="0" xfId="65" applyFont="1" applyAlignment="1">
      <alignment horizontal="left" vertical="center" wrapText="1"/>
    </xf>
    <xf numFmtId="0" fontId="32" fillId="0" borderId="0" xfId="65" applyFont="1" applyAlignment="1">
      <alignment vertical="center"/>
    </xf>
    <xf numFmtId="0" fontId="32" fillId="0" borderId="0" xfId="65" applyFont="1" applyAlignment="1">
      <alignment horizontal="center" vertical="center"/>
    </xf>
    <xf numFmtId="0" fontId="37" fillId="0" borderId="0" xfId="65" applyFont="1" applyAlignment="1">
      <alignment horizontal="center"/>
    </xf>
    <xf numFmtId="0" fontId="37" fillId="0" borderId="0" xfId="65" applyFont="1"/>
    <xf numFmtId="0" fontId="23" fillId="0" borderId="66" xfId="0" applyFont="1" applyBorder="1" applyAlignment="1">
      <alignment horizontal="left" vertical="center"/>
    </xf>
    <xf numFmtId="0" fontId="23" fillId="0" borderId="22" xfId="0" applyFont="1" applyBorder="1" applyAlignment="1">
      <alignment horizontal="left" vertical="center"/>
    </xf>
    <xf numFmtId="0" fontId="23" fillId="0" borderId="54" xfId="0" applyFont="1" applyBorder="1" applyAlignment="1">
      <alignment horizontal="left" vertical="center"/>
    </xf>
    <xf numFmtId="0" fontId="23" fillId="0" borderId="55" xfId="0" applyFont="1" applyBorder="1" applyAlignment="1">
      <alignment horizontal="left" vertical="center"/>
    </xf>
    <xf numFmtId="0" fontId="23" fillId="0" borderId="13" xfId="0" applyFont="1" applyBorder="1" applyAlignment="1">
      <alignment horizontal="left" vertical="center"/>
    </xf>
    <xf numFmtId="0" fontId="24" fillId="0" borderId="67" xfId="0" applyFont="1" applyBorder="1" applyAlignment="1">
      <alignment horizontal="center" vertical="center"/>
    </xf>
    <xf numFmtId="0" fontId="23" fillId="0" borderId="43" xfId="0" applyFont="1" applyBorder="1" applyAlignment="1">
      <alignment horizontal="left" vertical="center"/>
    </xf>
    <xf numFmtId="0" fontId="23" fillId="0" borderId="53" xfId="0" applyFont="1" applyBorder="1" applyAlignment="1">
      <alignment horizontal="left" vertical="center"/>
    </xf>
    <xf numFmtId="0" fontId="24" fillId="0" borderId="0" xfId="9" applyFont="1" applyAlignment="1">
      <alignment horizontal="center" wrapText="1"/>
    </xf>
    <xf numFmtId="0" fontId="37" fillId="18" borderId="4" xfId="9" applyFont="1" applyFill="1" applyBorder="1" applyAlignment="1">
      <alignment horizontal="left"/>
    </xf>
    <xf numFmtId="0" fontId="37" fillId="18" borderId="5" xfId="9" applyFont="1" applyFill="1" applyBorder="1" applyAlignment="1">
      <alignment horizontal="left"/>
    </xf>
    <xf numFmtId="0" fontId="37" fillId="18" borderId="7" xfId="9" applyFont="1" applyFill="1" applyBorder="1" applyAlignment="1">
      <alignment horizontal="left"/>
    </xf>
    <xf numFmtId="0" fontId="24" fillId="0" borderId="0" xfId="9" applyFont="1" applyAlignment="1">
      <alignment horizontal="center" vertical="center"/>
    </xf>
    <xf numFmtId="2" fontId="37" fillId="11" borderId="5" xfId="65" applyNumberFormat="1" applyFont="1" applyFill="1" applyBorder="1" applyAlignment="1">
      <alignment horizontal="center" vertical="center" wrapText="1"/>
    </xf>
    <xf numFmtId="2" fontId="37" fillId="11" borderId="7" xfId="65" applyNumberFormat="1" applyFont="1" applyFill="1" applyBorder="1" applyAlignment="1">
      <alignment horizontal="center" vertical="center" wrapText="1"/>
    </xf>
    <xf numFmtId="2" fontId="32" fillId="10" borderId="5" xfId="65" applyNumberFormat="1" applyFont="1" applyFill="1" applyBorder="1" applyAlignment="1">
      <alignment horizontal="center" vertical="center" wrapText="1"/>
    </xf>
    <xf numFmtId="2" fontId="32" fillId="10" borderId="7" xfId="65" applyNumberFormat="1" applyFont="1" applyFill="1" applyBorder="1" applyAlignment="1">
      <alignment horizontal="center" vertical="center" wrapText="1"/>
    </xf>
    <xf numFmtId="166" fontId="32" fillId="11" borderId="10" xfId="65" applyNumberFormat="1" applyFont="1" applyFill="1" applyBorder="1" applyAlignment="1">
      <alignment horizontal="center" vertical="center"/>
    </xf>
    <xf numFmtId="166" fontId="32" fillId="11" borderId="11" xfId="65" applyNumberFormat="1" applyFont="1" applyFill="1" applyBorder="1" applyAlignment="1">
      <alignment horizontal="center" vertical="center"/>
    </xf>
    <xf numFmtId="0" fontId="32" fillId="0" borderId="5" xfId="65" applyFont="1" applyBorder="1" applyAlignment="1">
      <alignment horizontal="center" vertical="center" wrapText="1"/>
    </xf>
    <xf numFmtId="0" fontId="32" fillId="0" borderId="6" xfId="65" applyFont="1" applyBorder="1" applyAlignment="1">
      <alignment horizontal="center" vertical="center" wrapText="1"/>
    </xf>
    <xf numFmtId="0" fontId="32" fillId="0" borderId="7" xfId="65" applyFont="1" applyBorder="1" applyAlignment="1">
      <alignment horizontal="center" vertical="center" wrapText="1"/>
    </xf>
    <xf numFmtId="0" fontId="37" fillId="0" borderId="5" xfId="65" applyFont="1" applyBorder="1" applyAlignment="1">
      <alignment horizontal="center"/>
    </xf>
    <xf numFmtId="0" fontId="37" fillId="0" borderId="6" xfId="65" applyFont="1" applyBorder="1" applyAlignment="1">
      <alignment horizontal="center"/>
    </xf>
    <xf numFmtId="0" fontId="37" fillId="0" borderId="7" xfId="65" applyFont="1" applyBorder="1" applyAlignment="1">
      <alignment horizontal="center"/>
    </xf>
    <xf numFmtId="0" fontId="32" fillId="0" borderId="5" xfId="65" applyFont="1" applyBorder="1" applyAlignment="1">
      <alignment horizontal="center" vertical="center"/>
    </xf>
    <xf numFmtId="0" fontId="32" fillId="0" borderId="6" xfId="65" applyFont="1" applyBorder="1" applyAlignment="1">
      <alignment horizontal="center" vertical="center"/>
    </xf>
    <xf numFmtId="0" fontId="32" fillId="0" borderId="7" xfId="65" applyFont="1" applyBorder="1" applyAlignment="1">
      <alignment horizontal="center" vertical="center"/>
    </xf>
    <xf numFmtId="0" fontId="32" fillId="0" borderId="74" xfId="65" applyFont="1" applyBorder="1" applyAlignment="1">
      <alignment horizontal="center" vertical="center"/>
    </xf>
    <xf numFmtId="0" fontId="32" fillId="0" borderId="8" xfId="65" applyFont="1" applyBorder="1" applyAlignment="1">
      <alignment horizontal="center" vertical="center"/>
    </xf>
    <xf numFmtId="0" fontId="32" fillId="0" borderId="73" xfId="65" applyFont="1" applyBorder="1" applyAlignment="1">
      <alignment horizontal="center" vertical="center"/>
    </xf>
    <xf numFmtId="0" fontId="25" fillId="0" borderId="0" xfId="0" applyFont="1" applyAlignment="1">
      <alignment horizontal="left" vertical="center"/>
    </xf>
    <xf numFmtId="0" fontId="32" fillId="10" borderId="2" xfId="65" applyFont="1" applyFill="1" applyBorder="1" applyAlignment="1">
      <alignment horizontal="center" vertical="center"/>
    </xf>
    <xf numFmtId="0" fontId="32" fillId="10" borderId="0" xfId="65" applyFont="1" applyFill="1" applyAlignment="1">
      <alignment horizontal="center" vertical="center"/>
    </xf>
    <xf numFmtId="0" fontId="32" fillId="10" borderId="9" xfId="65" applyFont="1" applyFill="1" applyBorder="1" applyAlignment="1">
      <alignment horizontal="center" vertical="center"/>
    </xf>
    <xf numFmtId="0" fontId="32" fillId="0" borderId="2" xfId="65" applyFont="1" applyBorder="1" applyAlignment="1">
      <alignment horizontal="center" vertical="center" wrapText="1"/>
    </xf>
    <xf numFmtId="0" fontId="32" fillId="0" borderId="0" xfId="65" applyFont="1" applyAlignment="1">
      <alignment horizontal="center" vertical="center" wrapText="1"/>
    </xf>
    <xf numFmtId="0" fontId="32" fillId="0" borderId="9" xfId="65" applyFont="1" applyBorder="1" applyAlignment="1">
      <alignment horizontal="center" vertical="center" wrapText="1"/>
    </xf>
    <xf numFmtId="0" fontId="32" fillId="10" borderId="11" xfId="65" applyFont="1" applyFill="1" applyBorder="1" applyAlignment="1">
      <alignment horizontal="center" vertical="center"/>
    </xf>
    <xf numFmtId="0" fontId="37" fillId="10" borderId="4" xfId="65" applyFont="1" applyFill="1" applyBorder="1" applyAlignment="1">
      <alignment horizontal="center" vertical="center"/>
    </xf>
    <xf numFmtId="0" fontId="37" fillId="11" borderId="5" xfId="65" applyFont="1" applyFill="1" applyBorder="1" applyAlignment="1">
      <alignment horizontal="center" vertical="center"/>
    </xf>
    <xf numFmtId="0" fontId="37" fillId="11" borderId="6" xfId="65" applyFont="1" applyFill="1" applyBorder="1" applyAlignment="1">
      <alignment horizontal="center" vertical="center"/>
    </xf>
    <xf numFmtId="0" fontId="37" fillId="11" borderId="7" xfId="65" applyFont="1" applyFill="1" applyBorder="1" applyAlignment="1">
      <alignment horizontal="center" vertical="center"/>
    </xf>
    <xf numFmtId="0" fontId="37" fillId="10" borderId="5" xfId="65" applyFont="1" applyFill="1" applyBorder="1" applyAlignment="1">
      <alignment horizontal="center" vertical="center"/>
    </xf>
    <xf numFmtId="0" fontId="37" fillId="10" borderId="6" xfId="65" applyFont="1" applyFill="1" applyBorder="1" applyAlignment="1">
      <alignment horizontal="center" vertical="center"/>
    </xf>
    <xf numFmtId="0" fontId="37" fillId="10" borderId="7" xfId="65" applyFont="1" applyFill="1" applyBorder="1" applyAlignment="1">
      <alignment horizontal="center" vertical="center"/>
    </xf>
    <xf numFmtId="0" fontId="37" fillId="0" borderId="2" xfId="65" applyFont="1" applyBorder="1" applyAlignment="1">
      <alignment horizontal="center"/>
    </xf>
    <xf numFmtId="0" fontId="37" fillId="0" borderId="4" xfId="65" applyFont="1" applyBorder="1" applyAlignment="1">
      <alignment horizontal="center"/>
    </xf>
    <xf numFmtId="0" fontId="24" fillId="0" borderId="0" xfId="0" applyFont="1" applyAlignment="1">
      <alignment horizontal="left" vertical="center"/>
    </xf>
    <xf numFmtId="0" fontId="29" fillId="0" borderId="67" xfId="0" applyFont="1" applyBorder="1" applyAlignment="1">
      <alignment horizontal="center" vertical="center"/>
    </xf>
    <xf numFmtId="0" fontId="28" fillId="0" borderId="43" xfId="0" applyFont="1" applyBorder="1" applyAlignment="1">
      <alignment horizontal="center" vertical="center"/>
    </xf>
    <xf numFmtId="0" fontId="29" fillId="0" borderId="49" xfId="0" applyFont="1" applyBorder="1" applyAlignment="1">
      <alignment horizontal="center" vertical="center"/>
    </xf>
    <xf numFmtId="0" fontId="29" fillId="0" borderId="70" xfId="0" applyFont="1" applyBorder="1" applyAlignment="1">
      <alignment horizontal="center" vertical="center"/>
    </xf>
    <xf numFmtId="0" fontId="29" fillId="0" borderId="62" xfId="0" applyFont="1" applyBorder="1" applyAlignment="1">
      <alignment horizontal="center" vertical="center"/>
    </xf>
    <xf numFmtId="0" fontId="28" fillId="0" borderId="49" xfId="0" applyFont="1" applyBorder="1" applyAlignment="1">
      <alignment vertical="center" wrapText="1"/>
    </xf>
    <xf numFmtId="0" fontId="28" fillId="0" borderId="1" xfId="0" applyFont="1" applyBorder="1" applyAlignment="1">
      <alignment vertical="center" wrapTex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2" xfId="0" applyFont="1" applyBorder="1" applyAlignment="1">
      <alignment horizontal="left" vertical="center" wrapText="1"/>
    </xf>
    <xf numFmtId="0" fontId="28" fillId="0" borderId="63" xfId="0" applyFont="1" applyBorder="1" applyAlignment="1">
      <alignment horizontal="left" vertical="center" wrapText="1"/>
    </xf>
    <xf numFmtId="0" fontId="28" fillId="0" borderId="46" xfId="0" applyFont="1" applyBorder="1" applyAlignment="1">
      <alignment vertical="center"/>
    </xf>
    <xf numFmtId="0" fontId="28" fillId="0" borderId="49"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54" xfId="0" applyFont="1" applyBorder="1" applyAlignment="1">
      <alignment horizontal="left" vertical="center" wrapText="1"/>
    </xf>
    <xf numFmtId="0" fontId="28" fillId="0" borderId="56" xfId="0" applyFont="1" applyBorder="1" applyAlignment="1">
      <alignment horizontal="left" vertical="center" wrapText="1"/>
    </xf>
    <xf numFmtId="0" fontId="28" fillId="0" borderId="66"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49" xfId="0" applyFont="1" applyBorder="1" applyAlignment="1">
      <alignment horizontal="left" vertical="center" wrapText="1"/>
    </xf>
    <xf numFmtId="0" fontId="28" fillId="0" borderId="1" xfId="0" applyFont="1" applyBorder="1" applyAlignment="1">
      <alignment horizontal="left" vertical="center" wrapText="1"/>
    </xf>
    <xf numFmtId="0" fontId="28" fillId="0" borderId="49" xfId="0" applyFont="1" applyBorder="1" applyAlignment="1">
      <alignment horizontal="left" vertical="center"/>
    </xf>
    <xf numFmtId="0" fontId="28" fillId="0" borderId="1" xfId="0" applyFont="1" applyBorder="1" applyAlignment="1">
      <alignment horizontal="left" vertical="center"/>
    </xf>
    <xf numFmtId="0" fontId="28" fillId="0" borderId="62" xfId="0" applyFont="1" applyBorder="1" applyAlignment="1">
      <alignment horizontal="left" vertical="center"/>
    </xf>
    <xf numFmtId="0" fontId="28" fillId="0" borderId="63" xfId="0" applyFont="1" applyBorder="1" applyAlignment="1">
      <alignment horizontal="left" vertical="center"/>
    </xf>
    <xf numFmtId="0" fontId="28" fillId="0" borderId="1" xfId="0" applyFont="1" applyBorder="1" applyAlignment="1">
      <alignment vertical="center"/>
    </xf>
    <xf numFmtId="0" fontId="31" fillId="0" borderId="20" xfId="77" applyFont="1" applyBorder="1" applyAlignment="1">
      <alignment horizontal="center"/>
    </xf>
    <xf numFmtId="0" fontId="35" fillId="0" borderId="14" xfId="77" applyFont="1" applyBorder="1" applyAlignment="1">
      <alignment horizontal="center" vertical="center" wrapText="1"/>
    </xf>
    <xf numFmtId="0" fontId="35" fillId="0" borderId="15" xfId="77" applyFont="1" applyBorder="1" applyAlignment="1">
      <alignment horizontal="center" vertical="center" wrapText="1"/>
    </xf>
    <xf numFmtId="0" fontId="35" fillId="0" borderId="17" xfId="77" applyFont="1" applyBorder="1" applyAlignment="1">
      <alignment horizontal="center" vertical="center" wrapText="1"/>
    </xf>
    <xf numFmtId="0" fontId="35" fillId="0" borderId="0" xfId="77" applyFont="1" applyAlignment="1">
      <alignment horizontal="center" vertical="center" wrapText="1"/>
    </xf>
    <xf numFmtId="0" fontId="35" fillId="0" borderId="19" xfId="77" applyFont="1" applyBorder="1" applyAlignment="1">
      <alignment horizontal="center" vertical="center" wrapText="1"/>
    </xf>
    <xf numFmtId="0" fontId="35" fillId="0" borderId="20" xfId="77" applyFont="1" applyBorder="1" applyAlignment="1">
      <alignment horizontal="center" vertical="center" wrapText="1"/>
    </xf>
    <xf numFmtId="0" fontId="35" fillId="0" borderId="32" xfId="77" applyFont="1" applyBorder="1" applyAlignment="1">
      <alignment horizontal="center" vertical="center" wrapText="1"/>
    </xf>
    <xf numFmtId="0" fontId="35" fillId="0" borderId="33" xfId="77" applyFont="1" applyBorder="1" applyAlignment="1">
      <alignment horizontal="center" vertical="center" wrapText="1"/>
    </xf>
    <xf numFmtId="183" fontId="37" fillId="4" borderId="12" xfId="79" applyNumberFormat="1" applyFont="1" applyFill="1" applyBorder="1" applyAlignment="1">
      <alignment horizontal="center" vertical="center" wrapText="1"/>
    </xf>
    <xf numFmtId="183" fontId="37" fillId="4" borderId="13" xfId="79" applyNumberFormat="1" applyFont="1" applyFill="1" applyBorder="1" applyAlignment="1">
      <alignment horizontal="center" vertical="center" wrapText="1"/>
    </xf>
    <xf numFmtId="0" fontId="36" fillId="7" borderId="49" xfId="77" applyFont="1" applyFill="1" applyBorder="1" applyAlignment="1">
      <alignment horizontal="center" vertical="center" wrapText="1"/>
    </xf>
    <xf numFmtId="0" fontId="36" fillId="7" borderId="1" xfId="77" applyFont="1" applyFill="1" applyBorder="1" applyAlignment="1">
      <alignment horizontal="center" vertical="center" wrapText="1"/>
    </xf>
    <xf numFmtId="186" fontId="37" fillId="0" borderId="12" xfId="79" applyNumberFormat="1" applyFont="1" applyBorder="1" applyAlignment="1">
      <alignment horizontal="center" vertical="center" wrapText="1"/>
    </xf>
    <xf numFmtId="186" fontId="37" fillId="0" borderId="13" xfId="79" applyNumberFormat="1" applyFont="1" applyBorder="1" applyAlignment="1">
      <alignment horizontal="center" vertical="center" wrapText="1"/>
    </xf>
    <xf numFmtId="0" fontId="36" fillId="0" borderId="66" xfId="77" applyFont="1" applyBorder="1" applyAlignment="1">
      <alignment horizontal="center" vertical="center" wrapText="1"/>
    </xf>
    <xf numFmtId="0" fontId="36" fillId="0" borderId="22" xfId="77" applyFont="1" applyBorder="1" applyAlignment="1">
      <alignment horizontal="center" vertical="center" wrapText="1"/>
    </xf>
    <xf numFmtId="0" fontId="36" fillId="0" borderId="13" xfId="77" applyFont="1" applyBorder="1" applyAlignment="1">
      <alignment horizontal="center" vertical="center" wrapText="1"/>
    </xf>
    <xf numFmtId="187" fontId="29" fillId="6" borderId="69" xfId="27" applyNumberFormat="1" applyFont="1" applyFill="1" applyBorder="1" applyAlignment="1">
      <alignment vertical="center"/>
    </xf>
    <xf numFmtId="0" fontId="0" fillId="0" borderId="0" xfId="0" applyAlignment="1">
      <alignment wrapText="1"/>
    </xf>
    <xf numFmtId="0" fontId="24" fillId="13" borderId="4" xfId="62" applyFont="1" applyFill="1" applyBorder="1" applyAlignment="1">
      <alignment horizontal="center" vertical="center" wrapText="1"/>
    </xf>
    <xf numFmtId="166" fontId="22" fillId="0" borderId="4" xfId="63" applyFont="1" applyBorder="1" applyAlignment="1">
      <alignment vertical="center" wrapText="1"/>
    </xf>
    <xf numFmtId="10" fontId="22" fillId="0" borderId="4" xfId="64" applyNumberFormat="1" applyFont="1" applyBorder="1" applyAlignment="1">
      <alignment horizontal="center" vertical="center" wrapText="1"/>
    </xf>
    <xf numFmtId="2" fontId="22" fillId="0" borderId="4" xfId="62" applyNumberFormat="1" applyFont="1" applyBorder="1" applyAlignment="1">
      <alignment horizontal="center" vertical="center" wrapText="1"/>
    </xf>
    <xf numFmtId="1" fontId="22" fillId="0" borderId="4" xfId="62" applyNumberFormat="1" applyFont="1" applyBorder="1" applyAlignment="1">
      <alignment horizontal="center" vertical="center" wrapText="1"/>
    </xf>
    <xf numFmtId="166" fontId="22" fillId="0" borderId="4" xfId="62" applyNumberFormat="1" applyFont="1" applyBorder="1" applyAlignment="1">
      <alignment vertical="center" wrapText="1"/>
    </xf>
    <xf numFmtId="13" fontId="40" fillId="0" borderId="0" xfId="62" applyNumberFormat="1" applyFont="1" applyAlignment="1">
      <alignment wrapText="1"/>
    </xf>
    <xf numFmtId="44" fontId="40" fillId="0" borderId="0" xfId="62" applyNumberFormat="1" applyFont="1" applyAlignment="1">
      <alignment wrapText="1"/>
    </xf>
    <xf numFmtId="166" fontId="24" fillId="16" borderId="4" xfId="62" applyNumberFormat="1" applyFont="1" applyFill="1" applyBorder="1" applyAlignment="1">
      <alignment vertical="center" wrapText="1"/>
    </xf>
    <xf numFmtId="166" fontId="22" fillId="0" borderId="6" xfId="63" applyFont="1" applyBorder="1" applyAlignment="1">
      <alignment vertical="center" wrapText="1"/>
    </xf>
    <xf numFmtId="0" fontId="22" fillId="0" borderId="4" xfId="62" applyFont="1" applyBorder="1" applyAlignment="1">
      <alignment horizontal="center" vertical="center" wrapText="1"/>
    </xf>
    <xf numFmtId="0" fontId="40" fillId="0" borderId="0" xfId="62" applyFont="1" applyAlignment="1">
      <alignment wrapText="1"/>
    </xf>
    <xf numFmtId="0" fontId="22" fillId="0" borderId="0" xfId="62" applyFont="1" applyAlignment="1">
      <alignment vertical="center" wrapText="1"/>
    </xf>
    <xf numFmtId="166" fontId="40" fillId="0" borderId="0" xfId="63" applyFont="1" applyAlignment="1">
      <alignment wrapText="1"/>
    </xf>
    <xf numFmtId="166" fontId="7" fillId="0" borderId="0" xfId="63" applyFont="1" applyAlignment="1">
      <alignment wrapText="1"/>
    </xf>
    <xf numFmtId="44" fontId="40" fillId="0" borderId="0" xfId="1" applyFont="1" applyAlignment="1">
      <alignment wrapText="1"/>
    </xf>
    <xf numFmtId="172" fontId="22" fillId="0" borderId="0" xfId="62" applyNumberFormat="1" applyFont="1" applyAlignment="1">
      <alignment vertical="center" wrapText="1"/>
    </xf>
    <xf numFmtId="165" fontId="22" fillId="0" borderId="0" xfId="62" applyNumberFormat="1" applyFont="1" applyAlignment="1">
      <alignment vertical="center" wrapText="1"/>
    </xf>
    <xf numFmtId="0" fontId="37" fillId="4" borderId="0" xfId="70" applyFont="1" applyFill="1" applyAlignment="1">
      <alignment vertical="center" wrapText="1"/>
    </xf>
    <xf numFmtId="0" fontId="26" fillId="0" borderId="0" xfId="0" applyFont="1" applyAlignment="1">
      <alignment vertical="center" wrapText="1"/>
    </xf>
    <xf numFmtId="0" fontId="24" fillId="0" borderId="62"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70" xfId="0" applyFont="1" applyBorder="1" applyAlignment="1">
      <alignment horizontal="center" vertical="center" wrapText="1"/>
    </xf>
    <xf numFmtId="0" fontId="28" fillId="0" borderId="0" xfId="0" applyFont="1" applyAlignment="1">
      <alignment vertical="center" wrapText="1"/>
    </xf>
    <xf numFmtId="0" fontId="29" fillId="0" borderId="29" xfId="0" applyFont="1" applyBorder="1" applyAlignment="1">
      <alignment horizontal="center" vertical="center" wrapText="1"/>
    </xf>
    <xf numFmtId="0" fontId="29" fillId="0" borderId="0" xfId="0" applyFont="1" applyAlignment="1">
      <alignment vertical="center" wrapText="1"/>
    </xf>
    <xf numFmtId="0" fontId="29" fillId="0" borderId="67" xfId="0" applyFont="1" applyBorder="1" applyAlignment="1">
      <alignment horizontal="center" vertical="center" wrapText="1"/>
    </xf>
    <xf numFmtId="0" fontId="28" fillId="0" borderId="43" xfId="0" applyFont="1" applyBorder="1" applyAlignment="1">
      <alignment horizontal="center" vertical="center" wrapText="1"/>
    </xf>
    <xf numFmtId="0" fontId="28" fillId="0" borderId="70" xfId="0" applyFont="1" applyBorder="1" applyAlignment="1">
      <alignment horizontal="center" vertical="center" wrapText="1"/>
    </xf>
    <xf numFmtId="0" fontId="29" fillId="0" borderId="0" xfId="0" applyFont="1" applyAlignment="1">
      <alignment horizontal="center" vertical="center" wrapText="1"/>
    </xf>
    <xf numFmtId="0" fontId="29" fillId="0" borderId="0" xfId="0" applyFont="1" applyAlignment="1">
      <alignment horizontal="left" vertical="center" wrapText="1"/>
    </xf>
    <xf numFmtId="0" fontId="29" fillId="0" borderId="35"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49" xfId="0" applyFont="1" applyBorder="1" applyAlignment="1">
      <alignment horizontal="center" vertical="center" wrapText="1"/>
    </xf>
    <xf numFmtId="0" fontId="29" fillId="0" borderId="70" xfId="0" applyFont="1" applyBorder="1" applyAlignment="1">
      <alignment horizontal="center" vertical="center" wrapText="1"/>
    </xf>
    <xf numFmtId="0" fontId="24" fillId="0" borderId="0" xfId="0" applyFont="1" applyAlignment="1">
      <alignment horizontal="left" vertical="center" wrapText="1"/>
    </xf>
    <xf numFmtId="0" fontId="29" fillId="0" borderId="67" xfId="0" applyFont="1" applyBorder="1" applyAlignment="1">
      <alignment vertical="center" wrapText="1"/>
    </xf>
    <xf numFmtId="44" fontId="0" fillId="0" borderId="0" xfId="0" applyNumberFormat="1"/>
    <xf numFmtId="188" fontId="26" fillId="0" borderId="1" xfId="79" applyNumberFormat="1" applyFont="1" applyBorder="1" applyAlignment="1">
      <alignment horizontal="center" vertical="center" wrapText="1"/>
    </xf>
    <xf numFmtId="184" fontId="26" fillId="0" borderId="1" xfId="80" applyNumberFormat="1" applyFont="1" applyBorder="1" applyAlignment="1">
      <alignment horizontal="right" vertical="center"/>
    </xf>
    <xf numFmtId="185" fontId="39" fillId="0" borderId="1" xfId="80" applyNumberFormat="1" applyFont="1" applyBorder="1" applyAlignment="1">
      <alignment horizontal="right" vertical="center"/>
    </xf>
    <xf numFmtId="184" fontId="26" fillId="4" borderId="52" xfId="80" applyNumberFormat="1" applyFont="1" applyFill="1" applyBorder="1" applyAlignment="1">
      <alignment horizontal="right" vertical="center"/>
    </xf>
    <xf numFmtId="185" fontId="26" fillId="0" borderId="1" xfId="80" applyNumberFormat="1" applyFont="1" applyBorder="1" applyAlignment="1">
      <alignment horizontal="right" vertical="center"/>
    </xf>
    <xf numFmtId="185" fontId="26" fillId="4" borderId="52" xfId="80" applyNumberFormat="1" applyFont="1" applyFill="1" applyBorder="1" applyAlignment="1">
      <alignment horizontal="right" vertical="center"/>
    </xf>
    <xf numFmtId="185" fontId="26" fillId="4" borderId="1" xfId="80" applyNumberFormat="1" applyFont="1" applyFill="1" applyBorder="1" applyAlignment="1">
      <alignment horizontal="right" vertical="center" wrapText="1"/>
    </xf>
    <xf numFmtId="183" fontId="26" fillId="4" borderId="1" xfId="79" applyNumberFormat="1" applyFont="1" applyFill="1" applyBorder="1" applyAlignment="1">
      <alignment horizontal="center" vertical="center" wrapText="1"/>
    </xf>
    <xf numFmtId="184" fontId="26" fillId="4" borderId="1" xfId="80" applyNumberFormat="1" applyFont="1" applyFill="1" applyBorder="1" applyAlignment="1">
      <alignment horizontal="right" vertical="center"/>
    </xf>
    <xf numFmtId="192" fontId="26" fillId="4" borderId="1" xfId="80" applyNumberFormat="1" applyFont="1" applyFill="1" applyBorder="1" applyAlignment="1">
      <alignment horizontal="right" vertical="center"/>
    </xf>
    <xf numFmtId="185" fontId="26" fillId="0" borderId="1" xfId="80" applyNumberFormat="1" applyFont="1" applyBorder="1" applyAlignment="1">
      <alignment horizontal="right" vertical="center" wrapText="1"/>
    </xf>
    <xf numFmtId="183" fontId="26" fillId="4" borderId="12" xfId="79" applyNumberFormat="1" applyFont="1" applyFill="1" applyBorder="1" applyAlignment="1">
      <alignment horizontal="center" vertical="center" wrapText="1"/>
    </xf>
    <xf numFmtId="183" fontId="26" fillId="4" borderId="13" xfId="79" applyNumberFormat="1" applyFont="1" applyFill="1" applyBorder="1" applyAlignment="1">
      <alignment horizontal="center" vertical="center" wrapText="1"/>
    </xf>
    <xf numFmtId="0" fontId="26" fillId="0" borderId="1" xfId="80" applyFont="1" applyBorder="1" applyAlignment="1">
      <alignment horizontal="right" vertical="center"/>
    </xf>
    <xf numFmtId="183" fontId="36" fillId="4" borderId="1" xfId="79" applyNumberFormat="1" applyFont="1" applyFill="1" applyBorder="1" applyAlignment="1">
      <alignment horizontal="center" vertical="center" wrapText="1"/>
    </xf>
    <xf numFmtId="192" fontId="26" fillId="0" borderId="1" xfId="80" applyNumberFormat="1" applyFont="1" applyBorder="1" applyAlignment="1">
      <alignment horizontal="right" vertical="center"/>
    </xf>
    <xf numFmtId="0" fontId="2" fillId="0" borderId="0" xfId="0" applyFont="1"/>
    <xf numFmtId="0" fontId="9" fillId="0" borderId="0" xfId="0" applyFont="1"/>
    <xf numFmtId="0" fontId="6" fillId="0" borderId="0" xfId="0" applyFont="1" applyAlignment="1">
      <alignment vertical="center"/>
    </xf>
    <xf numFmtId="187" fontId="16" fillId="0" borderId="0" xfId="27" applyNumberFormat="1" applyFont="1" applyAlignment="1">
      <alignment horizontal="center" vertical="center"/>
    </xf>
    <xf numFmtId="0" fontId="17" fillId="0" borderId="67" xfId="0" applyFont="1" applyBorder="1" applyAlignment="1">
      <alignment horizontal="center" vertical="center"/>
    </xf>
    <xf numFmtId="0" fontId="17" fillId="0" borderId="34" xfId="0" applyFont="1" applyBorder="1" applyAlignment="1">
      <alignment horizontal="center" vertical="center"/>
    </xf>
    <xf numFmtId="187" fontId="17" fillId="0" borderId="68" xfId="27" applyNumberFormat="1" applyFont="1" applyFill="1" applyBorder="1" applyAlignment="1">
      <alignment horizontal="center" vertical="center"/>
    </xf>
    <xf numFmtId="0" fontId="16" fillId="0" borderId="49" xfId="0" applyFont="1" applyBorder="1" applyAlignment="1">
      <alignment horizontal="left" vertical="center"/>
    </xf>
    <xf numFmtId="0" fontId="16" fillId="0" borderId="1" xfId="0" applyFont="1" applyBorder="1" applyAlignment="1">
      <alignment horizontal="center" vertical="center"/>
    </xf>
    <xf numFmtId="187" fontId="16" fillId="0" borderId="52" xfId="27" applyNumberFormat="1" applyFont="1" applyFill="1" applyBorder="1" applyAlignment="1">
      <alignment horizontal="center" vertical="center"/>
    </xf>
    <xf numFmtId="0" fontId="22" fillId="0" borderId="83" xfId="0" applyFont="1" applyBorder="1" applyAlignment="1">
      <alignment horizontal="left" vertical="center" wrapText="1"/>
    </xf>
    <xf numFmtId="0" fontId="0" fillId="0" borderId="83" xfId="0" applyBorder="1" applyAlignment="1">
      <alignment wrapText="1"/>
    </xf>
    <xf numFmtId="0" fontId="25" fillId="0" borderId="83" xfId="0" applyFont="1" applyBorder="1" applyAlignment="1">
      <alignment horizontal="left" vertical="center"/>
    </xf>
    <xf numFmtId="0" fontId="44" fillId="0" borderId="0" xfId="0" applyFont="1"/>
    <xf numFmtId="0" fontId="44" fillId="0" borderId="0" xfId="0" applyFont="1" applyAlignment="1">
      <alignment vertical="center"/>
    </xf>
    <xf numFmtId="44" fontId="43" fillId="10" borderId="13" xfId="1" applyFont="1" applyFill="1" applyBorder="1" applyAlignment="1">
      <alignment vertical="center"/>
    </xf>
    <xf numFmtId="0" fontId="44" fillId="0" borderId="1" xfId="0" applyFont="1" applyBorder="1" applyAlignment="1">
      <alignment horizontal="center" vertical="center" wrapText="1"/>
    </xf>
    <xf numFmtId="44" fontId="44" fillId="0" borderId="1" xfId="1" applyFont="1" applyFill="1" applyBorder="1" applyAlignment="1">
      <alignment horizontal="center" vertical="center" wrapText="1"/>
    </xf>
    <xf numFmtId="0" fontId="44" fillId="4" borderId="1" xfId="0" applyFont="1" applyFill="1" applyBorder="1" applyAlignment="1">
      <alignment horizontal="left" vertical="center" wrapText="1"/>
    </xf>
    <xf numFmtId="43" fontId="44" fillId="0" borderId="1" xfId="724" applyFont="1" applyFill="1" applyBorder="1" applyAlignment="1">
      <alignment horizontal="center" vertical="center" wrapText="1"/>
    </xf>
    <xf numFmtId="174" fontId="44" fillId="0" borderId="1" xfId="712" applyNumberFormat="1" applyFont="1" applyFill="1" applyBorder="1" applyAlignment="1">
      <alignment vertical="center" wrapText="1"/>
    </xf>
    <xf numFmtId="44" fontId="44" fillId="0" borderId="0" xfId="1" applyFont="1"/>
    <xf numFmtId="44" fontId="43" fillId="10" borderId="1" xfId="0" applyNumberFormat="1" applyFont="1" applyFill="1" applyBorder="1" applyAlignment="1">
      <alignment horizontal="center" vertical="center"/>
    </xf>
    <xf numFmtId="44" fontId="43" fillId="0" borderId="0" xfId="0" applyNumberFormat="1" applyFont="1"/>
    <xf numFmtId="2" fontId="44" fillId="0" borderId="1" xfId="0" applyNumberFormat="1" applyFont="1" applyBorder="1" applyAlignment="1">
      <alignment horizontal="center" vertical="center" wrapText="1"/>
    </xf>
    <xf numFmtId="0" fontId="44" fillId="0" borderId="0" xfId="0" applyFont="1" applyAlignment="1">
      <alignment horizontal="center" vertical="center" wrapText="1"/>
    </xf>
    <xf numFmtId="0" fontId="44" fillId="0" borderId="0" xfId="7" applyFont="1" applyAlignment="1">
      <alignment horizontal="left" vertical="center" wrapText="1"/>
    </xf>
    <xf numFmtId="0" fontId="44" fillId="0" borderId="0" xfId="7" applyFont="1" applyAlignment="1">
      <alignment horizontal="center" vertical="center"/>
    </xf>
    <xf numFmtId="4" fontId="44" fillId="0" borderId="0" xfId="7" applyNumberFormat="1" applyFont="1" applyAlignment="1">
      <alignment horizontal="center" vertical="center"/>
    </xf>
    <xf numFmtId="174" fontId="44" fillId="0" borderId="0" xfId="67" applyNumberFormat="1" applyFont="1" applyFill="1" applyBorder="1" applyAlignment="1">
      <alignment vertical="center" wrapText="1"/>
    </xf>
    <xf numFmtId="44" fontId="44" fillId="0" borderId="0" xfId="1" applyFont="1" applyFill="1" applyBorder="1" applyAlignment="1">
      <alignment horizontal="center" vertical="center" wrapText="1"/>
    </xf>
    <xf numFmtId="44" fontId="43" fillId="0" borderId="1" xfId="1" applyFont="1" applyBorder="1" applyAlignment="1">
      <alignment horizontal="center" vertical="center" wrapText="1"/>
    </xf>
    <xf numFmtId="44" fontId="44" fillId="0" borderId="0" xfId="0" applyNumberFormat="1" applyFont="1"/>
    <xf numFmtId="44" fontId="44" fillId="0" borderId="1" xfId="1" applyFont="1" applyBorder="1"/>
    <xf numFmtId="44" fontId="44" fillId="0" borderId="1" xfId="1" applyFont="1" applyBorder="1" applyAlignment="1">
      <alignment horizontal="center" vertical="center" wrapText="1"/>
    </xf>
    <xf numFmtId="44" fontId="44" fillId="0" borderId="1" xfId="0" applyNumberFormat="1" applyFont="1" applyBorder="1" applyAlignment="1">
      <alignment horizontal="center" vertical="center" wrapText="1"/>
    </xf>
    <xf numFmtId="0" fontId="44" fillId="0" borderId="0" xfId="0" applyFont="1" applyAlignment="1">
      <alignment horizontal="left" vertical="center"/>
    </xf>
    <xf numFmtId="0" fontId="44" fillId="0" borderId="0" xfId="0" applyFont="1" applyAlignment="1">
      <alignment vertical="center" wrapText="1"/>
    </xf>
    <xf numFmtId="44" fontId="43" fillId="0" borderId="0" xfId="1" applyFont="1" applyBorder="1" applyAlignment="1">
      <alignment horizontal="right" vertical="center" wrapText="1"/>
    </xf>
    <xf numFmtId="44" fontId="43" fillId="0" borderId="0" xfId="1" applyFont="1" applyBorder="1" applyAlignment="1">
      <alignment horizontal="center" vertical="center" wrapText="1"/>
    </xf>
    <xf numFmtId="43" fontId="44" fillId="0" borderId="0" xfId="104" applyFont="1" applyAlignment="1">
      <alignment horizontal="center" vertical="center" wrapText="1"/>
    </xf>
    <xf numFmtId="44" fontId="44" fillId="0" borderId="0" xfId="0" applyNumberFormat="1" applyFont="1" applyAlignment="1">
      <alignment horizontal="center" vertical="center" wrapText="1"/>
    </xf>
    <xf numFmtId="0" fontId="43" fillId="0" borderId="0" xfId="0" applyFont="1" applyAlignment="1">
      <alignment horizontal="center" vertical="center"/>
    </xf>
    <xf numFmtId="10" fontId="44" fillId="0" borderId="0" xfId="61" applyNumberFormat="1" applyFont="1"/>
    <xf numFmtId="0" fontId="44" fillId="0" borderId="0" xfId="0" applyFont="1" applyAlignment="1">
      <alignment horizontal="center" vertical="center"/>
    </xf>
    <xf numFmtId="0" fontId="45" fillId="0" borderId="0" xfId="0" applyFont="1" applyAlignment="1">
      <alignment horizontal="left" vertical="center"/>
    </xf>
    <xf numFmtId="0" fontId="44" fillId="0" borderId="0" xfId="0" applyFont="1" applyAlignment="1">
      <alignment horizontal="left" vertical="center" wrapText="1"/>
    </xf>
    <xf numFmtId="0" fontId="43" fillId="6" borderId="1" xfId="0" applyFont="1" applyFill="1" applyBorder="1" applyAlignment="1">
      <alignment horizontal="center" vertical="center" wrapText="1"/>
    </xf>
    <xf numFmtId="0" fontId="43" fillId="6" borderId="12" xfId="0" applyFont="1" applyFill="1" applyBorder="1" applyAlignment="1">
      <alignment vertical="center" wrapText="1"/>
    </xf>
    <xf numFmtId="0" fontId="43" fillId="6" borderId="22" xfId="0" applyFont="1" applyFill="1" applyBorder="1" applyAlignment="1">
      <alignment vertical="center" wrapText="1"/>
    </xf>
    <xf numFmtId="0" fontId="43" fillId="6" borderId="13" xfId="0" applyFont="1" applyFill="1" applyBorder="1" applyAlignment="1">
      <alignment vertical="center" wrapText="1"/>
    </xf>
    <xf numFmtId="44" fontId="43" fillId="6" borderId="1" xfId="1" applyFont="1" applyFill="1" applyBorder="1" applyAlignment="1">
      <alignment horizontal="center" vertical="center" wrapText="1"/>
    </xf>
    <xf numFmtId="44" fontId="44" fillId="0" borderId="0" xfId="0" applyNumberFormat="1" applyFont="1" applyAlignment="1">
      <alignment vertical="center"/>
    </xf>
    <xf numFmtId="0" fontId="35" fillId="5" borderId="60" xfId="77" quotePrefix="1" applyFont="1" applyFill="1" applyBorder="1" applyAlignment="1">
      <alignment horizontal="center" vertical="center" wrapText="1"/>
    </xf>
    <xf numFmtId="0" fontId="35" fillId="5" borderId="61" xfId="77" quotePrefix="1" applyFont="1" applyFill="1" applyBorder="1" applyAlignment="1">
      <alignment horizontal="center" vertical="center" wrapText="1"/>
    </xf>
    <xf numFmtId="0" fontId="35" fillId="5" borderId="15" xfId="77" quotePrefix="1" applyFont="1" applyFill="1" applyBorder="1" applyAlignment="1">
      <alignment horizontal="center" vertical="center" wrapText="1"/>
    </xf>
    <xf numFmtId="0" fontId="35" fillId="5" borderId="20" xfId="77" quotePrefix="1" applyFont="1" applyFill="1" applyBorder="1" applyAlignment="1">
      <alignment horizontal="center" vertical="center" wrapText="1"/>
    </xf>
    <xf numFmtId="0" fontId="32" fillId="0" borderId="40" xfId="77" applyFont="1" applyBorder="1" applyAlignment="1">
      <alignment horizontal="center" vertical="center" wrapText="1"/>
    </xf>
    <xf numFmtId="0" fontId="36" fillId="0" borderId="56" xfId="77" applyFont="1" applyBorder="1" applyAlignment="1">
      <alignment horizontal="center" vertical="center" wrapText="1"/>
    </xf>
    <xf numFmtId="0" fontId="35" fillId="0" borderId="40" xfId="77" applyFont="1" applyBorder="1" applyAlignment="1">
      <alignment horizontal="center" vertical="center" wrapText="1"/>
    </xf>
    <xf numFmtId="0" fontId="36" fillId="4" borderId="13" xfId="77" applyFont="1" applyFill="1" applyBorder="1" applyAlignment="1">
      <alignment horizontal="center" vertical="center" wrapText="1"/>
    </xf>
    <xf numFmtId="0" fontId="35" fillId="0" borderId="58" xfId="77" applyFont="1" applyBorder="1" applyAlignment="1">
      <alignment horizontal="center" vertical="center" wrapText="1"/>
    </xf>
    <xf numFmtId="0" fontId="36" fillId="4" borderId="83" xfId="77" applyFont="1" applyFill="1" applyBorder="1" applyAlignment="1">
      <alignment horizontal="center" vertical="center" wrapText="1"/>
    </xf>
    <xf numFmtId="0" fontId="36" fillId="4" borderId="58" xfId="77" applyFont="1" applyFill="1" applyBorder="1" applyAlignment="1">
      <alignment horizontal="center" vertical="center" wrapText="1"/>
    </xf>
    <xf numFmtId="0" fontId="36" fillId="0" borderId="83" xfId="77" applyFont="1" applyBorder="1" applyAlignment="1">
      <alignment horizontal="center" vertical="center" wrapText="1"/>
    </xf>
    <xf numFmtId="0" fontId="36" fillId="0" borderId="58" xfId="77" applyFont="1" applyBorder="1" applyAlignment="1">
      <alignment horizontal="center" vertical="center" wrapText="1"/>
    </xf>
    <xf numFmtId="0" fontId="36" fillId="4" borderId="40" xfId="77" applyFont="1" applyFill="1" applyBorder="1" applyAlignment="1">
      <alignment horizontal="center" vertical="center" wrapText="1"/>
    </xf>
    <xf numFmtId="0" fontId="36" fillId="7" borderId="13" xfId="77" applyFont="1" applyFill="1" applyBorder="1" applyAlignment="1">
      <alignment horizontal="center" vertical="center" wrapText="1"/>
    </xf>
    <xf numFmtId="0" fontId="35" fillId="5" borderId="0" xfId="77" quotePrefix="1" applyFont="1" applyFill="1" applyAlignment="1">
      <alignment horizontal="center" vertical="center" wrapText="1"/>
    </xf>
    <xf numFmtId="0" fontId="32" fillId="0" borderId="53" xfId="79" applyFont="1" applyBorder="1" applyAlignment="1">
      <alignment vertical="center" wrapText="1"/>
    </xf>
    <xf numFmtId="4" fontId="37" fillId="0" borderId="59" xfId="77" applyNumberFormat="1" applyFont="1" applyBorder="1" applyAlignment="1">
      <alignment horizontal="center" vertical="center" wrapText="1"/>
    </xf>
    <xf numFmtId="0" fontId="35" fillId="7" borderId="58" xfId="77" applyFont="1" applyFill="1" applyBorder="1" applyAlignment="1">
      <alignment horizontal="center" vertical="center" wrapText="1"/>
    </xf>
    <xf numFmtId="0" fontId="32" fillId="7" borderId="53" xfId="79" applyFont="1" applyFill="1" applyBorder="1" applyAlignment="1">
      <alignment vertical="center" wrapText="1"/>
    </xf>
    <xf numFmtId="0" fontId="35" fillId="7" borderId="90" xfId="77" applyFont="1" applyFill="1" applyBorder="1" applyAlignment="1">
      <alignment horizontal="left" vertical="center"/>
    </xf>
    <xf numFmtId="184" fontId="26" fillId="0" borderId="1" xfId="80" applyNumberFormat="1" applyFont="1" applyBorder="1" applyAlignment="1">
      <alignment horizontal="right" vertical="center" wrapText="1"/>
    </xf>
    <xf numFmtId="184" fontId="22" fillId="0" borderId="1" xfId="80" applyNumberFormat="1" applyFont="1" applyBorder="1" applyAlignment="1">
      <alignment horizontal="right" vertical="center" wrapText="1"/>
    </xf>
    <xf numFmtId="0" fontId="36" fillId="0" borderId="43" xfId="77" applyFont="1" applyBorder="1" applyAlignment="1">
      <alignment horizontal="left" vertical="center" wrapText="1"/>
    </xf>
    <xf numFmtId="196" fontId="22" fillId="0" borderId="1" xfId="80" applyNumberFormat="1" applyFont="1" applyBorder="1" applyAlignment="1">
      <alignment horizontal="right" vertical="center"/>
    </xf>
    <xf numFmtId="196" fontId="32" fillId="0" borderId="48" xfId="77" applyNumberFormat="1" applyFont="1" applyBorder="1" applyAlignment="1">
      <alignment horizontal="center" vertical="center" wrapText="1"/>
    </xf>
    <xf numFmtId="0" fontId="28" fillId="0" borderId="58" xfId="0" applyFont="1" applyBorder="1" applyAlignment="1">
      <alignment horizontal="center" vertical="center"/>
    </xf>
    <xf numFmtId="0" fontId="22" fillId="0" borderId="0" xfId="867" applyFont="1"/>
    <xf numFmtId="0" fontId="24" fillId="19" borderId="1" xfId="867" applyFont="1" applyFill="1" applyBorder="1" applyAlignment="1">
      <alignment horizontal="center" vertical="center"/>
    </xf>
    <xf numFmtId="0" fontId="24" fillId="19" borderId="1" xfId="867" applyFont="1" applyFill="1" applyBorder="1" applyAlignment="1">
      <alignment horizontal="center" vertical="center" wrapText="1"/>
    </xf>
    <xf numFmtId="0" fontId="22" fillId="0" borderId="0" xfId="867" applyFont="1" applyAlignment="1">
      <alignment vertical="center"/>
    </xf>
    <xf numFmtId="0" fontId="22" fillId="13" borderId="78" xfId="867" applyFont="1" applyFill="1" applyBorder="1" applyAlignment="1">
      <alignment horizontal="center" vertical="center"/>
    </xf>
    <xf numFmtId="0" fontId="22" fillId="0" borderId="79" xfId="867" applyFont="1" applyBorder="1" applyAlignment="1">
      <alignment horizontal="center" vertical="center"/>
    </xf>
    <xf numFmtId="0" fontId="22" fillId="0" borderId="79" xfId="867" applyFont="1" applyBorder="1" applyAlignment="1">
      <alignment vertical="center"/>
    </xf>
    <xf numFmtId="1" fontId="22" fillId="0" borderId="79" xfId="868" applyNumberFormat="1" applyFont="1" applyFill="1" applyBorder="1" applyAlignment="1">
      <alignment horizontal="center" vertical="center"/>
    </xf>
    <xf numFmtId="10" fontId="22" fillId="0" borderId="79" xfId="868" applyNumberFormat="1" applyFont="1" applyFill="1" applyBorder="1" applyAlignment="1">
      <alignment horizontal="center" vertical="center"/>
    </xf>
    <xf numFmtId="9" fontId="22" fillId="0" borderId="79" xfId="868" applyFont="1" applyFill="1" applyBorder="1" applyAlignment="1">
      <alignment horizontal="center" vertical="center"/>
    </xf>
    <xf numFmtId="42" fontId="22" fillId="0" borderId="79" xfId="869" applyFont="1" applyFill="1" applyBorder="1" applyAlignment="1">
      <alignment horizontal="center" vertical="center"/>
    </xf>
    <xf numFmtId="42" fontId="22" fillId="0" borderId="79" xfId="869" applyFont="1" applyFill="1" applyBorder="1" applyAlignment="1">
      <alignment vertical="center"/>
    </xf>
    <xf numFmtId="42" fontId="22" fillId="0" borderId="0" xfId="867" applyNumberFormat="1" applyFont="1" applyAlignment="1">
      <alignment vertical="center"/>
    </xf>
    <xf numFmtId="189" fontId="22" fillId="0" borderId="0" xfId="867" applyNumberFormat="1" applyFont="1" applyAlignment="1">
      <alignment vertical="center"/>
    </xf>
    <xf numFmtId="190" fontId="22" fillId="0" borderId="0" xfId="867" applyNumberFormat="1" applyFont="1" applyAlignment="1">
      <alignment vertical="center"/>
    </xf>
    <xf numFmtId="181" fontId="24" fillId="19" borderId="80" xfId="868" applyNumberFormat="1" applyFont="1" applyFill="1" applyBorder="1" applyAlignment="1">
      <alignment horizontal="center" vertical="center"/>
    </xf>
    <xf numFmtId="0" fontId="22" fillId="0" borderId="77" xfId="867" applyFont="1" applyBorder="1" applyAlignment="1">
      <alignment vertical="center"/>
    </xf>
    <xf numFmtId="0" fontId="9" fillId="0" borderId="0" xfId="870" applyFont="1" applyAlignment="1">
      <alignment vertical="center"/>
    </xf>
    <xf numFmtId="0" fontId="1" fillId="0" borderId="79" xfId="870" applyBorder="1" applyAlignment="1">
      <alignment horizontal="center" vertical="center"/>
    </xf>
    <xf numFmtId="0" fontId="1" fillId="0" borderId="79" xfId="870" applyBorder="1" applyAlignment="1">
      <alignment vertical="center" wrapText="1"/>
    </xf>
    <xf numFmtId="1" fontId="0" fillId="0" borderId="79" xfId="871" applyNumberFormat="1" applyFont="1" applyBorder="1" applyAlignment="1">
      <alignment horizontal="center" vertical="center"/>
    </xf>
    <xf numFmtId="10" fontId="0" fillId="0" borderId="79" xfId="871" applyNumberFormat="1" applyFont="1" applyBorder="1" applyAlignment="1">
      <alignment horizontal="center" vertical="center"/>
    </xf>
    <xf numFmtId="42" fontId="0" fillId="0" borderId="79" xfId="872" applyFont="1" applyBorder="1" applyAlignment="1">
      <alignment horizontal="center" vertical="center"/>
    </xf>
    <xf numFmtId="42" fontId="0" fillId="0" borderId="79" xfId="872" applyFont="1" applyBorder="1" applyAlignment="1">
      <alignment vertical="center"/>
    </xf>
    <xf numFmtId="0" fontId="0" fillId="0" borderId="79" xfId="870" applyFont="1" applyBorder="1" applyAlignment="1">
      <alignment vertical="center" wrapText="1"/>
    </xf>
    <xf numFmtId="0" fontId="22" fillId="13" borderId="10" xfId="867" applyFont="1" applyFill="1" applyBorder="1" applyAlignment="1">
      <alignment horizontal="center" vertical="center"/>
    </xf>
    <xf numFmtId="0" fontId="22" fillId="0" borderId="79" xfId="867" applyFont="1" applyBorder="1" applyAlignment="1">
      <alignment vertical="center" wrapText="1"/>
    </xf>
    <xf numFmtId="182" fontId="22" fillId="0" borderId="79" xfId="868" applyNumberFormat="1" applyFont="1" applyFill="1" applyBorder="1" applyAlignment="1">
      <alignment horizontal="center" vertical="center"/>
    </xf>
    <xf numFmtId="181" fontId="24" fillId="19" borderId="11" xfId="868" applyNumberFormat="1" applyFont="1" applyFill="1" applyBorder="1" applyAlignment="1">
      <alignment horizontal="center" vertical="center"/>
    </xf>
    <xf numFmtId="44" fontId="22" fillId="0" borderId="0" xfId="867" applyNumberFormat="1" applyFont="1" applyAlignment="1">
      <alignment vertical="center"/>
    </xf>
    <xf numFmtId="181" fontId="22" fillId="0" borderId="0" xfId="867" applyNumberFormat="1" applyFont="1" applyAlignment="1">
      <alignment vertical="center"/>
    </xf>
    <xf numFmtId="0" fontId="22" fillId="13" borderId="4" xfId="867" applyFont="1" applyFill="1" applyBorder="1" applyAlignment="1">
      <alignment horizontal="center" vertical="center"/>
    </xf>
    <xf numFmtId="0" fontId="22" fillId="13" borderId="6" xfId="867" applyFont="1" applyFill="1" applyBorder="1" applyAlignment="1">
      <alignment horizontal="left" vertical="center"/>
    </xf>
    <xf numFmtId="9" fontId="22" fillId="13" borderId="7" xfId="868" applyFont="1" applyFill="1" applyBorder="1" applyAlignment="1">
      <alignment horizontal="center" vertical="center"/>
    </xf>
    <xf numFmtId="174" fontId="22" fillId="13" borderId="4" xfId="869" applyNumberFormat="1" applyFont="1" applyFill="1" applyBorder="1" applyAlignment="1">
      <alignment vertical="center"/>
    </xf>
    <xf numFmtId="42" fontId="22" fillId="0" borderId="0" xfId="869" applyFont="1" applyAlignment="1">
      <alignment vertical="center"/>
    </xf>
    <xf numFmtId="44" fontId="22" fillId="0" borderId="0" xfId="873" applyFont="1" applyAlignment="1">
      <alignment vertical="center"/>
    </xf>
    <xf numFmtId="0" fontId="24" fillId="13" borderId="7" xfId="867" applyFont="1" applyFill="1" applyBorder="1" applyAlignment="1">
      <alignment horizontal="center" vertical="center"/>
    </xf>
    <xf numFmtId="10" fontId="24" fillId="13" borderId="4" xfId="868" applyNumberFormat="1" applyFont="1" applyFill="1" applyBorder="1" applyAlignment="1">
      <alignment horizontal="center" vertical="center"/>
    </xf>
    <xf numFmtId="166" fontId="24" fillId="13" borderId="4" xfId="868" applyNumberFormat="1" applyFont="1" applyFill="1" applyBorder="1" applyAlignment="1">
      <alignment horizontal="center" vertical="center"/>
    </xf>
    <xf numFmtId="9" fontId="22" fillId="0" borderId="0" xfId="867" applyNumberFormat="1" applyFont="1" applyAlignment="1">
      <alignment vertical="center"/>
    </xf>
    <xf numFmtId="0" fontId="24" fillId="0" borderId="0" xfId="867" applyFont="1" applyAlignment="1">
      <alignment vertical="center"/>
    </xf>
    <xf numFmtId="0" fontId="25" fillId="0" borderId="0" xfId="867" applyFont="1" applyAlignment="1">
      <alignment vertical="center"/>
    </xf>
    <xf numFmtId="0" fontId="26" fillId="0" borderId="0" xfId="867" applyFont="1" applyAlignment="1">
      <alignment vertical="center"/>
    </xf>
    <xf numFmtId="0" fontId="1" fillId="0" borderId="0" xfId="874"/>
    <xf numFmtId="0" fontId="8" fillId="0" borderId="4" xfId="874" applyFont="1" applyBorder="1" applyAlignment="1">
      <alignment horizontal="center" vertical="center"/>
    </xf>
    <xf numFmtId="0" fontId="8" fillId="0" borderId="4" xfId="874" applyFont="1" applyBorder="1" applyAlignment="1">
      <alignment vertical="center" wrapText="1"/>
    </xf>
    <xf numFmtId="4" fontId="8" fillId="0" borderId="4" xfId="874" applyNumberFormat="1" applyFont="1" applyBorder="1" applyAlignment="1">
      <alignment horizontal="center" vertical="center"/>
    </xf>
    <xf numFmtId="171" fontId="8" fillId="0" borderId="4" xfId="874" applyNumberFormat="1" applyFont="1" applyBorder="1" applyAlignment="1">
      <alignment horizontal="center" vertical="center"/>
    </xf>
    <xf numFmtId="9" fontId="8" fillId="0" borderId="4" xfId="876" applyFont="1" applyFill="1" applyBorder="1" applyAlignment="1">
      <alignment horizontal="center" vertical="center"/>
    </xf>
    <xf numFmtId="171" fontId="8" fillId="0" borderId="4" xfId="874" applyNumberFormat="1" applyFont="1" applyBorder="1" applyAlignment="1">
      <alignment vertical="center"/>
    </xf>
    <xf numFmtId="44" fontId="1" fillId="0" borderId="0" xfId="874" applyNumberFormat="1"/>
    <xf numFmtId="44" fontId="11" fillId="0" borderId="0" xfId="875" applyFont="1"/>
    <xf numFmtId="0" fontId="11" fillId="0" borderId="0" xfId="877" applyFont="1"/>
    <xf numFmtId="44" fontId="52" fillId="3" borderId="0" xfId="875" applyFont="1" applyFill="1" applyBorder="1" applyAlignment="1">
      <alignment horizontal="center" vertical="center"/>
    </xf>
    <xf numFmtId="0" fontId="13" fillId="3" borderId="0" xfId="70" applyFont="1" applyFill="1" applyAlignment="1">
      <alignment vertical="center"/>
    </xf>
    <xf numFmtId="44" fontId="52" fillId="4" borderId="0" xfId="875" applyFont="1" applyFill="1" applyBorder="1" applyAlignment="1">
      <alignment horizontal="center" vertical="center" wrapText="1"/>
    </xf>
    <xf numFmtId="0" fontId="52" fillId="4" borderId="0" xfId="70" applyFont="1" applyFill="1" applyBorder="1" applyAlignment="1">
      <alignment horizontal="left" vertical="center"/>
    </xf>
    <xf numFmtId="174" fontId="52" fillId="4" borderId="23" xfId="70" applyNumberFormat="1" applyFont="1" applyFill="1" applyBorder="1" applyAlignment="1">
      <alignment horizontal="center" vertical="center"/>
    </xf>
    <xf numFmtId="165" fontId="13" fillId="4" borderId="0" xfId="71" applyFont="1" applyFill="1" applyAlignment="1">
      <alignment vertical="center"/>
    </xf>
    <xf numFmtId="166" fontId="13" fillId="4" borderId="0" xfId="70" applyNumberFormat="1" applyFont="1" applyFill="1" applyAlignment="1">
      <alignment vertical="center"/>
    </xf>
    <xf numFmtId="44" fontId="52" fillId="4" borderId="0" xfId="875" applyFont="1" applyFill="1" applyBorder="1" applyAlignment="1">
      <alignment horizontal="left" vertical="center"/>
    </xf>
    <xf numFmtId="0" fontId="52" fillId="4" borderId="0" xfId="70" applyFont="1" applyFill="1" applyAlignment="1">
      <alignment vertical="center"/>
    </xf>
    <xf numFmtId="44" fontId="52" fillId="4" borderId="0" xfId="875" applyFont="1" applyFill="1" applyBorder="1" applyAlignment="1">
      <alignment vertical="center"/>
    </xf>
    <xf numFmtId="174" fontId="52" fillId="4" borderId="23" xfId="878" applyNumberFormat="1" applyFont="1" applyFill="1" applyBorder="1" applyAlignment="1">
      <alignment horizontal="center" vertical="center"/>
    </xf>
    <xf numFmtId="0" fontId="52" fillId="4" borderId="24" xfId="70" applyFont="1" applyFill="1" applyBorder="1" applyAlignment="1">
      <alignment horizontal="left" vertical="center"/>
    </xf>
    <xf numFmtId="0" fontId="52" fillId="4" borderId="25" xfId="70" applyFont="1" applyFill="1" applyBorder="1" applyAlignment="1">
      <alignment horizontal="left" vertical="center"/>
    </xf>
    <xf numFmtId="9" fontId="52" fillId="4" borderId="25" xfId="72" applyFont="1" applyFill="1" applyBorder="1" applyAlignment="1" applyProtection="1">
      <alignment vertical="center"/>
    </xf>
    <xf numFmtId="0" fontId="52" fillId="4" borderId="25" xfId="70" applyFont="1" applyFill="1" applyBorder="1" applyAlignment="1">
      <alignment horizontal="right" vertical="center"/>
    </xf>
    <xf numFmtId="176" fontId="52" fillId="4" borderId="26" xfId="70" applyNumberFormat="1" applyFont="1" applyFill="1" applyBorder="1" applyAlignment="1">
      <alignment horizontal="center" vertical="center"/>
    </xf>
    <xf numFmtId="10" fontId="52" fillId="4" borderId="27" xfId="70" applyNumberFormat="1" applyFont="1" applyFill="1" applyBorder="1" applyAlignment="1">
      <alignment horizontal="center" vertical="center"/>
    </xf>
    <xf numFmtId="44" fontId="13" fillId="4" borderId="0" xfId="875" applyFont="1" applyFill="1" applyBorder="1" applyAlignment="1">
      <alignment vertical="center"/>
    </xf>
    <xf numFmtId="0" fontId="52" fillId="4" borderId="27" xfId="70" applyFont="1" applyFill="1" applyBorder="1" applyAlignment="1">
      <alignment horizontal="center" vertical="center"/>
    </xf>
    <xf numFmtId="44" fontId="13" fillId="4" borderId="0" xfId="875" applyFont="1" applyFill="1" applyBorder="1" applyAlignment="1">
      <alignment vertical="center" wrapText="1"/>
    </xf>
    <xf numFmtId="177" fontId="53" fillId="4" borderId="0" xfId="73" applyNumberFormat="1" applyFont="1" applyFill="1" applyAlignment="1">
      <alignment vertical="center" wrapText="1"/>
    </xf>
    <xf numFmtId="0" fontId="13" fillId="4" borderId="0" xfId="70" applyFont="1" applyFill="1" applyAlignment="1">
      <alignment vertical="center" wrapText="1"/>
    </xf>
    <xf numFmtId="0" fontId="15" fillId="4" borderId="24" xfId="70" applyFont="1" applyFill="1" applyBorder="1" applyAlignment="1">
      <alignment horizontal="left" vertical="center"/>
    </xf>
    <xf numFmtId="0" fontId="15" fillId="4" borderId="25" xfId="70" applyFont="1" applyFill="1" applyBorder="1" applyAlignment="1">
      <alignment horizontal="left" vertical="center"/>
    </xf>
    <xf numFmtId="9" fontId="15" fillId="4" borderId="25" xfId="72" applyFont="1" applyFill="1" applyBorder="1" applyAlignment="1" applyProtection="1">
      <alignment vertical="center"/>
    </xf>
    <xf numFmtId="0" fontId="15" fillId="4" borderId="25" xfId="70" applyFont="1" applyFill="1" applyBorder="1" applyAlignment="1">
      <alignment horizontal="right" vertical="center"/>
    </xf>
    <xf numFmtId="176" fontId="15" fillId="4" borderId="25" xfId="70" applyNumberFormat="1" applyFont="1" applyFill="1" applyBorder="1" applyAlignment="1">
      <alignment horizontal="center" vertical="center"/>
    </xf>
    <xf numFmtId="10" fontId="15" fillId="4" borderId="26" xfId="70" applyNumberFormat="1" applyFont="1" applyFill="1" applyBorder="1" applyAlignment="1">
      <alignment horizontal="center" vertical="center"/>
    </xf>
    <xf numFmtId="0" fontId="54" fillId="4" borderId="24" xfId="70" applyFont="1" applyFill="1" applyBorder="1" applyAlignment="1">
      <alignment horizontal="left" vertical="center"/>
    </xf>
    <xf numFmtId="9" fontId="54" fillId="0" borderId="27" xfId="72" applyFont="1" applyFill="1" applyBorder="1" applyAlignment="1" applyProtection="1">
      <alignment horizontal="center" vertical="center"/>
    </xf>
    <xf numFmtId="174" fontId="54" fillId="0" borderId="27" xfId="880" applyNumberFormat="1" applyFont="1" applyFill="1" applyBorder="1" applyAlignment="1">
      <alignment horizontal="right" vertical="center"/>
    </xf>
    <xf numFmtId="43" fontId="54" fillId="0" borderId="27" xfId="881" applyFont="1" applyFill="1" applyBorder="1" applyAlignment="1">
      <alignment horizontal="right" vertical="center"/>
    </xf>
    <xf numFmtId="42" fontId="54" fillId="0" borderId="27" xfId="880" applyNumberFormat="1" applyFont="1" applyFill="1" applyBorder="1" applyAlignment="1" applyProtection="1">
      <alignment horizontal="center" vertical="center"/>
    </xf>
    <xf numFmtId="44" fontId="13" fillId="4" borderId="28" xfId="875" applyFont="1" applyFill="1" applyBorder="1" applyAlignment="1">
      <alignment horizontal="justify" vertical="center"/>
    </xf>
    <xf numFmtId="44" fontId="55" fillId="4" borderId="0" xfId="875" applyFont="1" applyFill="1" applyBorder="1" applyAlignment="1">
      <alignment horizontal="justify" vertical="center"/>
    </xf>
    <xf numFmtId="0" fontId="55" fillId="4" borderId="0" xfId="70" applyFont="1" applyFill="1" applyAlignment="1">
      <alignment vertical="center"/>
    </xf>
    <xf numFmtId="44" fontId="56" fillId="4" borderId="0" xfId="875" applyFont="1" applyFill="1" applyBorder="1" applyAlignment="1">
      <alignment horizontal="justify" vertical="center"/>
    </xf>
    <xf numFmtId="9" fontId="54" fillId="4" borderId="27" xfId="72" applyFont="1" applyFill="1" applyBorder="1" applyAlignment="1" applyProtection="1">
      <alignment horizontal="center" vertical="center"/>
    </xf>
    <xf numFmtId="174" fontId="54" fillId="4" borderId="27" xfId="880" applyNumberFormat="1" applyFont="1" applyFill="1" applyBorder="1" applyAlignment="1">
      <alignment horizontal="right" vertical="center"/>
    </xf>
    <xf numFmtId="43" fontId="54" fillId="4" borderId="27" xfId="881" applyFont="1" applyFill="1" applyBorder="1" applyAlignment="1">
      <alignment horizontal="right" vertical="center"/>
    </xf>
    <xf numFmtId="42" fontId="54" fillId="4" borderId="27" xfId="880" applyNumberFormat="1" applyFont="1" applyFill="1" applyBorder="1" applyAlignment="1" applyProtection="1">
      <alignment horizontal="center" vertical="center"/>
    </xf>
    <xf numFmtId="42" fontId="52" fillId="4" borderId="27" xfId="70" applyNumberFormat="1" applyFont="1" applyFill="1" applyBorder="1" applyAlignment="1">
      <alignment horizontal="center" vertical="center"/>
    </xf>
    <xf numFmtId="44" fontId="13" fillId="4" borderId="0" xfId="875" applyFont="1" applyFill="1" applyBorder="1" applyAlignment="1">
      <alignment horizontal="justify" vertical="center"/>
    </xf>
    <xf numFmtId="0" fontId="13" fillId="4" borderId="25" xfId="70" applyFont="1" applyFill="1" applyBorder="1" applyAlignment="1">
      <alignment horizontal="left" vertical="center"/>
    </xf>
    <xf numFmtId="0" fontId="13" fillId="4" borderId="26" xfId="70" applyFont="1" applyFill="1" applyBorder="1" applyAlignment="1">
      <alignment horizontal="left" vertical="center"/>
    </xf>
    <xf numFmtId="174" fontId="52" fillId="4" borderId="27" xfId="70" applyNumberFormat="1" applyFont="1" applyFill="1" applyBorder="1" applyAlignment="1">
      <alignment horizontal="center" vertical="center"/>
    </xf>
    <xf numFmtId="179" fontId="13" fillId="4" borderId="0" xfId="70" applyNumberFormat="1" applyFont="1" applyFill="1" applyAlignment="1">
      <alignment vertical="center" wrapText="1"/>
    </xf>
    <xf numFmtId="0" fontId="54" fillId="0" borderId="24" xfId="70" applyFont="1" applyBorder="1" applyAlignment="1">
      <alignment horizontal="left" vertical="center"/>
    </xf>
    <xf numFmtId="44" fontId="13" fillId="9" borderId="0" xfId="875" applyFont="1" applyFill="1" applyBorder="1" applyAlignment="1">
      <alignment horizontal="justify" vertical="center"/>
    </xf>
    <xf numFmtId="179" fontId="13" fillId="9" borderId="0" xfId="70" applyNumberFormat="1" applyFont="1" applyFill="1" applyAlignment="1">
      <alignment vertical="center" wrapText="1"/>
    </xf>
    <xf numFmtId="0" fontId="13" fillId="9" borderId="0" xfId="70" applyFont="1" applyFill="1" applyAlignment="1">
      <alignment vertical="center"/>
    </xf>
    <xf numFmtId="0" fontId="54" fillId="4" borderId="25" xfId="70" applyFont="1" applyFill="1" applyBorder="1" applyAlignment="1">
      <alignment horizontal="justify" vertical="center" wrapText="1"/>
    </xf>
    <xf numFmtId="0" fontId="1" fillId="4" borderId="25" xfId="879" applyFill="1" applyBorder="1" applyAlignment="1">
      <alignment horizontal="justify" vertical="center" wrapText="1"/>
    </xf>
    <xf numFmtId="9" fontId="54" fillId="4" borderId="25" xfId="72" applyFont="1" applyFill="1" applyBorder="1" applyAlignment="1" applyProtection="1">
      <alignment horizontal="center" vertical="center"/>
    </xf>
    <xf numFmtId="174" fontId="54" fillId="4" borderId="25" xfId="880" applyNumberFormat="1" applyFont="1" applyFill="1" applyBorder="1" applyAlignment="1">
      <alignment horizontal="right" vertical="center"/>
    </xf>
    <xf numFmtId="43" fontId="54" fillId="4" borderId="26" xfId="881" applyFont="1" applyFill="1" applyBorder="1" applyAlignment="1">
      <alignment horizontal="right" vertical="center"/>
    </xf>
    <xf numFmtId="44" fontId="15" fillId="4" borderId="28" xfId="875" applyFont="1" applyFill="1" applyBorder="1" applyAlignment="1">
      <alignment horizontal="center" vertical="center"/>
    </xf>
    <xf numFmtId="0" fontId="15" fillId="4" borderId="0" xfId="70" applyFont="1" applyFill="1" applyAlignment="1">
      <alignment horizontal="center" vertical="center"/>
    </xf>
    <xf numFmtId="174" fontId="54" fillId="4" borderId="27" xfId="75" applyNumberFormat="1" applyFont="1" applyFill="1" applyBorder="1" applyAlignment="1">
      <alignment horizontal="right" vertical="center"/>
    </xf>
    <xf numFmtId="43" fontId="54" fillId="4" borderId="27" xfId="76" applyFont="1" applyFill="1" applyBorder="1" applyAlignment="1">
      <alignment horizontal="right" vertical="center"/>
    </xf>
    <xf numFmtId="42" fontId="54" fillId="4" borderId="27" xfId="75" applyNumberFormat="1" applyFont="1" applyFill="1" applyBorder="1" applyAlignment="1" applyProtection="1">
      <alignment horizontal="center" vertical="center"/>
    </xf>
    <xf numFmtId="174" fontId="54" fillId="0" borderId="27" xfId="75" applyNumberFormat="1" applyFont="1" applyFill="1" applyBorder="1" applyAlignment="1">
      <alignment horizontal="right" vertical="center"/>
    </xf>
    <xf numFmtId="43" fontId="54" fillId="0" borderId="27" xfId="76" applyFont="1" applyFill="1" applyBorder="1" applyAlignment="1">
      <alignment horizontal="right" vertical="center"/>
    </xf>
    <xf numFmtId="0" fontId="1" fillId="4" borderId="25" xfId="74" applyFill="1" applyBorder="1" applyAlignment="1">
      <alignment horizontal="justify" vertical="center" wrapText="1"/>
    </xf>
    <xf numFmtId="174" fontId="54" fillId="4" borderId="25" xfId="75" applyNumberFormat="1" applyFont="1" applyFill="1" applyBorder="1" applyAlignment="1">
      <alignment horizontal="right" vertical="center"/>
    </xf>
    <xf numFmtId="43" fontId="54" fillId="4" borderId="26" xfId="76" applyFont="1" applyFill="1" applyBorder="1" applyAlignment="1">
      <alignment horizontal="right" vertical="center"/>
    </xf>
    <xf numFmtId="174" fontId="52" fillId="4" borderId="27" xfId="878" applyNumberFormat="1" applyFont="1" applyFill="1" applyBorder="1" applyAlignment="1" applyProtection="1">
      <alignment horizontal="center" vertical="center"/>
    </xf>
    <xf numFmtId="44" fontId="13" fillId="4" borderId="0" xfId="70" applyNumberFormat="1" applyFont="1" applyFill="1" applyAlignment="1">
      <alignment vertical="center"/>
    </xf>
    <xf numFmtId="0" fontId="13" fillId="4" borderId="0" xfId="70" applyFont="1" applyFill="1" applyBorder="1" applyAlignment="1">
      <alignment horizontal="left" vertical="center"/>
    </xf>
    <xf numFmtId="178" fontId="13" fillId="4" borderId="0" xfId="70" applyNumberFormat="1" applyFont="1" applyFill="1" applyAlignment="1">
      <alignment vertical="center"/>
    </xf>
    <xf numFmtId="44" fontId="52" fillId="4" borderId="0" xfId="875" applyFont="1" applyFill="1" applyBorder="1" applyAlignment="1">
      <alignment horizontal="center" vertical="center"/>
    </xf>
    <xf numFmtId="0" fontId="52" fillId="4" borderId="0" xfId="70" applyFont="1" applyFill="1" applyAlignment="1">
      <alignment horizontal="center" vertical="center"/>
    </xf>
    <xf numFmtId="44" fontId="13" fillId="4" borderId="28" xfId="875" applyFont="1" applyFill="1" applyBorder="1" applyAlignment="1">
      <alignment horizontal="center" vertical="center" wrapText="1"/>
    </xf>
    <xf numFmtId="44" fontId="13" fillId="4" borderId="0" xfId="875" applyFont="1" applyFill="1" applyBorder="1" applyAlignment="1">
      <alignment horizontal="center" vertical="center" wrapText="1"/>
    </xf>
    <xf numFmtId="44" fontId="52" fillId="4" borderId="27" xfId="875" applyFont="1" applyFill="1" applyBorder="1" applyAlignment="1">
      <alignment horizontal="center" vertical="center"/>
    </xf>
    <xf numFmtId="20" fontId="13" fillId="4" borderId="0" xfId="70" applyNumberFormat="1" applyFont="1" applyFill="1" applyAlignment="1">
      <alignment vertical="center"/>
    </xf>
    <xf numFmtId="44" fontId="15" fillId="4" borderId="0" xfId="875" applyFont="1" applyFill="1" applyBorder="1" applyAlignment="1">
      <alignment vertical="center"/>
    </xf>
    <xf numFmtId="44" fontId="54" fillId="4" borderId="0" xfId="875" applyFont="1" applyFill="1" applyBorder="1" applyAlignment="1">
      <alignment vertical="center"/>
    </xf>
    <xf numFmtId="0" fontId="54" fillId="4" borderId="0" xfId="70" applyFont="1" applyFill="1" applyAlignment="1">
      <alignment vertical="center"/>
    </xf>
    <xf numFmtId="165" fontId="52" fillId="4" borderId="0" xfId="71" applyFont="1" applyFill="1" applyAlignment="1">
      <alignment vertical="center"/>
    </xf>
    <xf numFmtId="44" fontId="57" fillId="4" borderId="0" xfId="875" applyFont="1" applyFill="1" applyBorder="1" applyAlignment="1">
      <alignment horizontal="center" vertical="center"/>
    </xf>
    <xf numFmtId="10" fontId="13" fillId="4" borderId="0" xfId="70" applyNumberFormat="1" applyFont="1" applyFill="1" applyAlignment="1">
      <alignment vertical="center"/>
    </xf>
    <xf numFmtId="44" fontId="13" fillId="4" borderId="0" xfId="875" applyFont="1" applyFill="1" applyAlignment="1">
      <alignment vertical="center"/>
    </xf>
    <xf numFmtId="44" fontId="1" fillId="0" borderId="0" xfId="883" applyFont="1"/>
    <xf numFmtId="0" fontId="8" fillId="20" borderId="1" xfId="874" applyFont="1" applyFill="1" applyBorder="1" applyAlignment="1">
      <alignment horizontal="center" vertical="center"/>
    </xf>
    <xf numFmtId="0" fontId="8" fillId="20" borderId="1" xfId="874" applyFont="1" applyFill="1" applyBorder="1" applyAlignment="1">
      <alignment horizontal="center" vertical="center" wrapText="1"/>
    </xf>
    <xf numFmtId="0" fontId="8" fillId="21" borderId="11" xfId="874" applyFont="1" applyFill="1" applyBorder="1" applyAlignment="1">
      <alignment horizontal="center" vertical="center"/>
    </xf>
    <xf numFmtId="0" fontId="8" fillId="21" borderId="11" xfId="874" applyFont="1" applyFill="1" applyBorder="1" applyAlignment="1">
      <alignment horizontal="left" vertical="center"/>
    </xf>
    <xf numFmtId="0" fontId="8" fillId="21" borderId="81" xfId="874" applyFont="1" applyFill="1" applyBorder="1" applyAlignment="1">
      <alignment vertical="center"/>
    </xf>
    <xf numFmtId="0" fontId="8" fillId="21" borderId="82" xfId="874" applyFont="1" applyFill="1" applyBorder="1" applyAlignment="1">
      <alignment vertical="center"/>
    </xf>
    <xf numFmtId="171" fontId="5" fillId="21" borderId="11" xfId="874" applyNumberFormat="1" applyFont="1" applyFill="1" applyBorder="1" applyAlignment="1">
      <alignment horizontal="center" vertical="center"/>
    </xf>
    <xf numFmtId="0" fontId="8" fillId="21" borderId="4" xfId="874" applyFont="1" applyFill="1" applyBorder="1" applyAlignment="1">
      <alignment horizontal="center" vertical="center"/>
    </xf>
    <xf numFmtId="171" fontId="5" fillId="21" borderId="4" xfId="874" applyNumberFormat="1" applyFont="1" applyFill="1" applyBorder="1" applyAlignment="1">
      <alignment horizontal="center" vertical="center"/>
    </xf>
    <xf numFmtId="171" fontId="5" fillId="20" borderId="4" xfId="874" applyNumberFormat="1" applyFont="1" applyFill="1" applyBorder="1" applyAlignment="1">
      <alignment horizontal="center" vertical="center"/>
    </xf>
    <xf numFmtId="44" fontId="0" fillId="0" borderId="0" xfId="883" applyFont="1"/>
    <xf numFmtId="44" fontId="24" fillId="0" borderId="0" xfId="883" applyFont="1" applyAlignment="1">
      <alignment vertical="center"/>
    </xf>
    <xf numFmtId="44" fontId="22" fillId="0" borderId="0" xfId="883" applyFont="1" applyAlignment="1">
      <alignment vertical="center"/>
    </xf>
    <xf numFmtId="0" fontId="36" fillId="0" borderId="90" xfId="77" applyFont="1" applyBorder="1" applyAlignment="1">
      <alignment horizontal="center" vertical="center" wrapText="1"/>
    </xf>
    <xf numFmtId="188" fontId="26" fillId="0" borderId="12" xfId="79" applyNumberFormat="1" applyFont="1" applyBorder="1" applyAlignment="1">
      <alignment horizontal="center" vertical="center" wrapText="1"/>
    </xf>
    <xf numFmtId="188" fontId="26" fillId="0" borderId="13" xfId="79" applyNumberFormat="1" applyFont="1" applyBorder="1" applyAlignment="1">
      <alignment horizontal="center" vertical="center" wrapText="1"/>
    </xf>
    <xf numFmtId="188" fontId="22" fillId="0" borderId="12" xfId="79" applyNumberFormat="1" applyFont="1" applyBorder="1" applyAlignment="1">
      <alignment horizontal="center" vertical="center" wrapText="1"/>
    </xf>
    <xf numFmtId="188" fontId="22" fillId="0" borderId="13" xfId="79" applyNumberFormat="1" applyFont="1" applyBorder="1" applyAlignment="1">
      <alignment horizontal="center" vertical="center" wrapText="1"/>
    </xf>
    <xf numFmtId="0" fontId="36" fillId="4" borderId="90" xfId="77" applyFont="1" applyFill="1" applyBorder="1" applyAlignment="1">
      <alignment horizontal="center" vertical="center" wrapText="1"/>
    </xf>
    <xf numFmtId="1" fontId="52" fillId="4" borderId="23" xfId="70" applyNumberFormat="1" applyFont="1" applyFill="1" applyBorder="1" applyAlignment="1">
      <alignment horizontal="center" vertical="center"/>
    </xf>
    <xf numFmtId="0" fontId="37" fillId="15" borderId="4" xfId="65" applyFont="1" applyFill="1" applyBorder="1" applyAlignment="1">
      <alignment horizontal="center" vertical="center"/>
    </xf>
    <xf numFmtId="0" fontId="37" fillId="15" borderId="4" xfId="65" applyFont="1" applyFill="1" applyBorder="1" applyAlignment="1">
      <alignment horizontal="center"/>
    </xf>
    <xf numFmtId="10" fontId="22" fillId="0" borderId="6" xfId="64" applyNumberFormat="1" applyFont="1" applyBorder="1" applyAlignment="1">
      <alignment horizontal="center" vertical="center" wrapText="1"/>
    </xf>
    <xf numFmtId="0" fontId="59" fillId="22" borderId="4" xfId="0" applyFont="1" applyFill="1" applyBorder="1" applyAlignment="1">
      <alignment horizontal="center"/>
    </xf>
    <xf numFmtId="0" fontId="59" fillId="22" borderId="4" xfId="0" applyFont="1" applyFill="1" applyBorder="1"/>
    <xf numFmtId="0" fontId="0" fillId="9" borderId="4" xfId="0" applyFill="1" applyBorder="1" applyAlignment="1">
      <alignment horizontal="center"/>
    </xf>
    <xf numFmtId="0" fontId="0" fillId="0" borderId="4" xfId="0" applyBorder="1" applyAlignment="1">
      <alignment horizontal="center"/>
    </xf>
    <xf numFmtId="0" fontId="0" fillId="0" borderId="4" xfId="0" applyBorder="1"/>
    <xf numFmtId="10" fontId="0" fillId="0" borderId="4" xfId="0" applyNumberFormat="1" applyBorder="1" applyAlignment="1">
      <alignment horizontal="center"/>
    </xf>
    <xf numFmtId="10" fontId="58" fillId="22" borderId="4" xfId="61" applyNumberFormat="1" applyFont="1" applyFill="1" applyBorder="1" applyAlignment="1">
      <alignment horizontal="center" vertical="center"/>
    </xf>
    <xf numFmtId="0" fontId="2" fillId="0" borderId="0" xfId="0" applyFont="1" applyAlignment="1">
      <alignment horizontal="center"/>
    </xf>
    <xf numFmtId="10" fontId="0" fillId="0" borderId="4" xfId="61" applyNumberFormat="1" applyFont="1" applyBorder="1" applyAlignment="1">
      <alignment horizontal="center"/>
    </xf>
    <xf numFmtId="0" fontId="2" fillId="0" borderId="4" xfId="0" applyFont="1" applyBorder="1" applyAlignment="1">
      <alignment horizontal="right"/>
    </xf>
    <xf numFmtId="10" fontId="2" fillId="0" borderId="4" xfId="61" applyNumberFormat="1" applyFont="1" applyBorder="1" applyAlignment="1">
      <alignment horizontal="center"/>
    </xf>
    <xf numFmtId="10" fontId="2" fillId="0" borderId="4" xfId="61" applyNumberFormat="1" applyFont="1" applyFill="1" applyBorder="1" applyAlignment="1">
      <alignment horizontal="center"/>
    </xf>
    <xf numFmtId="0" fontId="0" fillId="0" borderId="4" xfId="0" applyBorder="1" applyAlignment="1">
      <alignment vertical="center"/>
    </xf>
    <xf numFmtId="1" fontId="0" fillId="0" borderId="4" xfId="61" applyNumberFormat="1" applyFont="1" applyFill="1" applyBorder="1" applyAlignment="1">
      <alignment horizontal="center" vertical="center"/>
    </xf>
    <xf numFmtId="182" fontId="0" fillId="0" borderId="4" xfId="61" applyNumberFormat="1" applyFont="1" applyFill="1" applyBorder="1" applyAlignment="1">
      <alignment horizontal="center" vertical="center"/>
    </xf>
    <xf numFmtId="10" fontId="2" fillId="2" borderId="3" xfId="61" applyNumberFormat="1" applyFont="1" applyFill="1" applyBorder="1" applyAlignment="1">
      <alignment horizontal="center" vertical="center"/>
    </xf>
    <xf numFmtId="10" fontId="0" fillId="0" borderId="4" xfId="61" applyNumberFormat="1" applyFont="1" applyFill="1" applyBorder="1" applyAlignment="1">
      <alignment horizontal="center"/>
    </xf>
    <xf numFmtId="10" fontId="5" fillId="2" borderId="4" xfId="61" applyNumberFormat="1" applyFont="1" applyFill="1" applyBorder="1" applyAlignment="1">
      <alignment horizontal="center" vertical="center"/>
    </xf>
    <xf numFmtId="0" fontId="0" fillId="0" borderId="0" xfId="0" applyAlignment="1">
      <alignment horizontal="left" vertical="center" wrapText="1"/>
    </xf>
    <xf numFmtId="0" fontId="10" fillId="0" borderId="0" xfId="0" applyFont="1" applyAlignment="1">
      <alignment vertical="center"/>
    </xf>
    <xf numFmtId="173" fontId="22" fillId="0" borderId="79" xfId="868" applyNumberFormat="1" applyFont="1" applyFill="1" applyBorder="1" applyAlignment="1">
      <alignment horizontal="center" vertical="center"/>
    </xf>
    <xf numFmtId="173" fontId="0" fillId="0" borderId="79" xfId="871" applyNumberFormat="1" applyFont="1" applyBorder="1" applyAlignment="1">
      <alignment horizontal="center" vertical="center"/>
    </xf>
    <xf numFmtId="0" fontId="43" fillId="0" borderId="0" xfId="0" applyFont="1" applyAlignment="1">
      <alignment horizontal="left" vertical="center"/>
    </xf>
    <xf numFmtId="0" fontId="44" fillId="0" borderId="0" xfId="0" applyFont="1" applyAlignment="1">
      <alignment horizontal="left"/>
    </xf>
    <xf numFmtId="0" fontId="44" fillId="0" borderId="1" xfId="0" applyFont="1" applyBorder="1" applyAlignment="1">
      <alignment horizontal="left" vertical="center" wrapText="1"/>
    </xf>
    <xf numFmtId="0" fontId="36" fillId="2" borderId="49" xfId="77" applyFont="1" applyFill="1" applyBorder="1" applyAlignment="1">
      <alignment horizontal="center" vertical="center" wrapText="1"/>
    </xf>
    <xf numFmtId="0" fontId="36" fillId="9" borderId="49" xfId="77" applyFont="1" applyFill="1" applyBorder="1" applyAlignment="1">
      <alignment horizontal="center" vertical="center" wrapText="1"/>
    </xf>
    <xf numFmtId="0" fontId="36" fillId="23" borderId="49" xfId="77" applyFont="1" applyFill="1" applyBorder="1" applyAlignment="1">
      <alignment horizontal="center" vertical="center" wrapText="1"/>
    </xf>
    <xf numFmtId="0" fontId="36" fillId="24" borderId="49" xfId="77" applyFont="1" applyFill="1" applyBorder="1" applyAlignment="1">
      <alignment horizontal="center" vertical="center" wrapText="1"/>
    </xf>
    <xf numFmtId="0" fontId="24" fillId="19" borderId="81" xfId="867" applyFont="1" applyFill="1" applyBorder="1" applyAlignment="1">
      <alignment vertical="center"/>
    </xf>
    <xf numFmtId="0" fontId="24" fillId="19" borderId="3" xfId="867" applyFont="1" applyFill="1" applyBorder="1" applyAlignment="1">
      <alignment vertical="center"/>
    </xf>
    <xf numFmtId="0" fontId="24" fillId="19" borderId="82" xfId="867" applyFont="1" applyFill="1" applyBorder="1" applyAlignment="1">
      <alignment vertical="center"/>
    </xf>
    <xf numFmtId="182" fontId="24" fillId="19" borderId="3" xfId="867" applyNumberFormat="1" applyFont="1" applyFill="1" applyBorder="1" applyAlignment="1">
      <alignment vertical="center"/>
    </xf>
    <xf numFmtId="0" fontId="0" fillId="0" borderId="0" xfId="0" applyAlignment="1">
      <alignment horizontal="center"/>
    </xf>
    <xf numFmtId="0" fontId="0" fillId="0" borderId="1" xfId="0" applyBorder="1"/>
    <xf numFmtId="0" fontId="0" fillId="0" borderId="1" xfId="0" applyBorder="1" applyAlignment="1">
      <alignment horizontal="center"/>
    </xf>
    <xf numFmtId="44" fontId="43" fillId="0" borderId="0" xfId="1" applyFont="1" applyAlignment="1">
      <alignment horizontal="center" vertical="center"/>
    </xf>
    <xf numFmtId="44" fontId="44" fillId="2" borderId="1" xfId="1" applyFont="1" applyFill="1" applyBorder="1"/>
    <xf numFmtId="44" fontId="44" fillId="0" borderId="1" xfId="0" applyNumberFormat="1" applyFont="1" applyBorder="1"/>
    <xf numFmtId="0" fontId="44" fillId="0" borderId="1" xfId="0" applyFont="1" applyBorder="1"/>
    <xf numFmtId="44" fontId="43" fillId="2" borderId="1" xfId="0" applyNumberFormat="1" applyFont="1" applyFill="1" applyBorder="1"/>
    <xf numFmtId="44" fontId="43" fillId="25" borderId="0" xfId="1" applyFont="1" applyFill="1" applyBorder="1" applyAlignment="1">
      <alignment horizontal="right" vertical="center" wrapText="1"/>
    </xf>
    <xf numFmtId="44" fontId="43" fillId="25" borderId="0" xfId="1" applyFont="1" applyFill="1" applyBorder="1" applyAlignment="1">
      <alignment horizontal="center" vertical="center" wrapText="1"/>
    </xf>
    <xf numFmtId="44" fontId="43" fillId="0" borderId="0" xfId="1" applyFont="1" applyBorder="1"/>
    <xf numFmtId="44" fontId="44" fillId="9" borderId="1" xfId="0" applyNumberFormat="1" applyFont="1" applyFill="1" applyBorder="1"/>
    <xf numFmtId="44" fontId="43" fillId="9" borderId="1" xfId="1" applyFont="1" applyFill="1" applyBorder="1"/>
    <xf numFmtId="44" fontId="43" fillId="9" borderId="1" xfId="1" applyFont="1" applyFill="1" applyBorder="1" applyAlignment="1">
      <alignment horizontal="center" vertical="center" wrapText="1"/>
    </xf>
    <xf numFmtId="0" fontId="44" fillId="0" borderId="0" xfId="0" applyFont="1" applyAlignment="1">
      <alignment wrapText="1"/>
    </xf>
    <xf numFmtId="43" fontId="44" fillId="0" borderId="0" xfId="0" applyNumberFormat="1" applyFont="1"/>
    <xf numFmtId="44" fontId="43" fillId="2" borderId="69" xfId="0" applyNumberFormat="1" applyFont="1" applyFill="1" applyBorder="1"/>
    <xf numFmtId="44" fontId="44" fillId="2" borderId="69" xfId="0" applyNumberFormat="1" applyFont="1" applyFill="1" applyBorder="1"/>
    <xf numFmtId="0" fontId="44" fillId="13" borderId="1" xfId="0" applyFont="1" applyFill="1" applyBorder="1" applyAlignment="1">
      <alignment horizontal="left" vertical="center" wrapText="1"/>
    </xf>
    <xf numFmtId="9" fontId="44" fillId="0" borderId="0" xfId="0" applyNumberFormat="1" applyFont="1" applyAlignment="1">
      <alignment vertical="center"/>
    </xf>
    <xf numFmtId="43" fontId="44" fillId="0" borderId="0" xfId="104" applyFont="1"/>
    <xf numFmtId="43" fontId="44" fillId="0" borderId="0" xfId="104" applyFont="1" applyAlignment="1">
      <alignment vertical="center"/>
    </xf>
    <xf numFmtId="0" fontId="23" fillId="0" borderId="90" xfId="0" applyFont="1" applyBorder="1" applyAlignment="1">
      <alignment horizontal="left" vertical="center"/>
    </xf>
    <xf numFmtId="0" fontId="23" fillId="0" borderId="83" xfId="0" applyFont="1" applyBorder="1" applyAlignment="1">
      <alignment horizontal="left" vertical="center"/>
    </xf>
    <xf numFmtId="187" fontId="0" fillId="0" borderId="0" xfId="0" applyNumberFormat="1"/>
    <xf numFmtId="174" fontId="44" fillId="2" borderId="1" xfId="712" applyNumberFormat="1" applyFont="1" applyFill="1" applyBorder="1" applyAlignment="1">
      <alignment vertical="center" wrapText="1"/>
    </xf>
    <xf numFmtId="0" fontId="28" fillId="0" borderId="70" xfId="0" applyFont="1" applyBorder="1" applyAlignment="1">
      <alignment horizontal="left" vertical="center"/>
    </xf>
    <xf numFmtId="0" fontId="44" fillId="9" borderId="1" xfId="0" applyFont="1" applyFill="1" applyBorder="1" applyAlignment="1">
      <alignment horizontal="center" vertical="center" wrapText="1"/>
    </xf>
    <xf numFmtId="43" fontId="44" fillId="9" borderId="1" xfId="724" applyFont="1" applyFill="1" applyBorder="1" applyAlignment="1">
      <alignment horizontal="center" vertical="center" wrapText="1"/>
    </xf>
    <xf numFmtId="174" fontId="44" fillId="9" borderId="1" xfId="712" applyNumberFormat="1" applyFont="1" applyFill="1" applyBorder="1" applyAlignment="1">
      <alignment vertical="center" wrapText="1"/>
    </xf>
    <xf numFmtId="0" fontId="48" fillId="9" borderId="12" xfId="0" applyFont="1" applyFill="1" applyBorder="1" applyAlignment="1">
      <alignment horizontal="center" vertical="center" wrapText="1"/>
    </xf>
    <xf numFmtId="0" fontId="48" fillId="9" borderId="22" xfId="0" applyFont="1" applyFill="1" applyBorder="1" applyAlignment="1">
      <alignment horizontal="center" vertical="center" wrapText="1"/>
    </xf>
    <xf numFmtId="0" fontId="48" fillId="9" borderId="13" xfId="0" applyFont="1" applyFill="1" applyBorder="1" applyAlignment="1">
      <alignment horizontal="center" vertical="center" wrapText="1"/>
    </xf>
    <xf numFmtId="0" fontId="48" fillId="15" borderId="1" xfId="6" applyFont="1" applyFill="1" applyBorder="1" applyAlignment="1">
      <alignment horizontal="center" vertical="center"/>
    </xf>
    <xf numFmtId="171" fontId="48" fillId="15" borderId="1" xfId="1" applyNumberFormat="1" applyFont="1" applyFill="1" applyBorder="1" applyAlignment="1">
      <alignment horizontal="center" vertical="center"/>
    </xf>
    <xf numFmtId="0" fontId="46" fillId="0" borderId="1" xfId="0" applyFont="1" applyBorder="1" applyAlignment="1">
      <alignment horizontal="center"/>
    </xf>
    <xf numFmtId="17" fontId="48" fillId="9" borderId="22" xfId="0" applyNumberFormat="1" applyFont="1" applyFill="1" applyBorder="1" applyAlignment="1">
      <alignment horizontal="center" vertical="center"/>
    </xf>
    <xf numFmtId="0" fontId="48" fillId="9" borderId="22" xfId="0" applyFont="1" applyFill="1" applyBorder="1" applyAlignment="1">
      <alignment horizontal="center" vertical="center"/>
    </xf>
    <xf numFmtId="0" fontId="46" fillId="0" borderId="12" xfId="0" applyFont="1" applyBorder="1" applyAlignment="1">
      <alignment horizontal="center"/>
    </xf>
    <xf numFmtId="0" fontId="46" fillId="0" borderId="22" xfId="0" applyFont="1" applyBorder="1" applyAlignment="1">
      <alignment horizontal="center"/>
    </xf>
    <xf numFmtId="0" fontId="46" fillId="0" borderId="13" xfId="0" applyFont="1" applyBorder="1" applyAlignment="1">
      <alignment horizontal="center"/>
    </xf>
    <xf numFmtId="49" fontId="48" fillId="9" borderId="22" xfId="0" applyNumberFormat="1" applyFont="1" applyFill="1" applyBorder="1" applyAlignment="1">
      <alignment horizontal="center" vertical="center"/>
    </xf>
    <xf numFmtId="0" fontId="48" fillId="15" borderId="1" xfId="6" applyFont="1" applyFill="1" applyBorder="1" applyAlignment="1">
      <alignment horizontal="center" vertical="center" wrapText="1"/>
    </xf>
    <xf numFmtId="44" fontId="43" fillId="13" borderId="1" xfId="1"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7" fillId="8" borderId="30" xfId="0" applyFont="1" applyFill="1" applyBorder="1" applyAlignment="1">
      <alignment horizontal="center" vertical="center" wrapText="1"/>
    </xf>
    <xf numFmtId="0" fontId="17" fillId="8" borderId="33" xfId="0" applyFont="1" applyFill="1" applyBorder="1" applyAlignment="1">
      <alignment horizontal="center" vertical="center" wrapText="1"/>
    </xf>
    <xf numFmtId="0" fontId="8" fillId="9" borderId="12" xfId="0" applyFont="1" applyFill="1" applyBorder="1" applyAlignment="1">
      <alignment horizontal="center"/>
    </xf>
    <xf numFmtId="0" fontId="8" fillId="9" borderId="22" xfId="0" applyFont="1" applyFill="1" applyBorder="1" applyAlignment="1">
      <alignment horizontal="center"/>
    </xf>
    <xf numFmtId="0" fontId="8" fillId="9" borderId="13" xfId="0" applyFont="1" applyFill="1" applyBorder="1" applyAlignment="1">
      <alignment horizontal="center"/>
    </xf>
    <xf numFmtId="0" fontId="44" fillId="25" borderId="83" xfId="0" applyFont="1" applyFill="1" applyBorder="1" applyAlignment="1">
      <alignment horizontal="center"/>
    </xf>
    <xf numFmtId="166" fontId="24" fillId="13" borderId="5" xfId="62" applyNumberFormat="1" applyFont="1" applyFill="1" applyBorder="1" applyAlignment="1">
      <alignment horizontal="center" vertical="center" wrapText="1"/>
    </xf>
    <xf numFmtId="166" fontId="24" fillId="13" borderId="7" xfId="62" applyNumberFormat="1" applyFont="1" applyFill="1" applyBorder="1" applyAlignment="1">
      <alignment horizontal="center" vertical="center" wrapText="1"/>
    </xf>
    <xf numFmtId="0" fontId="41" fillId="0" borderId="5" xfId="62" applyFont="1" applyBorder="1" applyAlignment="1">
      <alignment horizontal="center" vertical="center" wrapText="1"/>
    </xf>
    <xf numFmtId="0" fontId="41" fillId="0" borderId="6" xfId="62" applyFont="1" applyBorder="1" applyAlignment="1">
      <alignment horizontal="center" vertical="center" wrapText="1"/>
    </xf>
    <xf numFmtId="0" fontId="41" fillId="0" borderId="7" xfId="62" applyFont="1" applyBorder="1" applyAlignment="1">
      <alignment horizontal="center" vertical="center" wrapText="1"/>
    </xf>
    <xf numFmtId="0" fontId="24" fillId="14" borderId="5" xfId="62" applyFont="1" applyFill="1" applyBorder="1" applyAlignment="1">
      <alignment horizontal="center" vertical="center" wrapText="1"/>
    </xf>
    <xf numFmtId="0" fontId="24" fillId="14" borderId="6" xfId="62" applyFont="1" applyFill="1" applyBorder="1" applyAlignment="1">
      <alignment horizontal="center" vertical="center" wrapText="1"/>
    </xf>
    <xf numFmtId="0" fontId="24" fillId="14" borderId="7" xfId="62" applyFont="1" applyFill="1" applyBorder="1" applyAlignment="1">
      <alignment horizontal="center" vertical="center" wrapText="1"/>
    </xf>
    <xf numFmtId="0" fontId="24" fillId="0" borderId="5" xfId="62" applyFont="1" applyBorder="1" applyAlignment="1">
      <alignment horizontal="center" vertical="center" wrapText="1"/>
    </xf>
    <xf numFmtId="0" fontId="24" fillId="0" borderId="6" xfId="62" applyFont="1" applyBorder="1" applyAlignment="1">
      <alignment horizontal="center" vertical="center" wrapText="1"/>
    </xf>
    <xf numFmtId="0" fontId="24" fillId="0" borderId="7" xfId="62" applyFont="1" applyBorder="1" applyAlignment="1">
      <alignment horizontal="center" vertical="center" wrapText="1"/>
    </xf>
    <xf numFmtId="166" fontId="22" fillId="0" borderId="5" xfId="62" applyNumberFormat="1" applyFont="1" applyBorder="1" applyAlignment="1">
      <alignment horizontal="center" vertical="center" wrapText="1"/>
    </xf>
    <xf numFmtId="166" fontId="22" fillId="0" borderId="7" xfId="62" applyNumberFormat="1" applyFont="1" applyBorder="1" applyAlignment="1">
      <alignment horizontal="center" vertical="center" wrapText="1"/>
    </xf>
    <xf numFmtId="0" fontId="24" fillId="2" borderId="5" xfId="62" applyFont="1" applyFill="1" applyBorder="1" applyAlignment="1">
      <alignment horizontal="center" vertical="center" wrapText="1"/>
    </xf>
    <xf numFmtId="0" fontId="24" fillId="2" borderId="6" xfId="62" applyFont="1" applyFill="1" applyBorder="1" applyAlignment="1">
      <alignment horizontal="center" vertical="center" wrapText="1"/>
    </xf>
    <xf numFmtId="0" fontId="24" fillId="2" borderId="7" xfId="62" applyFont="1" applyFill="1" applyBorder="1" applyAlignment="1">
      <alignment horizontal="center" vertical="center" wrapText="1"/>
    </xf>
    <xf numFmtId="0" fontId="24" fillId="13" borderId="5" xfId="62" applyFont="1" applyFill="1" applyBorder="1" applyAlignment="1">
      <alignment horizontal="center" vertical="center" wrapText="1"/>
    </xf>
    <xf numFmtId="0" fontId="24" fillId="13" borderId="7" xfId="62" applyFont="1" applyFill="1" applyBorder="1" applyAlignment="1">
      <alignment horizontal="center" vertical="center" wrapText="1"/>
    </xf>
    <xf numFmtId="166" fontId="22" fillId="0" borderId="5" xfId="63" applyFont="1" applyBorder="1" applyAlignment="1">
      <alignment horizontal="center" vertical="center" wrapText="1"/>
    </xf>
    <xf numFmtId="166" fontId="22" fillId="0" borderId="7" xfId="63" applyFont="1" applyBorder="1" applyAlignment="1">
      <alignment horizontal="center" vertical="center" wrapText="1"/>
    </xf>
    <xf numFmtId="0" fontId="32" fillId="14" borderId="8" xfId="62" applyFont="1" applyFill="1" applyBorder="1" applyAlignment="1">
      <alignment horizontal="center" vertical="center" wrapText="1"/>
    </xf>
    <xf numFmtId="0" fontId="32" fillId="14" borderId="0" xfId="62" applyFont="1" applyFill="1" applyAlignment="1">
      <alignment horizontal="center" vertical="center" wrapText="1"/>
    </xf>
    <xf numFmtId="0" fontId="32" fillId="14" borderId="3" xfId="62" applyFont="1" applyFill="1" applyBorder="1" applyAlignment="1">
      <alignment horizontal="center" vertical="center" wrapText="1"/>
    </xf>
    <xf numFmtId="39" fontId="24" fillId="13" borderId="8" xfId="62" applyNumberFormat="1" applyFont="1" applyFill="1" applyBorder="1" applyAlignment="1">
      <alignment horizontal="center" vertical="center" wrapText="1"/>
    </xf>
    <xf numFmtId="39" fontId="24" fillId="13" borderId="0" xfId="62" applyNumberFormat="1" applyFont="1" applyFill="1" applyAlignment="1">
      <alignment horizontal="center" vertical="center" wrapText="1"/>
    </xf>
    <xf numFmtId="39" fontId="24" fillId="13" borderId="3" xfId="62" applyNumberFormat="1" applyFont="1" applyFill="1" applyBorder="1" applyAlignment="1">
      <alignment horizontal="center" vertical="center" wrapText="1"/>
    </xf>
    <xf numFmtId="0" fontId="29" fillId="6" borderId="29" xfId="0" applyFont="1" applyFill="1" applyBorder="1" applyAlignment="1">
      <alignment horizontal="center" vertical="center"/>
    </xf>
    <xf numFmtId="0" fontId="29" fillId="6" borderId="33" xfId="0" applyFont="1" applyFill="1" applyBorder="1" applyAlignment="1">
      <alignment horizontal="center" vertical="center"/>
    </xf>
    <xf numFmtId="0" fontId="24" fillId="0" borderId="76" xfId="0" applyFont="1" applyBorder="1" applyAlignment="1">
      <alignment horizontal="center" vertical="center"/>
    </xf>
    <xf numFmtId="0" fontId="24" fillId="0" borderId="39" xfId="0" applyFont="1" applyBorder="1" applyAlignment="1">
      <alignment horizontal="center" vertical="center"/>
    </xf>
    <xf numFmtId="0" fontId="24" fillId="0" borderId="75" xfId="0" applyFont="1" applyBorder="1" applyAlignment="1">
      <alignment horizontal="center" vertical="center"/>
    </xf>
    <xf numFmtId="0" fontId="28" fillId="0" borderId="54" xfId="0" applyFont="1" applyBorder="1" applyAlignment="1">
      <alignment horizontal="center" vertical="center" wrapText="1"/>
    </xf>
    <xf numFmtId="0" fontId="28" fillId="0" borderId="55" xfId="0" applyFont="1" applyBorder="1" applyAlignment="1">
      <alignment horizontal="center" vertical="center" wrapText="1"/>
    </xf>
    <xf numFmtId="0" fontId="28" fillId="0" borderId="89"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0" fontId="24" fillId="0" borderId="75" xfId="0" applyFont="1" applyBorder="1" applyAlignment="1">
      <alignment horizontal="center" vertical="center" wrapText="1"/>
    </xf>
    <xf numFmtId="49" fontId="22" fillId="0" borderId="12" xfId="0" applyNumberFormat="1" applyFont="1" applyBorder="1" applyAlignment="1">
      <alignment horizontal="center" vertical="center" wrapText="1"/>
    </xf>
    <xf numFmtId="0" fontId="22" fillId="0" borderId="22" xfId="0" applyFont="1" applyBorder="1" applyAlignment="1">
      <alignment horizontal="center" vertical="center" wrapText="1"/>
    </xf>
    <xf numFmtId="0" fontId="22" fillId="0" borderId="87" xfId="0" applyFont="1" applyBorder="1" applyAlignment="1">
      <alignment horizontal="center" vertical="center" wrapText="1"/>
    </xf>
    <xf numFmtId="49" fontId="22" fillId="0" borderId="88" xfId="0" applyNumberFormat="1" applyFont="1" applyBorder="1" applyAlignment="1">
      <alignment horizontal="center" vertical="center" wrapText="1"/>
    </xf>
    <xf numFmtId="0" fontId="22" fillId="0" borderId="55" xfId="0" applyFont="1" applyBorder="1" applyAlignment="1">
      <alignment horizontal="center" vertical="center" wrapText="1"/>
    </xf>
    <xf numFmtId="0" fontId="22" fillId="0" borderId="89" xfId="0" applyFont="1" applyBorder="1" applyAlignment="1">
      <alignment horizontal="center" vertical="center"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25" fillId="8" borderId="33" xfId="0" applyFont="1" applyFill="1" applyBorder="1" applyAlignment="1">
      <alignment horizontal="center" vertical="center" wrapText="1"/>
    </xf>
    <xf numFmtId="0" fontId="24" fillId="0" borderId="12" xfId="0" applyFont="1" applyBorder="1" applyAlignment="1">
      <alignment horizontal="center" vertical="center"/>
    </xf>
    <xf numFmtId="0" fontId="24" fillId="0" borderId="22" xfId="0" applyFont="1" applyBorder="1" applyAlignment="1">
      <alignment horizontal="center" vertical="center"/>
    </xf>
    <xf numFmtId="0" fontId="24" fillId="0" borderId="13" xfId="0" applyFont="1" applyBorder="1" applyAlignment="1">
      <alignment horizontal="center" vertical="center"/>
    </xf>
    <xf numFmtId="0" fontId="58" fillId="22" borderId="4" xfId="0" applyFont="1" applyFill="1" applyBorder="1" applyAlignment="1">
      <alignment horizontal="right" vertical="center"/>
    </xf>
    <xf numFmtId="0" fontId="0" fillId="9" borderId="5" xfId="0" applyFill="1" applyBorder="1" applyAlignment="1">
      <alignment horizontal="left"/>
    </xf>
    <xf numFmtId="0" fontId="0" fillId="9" borderId="7" xfId="0" applyFill="1" applyBorder="1" applyAlignment="1">
      <alignment horizontal="left"/>
    </xf>
    <xf numFmtId="0" fontId="58" fillId="22" borderId="5" xfId="0" applyFont="1" applyFill="1" applyBorder="1" applyAlignment="1">
      <alignment horizontal="right" vertical="center"/>
    </xf>
    <xf numFmtId="0" fontId="58" fillId="22" borderId="7" xfId="0" applyFont="1" applyFill="1" applyBorder="1" applyAlignment="1">
      <alignment horizontal="right" vertical="center"/>
    </xf>
    <xf numFmtId="0" fontId="58" fillId="0" borderId="6" xfId="0" applyFont="1" applyBorder="1" applyAlignment="1">
      <alignment horizontal="center" vertical="center"/>
    </xf>
    <xf numFmtId="0" fontId="0" fillId="9" borderId="4" xfId="0" applyFill="1" applyBorder="1" applyAlignment="1">
      <alignment horizontal="left"/>
    </xf>
    <xf numFmtId="0" fontId="2" fillId="0" borderId="0" xfId="0" applyFont="1" applyAlignment="1">
      <alignment horizontal="center" vertical="center"/>
    </xf>
    <xf numFmtId="0" fontId="2" fillId="0" borderId="3" xfId="0" applyFont="1" applyBorder="1" applyAlignment="1">
      <alignment horizontal="center" vertical="center" wrapText="1"/>
    </xf>
    <xf numFmtId="39" fontId="58" fillId="22" borderId="4" xfId="0" applyNumberFormat="1" applyFont="1" applyFill="1" applyBorder="1" applyAlignment="1">
      <alignment horizontal="center" vertical="center" wrapText="1"/>
    </xf>
    <xf numFmtId="0" fontId="58" fillId="22" borderId="4" xfId="0" applyFont="1" applyFill="1" applyBorder="1" applyAlignment="1">
      <alignment horizontal="center" vertical="center" wrapText="1"/>
    </xf>
    <xf numFmtId="0" fontId="2" fillId="0" borderId="0" xfId="0" applyFont="1" applyAlignment="1">
      <alignment horizontal="center" wrapText="1"/>
    </xf>
    <xf numFmtId="0" fontId="58" fillId="22" borderId="4" xfId="0" applyFont="1" applyFill="1" applyBorder="1" applyAlignment="1">
      <alignment horizontal="center" vertical="center"/>
    </xf>
    <xf numFmtId="0" fontId="2" fillId="0" borderId="0" xfId="0" applyFont="1" applyAlignment="1">
      <alignment horizontal="center" vertical="center" wrapText="1"/>
    </xf>
    <xf numFmtId="0" fontId="24" fillId="13" borderId="5" xfId="867" applyFont="1" applyFill="1" applyBorder="1" applyAlignment="1">
      <alignment horizontal="center" vertical="center"/>
    </xf>
    <xf numFmtId="0" fontId="24" fillId="13" borderId="6" xfId="867" applyFont="1" applyFill="1" applyBorder="1" applyAlignment="1">
      <alignment horizontal="center" vertical="center"/>
    </xf>
    <xf numFmtId="0" fontId="24" fillId="13" borderId="7" xfId="867" applyFont="1" applyFill="1" applyBorder="1" applyAlignment="1">
      <alignment horizontal="center" vertical="center"/>
    </xf>
    <xf numFmtId="0" fontId="22" fillId="13" borderId="5" xfId="867" applyFont="1" applyFill="1" applyBorder="1" applyAlignment="1">
      <alignment horizontal="left" vertical="center"/>
    </xf>
    <xf numFmtId="0" fontId="22" fillId="13" borderId="6" xfId="867" applyFont="1" applyFill="1" applyBorder="1" applyAlignment="1">
      <alignment horizontal="left" vertical="center"/>
    </xf>
    <xf numFmtId="0" fontId="22" fillId="0" borderId="0" xfId="867" applyFont="1" applyAlignment="1">
      <alignment horizontal="center" vertical="center"/>
    </xf>
    <xf numFmtId="49" fontId="21" fillId="0" borderId="1" xfId="867" applyNumberFormat="1" applyFont="1" applyBorder="1" applyAlignment="1">
      <alignment horizontal="center" vertical="center" wrapText="1"/>
    </xf>
    <xf numFmtId="0" fontId="22" fillId="13" borderId="2" xfId="867" applyFont="1" applyFill="1" applyBorder="1" applyAlignment="1">
      <alignment horizontal="left" vertical="center"/>
    </xf>
    <xf numFmtId="0" fontId="22" fillId="13" borderId="0" xfId="867" applyFont="1" applyFill="1" applyAlignment="1">
      <alignment horizontal="left" vertical="center"/>
    </xf>
    <xf numFmtId="0" fontId="22" fillId="13" borderId="9" xfId="867" applyFont="1" applyFill="1" applyBorder="1" applyAlignment="1">
      <alignment horizontal="left" vertical="center"/>
    </xf>
    <xf numFmtId="0" fontId="24" fillId="19" borderId="80" xfId="867" applyFont="1" applyFill="1" applyBorder="1" applyAlignment="1">
      <alignment horizontal="right" vertical="center"/>
    </xf>
    <xf numFmtId="0" fontId="22" fillId="13" borderId="10" xfId="867" applyFont="1" applyFill="1" applyBorder="1" applyAlignment="1">
      <alignment horizontal="left" vertical="center"/>
    </xf>
    <xf numFmtId="0" fontId="21" fillId="0" borderId="1" xfId="867" applyFont="1" applyBorder="1" applyAlignment="1">
      <alignment horizontal="center" vertical="center" wrapText="1"/>
    </xf>
    <xf numFmtId="0" fontId="27" fillId="0" borderId="1" xfId="867" applyFont="1" applyBorder="1" applyAlignment="1">
      <alignment horizontal="center" vertical="center" wrapText="1"/>
    </xf>
    <xf numFmtId="0" fontId="21" fillId="2" borderId="1" xfId="867" applyFont="1" applyFill="1" applyBorder="1" applyAlignment="1">
      <alignment horizontal="center" vertical="center" wrapText="1"/>
    </xf>
    <xf numFmtId="49" fontId="21" fillId="14" borderId="1" xfId="867" applyNumberFormat="1" applyFont="1" applyFill="1" applyBorder="1" applyAlignment="1">
      <alignment horizontal="center" vertical="center" wrapText="1"/>
    </xf>
    <xf numFmtId="0" fontId="21" fillId="14" borderId="1" xfId="867" applyFont="1" applyFill="1" applyBorder="1" applyAlignment="1">
      <alignment horizontal="center" vertical="center" wrapText="1"/>
    </xf>
    <xf numFmtId="44" fontId="24" fillId="14" borderId="5" xfId="62" applyNumberFormat="1" applyFont="1" applyFill="1" applyBorder="1" applyAlignment="1">
      <alignment horizontal="center" vertical="center" wrapText="1"/>
    </xf>
    <xf numFmtId="0" fontId="8" fillId="0" borderId="8" xfId="874" applyFont="1" applyBorder="1" applyAlignment="1">
      <alignment horizontal="center" vertical="center"/>
    </xf>
    <xf numFmtId="0" fontId="8" fillId="0" borderId="73" xfId="874" applyFont="1" applyBorder="1" applyAlignment="1">
      <alignment horizontal="center" vertical="center"/>
    </xf>
    <xf numFmtId="0" fontId="5" fillId="21" borderId="6" xfId="874" applyFont="1" applyFill="1" applyBorder="1" applyAlignment="1">
      <alignment horizontal="center" vertical="center"/>
    </xf>
    <xf numFmtId="0" fontId="5" fillId="21" borderId="7" xfId="874" applyFont="1" applyFill="1" applyBorder="1" applyAlignment="1">
      <alignment horizontal="center" vertical="center"/>
    </xf>
    <xf numFmtId="171" fontId="8" fillId="0" borderId="5" xfId="874" applyNumberFormat="1" applyFont="1" applyBorder="1" applyAlignment="1">
      <alignment horizontal="center" vertical="center"/>
    </xf>
    <xf numFmtId="171" fontId="8" fillId="0" borderId="7" xfId="874" applyNumberFormat="1" applyFont="1" applyBorder="1" applyAlignment="1">
      <alignment horizontal="center" vertical="center"/>
    </xf>
    <xf numFmtId="39" fontId="5" fillId="20" borderId="4" xfId="874" applyNumberFormat="1" applyFont="1" applyFill="1" applyBorder="1" applyAlignment="1">
      <alignment horizontal="center" vertical="center" wrapText="1"/>
    </xf>
    <xf numFmtId="0" fontId="5" fillId="20" borderId="4" xfId="874" applyFont="1" applyFill="1" applyBorder="1" applyAlignment="1">
      <alignment horizontal="center" vertical="center" wrapText="1"/>
    </xf>
    <xf numFmtId="0" fontId="8" fillId="0" borderId="4" xfId="874" applyFont="1" applyBorder="1" applyAlignment="1">
      <alignment horizontal="center"/>
    </xf>
    <xf numFmtId="0" fontId="8" fillId="0" borderId="10" xfId="874" applyFont="1" applyBorder="1" applyAlignment="1">
      <alignment horizontal="center"/>
    </xf>
    <xf numFmtId="0" fontId="8" fillId="21" borderId="5" xfId="874" applyFont="1" applyFill="1" applyBorder="1" applyAlignment="1">
      <alignment horizontal="center" vertical="center"/>
    </xf>
    <xf numFmtId="0" fontId="8" fillId="21" borderId="6" xfId="874" applyFont="1" applyFill="1" applyBorder="1" applyAlignment="1">
      <alignment horizontal="center" vertical="center"/>
    </xf>
    <xf numFmtId="0" fontId="8" fillId="21" borderId="7" xfId="874" applyFont="1" applyFill="1" applyBorder="1" applyAlignment="1">
      <alignment horizontal="center" vertical="center"/>
    </xf>
    <xf numFmtId="0" fontId="54" fillId="4" borderId="26" xfId="70" applyFont="1" applyFill="1" applyBorder="1" applyAlignment="1">
      <alignment horizontal="justify" vertical="center" wrapText="1"/>
    </xf>
    <xf numFmtId="0" fontId="54" fillId="4" borderId="27" xfId="70" applyFont="1" applyFill="1" applyBorder="1" applyAlignment="1">
      <alignment horizontal="justify" vertical="center" wrapText="1"/>
    </xf>
    <xf numFmtId="0" fontId="1" fillId="4" borderId="27" xfId="74" applyFill="1" applyBorder="1" applyAlignment="1">
      <alignment horizontal="justify" vertical="center" wrapText="1"/>
    </xf>
    <xf numFmtId="0" fontId="54" fillId="0" borderId="26" xfId="70" applyFont="1" applyBorder="1" applyAlignment="1">
      <alignment horizontal="justify" vertical="center" wrapText="1"/>
    </xf>
    <xf numFmtId="0" fontId="54" fillId="0" borderId="27" xfId="70" applyFont="1" applyBorder="1" applyAlignment="1">
      <alignment horizontal="justify" vertical="center" wrapText="1"/>
    </xf>
    <xf numFmtId="0" fontId="1" fillId="0" borderId="27" xfId="879" applyBorder="1" applyAlignment="1">
      <alignment horizontal="justify" vertical="center" wrapText="1"/>
    </xf>
    <xf numFmtId="0" fontId="1" fillId="4" borderId="27" xfId="879" applyFill="1" applyBorder="1" applyAlignment="1">
      <alignment horizontal="justify" vertical="center" wrapText="1"/>
    </xf>
    <xf numFmtId="0" fontId="1" fillId="0" borderId="27" xfId="74" applyBorder="1" applyAlignment="1">
      <alignment horizontal="justify" vertical="center" wrapText="1"/>
    </xf>
    <xf numFmtId="0" fontId="54" fillId="0" borderId="25" xfId="70" applyFont="1" applyBorder="1" applyAlignment="1">
      <alignment horizontal="left" vertical="center" wrapText="1"/>
    </xf>
    <xf numFmtId="0" fontId="54" fillId="0" borderId="26" xfId="70" applyFont="1" applyBorder="1" applyAlignment="1">
      <alignment horizontal="left" vertical="center" wrapText="1"/>
    </xf>
    <xf numFmtId="175" fontId="50" fillId="0" borderId="14" xfId="68" applyFont="1" applyBorder="1" applyAlignment="1">
      <alignment horizontal="left" vertical="top" wrapText="1"/>
    </xf>
    <xf numFmtId="175" fontId="50" fillId="0" borderId="15" xfId="68" applyFont="1" applyBorder="1" applyAlignment="1">
      <alignment horizontal="left" vertical="top" wrapText="1"/>
    </xf>
    <xf numFmtId="175" fontId="50" fillId="0" borderId="16" xfId="68" applyFont="1" applyBorder="1" applyAlignment="1">
      <alignment horizontal="left" vertical="top" wrapText="1"/>
    </xf>
    <xf numFmtId="175" fontId="48" fillId="0" borderId="14" xfId="68" applyFont="1" applyBorder="1" applyAlignment="1">
      <alignment horizontal="center" vertical="center" wrapText="1"/>
    </xf>
    <xf numFmtId="175" fontId="48" fillId="0" borderId="15" xfId="68" applyFont="1" applyBorder="1" applyAlignment="1">
      <alignment horizontal="center" vertical="center" wrapText="1"/>
    </xf>
    <xf numFmtId="175" fontId="48" fillId="0" borderId="16" xfId="68" applyFont="1" applyBorder="1" applyAlignment="1">
      <alignment horizontal="center" vertical="center" wrapText="1"/>
    </xf>
    <xf numFmtId="175" fontId="48" fillId="0" borderId="17" xfId="68" applyFont="1" applyBorder="1" applyAlignment="1">
      <alignment horizontal="center" vertical="center" wrapText="1"/>
    </xf>
    <xf numFmtId="175" fontId="48" fillId="0" borderId="0" xfId="68" applyFont="1" applyAlignment="1">
      <alignment horizontal="center" vertical="center" wrapText="1"/>
    </xf>
    <xf numFmtId="175" fontId="48" fillId="0" borderId="18" xfId="68" applyFont="1" applyBorder="1" applyAlignment="1">
      <alignment horizontal="center" vertical="center" wrapText="1"/>
    </xf>
    <xf numFmtId="175" fontId="48" fillId="0" borderId="19" xfId="68" applyFont="1" applyBorder="1" applyAlignment="1">
      <alignment horizontal="center" vertical="center" wrapText="1"/>
    </xf>
    <xf numFmtId="175" fontId="48" fillId="0" borderId="20" xfId="68" applyFont="1" applyBorder="1" applyAlignment="1">
      <alignment horizontal="center" vertical="center" wrapText="1"/>
    </xf>
    <xf numFmtId="175" fontId="48" fillId="0" borderId="21" xfId="68" applyFont="1" applyBorder="1" applyAlignment="1">
      <alignment horizontal="center" vertical="center" wrapText="1"/>
    </xf>
    <xf numFmtId="175" fontId="50" fillId="0" borderId="17" xfId="68" applyFont="1" applyBorder="1" applyAlignment="1">
      <alignment horizontal="center" vertical="center" wrapText="1"/>
    </xf>
    <xf numFmtId="175" fontId="50" fillId="0" borderId="0" xfId="68" applyFont="1" applyAlignment="1">
      <alignment horizontal="center" vertical="center" wrapText="1"/>
    </xf>
    <xf numFmtId="175" fontId="50" fillId="0" borderId="19" xfId="68" applyFont="1" applyBorder="1" applyAlignment="1">
      <alignment horizontal="center" vertical="center" wrapText="1"/>
    </xf>
    <xf numFmtId="175" fontId="50" fillId="0" borderId="20" xfId="68" applyFont="1" applyBorder="1" applyAlignment="1">
      <alignment horizontal="center" vertical="center" wrapText="1"/>
    </xf>
    <xf numFmtId="175" fontId="50" fillId="0" borderId="14" xfId="68" applyFont="1" applyBorder="1" applyAlignment="1">
      <alignment horizontal="left" vertical="center"/>
    </xf>
    <xf numFmtId="175" fontId="50" fillId="0" borderId="15" xfId="68" applyFont="1" applyBorder="1" applyAlignment="1">
      <alignment horizontal="left" vertical="center"/>
    </xf>
    <xf numFmtId="175" fontId="50" fillId="0" borderId="16" xfId="68" applyFont="1" applyBorder="1" applyAlignment="1">
      <alignment horizontal="left" vertical="center"/>
    </xf>
    <xf numFmtId="175" fontId="51" fillId="0" borderId="19" xfId="68" applyFont="1" applyBorder="1" applyAlignment="1">
      <alignment horizontal="center" vertical="center"/>
    </xf>
    <xf numFmtId="175" fontId="51" fillId="0" borderId="20" xfId="68" applyFont="1" applyBorder="1" applyAlignment="1">
      <alignment horizontal="center" vertical="center"/>
    </xf>
    <xf numFmtId="175" fontId="51" fillId="0" borderId="21" xfId="68" applyFont="1" applyBorder="1" applyAlignment="1">
      <alignment horizontal="center" vertical="center"/>
    </xf>
    <xf numFmtId="175" fontId="50" fillId="0" borderId="14" xfId="68" applyFont="1" applyBorder="1" applyAlignment="1">
      <alignment horizontal="center" vertical="center"/>
    </xf>
    <xf numFmtId="175" fontId="50" fillId="0" borderId="15" xfId="68" applyFont="1" applyBorder="1" applyAlignment="1">
      <alignment horizontal="center" vertical="center"/>
    </xf>
    <xf numFmtId="175" fontId="50" fillId="0" borderId="16" xfId="68" applyFont="1" applyBorder="1" applyAlignment="1">
      <alignment horizontal="center" vertical="center"/>
    </xf>
    <xf numFmtId="175" fontId="50" fillId="0" borderId="17" xfId="68" applyFont="1" applyBorder="1" applyAlignment="1">
      <alignment horizontal="center" vertical="center"/>
    </xf>
    <xf numFmtId="175" fontId="50" fillId="0" borderId="0" xfId="68" applyFont="1" applyAlignment="1">
      <alignment horizontal="center" vertical="center"/>
    </xf>
    <xf numFmtId="175" fontId="50" fillId="0" borderId="18" xfId="68" applyFont="1" applyBorder="1" applyAlignment="1">
      <alignment horizontal="center" vertical="center"/>
    </xf>
    <xf numFmtId="175" fontId="50" fillId="0" borderId="19" xfId="68" applyFont="1" applyBorder="1" applyAlignment="1">
      <alignment horizontal="center" vertical="center"/>
    </xf>
    <xf numFmtId="175" fontId="50" fillId="0" borderId="20" xfId="68" applyFont="1" applyBorder="1" applyAlignment="1">
      <alignment horizontal="center" vertical="center"/>
    </xf>
    <xf numFmtId="175" fontId="50" fillId="0" borderId="21" xfId="68" applyFont="1" applyBorder="1" applyAlignment="1">
      <alignment horizontal="center" vertical="center"/>
    </xf>
    <xf numFmtId="175" fontId="51" fillId="0" borderId="19" xfId="68" applyFont="1" applyBorder="1" applyAlignment="1">
      <alignment horizontal="center" vertical="center" wrapText="1"/>
    </xf>
    <xf numFmtId="175" fontId="51" fillId="0" borderId="20" xfId="68" applyFont="1" applyBorder="1" applyAlignment="1">
      <alignment horizontal="center" vertical="center" wrapText="1"/>
    </xf>
    <xf numFmtId="175" fontId="51" fillId="0" borderId="21" xfId="68" applyFont="1" applyBorder="1" applyAlignment="1">
      <alignment horizontal="center" vertical="center" wrapText="1"/>
    </xf>
    <xf numFmtId="175" fontId="46" fillId="0" borderId="19" xfId="68" applyFont="1" applyBorder="1" applyAlignment="1">
      <alignment horizontal="center" vertical="center" wrapText="1"/>
    </xf>
    <xf numFmtId="175" fontId="46" fillId="0" borderId="20" xfId="68" applyFont="1" applyBorder="1" applyAlignment="1">
      <alignment horizontal="center" vertical="center" wrapText="1"/>
    </xf>
    <xf numFmtId="175" fontId="46" fillId="0" borderId="21" xfId="68" applyFont="1" applyBorder="1" applyAlignment="1">
      <alignment horizontal="center" vertical="center" wrapText="1"/>
    </xf>
    <xf numFmtId="0" fontId="12" fillId="10" borderId="12" xfId="69" applyFont="1" applyFill="1" applyBorder="1" applyAlignment="1">
      <alignment horizontal="center" wrapText="1"/>
    </xf>
    <xf numFmtId="0" fontId="12" fillId="10" borderId="22" xfId="69" applyFont="1" applyFill="1" applyBorder="1" applyAlignment="1">
      <alignment horizontal="center" wrapText="1"/>
    </xf>
    <xf numFmtId="0" fontId="12" fillId="10" borderId="13" xfId="69" applyFont="1" applyFill="1" applyBorder="1" applyAlignment="1">
      <alignment horizontal="center" wrapText="1"/>
    </xf>
    <xf numFmtId="0" fontId="52" fillId="4" borderId="27" xfId="70" applyFont="1" applyFill="1" applyBorder="1" applyAlignment="1">
      <alignment horizontal="center" vertical="center"/>
    </xf>
    <xf numFmtId="0" fontId="32" fillId="17" borderId="5" xfId="9" applyFont="1" applyFill="1" applyBorder="1" applyAlignment="1">
      <alignment horizontal="center" vertical="center"/>
    </xf>
    <xf numFmtId="0" fontId="32" fillId="17" borderId="7" xfId="9" applyFont="1" applyFill="1" applyBorder="1" applyAlignment="1">
      <alignment horizontal="center" vertical="center"/>
    </xf>
    <xf numFmtId="39" fontId="32" fillId="17" borderId="74" xfId="9" applyNumberFormat="1" applyFont="1" applyFill="1" applyBorder="1" applyAlignment="1">
      <alignment horizontal="center" vertical="center" wrapText="1"/>
    </xf>
    <xf numFmtId="39" fontId="32" fillId="17" borderId="8" xfId="9" applyNumberFormat="1" applyFont="1" applyFill="1" applyBorder="1" applyAlignment="1">
      <alignment horizontal="center" vertical="center" wrapText="1"/>
    </xf>
    <xf numFmtId="39" fontId="32" fillId="17" borderId="73" xfId="9" applyNumberFormat="1" applyFont="1" applyFill="1" applyBorder="1" applyAlignment="1">
      <alignment horizontal="center" vertical="center" wrapText="1"/>
    </xf>
    <xf numFmtId="39" fontId="32" fillId="17" borderId="81" xfId="9" applyNumberFormat="1" applyFont="1" applyFill="1" applyBorder="1" applyAlignment="1">
      <alignment horizontal="center" vertical="center" wrapText="1"/>
    </xf>
    <xf numFmtId="39" fontId="32" fillId="17" borderId="3" xfId="9" applyNumberFormat="1" applyFont="1" applyFill="1" applyBorder="1" applyAlignment="1">
      <alignment horizontal="center" vertical="center" wrapText="1"/>
    </xf>
    <xf numFmtId="39" fontId="32" fillId="17" borderId="82" xfId="9" applyNumberFormat="1" applyFont="1" applyFill="1" applyBorder="1" applyAlignment="1">
      <alignment horizontal="center" vertical="center" wrapText="1"/>
    </xf>
    <xf numFmtId="0" fontId="32" fillId="17" borderId="6" xfId="9" applyFont="1" applyFill="1" applyBorder="1" applyAlignment="1">
      <alignment horizontal="center" vertical="center"/>
    </xf>
    <xf numFmtId="0" fontId="24" fillId="0" borderId="6" xfId="9" applyFont="1" applyBorder="1" applyAlignment="1">
      <alignment horizontal="center" vertical="center" wrapText="1"/>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3" xfId="0" applyFont="1" applyBorder="1" applyAlignment="1">
      <alignment horizontal="center" vertical="center"/>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75" xfId="0" applyFont="1" applyBorder="1" applyAlignment="1">
      <alignment horizontal="center" vertical="center" wrapText="1"/>
    </xf>
    <xf numFmtId="49" fontId="26" fillId="0" borderId="12" xfId="0" applyNumberFormat="1" applyFont="1" applyBorder="1" applyAlignment="1">
      <alignment horizontal="center" vertical="center" wrapText="1"/>
    </xf>
    <xf numFmtId="0" fontId="26" fillId="0" borderId="22" xfId="0" applyFont="1" applyBorder="1" applyAlignment="1">
      <alignment horizontal="center" vertical="center" wrapText="1"/>
    </xf>
    <xf numFmtId="0" fontId="26" fillId="0" borderId="87" xfId="0" applyFont="1" applyBorder="1" applyAlignment="1">
      <alignment horizontal="center" vertical="center" wrapText="1"/>
    </xf>
    <xf numFmtId="49" fontId="26" fillId="0" borderId="88" xfId="0" applyNumberFormat="1" applyFont="1" applyBorder="1" applyAlignment="1">
      <alignment horizontal="center" vertical="center" wrapText="1"/>
    </xf>
    <xf numFmtId="0" fontId="26" fillId="0" borderId="55" xfId="0" applyFont="1" applyBorder="1" applyAlignment="1">
      <alignment horizontal="center" vertical="center" wrapText="1"/>
    </xf>
    <xf numFmtId="0" fontId="26" fillId="0" borderId="89" xfId="0" applyFont="1" applyBorder="1" applyAlignment="1">
      <alignment horizontal="center" vertical="center" wrapText="1"/>
    </xf>
    <xf numFmtId="0" fontId="29" fillId="0" borderId="76" xfId="0" applyFont="1" applyBorder="1" applyAlignment="1">
      <alignment horizontal="center" vertical="center"/>
    </xf>
    <xf numFmtId="0" fontId="29" fillId="0" borderId="39" xfId="0" applyFont="1" applyBorder="1" applyAlignment="1">
      <alignment horizontal="center" vertical="center"/>
    </xf>
    <xf numFmtId="0" fontId="29" fillId="0" borderId="75" xfId="0" applyFont="1" applyBorder="1" applyAlignment="1">
      <alignment horizontal="center" vertical="center"/>
    </xf>
    <xf numFmtId="0" fontId="24" fillId="10" borderId="29" xfId="0" applyFont="1" applyFill="1" applyBorder="1" applyAlignment="1">
      <alignment horizontal="center" vertical="center"/>
    </xf>
    <xf numFmtId="0" fontId="24" fillId="10" borderId="30" xfId="0" applyFont="1" applyFill="1" applyBorder="1" applyAlignment="1">
      <alignment horizontal="center" vertical="center"/>
    </xf>
    <xf numFmtId="0" fontId="24" fillId="10" borderId="33" xfId="0" applyFont="1" applyFill="1" applyBorder="1" applyAlignment="1">
      <alignment horizontal="center" vertical="center"/>
    </xf>
    <xf numFmtId="0" fontId="35" fillId="5" borderId="38" xfId="77" quotePrefix="1" applyFont="1" applyFill="1" applyBorder="1" applyAlignment="1">
      <alignment horizontal="center" vertical="center" wrapText="1"/>
    </xf>
    <xf numFmtId="0" fontId="35" fillId="5" borderId="39" xfId="77" quotePrefix="1" applyFont="1" applyFill="1" applyBorder="1" applyAlignment="1">
      <alignment horizontal="center" vertical="center" wrapText="1"/>
    </xf>
    <xf numFmtId="0" fontId="35" fillId="5" borderId="40" xfId="77" quotePrefix="1" applyFont="1" applyFill="1" applyBorder="1" applyAlignment="1">
      <alignment horizontal="center" vertical="center" wrapText="1"/>
    </xf>
    <xf numFmtId="0" fontId="35" fillId="5" borderId="41" xfId="77" quotePrefix="1" applyFont="1" applyFill="1" applyBorder="1" applyAlignment="1">
      <alignment horizontal="center" vertical="center" wrapText="1"/>
    </xf>
    <xf numFmtId="0" fontId="35" fillId="5" borderId="47" xfId="77" quotePrefix="1" applyFont="1" applyFill="1" applyBorder="1" applyAlignment="1">
      <alignment horizontal="center" vertical="center" wrapText="1"/>
    </xf>
    <xf numFmtId="4" fontId="35" fillId="5" borderId="42" xfId="77" applyNumberFormat="1" applyFont="1" applyFill="1" applyBorder="1" applyAlignment="1">
      <alignment horizontal="center" vertical="center" wrapText="1"/>
    </xf>
    <xf numFmtId="4" fontId="35" fillId="5" borderId="48" xfId="77" applyNumberFormat="1" applyFont="1" applyFill="1" applyBorder="1" applyAlignment="1">
      <alignment horizontal="center" vertical="center" wrapText="1"/>
    </xf>
    <xf numFmtId="0" fontId="32" fillId="5" borderId="54" xfId="77" applyFont="1" applyFill="1" applyBorder="1" applyAlignment="1">
      <alignment horizontal="center" vertical="center" wrapText="1"/>
    </xf>
    <xf numFmtId="0" fontId="32" fillId="5" borderId="55" xfId="77" applyFont="1" applyFill="1" applyBorder="1" applyAlignment="1">
      <alignment horizontal="center" vertical="center" wrapText="1"/>
    </xf>
    <xf numFmtId="0" fontId="32" fillId="5" borderId="56" xfId="77" applyFont="1" applyFill="1" applyBorder="1" applyAlignment="1">
      <alignment horizontal="center" vertical="center" wrapText="1"/>
    </xf>
    <xf numFmtId="0" fontId="33" fillId="0" borderId="14" xfId="77" applyFont="1" applyBorder="1" applyAlignment="1">
      <alignment horizontal="center" vertical="center" wrapText="1"/>
    </xf>
    <xf numFmtId="0" fontId="33" fillId="0" borderId="15" xfId="77" applyFont="1" applyBorder="1" applyAlignment="1">
      <alignment horizontal="center" vertical="center" wrapText="1"/>
    </xf>
    <xf numFmtId="0" fontId="33" fillId="0" borderId="16" xfId="77" applyFont="1" applyBorder="1" applyAlignment="1">
      <alignment horizontal="center" vertical="center" wrapText="1"/>
    </xf>
    <xf numFmtId="0" fontId="33" fillId="0" borderId="17" xfId="77" applyFont="1" applyBorder="1" applyAlignment="1">
      <alignment horizontal="center" vertical="center" wrapText="1"/>
    </xf>
    <xf numFmtId="0" fontId="33" fillId="0" borderId="0" xfId="77" applyFont="1" applyAlignment="1">
      <alignment horizontal="center" vertical="center" wrapText="1"/>
    </xf>
    <xf numFmtId="0" fontId="33" fillId="0" borderId="18" xfId="77" applyFont="1" applyBorder="1" applyAlignment="1">
      <alignment horizontal="center" vertical="center" wrapText="1"/>
    </xf>
    <xf numFmtId="1" fontId="34" fillId="0" borderId="17" xfId="77" applyNumberFormat="1" applyFont="1" applyBorder="1" applyAlignment="1">
      <alignment horizontal="center" vertical="center" wrapText="1"/>
    </xf>
    <xf numFmtId="1" fontId="34" fillId="0" borderId="0" xfId="77" applyNumberFormat="1" applyFont="1" applyAlignment="1">
      <alignment horizontal="center" vertical="center" wrapText="1"/>
    </xf>
    <xf numFmtId="1" fontId="34" fillId="0" borderId="18" xfId="77" applyNumberFormat="1" applyFont="1" applyBorder="1" applyAlignment="1">
      <alignment horizontal="center" vertical="center" wrapText="1"/>
    </xf>
    <xf numFmtId="1" fontId="34" fillId="0" borderId="19" xfId="77" applyNumberFormat="1" applyFont="1" applyBorder="1" applyAlignment="1">
      <alignment horizontal="center" vertical="center" wrapText="1"/>
    </xf>
    <xf numFmtId="1" fontId="34" fillId="0" borderId="20" xfId="77" applyNumberFormat="1" applyFont="1" applyBorder="1" applyAlignment="1">
      <alignment horizontal="center" vertical="center" wrapText="1"/>
    </xf>
    <xf numFmtId="1" fontId="34" fillId="0" borderId="21" xfId="77" applyNumberFormat="1" applyFont="1" applyBorder="1" applyAlignment="1">
      <alignment horizontal="center" vertical="center" wrapText="1"/>
    </xf>
    <xf numFmtId="0" fontId="35" fillId="5" borderId="29" xfId="77" applyFont="1" applyFill="1" applyBorder="1" applyAlignment="1">
      <alignment horizontal="center" vertical="center" wrapText="1"/>
    </xf>
    <xf numFmtId="0" fontId="35" fillId="5" borderId="30" xfId="77" applyFont="1" applyFill="1" applyBorder="1" applyAlignment="1">
      <alignment horizontal="center" vertical="center" wrapText="1"/>
    </xf>
    <xf numFmtId="3" fontId="35" fillId="0" borderId="32" xfId="77" applyNumberFormat="1" applyFont="1" applyBorder="1" applyAlignment="1">
      <alignment horizontal="center" vertical="center" wrapText="1"/>
    </xf>
    <xf numFmtId="3" fontId="35" fillId="0" borderId="30" xfId="77" applyNumberFormat="1" applyFont="1" applyBorder="1" applyAlignment="1">
      <alignment horizontal="center" vertical="center" wrapText="1"/>
    </xf>
    <xf numFmtId="173" fontId="35" fillId="5" borderId="29" xfId="77" applyNumberFormat="1" applyFont="1" applyFill="1" applyBorder="1" applyAlignment="1">
      <alignment horizontal="center" vertical="center" wrapText="1"/>
    </xf>
    <xf numFmtId="173" fontId="35" fillId="5" borderId="30" xfId="77" applyNumberFormat="1" applyFont="1" applyFill="1" applyBorder="1" applyAlignment="1">
      <alignment horizontal="center" vertical="center" wrapText="1"/>
    </xf>
    <xf numFmtId="0" fontId="35" fillId="0" borderId="29" xfId="77" applyFont="1" applyBorder="1" applyAlignment="1">
      <alignment horizontal="center" vertical="center" wrapText="1"/>
    </xf>
    <xf numFmtId="0" fontId="35" fillId="0" borderId="30" xfId="77" applyFont="1" applyBorder="1" applyAlignment="1">
      <alignment horizontal="center" vertical="center" wrapText="1"/>
    </xf>
    <xf numFmtId="0" fontId="35" fillId="0" borderId="31" xfId="77" applyFont="1" applyBorder="1" applyAlignment="1">
      <alignment horizontal="center" vertical="center" wrapText="1"/>
    </xf>
    <xf numFmtId="0" fontId="36" fillId="0" borderId="14" xfId="77" applyFont="1" applyBorder="1" applyAlignment="1">
      <alignment horizontal="center" vertical="center" wrapText="1"/>
    </xf>
    <xf numFmtId="0" fontId="36" fillId="0" borderId="15" xfId="77" applyFont="1" applyBorder="1" applyAlignment="1">
      <alignment horizontal="center" vertical="center" wrapText="1"/>
    </xf>
    <xf numFmtId="0" fontId="36" fillId="0" borderId="17" xfId="77" applyFont="1" applyBorder="1" applyAlignment="1">
      <alignment horizontal="center" vertical="center" wrapText="1"/>
    </xf>
    <xf numFmtId="0" fontId="36" fillId="0" borderId="0" xfId="77" applyFont="1" applyAlignment="1">
      <alignment horizontal="center" vertical="center" wrapText="1"/>
    </xf>
    <xf numFmtId="0" fontId="36" fillId="0" borderId="19" xfId="77" applyFont="1" applyBorder="1" applyAlignment="1">
      <alignment horizontal="center" vertical="center" wrapText="1"/>
    </xf>
    <xf numFmtId="0" fontId="36" fillId="0" borderId="20" xfId="77" applyFont="1" applyBorder="1" applyAlignment="1">
      <alignment horizontal="center" vertical="center" wrapText="1"/>
    </xf>
    <xf numFmtId="0" fontId="35" fillId="5" borderId="35" xfId="77" quotePrefix="1" applyFont="1" applyFill="1" applyBorder="1" applyAlignment="1">
      <alignment horizontal="center" vertical="center" wrapText="1"/>
    </xf>
    <xf numFmtId="0" fontId="35" fillId="5" borderId="43" xfId="77" quotePrefix="1" applyFont="1" applyFill="1" applyBorder="1" applyAlignment="1">
      <alignment horizontal="center" vertical="center" wrapText="1"/>
    </xf>
    <xf numFmtId="0" fontId="35" fillId="5" borderId="36" xfId="77" applyFont="1" applyFill="1" applyBorder="1" applyAlignment="1">
      <alignment horizontal="center" vertical="center" wrapText="1"/>
    </xf>
    <xf numFmtId="0" fontId="35" fillId="5" borderId="44" xfId="77" applyFont="1" applyFill="1" applyBorder="1" applyAlignment="1">
      <alignment horizontal="center" vertical="center" wrapText="1"/>
    </xf>
    <xf numFmtId="0" fontId="35" fillId="5" borderId="37" xfId="77" applyFont="1" applyFill="1" applyBorder="1" applyAlignment="1">
      <alignment horizontal="center" vertical="center" wrapText="1"/>
    </xf>
    <xf numFmtId="0" fontId="35" fillId="5" borderId="45" xfId="77" applyFont="1" applyFill="1" applyBorder="1" applyAlignment="1">
      <alignment horizontal="center" vertical="center" wrapText="1"/>
    </xf>
    <xf numFmtId="186" fontId="38" fillId="0" borderId="12" xfId="79" applyNumberFormat="1" applyFont="1" applyBorder="1" applyAlignment="1">
      <alignment horizontal="center" vertical="center" wrapText="1"/>
    </xf>
    <xf numFmtId="186" fontId="38" fillId="0" borderId="13" xfId="79" applyNumberFormat="1" applyFont="1" applyBorder="1" applyAlignment="1">
      <alignment horizontal="center" vertical="center" wrapText="1"/>
    </xf>
    <xf numFmtId="0" fontId="32" fillId="5" borderId="29" xfId="77" applyFont="1" applyFill="1" applyBorder="1" applyAlignment="1">
      <alignment horizontal="center" vertical="center" wrapText="1"/>
    </xf>
    <xf numFmtId="0" fontId="32" fillId="5" borderId="30" xfId="77" applyFont="1" applyFill="1" applyBorder="1" applyAlignment="1">
      <alignment horizontal="center" vertical="center" wrapText="1"/>
    </xf>
    <xf numFmtId="0" fontId="32" fillId="5" borderId="31" xfId="77" applyFont="1" applyFill="1" applyBorder="1" applyAlignment="1">
      <alignment horizontal="center" vertical="center" wrapText="1"/>
    </xf>
    <xf numFmtId="0" fontId="35" fillId="0" borderId="14" xfId="77" applyFont="1" applyBorder="1" applyAlignment="1">
      <alignment horizontal="center" vertical="center" wrapText="1"/>
    </xf>
    <xf numFmtId="0" fontId="35" fillId="0" borderId="15" xfId="77" applyFont="1" applyBorder="1" applyAlignment="1">
      <alignment horizontal="center" vertical="center" wrapText="1"/>
    </xf>
    <xf numFmtId="0" fontId="35" fillId="0" borderId="17" xfId="77" applyFont="1" applyBorder="1" applyAlignment="1">
      <alignment horizontal="center" vertical="center" wrapText="1"/>
    </xf>
    <xf numFmtId="0" fontId="35" fillId="0" borderId="0" xfId="77" applyFont="1" applyAlignment="1">
      <alignment horizontal="center" vertical="center" wrapText="1"/>
    </xf>
    <xf numFmtId="0" fontId="35" fillId="0" borderId="19" xfId="77" applyFont="1" applyBorder="1" applyAlignment="1">
      <alignment horizontal="center" vertical="center" wrapText="1"/>
    </xf>
    <xf numFmtId="0" fontId="35" fillId="0" borderId="20" xfId="77" applyFont="1" applyBorder="1" applyAlignment="1">
      <alignment horizontal="center" vertical="center" wrapText="1"/>
    </xf>
    <xf numFmtId="2" fontId="35" fillId="5" borderId="29" xfId="77" applyNumberFormat="1" applyFont="1" applyFill="1" applyBorder="1" applyAlignment="1">
      <alignment horizontal="center" vertical="center" wrapText="1"/>
    </xf>
    <xf numFmtId="2" fontId="35" fillId="5" borderId="30" xfId="77" applyNumberFormat="1" applyFont="1" applyFill="1" applyBorder="1" applyAlignment="1">
      <alignment horizontal="center" vertical="center" wrapText="1"/>
    </xf>
    <xf numFmtId="0" fontId="35" fillId="5" borderId="60" xfId="77" quotePrefix="1" applyFont="1" applyFill="1" applyBorder="1" applyAlignment="1">
      <alignment horizontal="center" vertical="center" wrapText="1"/>
    </xf>
    <xf numFmtId="0" fontId="35" fillId="5" borderId="61" xfId="77" quotePrefix="1" applyFont="1" applyFill="1" applyBorder="1" applyAlignment="1">
      <alignment horizontal="center" vertical="center" wrapText="1"/>
    </xf>
    <xf numFmtId="0" fontId="35" fillId="5" borderId="60" xfId="77" applyFont="1" applyFill="1" applyBorder="1" applyAlignment="1">
      <alignment horizontal="center" vertical="center" wrapText="1"/>
    </xf>
    <xf numFmtId="0" fontId="35" fillId="5" borderId="61" xfId="77" applyFont="1" applyFill="1" applyBorder="1" applyAlignment="1">
      <alignment horizontal="center" vertical="center" wrapText="1"/>
    </xf>
    <xf numFmtId="0" fontId="35" fillId="5" borderId="35" xfId="77" applyFont="1" applyFill="1" applyBorder="1" applyAlignment="1">
      <alignment horizontal="center" vertical="center" wrapText="1"/>
    </xf>
    <xf numFmtId="0" fontId="35" fillId="5" borderId="71" xfId="77" applyFont="1" applyFill="1" applyBorder="1" applyAlignment="1">
      <alignment horizontal="center" vertical="center" wrapText="1"/>
    </xf>
    <xf numFmtId="0" fontId="35" fillId="5" borderId="71" xfId="77" quotePrefix="1" applyFont="1" applyFill="1" applyBorder="1" applyAlignment="1">
      <alignment horizontal="center" vertical="center" wrapText="1"/>
    </xf>
    <xf numFmtId="0" fontId="36" fillId="0" borderId="66" xfId="77" applyFont="1" applyBorder="1" applyAlignment="1">
      <alignment horizontal="center" vertical="center" wrapText="1"/>
    </xf>
    <xf numFmtId="0" fontId="36" fillId="0" borderId="13" xfId="77" applyFont="1" applyBorder="1" applyAlignment="1">
      <alignment horizontal="center" vertical="center" wrapText="1"/>
    </xf>
    <xf numFmtId="0" fontId="36" fillId="4" borderId="66" xfId="77" applyFont="1" applyFill="1" applyBorder="1" applyAlignment="1">
      <alignment horizontal="center" vertical="center" wrapText="1"/>
    </xf>
    <xf numFmtId="0" fontId="36" fillId="4" borderId="13" xfId="77" applyFont="1" applyFill="1" applyBorder="1" applyAlignment="1">
      <alignment horizontal="center" vertical="center" wrapText="1"/>
    </xf>
    <xf numFmtId="0" fontId="32" fillId="5" borderId="54" xfId="77" applyFont="1" applyFill="1" applyBorder="1" applyAlignment="1">
      <alignment horizontal="right" vertical="center" wrapText="1"/>
    </xf>
    <xf numFmtId="0" fontId="32" fillId="5" borderId="55" xfId="77" applyFont="1" applyFill="1" applyBorder="1" applyAlignment="1">
      <alignment horizontal="right" vertical="center" wrapText="1"/>
    </xf>
    <xf numFmtId="0" fontId="32" fillId="5" borderId="56" xfId="77" applyFont="1" applyFill="1" applyBorder="1" applyAlignment="1">
      <alignment horizontal="right" vertical="center" wrapText="1"/>
    </xf>
    <xf numFmtId="0" fontId="32" fillId="5" borderId="29" xfId="77" applyFont="1" applyFill="1" applyBorder="1" applyAlignment="1">
      <alignment horizontal="right" vertical="center" wrapText="1"/>
    </xf>
    <xf numFmtId="0" fontId="32" fillId="5" borderId="30" xfId="77" applyFont="1" applyFill="1" applyBorder="1" applyAlignment="1">
      <alignment horizontal="right" vertical="center" wrapText="1"/>
    </xf>
    <xf numFmtId="0" fontId="32" fillId="5" borderId="31" xfId="77" applyFont="1" applyFill="1" applyBorder="1" applyAlignment="1">
      <alignment horizontal="right" vertical="center" wrapText="1"/>
    </xf>
    <xf numFmtId="0" fontId="35" fillId="5" borderId="14" xfId="77" quotePrefix="1" applyFont="1" applyFill="1" applyBorder="1" applyAlignment="1">
      <alignment horizontal="center" vertical="center" wrapText="1"/>
    </xf>
    <xf numFmtId="0" fontId="35" fillId="5" borderId="15" xfId="77" quotePrefix="1" applyFont="1" applyFill="1" applyBorder="1" applyAlignment="1">
      <alignment horizontal="center" vertical="center" wrapText="1"/>
    </xf>
    <xf numFmtId="0" fontId="35" fillId="5" borderId="37" xfId="77" quotePrefix="1" applyFont="1" applyFill="1" applyBorder="1" applyAlignment="1">
      <alignment horizontal="center" vertical="center" wrapText="1"/>
    </xf>
    <xf numFmtId="0" fontId="35" fillId="5" borderId="19" xfId="77" quotePrefix="1" applyFont="1" applyFill="1" applyBorder="1" applyAlignment="1">
      <alignment horizontal="center" vertical="center" wrapText="1"/>
    </xf>
    <xf numFmtId="0" fontId="35" fillId="5" borderId="20" xfId="77" quotePrefix="1" applyFont="1" applyFill="1" applyBorder="1" applyAlignment="1">
      <alignment horizontal="center" vertical="center" wrapText="1"/>
    </xf>
    <xf numFmtId="0" fontId="35" fillId="5" borderId="45" xfId="77" quotePrefix="1" applyFont="1" applyFill="1" applyBorder="1" applyAlignment="1">
      <alignment horizontal="center" vertical="center" wrapText="1"/>
    </xf>
    <xf numFmtId="44" fontId="37" fillId="15" borderId="5" xfId="1" applyFont="1" applyFill="1" applyBorder="1" applyAlignment="1">
      <alignment horizontal="center" vertical="center"/>
    </xf>
    <xf numFmtId="44" fontId="37" fillId="15" borderId="6" xfId="1" applyFont="1" applyFill="1" applyBorder="1" applyAlignment="1">
      <alignment horizontal="center" vertical="center"/>
    </xf>
    <xf numFmtId="44" fontId="37" fillId="15" borderId="7" xfId="1" applyFont="1" applyFill="1" applyBorder="1" applyAlignment="1">
      <alignment horizontal="center" vertical="center"/>
    </xf>
    <xf numFmtId="0" fontId="37" fillId="0" borderId="5" xfId="65" applyFont="1" applyBorder="1" applyAlignment="1">
      <alignment horizontal="center" vertical="center"/>
    </xf>
    <xf numFmtId="0" fontId="37" fillId="0" borderId="6" xfId="65" applyFont="1" applyBorder="1" applyAlignment="1">
      <alignment horizontal="center" vertical="center"/>
    </xf>
    <xf numFmtId="0" fontId="37" fillId="0" borderId="7" xfId="65" applyFont="1" applyBorder="1" applyAlignment="1">
      <alignment horizontal="center" vertical="center"/>
    </xf>
    <xf numFmtId="10" fontId="37" fillId="12" borderId="5" xfId="65" applyNumberFormat="1" applyFont="1" applyFill="1" applyBorder="1" applyAlignment="1">
      <alignment horizontal="center" vertical="center"/>
    </xf>
    <xf numFmtId="10" fontId="37" fillId="12" borderId="6" xfId="65" applyNumberFormat="1" applyFont="1" applyFill="1" applyBorder="1" applyAlignment="1">
      <alignment horizontal="center" vertical="center"/>
    </xf>
    <xf numFmtId="10" fontId="37" fillId="12" borderId="7" xfId="65" applyNumberFormat="1" applyFont="1" applyFill="1" applyBorder="1" applyAlignment="1">
      <alignment horizontal="center" vertical="center"/>
    </xf>
    <xf numFmtId="171" fontId="37" fillId="12" borderId="5" xfId="65" applyNumberFormat="1" applyFont="1" applyFill="1" applyBorder="1" applyAlignment="1">
      <alignment horizontal="center" vertical="center"/>
    </xf>
    <xf numFmtId="171" fontId="37" fillId="12" borderId="6" xfId="65" applyNumberFormat="1" applyFont="1" applyFill="1" applyBorder="1" applyAlignment="1">
      <alignment horizontal="center" vertical="center"/>
    </xf>
    <xf numFmtId="171" fontId="37" fillId="12" borderId="7" xfId="65" applyNumberFormat="1" applyFont="1" applyFill="1" applyBorder="1" applyAlignment="1">
      <alignment horizontal="center" vertical="center"/>
    </xf>
    <xf numFmtId="0" fontId="32" fillId="10" borderId="2" xfId="65" applyFont="1" applyFill="1" applyBorder="1" applyAlignment="1">
      <alignment horizontal="center" vertical="center" wrapText="1"/>
    </xf>
    <xf numFmtId="0" fontId="32" fillId="10" borderId="0" xfId="65" applyFont="1" applyFill="1" applyAlignment="1">
      <alignment horizontal="center" vertical="center" wrapText="1"/>
    </xf>
    <xf numFmtId="0" fontId="32" fillId="10" borderId="9" xfId="65" applyFont="1" applyFill="1" applyBorder="1" applyAlignment="1">
      <alignment horizontal="center" vertical="center" wrapText="1"/>
    </xf>
    <xf numFmtId="0" fontId="32" fillId="10" borderId="84" xfId="65" applyFont="1" applyFill="1" applyBorder="1" applyAlignment="1">
      <alignment horizontal="center" vertical="center"/>
    </xf>
    <xf numFmtId="0" fontId="32" fillId="10" borderId="85" xfId="65" applyFont="1" applyFill="1" applyBorder="1" applyAlignment="1">
      <alignment horizontal="center" vertical="center"/>
    </xf>
    <xf numFmtId="0" fontId="32" fillId="10" borderId="86" xfId="65" applyFont="1" applyFill="1" applyBorder="1" applyAlignment="1">
      <alignment horizontal="center" vertical="center"/>
    </xf>
    <xf numFmtId="0" fontId="32" fillId="10" borderId="74" xfId="65" applyFont="1" applyFill="1" applyBorder="1" applyAlignment="1">
      <alignment horizontal="center" vertical="center"/>
    </xf>
    <xf numFmtId="0" fontId="32" fillId="10" borderId="8" xfId="65" applyFont="1" applyFill="1" applyBorder="1" applyAlignment="1">
      <alignment horizontal="center" vertical="center"/>
    </xf>
    <xf numFmtId="0" fontId="32" fillId="10" borderId="73" xfId="65" applyFont="1" applyFill="1" applyBorder="1" applyAlignment="1">
      <alignment horizontal="center" vertical="center"/>
    </xf>
    <xf numFmtId="0" fontId="32" fillId="9" borderId="81" xfId="65" applyFont="1" applyFill="1" applyBorder="1" applyAlignment="1">
      <alignment horizontal="center" vertical="center"/>
    </xf>
    <xf numFmtId="0" fontId="32" fillId="9" borderId="3" xfId="65" applyFont="1" applyFill="1" applyBorder="1" applyAlignment="1">
      <alignment horizontal="center" vertical="center"/>
    </xf>
    <xf numFmtId="0" fontId="32" fillId="9" borderId="82" xfId="65" applyFont="1" applyFill="1" applyBorder="1" applyAlignment="1">
      <alignment horizontal="center" vertical="center"/>
    </xf>
    <xf numFmtId="0" fontId="27"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14" borderId="1" xfId="0" applyFont="1" applyFill="1" applyBorder="1" applyAlignment="1">
      <alignment horizontal="center" vertical="center" wrapText="1"/>
    </xf>
    <xf numFmtId="49" fontId="21" fillId="0" borderId="1" xfId="0" applyNumberFormat="1" applyFont="1" applyBorder="1" applyAlignment="1">
      <alignment horizontal="center" vertical="center" wrapText="1"/>
    </xf>
    <xf numFmtId="0" fontId="24" fillId="19" borderId="1" xfId="0" applyFont="1" applyFill="1" applyBorder="1" applyAlignment="1">
      <alignment horizontal="center" vertical="center"/>
    </xf>
    <xf numFmtId="0" fontId="24" fillId="19" borderId="1" xfId="0" applyFont="1" applyFill="1" applyBorder="1" applyAlignment="1">
      <alignment horizontal="center" vertical="center" wrapText="1"/>
    </xf>
    <xf numFmtId="42" fontId="22" fillId="0" borderId="0" xfId="0" applyNumberFormat="1" applyFont="1" applyAlignment="1">
      <alignment vertical="center"/>
    </xf>
    <xf numFmtId="0" fontId="22" fillId="13" borderId="78" xfId="0" applyFont="1" applyFill="1" applyBorder="1" applyAlignment="1">
      <alignment horizontal="center" vertical="center"/>
    </xf>
    <xf numFmtId="0" fontId="22" fillId="13" borderId="2" xfId="0" applyFont="1" applyFill="1" applyBorder="1" applyAlignment="1">
      <alignment horizontal="left" vertical="center"/>
    </xf>
    <xf numFmtId="0" fontId="22" fillId="13" borderId="0" xfId="0" applyFont="1" applyFill="1" applyAlignment="1">
      <alignment horizontal="left" vertical="center"/>
    </xf>
    <xf numFmtId="0" fontId="22" fillId="13" borderId="9" xfId="0" applyFont="1" applyFill="1" applyBorder="1" applyAlignment="1">
      <alignment horizontal="left" vertical="center"/>
    </xf>
    <xf numFmtId="0" fontId="22" fillId="0" borderId="79" xfId="0" applyFont="1" applyBorder="1" applyAlignment="1">
      <alignment horizontal="center" vertical="center"/>
    </xf>
    <xf numFmtId="0" fontId="22" fillId="0" borderId="79" xfId="0" applyFont="1" applyBorder="1" applyAlignment="1">
      <alignment vertical="center"/>
    </xf>
    <xf numFmtId="1" fontId="22" fillId="0" borderId="79" xfId="61" applyNumberFormat="1" applyFont="1" applyFill="1" applyBorder="1" applyAlignment="1">
      <alignment horizontal="center" vertical="center"/>
    </xf>
    <xf numFmtId="10" fontId="22" fillId="0" borderId="79" xfId="61" applyNumberFormat="1" applyFont="1" applyFill="1" applyBorder="1" applyAlignment="1">
      <alignment horizontal="center" vertical="center"/>
    </xf>
    <xf numFmtId="9" fontId="22" fillId="0" borderId="79" xfId="61" applyFont="1" applyFill="1" applyBorder="1" applyAlignment="1">
      <alignment horizontal="center" vertical="center"/>
    </xf>
    <xf numFmtId="42" fontId="22" fillId="0" borderId="79" xfId="67" applyFont="1" applyFill="1" applyBorder="1" applyAlignment="1">
      <alignment horizontal="center" vertical="center"/>
    </xf>
    <xf numFmtId="42" fontId="22" fillId="0" borderId="79" xfId="67" applyFont="1" applyFill="1" applyBorder="1" applyAlignment="1">
      <alignment vertical="center"/>
    </xf>
    <xf numFmtId="189" fontId="22" fillId="0" borderId="0" xfId="0" applyNumberFormat="1" applyFont="1" applyAlignment="1">
      <alignment vertical="center"/>
    </xf>
    <xf numFmtId="190" fontId="22" fillId="0" borderId="0" xfId="0" applyNumberFormat="1" applyFont="1" applyAlignment="1">
      <alignment vertical="center"/>
    </xf>
    <xf numFmtId="0" fontId="24" fillId="19" borderId="80" xfId="0" applyFont="1" applyFill="1" applyBorder="1" applyAlignment="1">
      <alignment horizontal="right" vertical="center"/>
    </xf>
    <xf numFmtId="181" fontId="24" fillId="19" borderId="80" xfId="61" applyNumberFormat="1" applyFont="1" applyFill="1" applyBorder="1" applyAlignment="1">
      <alignment horizontal="center" vertical="center"/>
    </xf>
    <xf numFmtId="0" fontId="22" fillId="0" borderId="77" xfId="0" applyFont="1" applyBorder="1" applyAlignment="1">
      <alignment vertical="center"/>
    </xf>
    <xf numFmtId="0" fontId="9" fillId="0" borderId="0" xfId="9" applyFont="1" applyAlignment="1">
      <alignment vertical="center"/>
    </xf>
    <xf numFmtId="0" fontId="1" fillId="0" borderId="79" xfId="9" applyBorder="1" applyAlignment="1">
      <alignment horizontal="center" vertical="center"/>
    </xf>
    <xf numFmtId="0" fontId="1" fillId="0" borderId="79" xfId="9" applyBorder="1" applyAlignment="1">
      <alignment vertical="center" wrapText="1"/>
    </xf>
    <xf numFmtId="1" fontId="0" fillId="0" borderId="79" xfId="15" applyNumberFormat="1" applyFont="1" applyBorder="1" applyAlignment="1">
      <alignment horizontal="center" vertical="center"/>
    </xf>
    <xf numFmtId="10" fontId="0" fillId="0" borderId="79" xfId="15" applyNumberFormat="1" applyFont="1" applyBorder="1" applyAlignment="1">
      <alignment horizontal="center" vertical="center"/>
    </xf>
    <xf numFmtId="42" fontId="0" fillId="0" borderId="79" xfId="101" applyFont="1" applyBorder="1" applyAlignment="1">
      <alignment horizontal="center" vertical="center"/>
    </xf>
    <xf numFmtId="42" fontId="0" fillId="0" borderId="79" xfId="101" applyFont="1" applyBorder="1" applyAlignment="1">
      <alignment vertical="center"/>
    </xf>
    <xf numFmtId="0" fontId="22" fillId="13" borderId="10" xfId="0" applyFont="1" applyFill="1" applyBorder="1" applyAlignment="1">
      <alignment horizontal="center" vertical="center"/>
    </xf>
    <xf numFmtId="0" fontId="22" fillId="13" borderId="10" xfId="0" applyFont="1" applyFill="1" applyBorder="1" applyAlignment="1">
      <alignment horizontal="left" vertical="center"/>
    </xf>
    <xf numFmtId="0" fontId="22" fillId="0" borderId="79" xfId="0" applyFont="1" applyBorder="1" applyAlignment="1">
      <alignment vertical="center" wrapText="1"/>
    </xf>
    <xf numFmtId="182" fontId="22" fillId="0" borderId="79" xfId="61" applyNumberFormat="1" applyFont="1" applyFill="1" applyBorder="1" applyAlignment="1">
      <alignment horizontal="center" vertical="center"/>
    </xf>
    <xf numFmtId="0" fontId="24" fillId="19" borderId="81" xfId="0" applyFont="1" applyFill="1" applyBorder="1" applyAlignment="1">
      <alignment horizontal="right" vertical="center"/>
    </xf>
    <xf numFmtId="0" fontId="24" fillId="19" borderId="3" xfId="0" applyFont="1" applyFill="1" applyBorder="1" applyAlignment="1">
      <alignment horizontal="right" vertical="center"/>
    </xf>
    <xf numFmtId="0" fontId="24" fillId="19" borderId="82" xfId="0" applyFont="1" applyFill="1" applyBorder="1" applyAlignment="1">
      <alignment horizontal="right" vertical="center"/>
    </xf>
    <xf numFmtId="181" fontId="24" fillId="19" borderId="11" xfId="61" applyNumberFormat="1" applyFont="1" applyFill="1" applyBorder="1" applyAlignment="1">
      <alignment horizontal="center" vertical="center"/>
    </xf>
    <xf numFmtId="44" fontId="22" fillId="0" borderId="0" xfId="0" applyNumberFormat="1" applyFont="1" applyAlignment="1">
      <alignment vertical="center"/>
    </xf>
    <xf numFmtId="181" fontId="22" fillId="0" borderId="0" xfId="0" applyNumberFormat="1" applyFont="1" applyAlignment="1">
      <alignment vertical="center"/>
    </xf>
    <xf numFmtId="0" fontId="22" fillId="0" borderId="0" xfId="0" applyFont="1" applyAlignment="1">
      <alignment horizontal="center" vertical="center"/>
    </xf>
    <xf numFmtId="0" fontId="22" fillId="13" borderId="4" xfId="0" applyFont="1" applyFill="1" applyBorder="1" applyAlignment="1">
      <alignment horizontal="center" vertical="center"/>
    </xf>
    <xf numFmtId="0" fontId="22" fillId="13" borderId="5" xfId="0" applyFont="1" applyFill="1" applyBorder="1" applyAlignment="1">
      <alignment horizontal="left" vertical="center"/>
    </xf>
    <xf numFmtId="0" fontId="22" fillId="13" borderId="6" xfId="0" applyFont="1" applyFill="1" applyBorder="1" applyAlignment="1">
      <alignment horizontal="left" vertical="center"/>
    </xf>
    <xf numFmtId="0" fontId="22" fillId="13" borderId="6" xfId="0" applyFont="1" applyFill="1" applyBorder="1" applyAlignment="1">
      <alignment horizontal="left" vertical="center"/>
    </xf>
    <xf numFmtId="9" fontId="22" fillId="13" borderId="7" xfId="61" applyFont="1" applyFill="1" applyBorder="1" applyAlignment="1">
      <alignment horizontal="center" vertical="center"/>
    </xf>
    <xf numFmtId="174" fontId="22" fillId="13" borderId="4" xfId="67" applyNumberFormat="1" applyFont="1" applyFill="1" applyBorder="1" applyAlignment="1">
      <alignment vertical="center"/>
    </xf>
    <xf numFmtId="42" fontId="22" fillId="0" borderId="0" xfId="67" applyFont="1" applyAlignment="1">
      <alignment vertical="center"/>
    </xf>
    <xf numFmtId="0" fontId="24" fillId="13" borderId="5" xfId="0" applyFont="1" applyFill="1" applyBorder="1" applyAlignment="1">
      <alignment horizontal="center" vertical="center"/>
    </xf>
    <xf numFmtId="0" fontId="24" fillId="13" borderId="6" xfId="0" applyFont="1" applyFill="1" applyBorder="1" applyAlignment="1">
      <alignment horizontal="center" vertical="center"/>
    </xf>
    <xf numFmtId="0" fontId="24" fillId="13" borderId="7" xfId="0" applyFont="1" applyFill="1" applyBorder="1" applyAlignment="1">
      <alignment horizontal="center" vertical="center"/>
    </xf>
    <xf numFmtId="0" fontId="24" fillId="13" borderId="7" xfId="0" applyFont="1" applyFill="1" applyBorder="1" applyAlignment="1">
      <alignment horizontal="center" vertical="center"/>
    </xf>
    <xf numFmtId="10" fontId="24" fillId="13" borderId="4" xfId="61" applyNumberFormat="1" applyFont="1" applyFill="1" applyBorder="1" applyAlignment="1">
      <alignment horizontal="center" vertical="center"/>
    </xf>
    <xf numFmtId="166" fontId="24" fillId="13" borderId="4" xfId="61" applyNumberFormat="1" applyFont="1" applyFill="1" applyBorder="1" applyAlignment="1">
      <alignment horizontal="center" vertical="center"/>
    </xf>
    <xf numFmtId="9" fontId="22" fillId="0" borderId="0" xfId="0" applyNumberFormat="1" applyFont="1" applyAlignment="1">
      <alignment vertical="center"/>
    </xf>
    <xf numFmtId="0" fontId="24" fillId="0" borderId="0" xfId="0" applyFont="1" applyAlignment="1">
      <alignment horizontal="center" vertical="center"/>
    </xf>
    <xf numFmtId="49" fontId="21" fillId="14" borderId="1" xfId="0" applyNumberFormat="1" applyFont="1" applyFill="1" applyBorder="1" applyAlignment="1">
      <alignment horizontal="center" vertical="center" wrapText="1"/>
    </xf>
    <xf numFmtId="39" fontId="5" fillId="17" borderId="4" xfId="9" applyNumberFormat="1" applyFont="1" applyFill="1" applyBorder="1" applyAlignment="1">
      <alignment horizontal="center" vertical="center" wrapText="1"/>
    </xf>
    <xf numFmtId="0" fontId="5" fillId="17" borderId="4" xfId="9" applyFont="1" applyFill="1" applyBorder="1" applyAlignment="1">
      <alignment horizontal="center" vertical="center" wrapText="1"/>
    </xf>
    <xf numFmtId="0" fontId="1" fillId="0" borderId="0" xfId="9"/>
    <xf numFmtId="0" fontId="2" fillId="0" borderId="0" xfId="9" applyFont="1" applyAlignment="1">
      <alignment horizontal="center" wrapText="1"/>
    </xf>
    <xf numFmtId="0" fontId="5" fillId="17" borderId="4" xfId="9" applyFont="1" applyFill="1" applyBorder="1" applyAlignment="1">
      <alignment horizontal="center" vertical="center"/>
    </xf>
    <xf numFmtId="0" fontId="2" fillId="0" borderId="0" xfId="9" applyFont="1" applyAlignment="1">
      <alignment horizontal="center" vertical="center" wrapText="1"/>
    </xf>
    <xf numFmtId="0" fontId="8" fillId="17" borderId="4" xfId="9" applyFont="1" applyFill="1" applyBorder="1" applyAlignment="1">
      <alignment horizontal="center"/>
    </xf>
    <xf numFmtId="0" fontId="8" fillId="17" borderId="4" xfId="9" applyFont="1" applyFill="1" applyBorder="1"/>
    <xf numFmtId="0" fontId="8" fillId="18" borderId="4" xfId="9" applyFont="1" applyFill="1" applyBorder="1" applyAlignment="1">
      <alignment horizontal="center"/>
    </xf>
    <xf numFmtId="0" fontId="8" fillId="18" borderId="4" xfId="9" applyFont="1" applyFill="1" applyBorder="1" applyAlignment="1">
      <alignment horizontal="left"/>
    </xf>
    <xf numFmtId="0" fontId="1" fillId="0" borderId="4" xfId="9" applyBorder="1" applyAlignment="1">
      <alignment horizontal="center"/>
    </xf>
    <xf numFmtId="0" fontId="1" fillId="0" borderId="4" xfId="9" applyBorder="1"/>
    <xf numFmtId="10" fontId="1" fillId="0" borderId="4" xfId="9" applyNumberFormat="1" applyBorder="1" applyAlignment="1">
      <alignment horizontal="center"/>
    </xf>
    <xf numFmtId="0" fontId="5" fillId="17" borderId="4" xfId="9" applyFont="1" applyFill="1" applyBorder="1" applyAlignment="1">
      <alignment horizontal="right" vertical="center"/>
    </xf>
    <xf numFmtId="10" fontId="5" fillId="17" borderId="4" xfId="15" applyNumberFormat="1" applyFont="1" applyFill="1" applyBorder="1" applyAlignment="1">
      <alignment horizontal="center" vertical="center"/>
    </xf>
    <xf numFmtId="0" fontId="2" fillId="0" borderId="0" xfId="9" applyFont="1" applyAlignment="1">
      <alignment horizontal="center"/>
    </xf>
    <xf numFmtId="10" fontId="0" fillId="0" borderId="4" xfId="15" applyNumberFormat="1" applyFont="1" applyBorder="1" applyAlignment="1">
      <alignment horizontal="center"/>
    </xf>
    <xf numFmtId="0" fontId="2" fillId="0" borderId="4" xfId="9" applyFont="1" applyBorder="1" applyAlignment="1">
      <alignment horizontal="right"/>
    </xf>
    <xf numFmtId="10" fontId="2" fillId="0" borderId="4" xfId="15" applyNumberFormat="1" applyFont="1" applyBorder="1" applyAlignment="1">
      <alignment horizontal="center"/>
    </xf>
    <xf numFmtId="10" fontId="2" fillId="0" borderId="4" xfId="15" applyNumberFormat="1" applyFont="1" applyFill="1" applyBorder="1" applyAlignment="1">
      <alignment horizontal="center"/>
    </xf>
    <xf numFmtId="0" fontId="2" fillId="0" borderId="0" xfId="9" applyFont="1" applyAlignment="1">
      <alignment horizontal="center" vertical="center"/>
    </xf>
    <xf numFmtId="10" fontId="2" fillId="2" borderId="3" xfId="15" applyNumberFormat="1" applyFont="1" applyFill="1" applyBorder="1" applyAlignment="1">
      <alignment horizontal="center" vertical="center"/>
    </xf>
    <xf numFmtId="0" fontId="2" fillId="0" borderId="3" xfId="9" applyFont="1" applyBorder="1" applyAlignment="1">
      <alignment horizontal="center" vertical="center" wrapText="1"/>
    </xf>
    <xf numFmtId="0" fontId="8" fillId="18" borderId="5" xfId="9" applyFont="1" applyFill="1" applyBorder="1" applyAlignment="1">
      <alignment horizontal="left"/>
    </xf>
    <xf numFmtId="0" fontId="8" fillId="18" borderId="7" xfId="9" applyFont="1" applyFill="1" applyBorder="1" applyAlignment="1">
      <alignment horizontal="left"/>
    </xf>
    <xf numFmtId="0" fontId="5" fillId="17" borderId="5" xfId="9" applyFont="1" applyFill="1" applyBorder="1" applyAlignment="1">
      <alignment horizontal="right" vertical="center"/>
    </xf>
    <xf numFmtId="0" fontId="5" fillId="17" borderId="7" xfId="9" applyFont="1" applyFill="1" applyBorder="1" applyAlignment="1">
      <alignment horizontal="right" vertical="center"/>
    </xf>
    <xf numFmtId="10" fontId="0" fillId="0" borderId="4" xfId="15" applyNumberFormat="1" applyFont="1" applyFill="1" applyBorder="1" applyAlignment="1">
      <alignment horizontal="center"/>
    </xf>
    <xf numFmtId="10" fontId="5" fillId="2" borderId="4" xfId="15" applyNumberFormat="1" applyFont="1" applyFill="1" applyBorder="1" applyAlignment="1">
      <alignment horizontal="center" vertical="center"/>
    </xf>
    <xf numFmtId="0" fontId="1" fillId="0" borderId="0" xfId="9" applyAlignment="1">
      <alignment horizontal="left" vertical="center" wrapText="1"/>
    </xf>
    <xf numFmtId="0" fontId="21" fillId="0" borderId="1" xfId="0" applyNumberFormat="1" applyFont="1" applyBorder="1" applyAlignment="1">
      <alignment horizontal="center" vertical="center" wrapText="1"/>
    </xf>
  </cellXfs>
  <cellStyles count="885">
    <cellStyle name="Millares" xfId="104" builtinId="3"/>
    <cellStyle name="Millares [0] 2" xfId="161" xr:uid="{00000000-0005-0000-0000-000001000000}"/>
    <cellStyle name="Millares [0] 2 2" xfId="238" xr:uid="{00000000-0005-0000-0000-000002000000}"/>
    <cellStyle name="Millares [0] 2 2 2" xfId="555" xr:uid="{00000000-0005-0000-0000-000003000000}"/>
    <cellStyle name="Millares [0] 2 2 3" xfId="701" xr:uid="{00000000-0005-0000-0000-000004000000}"/>
    <cellStyle name="Millares [0] 2 2 4" xfId="415" xr:uid="{00000000-0005-0000-0000-000005000000}"/>
    <cellStyle name="Millares [0] 2 2 5" xfId="850" xr:uid="{00000000-0005-0000-0000-000006000000}"/>
    <cellStyle name="Millares [0] 2 3" xfId="481" xr:uid="{00000000-0005-0000-0000-000007000000}"/>
    <cellStyle name="Millares [0] 2 4" xfId="627" xr:uid="{00000000-0005-0000-0000-000008000000}"/>
    <cellStyle name="Millares [0] 2 5" xfId="340" xr:uid="{00000000-0005-0000-0000-000009000000}"/>
    <cellStyle name="Millares [0] 2 6" xfId="776" xr:uid="{00000000-0005-0000-0000-00000A000000}"/>
    <cellStyle name="Millares [0] 3" xfId="152" xr:uid="{00000000-0005-0000-0000-00000B000000}"/>
    <cellStyle name="Millares [0] 3 2" xfId="229" xr:uid="{00000000-0005-0000-0000-00000C000000}"/>
    <cellStyle name="Millares [0] 3 2 2" xfId="546" xr:uid="{00000000-0005-0000-0000-00000D000000}"/>
    <cellStyle name="Millares [0] 3 2 3" xfId="692" xr:uid="{00000000-0005-0000-0000-00000E000000}"/>
    <cellStyle name="Millares [0] 3 2 4" xfId="406" xr:uid="{00000000-0005-0000-0000-00000F000000}"/>
    <cellStyle name="Millares [0] 3 2 5" xfId="841" xr:uid="{00000000-0005-0000-0000-000010000000}"/>
    <cellStyle name="Millares [0] 3 3" xfId="472" xr:uid="{00000000-0005-0000-0000-000011000000}"/>
    <cellStyle name="Millares [0] 3 4" xfId="618" xr:uid="{00000000-0005-0000-0000-000012000000}"/>
    <cellStyle name="Millares [0] 3 5" xfId="331" xr:uid="{00000000-0005-0000-0000-000013000000}"/>
    <cellStyle name="Millares [0] 3 6" xfId="767" xr:uid="{00000000-0005-0000-0000-000014000000}"/>
    <cellStyle name="Millares 10" xfId="186" xr:uid="{00000000-0005-0000-0000-000015000000}"/>
    <cellStyle name="Millares 10 2" xfId="503" xr:uid="{00000000-0005-0000-0000-000016000000}"/>
    <cellStyle name="Millares 10 3" xfId="649" xr:uid="{00000000-0005-0000-0000-000017000000}"/>
    <cellStyle name="Millares 10 4" xfId="363" xr:uid="{00000000-0005-0000-0000-000018000000}"/>
    <cellStyle name="Millares 10 5" xfId="798" xr:uid="{00000000-0005-0000-0000-000019000000}"/>
    <cellStyle name="Millares 11" xfId="270" xr:uid="{00000000-0005-0000-0000-00001A000000}"/>
    <cellStyle name="Millares 12" xfId="274" xr:uid="{00000000-0005-0000-0000-00001B000000}"/>
    <cellStyle name="Millares 13" xfId="258" xr:uid="{00000000-0005-0000-0000-00001C000000}"/>
    <cellStyle name="Millares 14" xfId="250" xr:uid="{00000000-0005-0000-0000-00001D000000}"/>
    <cellStyle name="Millares 15" xfId="272" xr:uid="{00000000-0005-0000-0000-00001E000000}"/>
    <cellStyle name="Millares 16" xfId="288" xr:uid="{00000000-0005-0000-0000-00001F000000}"/>
    <cellStyle name="Millares 17" xfId="275" xr:uid="{00000000-0005-0000-0000-000020000000}"/>
    <cellStyle name="Millares 18" xfId="276" xr:uid="{00000000-0005-0000-0000-000021000000}"/>
    <cellStyle name="Millares 19" xfId="419" xr:uid="{00000000-0005-0000-0000-000022000000}"/>
    <cellStyle name="Millares 2" xfId="12" xr:uid="{00000000-0005-0000-0000-000023000000}"/>
    <cellStyle name="Millares 2 10" xfId="706" xr:uid="{00000000-0005-0000-0000-000024000000}"/>
    <cellStyle name="Millares 2 11" xfId="865" xr:uid="{00000000-0005-0000-0000-000025000000}"/>
    <cellStyle name="Millares 2 2" xfId="28" xr:uid="{00000000-0005-0000-0000-000026000000}"/>
    <cellStyle name="Millares 2 2 2" xfId="90" xr:uid="{00000000-0005-0000-0000-000027000000}"/>
    <cellStyle name="Millares 2 2 2 10" xfId="863" xr:uid="{00000000-0005-0000-0000-000028000000}"/>
    <cellStyle name="Millares 2 2 2 2" xfId="120" xr:uid="{00000000-0005-0000-0000-000029000000}"/>
    <cellStyle name="Millares 2 2 2 2 2" xfId="202" xr:uid="{00000000-0005-0000-0000-00002A000000}"/>
    <cellStyle name="Millares 2 2 2 2 2 2" xfId="519" xr:uid="{00000000-0005-0000-0000-00002B000000}"/>
    <cellStyle name="Millares 2 2 2 2 2 3" xfId="665" xr:uid="{00000000-0005-0000-0000-00002C000000}"/>
    <cellStyle name="Millares 2 2 2 2 2 4" xfId="379" xr:uid="{00000000-0005-0000-0000-00002D000000}"/>
    <cellStyle name="Millares 2 2 2 2 2 5" xfId="814" xr:uid="{00000000-0005-0000-0000-00002E000000}"/>
    <cellStyle name="Millares 2 2 2 2 3" xfId="445" xr:uid="{00000000-0005-0000-0000-00002F000000}"/>
    <cellStyle name="Millares 2 2 2 2 4" xfId="591" xr:uid="{00000000-0005-0000-0000-000030000000}"/>
    <cellStyle name="Millares 2 2 2 2 5" xfId="304" xr:uid="{00000000-0005-0000-0000-000031000000}"/>
    <cellStyle name="Millares 2 2 2 2 6" xfId="740" xr:uid="{00000000-0005-0000-0000-000032000000}"/>
    <cellStyle name="Millares 2 2 2 3" xfId="153" xr:uid="{00000000-0005-0000-0000-000033000000}"/>
    <cellStyle name="Millares 2 2 2 3 2" xfId="230" xr:uid="{00000000-0005-0000-0000-000034000000}"/>
    <cellStyle name="Millares 2 2 2 3 2 2" xfId="547" xr:uid="{00000000-0005-0000-0000-000035000000}"/>
    <cellStyle name="Millares 2 2 2 3 2 3" xfId="693" xr:uid="{00000000-0005-0000-0000-000036000000}"/>
    <cellStyle name="Millares 2 2 2 3 2 4" xfId="407" xr:uid="{00000000-0005-0000-0000-000037000000}"/>
    <cellStyle name="Millares 2 2 2 3 2 5" xfId="842" xr:uid="{00000000-0005-0000-0000-000038000000}"/>
    <cellStyle name="Millares 2 2 2 3 3" xfId="473" xr:uid="{00000000-0005-0000-0000-000039000000}"/>
    <cellStyle name="Millares 2 2 2 3 4" xfId="619" xr:uid="{00000000-0005-0000-0000-00003A000000}"/>
    <cellStyle name="Millares 2 2 2 3 5" xfId="332" xr:uid="{00000000-0005-0000-0000-00003B000000}"/>
    <cellStyle name="Millares 2 2 2 3 6" xfId="768" xr:uid="{00000000-0005-0000-0000-00003C000000}"/>
    <cellStyle name="Millares 2 2 2 4" xfId="179" xr:uid="{00000000-0005-0000-0000-00003D000000}"/>
    <cellStyle name="Millares 2 2 2 4 2" xfId="496" xr:uid="{00000000-0005-0000-0000-00003E000000}"/>
    <cellStyle name="Millares 2 2 2 4 3" xfId="642" xr:uid="{00000000-0005-0000-0000-00003F000000}"/>
    <cellStyle name="Millares 2 2 2 4 4" xfId="356" xr:uid="{00000000-0005-0000-0000-000040000000}"/>
    <cellStyle name="Millares 2 2 2 4 5" xfId="791" xr:uid="{00000000-0005-0000-0000-000041000000}"/>
    <cellStyle name="Millares 2 2 2 5" xfId="423" xr:uid="{00000000-0005-0000-0000-000042000000}"/>
    <cellStyle name="Millares 2 2 2 6" xfId="569" xr:uid="{00000000-0005-0000-0000-000043000000}"/>
    <cellStyle name="Millares 2 2 2 7" xfId="281" xr:uid="{00000000-0005-0000-0000-000044000000}"/>
    <cellStyle name="Millares 2 2 2 8" xfId="717" xr:uid="{00000000-0005-0000-0000-000045000000}"/>
    <cellStyle name="Millares 2 2 2 9" xfId="859" xr:uid="{00000000-0005-0000-0000-000046000000}"/>
    <cellStyle name="Millares 2 2 3" xfId="109" xr:uid="{00000000-0005-0000-0000-000047000000}"/>
    <cellStyle name="Millares 2 2 3 2" xfId="191" xr:uid="{00000000-0005-0000-0000-000048000000}"/>
    <cellStyle name="Millares 2 2 3 2 2" xfId="508" xr:uid="{00000000-0005-0000-0000-000049000000}"/>
    <cellStyle name="Millares 2 2 3 2 3" xfId="654" xr:uid="{00000000-0005-0000-0000-00004A000000}"/>
    <cellStyle name="Millares 2 2 3 2 4" xfId="368" xr:uid="{00000000-0005-0000-0000-00004B000000}"/>
    <cellStyle name="Millares 2 2 3 2 5" xfId="803" xr:uid="{00000000-0005-0000-0000-00004C000000}"/>
    <cellStyle name="Millares 2 2 3 3" xfId="434" xr:uid="{00000000-0005-0000-0000-00004D000000}"/>
    <cellStyle name="Millares 2 2 3 4" xfId="580" xr:uid="{00000000-0005-0000-0000-00004E000000}"/>
    <cellStyle name="Millares 2 2 3 5" xfId="293" xr:uid="{00000000-0005-0000-0000-00004F000000}"/>
    <cellStyle name="Millares 2 2 3 6" xfId="729" xr:uid="{00000000-0005-0000-0000-000050000000}"/>
    <cellStyle name="Millares 2 2 4" xfId="136" xr:uid="{00000000-0005-0000-0000-000051000000}"/>
    <cellStyle name="Millares 2 2 4 2" xfId="217" xr:uid="{00000000-0005-0000-0000-000052000000}"/>
    <cellStyle name="Millares 2 2 4 2 2" xfId="534" xr:uid="{00000000-0005-0000-0000-000053000000}"/>
    <cellStyle name="Millares 2 2 4 2 3" xfId="680" xr:uid="{00000000-0005-0000-0000-000054000000}"/>
    <cellStyle name="Millares 2 2 4 2 4" xfId="394" xr:uid="{00000000-0005-0000-0000-000055000000}"/>
    <cellStyle name="Millares 2 2 4 2 5" xfId="829" xr:uid="{00000000-0005-0000-0000-000056000000}"/>
    <cellStyle name="Millares 2 2 4 3" xfId="460" xr:uid="{00000000-0005-0000-0000-000057000000}"/>
    <cellStyle name="Millares 2 2 4 4" xfId="606" xr:uid="{00000000-0005-0000-0000-000058000000}"/>
    <cellStyle name="Millares 2 2 4 5" xfId="319" xr:uid="{00000000-0005-0000-0000-000059000000}"/>
    <cellStyle name="Millares 2 2 4 6" xfId="755" xr:uid="{00000000-0005-0000-0000-00005A000000}"/>
    <cellStyle name="Millares 2 2 5" xfId="170" xr:uid="{00000000-0005-0000-0000-00005B000000}"/>
    <cellStyle name="Millares 2 2 5 2" xfId="487" xr:uid="{00000000-0005-0000-0000-00005C000000}"/>
    <cellStyle name="Millares 2 2 5 3" xfId="633" xr:uid="{00000000-0005-0000-0000-00005D000000}"/>
    <cellStyle name="Millares 2 2 5 4" xfId="347" xr:uid="{00000000-0005-0000-0000-00005E000000}"/>
    <cellStyle name="Millares 2 2 5 5" xfId="782" xr:uid="{00000000-0005-0000-0000-00005F000000}"/>
    <cellStyle name="Millares 2 2 6" xfId="251" xr:uid="{00000000-0005-0000-0000-000060000000}"/>
    <cellStyle name="Millares 2 2 7" xfId="560" xr:uid="{00000000-0005-0000-0000-000061000000}"/>
    <cellStyle name="Millares 2 2 8" xfId="708" xr:uid="{00000000-0005-0000-0000-000062000000}"/>
    <cellStyle name="Millares 2 3" xfId="29" xr:uid="{00000000-0005-0000-0000-000063000000}"/>
    <cellStyle name="Millares 2 3 2" xfId="91" xr:uid="{00000000-0005-0000-0000-000064000000}"/>
    <cellStyle name="Millares 2 3 2 2" xfId="121" xr:uid="{00000000-0005-0000-0000-000065000000}"/>
    <cellStyle name="Millares 2 3 2 2 2" xfId="203" xr:uid="{00000000-0005-0000-0000-000066000000}"/>
    <cellStyle name="Millares 2 3 2 2 2 2" xfId="520" xr:uid="{00000000-0005-0000-0000-000067000000}"/>
    <cellStyle name="Millares 2 3 2 2 2 3" xfId="666" xr:uid="{00000000-0005-0000-0000-000068000000}"/>
    <cellStyle name="Millares 2 3 2 2 2 4" xfId="380" xr:uid="{00000000-0005-0000-0000-000069000000}"/>
    <cellStyle name="Millares 2 3 2 2 2 5" xfId="815" xr:uid="{00000000-0005-0000-0000-00006A000000}"/>
    <cellStyle name="Millares 2 3 2 2 3" xfId="446" xr:uid="{00000000-0005-0000-0000-00006B000000}"/>
    <cellStyle name="Millares 2 3 2 2 4" xfId="592" xr:uid="{00000000-0005-0000-0000-00006C000000}"/>
    <cellStyle name="Millares 2 3 2 2 5" xfId="305" xr:uid="{00000000-0005-0000-0000-00006D000000}"/>
    <cellStyle name="Millares 2 3 2 2 6" xfId="741" xr:uid="{00000000-0005-0000-0000-00006E000000}"/>
    <cellStyle name="Millares 2 3 2 3" xfId="154" xr:uid="{00000000-0005-0000-0000-00006F000000}"/>
    <cellStyle name="Millares 2 3 2 3 2" xfId="231" xr:uid="{00000000-0005-0000-0000-000070000000}"/>
    <cellStyle name="Millares 2 3 2 3 2 2" xfId="548" xr:uid="{00000000-0005-0000-0000-000071000000}"/>
    <cellStyle name="Millares 2 3 2 3 2 3" xfId="694" xr:uid="{00000000-0005-0000-0000-000072000000}"/>
    <cellStyle name="Millares 2 3 2 3 2 4" xfId="408" xr:uid="{00000000-0005-0000-0000-000073000000}"/>
    <cellStyle name="Millares 2 3 2 3 2 5" xfId="843" xr:uid="{00000000-0005-0000-0000-000074000000}"/>
    <cellStyle name="Millares 2 3 2 3 3" xfId="474" xr:uid="{00000000-0005-0000-0000-000075000000}"/>
    <cellStyle name="Millares 2 3 2 3 4" xfId="620" xr:uid="{00000000-0005-0000-0000-000076000000}"/>
    <cellStyle name="Millares 2 3 2 3 5" xfId="333" xr:uid="{00000000-0005-0000-0000-000077000000}"/>
    <cellStyle name="Millares 2 3 2 3 6" xfId="769" xr:uid="{00000000-0005-0000-0000-000078000000}"/>
    <cellStyle name="Millares 2 3 2 4" xfId="180" xr:uid="{00000000-0005-0000-0000-000079000000}"/>
    <cellStyle name="Millares 2 3 2 4 2" xfId="497" xr:uid="{00000000-0005-0000-0000-00007A000000}"/>
    <cellStyle name="Millares 2 3 2 4 3" xfId="643" xr:uid="{00000000-0005-0000-0000-00007B000000}"/>
    <cellStyle name="Millares 2 3 2 4 4" xfId="357" xr:uid="{00000000-0005-0000-0000-00007C000000}"/>
    <cellStyle name="Millares 2 3 2 4 5" xfId="792" xr:uid="{00000000-0005-0000-0000-00007D000000}"/>
    <cellStyle name="Millares 2 3 2 5" xfId="424" xr:uid="{00000000-0005-0000-0000-00007E000000}"/>
    <cellStyle name="Millares 2 3 2 6" xfId="570" xr:uid="{00000000-0005-0000-0000-00007F000000}"/>
    <cellStyle name="Millares 2 3 2 7" xfId="282" xr:uid="{00000000-0005-0000-0000-000080000000}"/>
    <cellStyle name="Millares 2 3 2 8" xfId="718" xr:uid="{00000000-0005-0000-0000-000081000000}"/>
    <cellStyle name="Millares 2 3 3" xfId="110" xr:uid="{00000000-0005-0000-0000-000082000000}"/>
    <cellStyle name="Millares 2 3 3 2" xfId="192" xr:uid="{00000000-0005-0000-0000-000083000000}"/>
    <cellStyle name="Millares 2 3 3 2 2" xfId="509" xr:uid="{00000000-0005-0000-0000-000084000000}"/>
    <cellStyle name="Millares 2 3 3 2 3" xfId="655" xr:uid="{00000000-0005-0000-0000-000085000000}"/>
    <cellStyle name="Millares 2 3 3 2 4" xfId="369" xr:uid="{00000000-0005-0000-0000-000086000000}"/>
    <cellStyle name="Millares 2 3 3 2 5" xfId="804" xr:uid="{00000000-0005-0000-0000-000087000000}"/>
    <cellStyle name="Millares 2 3 3 3" xfId="435" xr:uid="{00000000-0005-0000-0000-000088000000}"/>
    <cellStyle name="Millares 2 3 3 4" xfId="581" xr:uid="{00000000-0005-0000-0000-000089000000}"/>
    <cellStyle name="Millares 2 3 3 5" xfId="294" xr:uid="{00000000-0005-0000-0000-00008A000000}"/>
    <cellStyle name="Millares 2 3 3 6" xfId="730" xr:uid="{00000000-0005-0000-0000-00008B000000}"/>
    <cellStyle name="Millares 2 3 4" xfId="137" xr:uid="{00000000-0005-0000-0000-00008C000000}"/>
    <cellStyle name="Millares 2 3 4 2" xfId="218" xr:uid="{00000000-0005-0000-0000-00008D000000}"/>
    <cellStyle name="Millares 2 3 4 2 2" xfId="535" xr:uid="{00000000-0005-0000-0000-00008E000000}"/>
    <cellStyle name="Millares 2 3 4 2 3" xfId="681" xr:uid="{00000000-0005-0000-0000-00008F000000}"/>
    <cellStyle name="Millares 2 3 4 2 4" xfId="395" xr:uid="{00000000-0005-0000-0000-000090000000}"/>
    <cellStyle name="Millares 2 3 4 2 5" xfId="830" xr:uid="{00000000-0005-0000-0000-000091000000}"/>
    <cellStyle name="Millares 2 3 4 3" xfId="461" xr:uid="{00000000-0005-0000-0000-000092000000}"/>
    <cellStyle name="Millares 2 3 4 4" xfId="607" xr:uid="{00000000-0005-0000-0000-000093000000}"/>
    <cellStyle name="Millares 2 3 4 5" xfId="320" xr:uid="{00000000-0005-0000-0000-000094000000}"/>
    <cellStyle name="Millares 2 3 4 6" xfId="756" xr:uid="{00000000-0005-0000-0000-000095000000}"/>
    <cellStyle name="Millares 2 3 5" xfId="171" xr:uid="{00000000-0005-0000-0000-000096000000}"/>
    <cellStyle name="Millares 2 3 5 2" xfId="488" xr:uid="{00000000-0005-0000-0000-000097000000}"/>
    <cellStyle name="Millares 2 3 5 3" xfId="634" xr:uid="{00000000-0005-0000-0000-000098000000}"/>
    <cellStyle name="Millares 2 3 5 4" xfId="348" xr:uid="{00000000-0005-0000-0000-000099000000}"/>
    <cellStyle name="Millares 2 3 5 5" xfId="783" xr:uid="{00000000-0005-0000-0000-00009A000000}"/>
    <cellStyle name="Millares 2 3 6" xfId="252" xr:uid="{00000000-0005-0000-0000-00009B000000}"/>
    <cellStyle name="Millares 2 3 7" xfId="561" xr:uid="{00000000-0005-0000-0000-00009C000000}"/>
    <cellStyle name="Millares 2 3 8" xfId="709" xr:uid="{00000000-0005-0000-0000-00009D000000}"/>
    <cellStyle name="Millares 2 4" xfId="87" xr:uid="{00000000-0005-0000-0000-00009E000000}"/>
    <cellStyle name="Millares 2 4 2" xfId="118" xr:uid="{00000000-0005-0000-0000-00009F000000}"/>
    <cellStyle name="Millares 2 4 2 2" xfId="200" xr:uid="{00000000-0005-0000-0000-0000A0000000}"/>
    <cellStyle name="Millares 2 4 2 2 2" xfId="517" xr:uid="{00000000-0005-0000-0000-0000A1000000}"/>
    <cellStyle name="Millares 2 4 2 2 3" xfId="663" xr:uid="{00000000-0005-0000-0000-0000A2000000}"/>
    <cellStyle name="Millares 2 4 2 2 4" xfId="377" xr:uid="{00000000-0005-0000-0000-0000A3000000}"/>
    <cellStyle name="Millares 2 4 2 2 5" xfId="812" xr:uid="{00000000-0005-0000-0000-0000A4000000}"/>
    <cellStyle name="Millares 2 4 2 3" xfId="443" xr:uid="{00000000-0005-0000-0000-0000A5000000}"/>
    <cellStyle name="Millares 2 4 2 4" xfId="589" xr:uid="{00000000-0005-0000-0000-0000A6000000}"/>
    <cellStyle name="Millares 2 4 2 5" xfId="302" xr:uid="{00000000-0005-0000-0000-0000A7000000}"/>
    <cellStyle name="Millares 2 4 2 6" xfId="738" xr:uid="{00000000-0005-0000-0000-0000A8000000}"/>
    <cellStyle name="Millares 2 4 3" xfId="150" xr:uid="{00000000-0005-0000-0000-0000A9000000}"/>
    <cellStyle name="Millares 2 4 3 2" xfId="227" xr:uid="{00000000-0005-0000-0000-0000AA000000}"/>
    <cellStyle name="Millares 2 4 3 2 2" xfId="544" xr:uid="{00000000-0005-0000-0000-0000AB000000}"/>
    <cellStyle name="Millares 2 4 3 2 3" xfId="690" xr:uid="{00000000-0005-0000-0000-0000AC000000}"/>
    <cellStyle name="Millares 2 4 3 2 4" xfId="404" xr:uid="{00000000-0005-0000-0000-0000AD000000}"/>
    <cellStyle name="Millares 2 4 3 2 5" xfId="839" xr:uid="{00000000-0005-0000-0000-0000AE000000}"/>
    <cellStyle name="Millares 2 4 3 3" xfId="470" xr:uid="{00000000-0005-0000-0000-0000AF000000}"/>
    <cellStyle name="Millares 2 4 3 4" xfId="616" xr:uid="{00000000-0005-0000-0000-0000B0000000}"/>
    <cellStyle name="Millares 2 4 3 5" xfId="329" xr:uid="{00000000-0005-0000-0000-0000B1000000}"/>
    <cellStyle name="Millares 2 4 3 6" xfId="765" xr:uid="{00000000-0005-0000-0000-0000B2000000}"/>
    <cellStyle name="Millares 2 4 4" xfId="177" xr:uid="{00000000-0005-0000-0000-0000B3000000}"/>
    <cellStyle name="Millares 2 4 4 2" xfId="494" xr:uid="{00000000-0005-0000-0000-0000B4000000}"/>
    <cellStyle name="Millares 2 4 4 3" xfId="640" xr:uid="{00000000-0005-0000-0000-0000B5000000}"/>
    <cellStyle name="Millares 2 4 4 4" xfId="354" xr:uid="{00000000-0005-0000-0000-0000B6000000}"/>
    <cellStyle name="Millares 2 4 4 5" xfId="789" xr:uid="{00000000-0005-0000-0000-0000B7000000}"/>
    <cellStyle name="Millares 2 4 5" xfId="421" xr:uid="{00000000-0005-0000-0000-0000B8000000}"/>
    <cellStyle name="Millares 2 4 6" xfId="567" xr:uid="{00000000-0005-0000-0000-0000B9000000}"/>
    <cellStyle name="Millares 2 4 7" xfId="279" xr:uid="{00000000-0005-0000-0000-0000BA000000}"/>
    <cellStyle name="Millares 2 4 8" xfId="715" xr:uid="{00000000-0005-0000-0000-0000BB000000}"/>
    <cellStyle name="Millares 2 5" xfId="108" xr:uid="{00000000-0005-0000-0000-0000BC000000}"/>
    <cellStyle name="Millares 2 5 2" xfId="190" xr:uid="{00000000-0005-0000-0000-0000BD000000}"/>
    <cellStyle name="Millares 2 5 2 2" xfId="507" xr:uid="{00000000-0005-0000-0000-0000BE000000}"/>
    <cellStyle name="Millares 2 5 2 3" xfId="653" xr:uid="{00000000-0005-0000-0000-0000BF000000}"/>
    <cellStyle name="Millares 2 5 2 4" xfId="367" xr:uid="{00000000-0005-0000-0000-0000C0000000}"/>
    <cellStyle name="Millares 2 5 2 5" xfId="802" xr:uid="{00000000-0005-0000-0000-0000C1000000}"/>
    <cellStyle name="Millares 2 5 3" xfId="433" xr:uid="{00000000-0005-0000-0000-0000C2000000}"/>
    <cellStyle name="Millares 2 5 4" xfId="579" xr:uid="{00000000-0005-0000-0000-0000C3000000}"/>
    <cellStyle name="Millares 2 5 5" xfId="292" xr:uid="{00000000-0005-0000-0000-0000C4000000}"/>
    <cellStyle name="Millares 2 5 6" xfId="728" xr:uid="{00000000-0005-0000-0000-0000C5000000}"/>
    <cellStyle name="Millares 2 6" xfId="133" xr:uid="{00000000-0005-0000-0000-0000C6000000}"/>
    <cellStyle name="Millares 2 6 2" xfId="215" xr:uid="{00000000-0005-0000-0000-0000C7000000}"/>
    <cellStyle name="Millares 2 6 2 2" xfId="532" xr:uid="{00000000-0005-0000-0000-0000C8000000}"/>
    <cellStyle name="Millares 2 6 2 3" xfId="678" xr:uid="{00000000-0005-0000-0000-0000C9000000}"/>
    <cellStyle name="Millares 2 6 2 4" xfId="392" xr:uid="{00000000-0005-0000-0000-0000CA000000}"/>
    <cellStyle name="Millares 2 6 2 5" xfId="827" xr:uid="{00000000-0005-0000-0000-0000CB000000}"/>
    <cellStyle name="Millares 2 6 3" xfId="458" xr:uid="{00000000-0005-0000-0000-0000CC000000}"/>
    <cellStyle name="Millares 2 6 4" xfId="604" xr:uid="{00000000-0005-0000-0000-0000CD000000}"/>
    <cellStyle name="Millares 2 6 5" xfId="317" xr:uid="{00000000-0005-0000-0000-0000CE000000}"/>
    <cellStyle name="Millares 2 6 6" xfId="753" xr:uid="{00000000-0005-0000-0000-0000CF000000}"/>
    <cellStyle name="Millares 2 7" xfId="169" xr:uid="{00000000-0005-0000-0000-0000D0000000}"/>
    <cellStyle name="Millares 2 7 2" xfId="486" xr:uid="{00000000-0005-0000-0000-0000D1000000}"/>
    <cellStyle name="Millares 2 7 3" xfId="632" xr:uid="{00000000-0005-0000-0000-0000D2000000}"/>
    <cellStyle name="Millares 2 7 4" xfId="346" xr:uid="{00000000-0005-0000-0000-0000D3000000}"/>
    <cellStyle name="Millares 2 7 5" xfId="781" xr:uid="{00000000-0005-0000-0000-0000D4000000}"/>
    <cellStyle name="Millares 2 8" xfId="248" xr:uid="{00000000-0005-0000-0000-0000D5000000}"/>
    <cellStyle name="Millares 2 9" xfId="559" xr:uid="{00000000-0005-0000-0000-0000D6000000}"/>
    <cellStyle name="Millares 20" xfId="724" xr:uid="{00000000-0005-0000-0000-0000D7000000}"/>
    <cellStyle name="Millares 21" xfId="854" xr:uid="{00000000-0005-0000-0000-0000D8000000}"/>
    <cellStyle name="Millares 3" xfId="24" xr:uid="{00000000-0005-0000-0000-0000D9000000}"/>
    <cellStyle name="Millares 3 2" xfId="81" xr:uid="{00000000-0005-0000-0000-0000DA000000}"/>
    <cellStyle name="Millares 3 2 4" xfId="858" xr:uid="{00000000-0005-0000-0000-0000DB000000}"/>
    <cellStyle name="Millares 4" xfId="31" xr:uid="{00000000-0005-0000-0000-0000DC000000}"/>
    <cellStyle name="Millares 4 2" xfId="76" xr:uid="{00000000-0005-0000-0000-0000DD000000}"/>
    <cellStyle name="Millares 4 2 2" xfId="102" xr:uid="{00000000-0005-0000-0000-0000DE000000}"/>
    <cellStyle name="Millares 4 2 2 2" xfId="126" xr:uid="{00000000-0005-0000-0000-0000DF000000}"/>
    <cellStyle name="Millares 4 2 2 2 2" xfId="208" xr:uid="{00000000-0005-0000-0000-0000E0000000}"/>
    <cellStyle name="Millares 4 2 2 2 2 2" xfId="525" xr:uid="{00000000-0005-0000-0000-0000E1000000}"/>
    <cellStyle name="Millares 4 2 2 2 2 3" xfId="671" xr:uid="{00000000-0005-0000-0000-0000E2000000}"/>
    <cellStyle name="Millares 4 2 2 2 2 4" xfId="385" xr:uid="{00000000-0005-0000-0000-0000E3000000}"/>
    <cellStyle name="Millares 4 2 2 2 2 5" xfId="820" xr:uid="{00000000-0005-0000-0000-0000E4000000}"/>
    <cellStyle name="Millares 4 2 2 2 3" xfId="451" xr:uid="{00000000-0005-0000-0000-0000E5000000}"/>
    <cellStyle name="Millares 4 2 2 2 4" xfId="597" xr:uid="{00000000-0005-0000-0000-0000E6000000}"/>
    <cellStyle name="Millares 4 2 2 2 5" xfId="310" xr:uid="{00000000-0005-0000-0000-0000E7000000}"/>
    <cellStyle name="Millares 4 2 2 2 6" xfId="746" xr:uid="{00000000-0005-0000-0000-0000E8000000}"/>
    <cellStyle name="Millares 4 2 2 3" xfId="158" xr:uid="{00000000-0005-0000-0000-0000E9000000}"/>
    <cellStyle name="Millares 4 2 2 3 2" xfId="235" xr:uid="{00000000-0005-0000-0000-0000EA000000}"/>
    <cellStyle name="Millares 4 2 2 3 2 2" xfId="552" xr:uid="{00000000-0005-0000-0000-0000EB000000}"/>
    <cellStyle name="Millares 4 2 2 3 2 3" xfId="698" xr:uid="{00000000-0005-0000-0000-0000EC000000}"/>
    <cellStyle name="Millares 4 2 2 3 2 4" xfId="412" xr:uid="{00000000-0005-0000-0000-0000ED000000}"/>
    <cellStyle name="Millares 4 2 2 3 2 5" xfId="847" xr:uid="{00000000-0005-0000-0000-0000EE000000}"/>
    <cellStyle name="Millares 4 2 2 3 3" xfId="478" xr:uid="{00000000-0005-0000-0000-0000EF000000}"/>
    <cellStyle name="Millares 4 2 2 3 4" xfId="624" xr:uid="{00000000-0005-0000-0000-0000F0000000}"/>
    <cellStyle name="Millares 4 2 2 3 5" xfId="337" xr:uid="{00000000-0005-0000-0000-0000F1000000}"/>
    <cellStyle name="Millares 4 2 2 3 6" xfId="773" xr:uid="{00000000-0005-0000-0000-0000F2000000}"/>
    <cellStyle name="Millares 4 2 2 4" xfId="184" xr:uid="{00000000-0005-0000-0000-0000F3000000}"/>
    <cellStyle name="Millares 4 2 2 4 2" xfId="501" xr:uid="{00000000-0005-0000-0000-0000F4000000}"/>
    <cellStyle name="Millares 4 2 2 4 3" xfId="647" xr:uid="{00000000-0005-0000-0000-0000F5000000}"/>
    <cellStyle name="Millares 4 2 2 4 4" xfId="361" xr:uid="{00000000-0005-0000-0000-0000F6000000}"/>
    <cellStyle name="Millares 4 2 2 4 5" xfId="796" xr:uid="{00000000-0005-0000-0000-0000F7000000}"/>
    <cellStyle name="Millares 4 2 2 5" xfId="428" xr:uid="{00000000-0005-0000-0000-0000F8000000}"/>
    <cellStyle name="Millares 4 2 2 6" xfId="574" xr:uid="{00000000-0005-0000-0000-0000F9000000}"/>
    <cellStyle name="Millares 4 2 2 7" xfId="286" xr:uid="{00000000-0005-0000-0000-0000FA000000}"/>
    <cellStyle name="Millares 4 2 2 8" xfId="722" xr:uid="{00000000-0005-0000-0000-0000FB000000}"/>
    <cellStyle name="Millares 4 2 3" xfId="116" xr:uid="{00000000-0005-0000-0000-0000FC000000}"/>
    <cellStyle name="Millares 4 2 3 2" xfId="198" xr:uid="{00000000-0005-0000-0000-0000FD000000}"/>
    <cellStyle name="Millares 4 2 3 2 2" xfId="515" xr:uid="{00000000-0005-0000-0000-0000FE000000}"/>
    <cellStyle name="Millares 4 2 3 2 3" xfId="661" xr:uid="{00000000-0005-0000-0000-0000FF000000}"/>
    <cellStyle name="Millares 4 2 3 2 4" xfId="375" xr:uid="{00000000-0005-0000-0000-000000010000}"/>
    <cellStyle name="Millares 4 2 3 2 5" xfId="810" xr:uid="{00000000-0005-0000-0000-000001010000}"/>
    <cellStyle name="Millares 4 2 3 3" xfId="441" xr:uid="{00000000-0005-0000-0000-000002010000}"/>
    <cellStyle name="Millares 4 2 3 4" xfId="587" xr:uid="{00000000-0005-0000-0000-000003010000}"/>
    <cellStyle name="Millares 4 2 3 5" xfId="300" xr:uid="{00000000-0005-0000-0000-000004010000}"/>
    <cellStyle name="Millares 4 2 3 6" xfId="736" xr:uid="{00000000-0005-0000-0000-000005010000}"/>
    <cellStyle name="Millares 4 2 4" xfId="146" xr:uid="{00000000-0005-0000-0000-000006010000}"/>
    <cellStyle name="Millares 4 2 4 2" xfId="224" xr:uid="{00000000-0005-0000-0000-000007010000}"/>
    <cellStyle name="Millares 4 2 4 2 2" xfId="541" xr:uid="{00000000-0005-0000-0000-000008010000}"/>
    <cellStyle name="Millares 4 2 4 2 3" xfId="687" xr:uid="{00000000-0005-0000-0000-000009010000}"/>
    <cellStyle name="Millares 4 2 4 2 4" xfId="401" xr:uid="{00000000-0005-0000-0000-00000A010000}"/>
    <cellStyle name="Millares 4 2 4 2 5" xfId="836" xr:uid="{00000000-0005-0000-0000-00000B010000}"/>
    <cellStyle name="Millares 4 2 4 3" xfId="467" xr:uid="{00000000-0005-0000-0000-00000C010000}"/>
    <cellStyle name="Millares 4 2 4 4" xfId="613" xr:uid="{00000000-0005-0000-0000-00000D010000}"/>
    <cellStyle name="Millares 4 2 4 5" xfId="326" xr:uid="{00000000-0005-0000-0000-00000E010000}"/>
    <cellStyle name="Millares 4 2 4 6" xfId="762" xr:uid="{00000000-0005-0000-0000-00000F010000}"/>
    <cellStyle name="Millares 4 2 5" xfId="175" xr:uid="{00000000-0005-0000-0000-000010010000}"/>
    <cellStyle name="Millares 4 2 5 2" xfId="492" xr:uid="{00000000-0005-0000-0000-000011010000}"/>
    <cellStyle name="Millares 4 2 5 3" xfId="638" xr:uid="{00000000-0005-0000-0000-000012010000}"/>
    <cellStyle name="Millares 4 2 5 4" xfId="352" xr:uid="{00000000-0005-0000-0000-000013010000}"/>
    <cellStyle name="Millares 4 2 5 5" xfId="787" xr:uid="{00000000-0005-0000-0000-000014010000}"/>
    <cellStyle name="Millares 4 2 6" xfId="259" xr:uid="{00000000-0005-0000-0000-000015010000}"/>
    <cellStyle name="Millares 4 2 7" xfId="565" xr:uid="{00000000-0005-0000-0000-000016010000}"/>
    <cellStyle name="Millares 4 2 8" xfId="713" xr:uid="{00000000-0005-0000-0000-000017010000}"/>
    <cellStyle name="Millares 4 2 9" xfId="881" xr:uid="{00000000-0005-0000-0000-000018010000}"/>
    <cellStyle name="Millares 4 3" xfId="92" xr:uid="{00000000-0005-0000-0000-000019010000}"/>
    <cellStyle name="Millares 4 3 2" xfId="122" xr:uid="{00000000-0005-0000-0000-00001A010000}"/>
    <cellStyle name="Millares 4 3 2 2" xfId="204" xr:uid="{00000000-0005-0000-0000-00001B010000}"/>
    <cellStyle name="Millares 4 3 2 2 2" xfId="521" xr:uid="{00000000-0005-0000-0000-00001C010000}"/>
    <cellStyle name="Millares 4 3 2 2 3" xfId="667" xr:uid="{00000000-0005-0000-0000-00001D010000}"/>
    <cellStyle name="Millares 4 3 2 2 4" xfId="381" xr:uid="{00000000-0005-0000-0000-00001E010000}"/>
    <cellStyle name="Millares 4 3 2 2 5" xfId="816" xr:uid="{00000000-0005-0000-0000-00001F010000}"/>
    <cellStyle name="Millares 4 3 2 3" xfId="447" xr:uid="{00000000-0005-0000-0000-000020010000}"/>
    <cellStyle name="Millares 4 3 2 4" xfId="593" xr:uid="{00000000-0005-0000-0000-000021010000}"/>
    <cellStyle name="Millares 4 3 2 5" xfId="306" xr:uid="{00000000-0005-0000-0000-000022010000}"/>
    <cellStyle name="Millares 4 3 2 6" xfId="742" xr:uid="{00000000-0005-0000-0000-000023010000}"/>
    <cellStyle name="Millares 4 3 3" xfId="155" xr:uid="{00000000-0005-0000-0000-000024010000}"/>
    <cellStyle name="Millares 4 3 3 2" xfId="232" xr:uid="{00000000-0005-0000-0000-000025010000}"/>
    <cellStyle name="Millares 4 3 3 2 2" xfId="549" xr:uid="{00000000-0005-0000-0000-000026010000}"/>
    <cellStyle name="Millares 4 3 3 2 3" xfId="695" xr:uid="{00000000-0005-0000-0000-000027010000}"/>
    <cellStyle name="Millares 4 3 3 2 4" xfId="409" xr:uid="{00000000-0005-0000-0000-000028010000}"/>
    <cellStyle name="Millares 4 3 3 2 5" xfId="844" xr:uid="{00000000-0005-0000-0000-000029010000}"/>
    <cellStyle name="Millares 4 3 3 3" xfId="475" xr:uid="{00000000-0005-0000-0000-00002A010000}"/>
    <cellStyle name="Millares 4 3 3 4" xfId="621" xr:uid="{00000000-0005-0000-0000-00002B010000}"/>
    <cellStyle name="Millares 4 3 3 5" xfId="334" xr:uid="{00000000-0005-0000-0000-00002C010000}"/>
    <cellStyle name="Millares 4 3 3 6" xfId="770" xr:uid="{00000000-0005-0000-0000-00002D010000}"/>
    <cellStyle name="Millares 4 3 4" xfId="181" xr:uid="{00000000-0005-0000-0000-00002E010000}"/>
    <cellStyle name="Millares 4 3 4 2" xfId="498" xr:uid="{00000000-0005-0000-0000-00002F010000}"/>
    <cellStyle name="Millares 4 3 4 3" xfId="644" xr:uid="{00000000-0005-0000-0000-000030010000}"/>
    <cellStyle name="Millares 4 3 4 4" xfId="358" xr:uid="{00000000-0005-0000-0000-000031010000}"/>
    <cellStyle name="Millares 4 3 4 5" xfId="793" xr:uid="{00000000-0005-0000-0000-000032010000}"/>
    <cellStyle name="Millares 4 3 5" xfId="425" xr:uid="{00000000-0005-0000-0000-000033010000}"/>
    <cellStyle name="Millares 4 3 6" xfId="571" xr:uid="{00000000-0005-0000-0000-000034010000}"/>
    <cellStyle name="Millares 4 3 7" xfId="283" xr:uid="{00000000-0005-0000-0000-000035010000}"/>
    <cellStyle name="Millares 4 3 8" xfId="719" xr:uid="{00000000-0005-0000-0000-000036010000}"/>
    <cellStyle name="Millares 4 4" xfId="111" xr:uid="{00000000-0005-0000-0000-000037010000}"/>
    <cellStyle name="Millares 4 4 2" xfId="193" xr:uid="{00000000-0005-0000-0000-000038010000}"/>
    <cellStyle name="Millares 4 4 2 2" xfId="510" xr:uid="{00000000-0005-0000-0000-000039010000}"/>
    <cellStyle name="Millares 4 4 2 3" xfId="656" xr:uid="{00000000-0005-0000-0000-00003A010000}"/>
    <cellStyle name="Millares 4 4 2 4" xfId="370" xr:uid="{00000000-0005-0000-0000-00003B010000}"/>
    <cellStyle name="Millares 4 4 2 5" xfId="805" xr:uid="{00000000-0005-0000-0000-00003C010000}"/>
    <cellStyle name="Millares 4 4 3" xfId="436" xr:uid="{00000000-0005-0000-0000-00003D010000}"/>
    <cellStyle name="Millares 4 4 4" xfId="582" xr:uid="{00000000-0005-0000-0000-00003E010000}"/>
    <cellStyle name="Millares 4 4 5" xfId="295" xr:uid="{00000000-0005-0000-0000-00003F010000}"/>
    <cellStyle name="Millares 4 4 6" xfId="731" xr:uid="{00000000-0005-0000-0000-000040010000}"/>
    <cellStyle name="Millares 4 5" xfId="138" xr:uid="{00000000-0005-0000-0000-000041010000}"/>
    <cellStyle name="Millares 4 5 2" xfId="219" xr:uid="{00000000-0005-0000-0000-000042010000}"/>
    <cellStyle name="Millares 4 5 2 2" xfId="536" xr:uid="{00000000-0005-0000-0000-000043010000}"/>
    <cellStyle name="Millares 4 5 2 3" xfId="682" xr:uid="{00000000-0005-0000-0000-000044010000}"/>
    <cellStyle name="Millares 4 5 2 4" xfId="396" xr:uid="{00000000-0005-0000-0000-000045010000}"/>
    <cellStyle name="Millares 4 5 2 5" xfId="831" xr:uid="{00000000-0005-0000-0000-000046010000}"/>
    <cellStyle name="Millares 4 5 3" xfId="462" xr:uid="{00000000-0005-0000-0000-000047010000}"/>
    <cellStyle name="Millares 4 5 4" xfId="608" xr:uid="{00000000-0005-0000-0000-000048010000}"/>
    <cellStyle name="Millares 4 5 5" xfId="321" xr:uid="{00000000-0005-0000-0000-000049010000}"/>
    <cellStyle name="Millares 4 5 6" xfId="757" xr:uid="{00000000-0005-0000-0000-00004A010000}"/>
    <cellStyle name="Millares 4 6" xfId="172" xr:uid="{00000000-0005-0000-0000-00004B010000}"/>
    <cellStyle name="Millares 4 6 2" xfId="489" xr:uid="{00000000-0005-0000-0000-00004C010000}"/>
    <cellStyle name="Millares 4 6 3" xfId="635" xr:uid="{00000000-0005-0000-0000-00004D010000}"/>
    <cellStyle name="Millares 4 6 4" xfId="349" xr:uid="{00000000-0005-0000-0000-00004E010000}"/>
    <cellStyle name="Millares 4 6 5" xfId="784" xr:uid="{00000000-0005-0000-0000-00004F010000}"/>
    <cellStyle name="Millares 4 7" xfId="253" xr:uid="{00000000-0005-0000-0000-000050010000}"/>
    <cellStyle name="Millares 4 8" xfId="562" xr:uid="{00000000-0005-0000-0000-000051010000}"/>
    <cellStyle name="Millares 4 9" xfId="710" xr:uid="{00000000-0005-0000-0000-000052010000}"/>
    <cellStyle name="Millares 5" xfId="36" xr:uid="{00000000-0005-0000-0000-000053010000}"/>
    <cellStyle name="Millares 5 2" xfId="95" xr:uid="{00000000-0005-0000-0000-000054010000}"/>
    <cellStyle name="Millares 6" xfId="135" xr:uid="{00000000-0005-0000-0000-000055010000}"/>
    <cellStyle name="Millares 6 2" xfId="216" xr:uid="{00000000-0005-0000-0000-000056010000}"/>
    <cellStyle name="Millares 6 2 2" xfId="533" xr:uid="{00000000-0005-0000-0000-000057010000}"/>
    <cellStyle name="Millares 6 2 3" xfId="679" xr:uid="{00000000-0005-0000-0000-000058010000}"/>
    <cellStyle name="Millares 6 2 4" xfId="393" xr:uid="{00000000-0005-0000-0000-000059010000}"/>
    <cellStyle name="Millares 6 2 5" xfId="828" xr:uid="{00000000-0005-0000-0000-00005A010000}"/>
    <cellStyle name="Millares 6 3" xfId="267" xr:uid="{00000000-0005-0000-0000-00005B010000}"/>
    <cellStyle name="Millares 6 3 2" xfId="459" xr:uid="{00000000-0005-0000-0000-00005C010000}"/>
    <cellStyle name="Millares 6 4" xfId="605" xr:uid="{00000000-0005-0000-0000-00005D010000}"/>
    <cellStyle name="Millares 6 5" xfId="318" xr:uid="{00000000-0005-0000-0000-00005E010000}"/>
    <cellStyle name="Millares 6 6" xfId="754" xr:uid="{00000000-0005-0000-0000-00005F010000}"/>
    <cellStyle name="Millares 7" xfId="163" xr:uid="{00000000-0005-0000-0000-000060010000}"/>
    <cellStyle name="Millares 7 2" xfId="239" xr:uid="{00000000-0005-0000-0000-000061010000}"/>
    <cellStyle name="Millares 7 2 2" xfId="556" xr:uid="{00000000-0005-0000-0000-000062010000}"/>
    <cellStyle name="Millares 7 2 3" xfId="702" xr:uid="{00000000-0005-0000-0000-000063010000}"/>
    <cellStyle name="Millares 7 2 4" xfId="416" xr:uid="{00000000-0005-0000-0000-000064010000}"/>
    <cellStyle name="Millares 7 2 5" xfId="851" xr:uid="{00000000-0005-0000-0000-000065010000}"/>
    <cellStyle name="Millares 7 3" xfId="482" xr:uid="{00000000-0005-0000-0000-000066010000}"/>
    <cellStyle name="Millares 7 4" xfId="628" xr:uid="{00000000-0005-0000-0000-000067010000}"/>
    <cellStyle name="Millares 7 5" xfId="341" xr:uid="{00000000-0005-0000-0000-000068010000}"/>
    <cellStyle name="Millares 7 6" xfId="777" xr:uid="{00000000-0005-0000-0000-000069010000}"/>
    <cellStyle name="Millares 8" xfId="165" xr:uid="{00000000-0005-0000-0000-00006A010000}"/>
    <cellStyle name="Millares 8 2" xfId="240" xr:uid="{00000000-0005-0000-0000-00006B010000}"/>
    <cellStyle name="Millares 8 2 2" xfId="557" xr:uid="{00000000-0005-0000-0000-00006C010000}"/>
    <cellStyle name="Millares 8 2 3" xfId="703" xr:uid="{00000000-0005-0000-0000-00006D010000}"/>
    <cellStyle name="Millares 8 2 4" xfId="417" xr:uid="{00000000-0005-0000-0000-00006E010000}"/>
    <cellStyle name="Millares 8 2 5" xfId="852" xr:uid="{00000000-0005-0000-0000-00006F010000}"/>
    <cellStyle name="Millares 8 3" xfId="483" xr:uid="{00000000-0005-0000-0000-000070010000}"/>
    <cellStyle name="Millares 8 4" xfId="629" xr:uid="{00000000-0005-0000-0000-000071010000}"/>
    <cellStyle name="Millares 8 5" xfId="343" xr:uid="{00000000-0005-0000-0000-000072010000}"/>
    <cellStyle name="Millares 8 6" xfId="778" xr:uid="{00000000-0005-0000-0000-000073010000}"/>
    <cellStyle name="Millares 9" xfId="167" xr:uid="{00000000-0005-0000-0000-000074010000}"/>
    <cellStyle name="Millares 9 2" xfId="241" xr:uid="{00000000-0005-0000-0000-000075010000}"/>
    <cellStyle name="Millares 9 2 2" xfId="558" xr:uid="{00000000-0005-0000-0000-000076010000}"/>
    <cellStyle name="Millares 9 2 3" xfId="704" xr:uid="{00000000-0005-0000-0000-000077010000}"/>
    <cellStyle name="Millares 9 2 4" xfId="418" xr:uid="{00000000-0005-0000-0000-000078010000}"/>
    <cellStyle name="Millares 9 2 5" xfId="853" xr:uid="{00000000-0005-0000-0000-000079010000}"/>
    <cellStyle name="Millares 9 3" xfId="484" xr:uid="{00000000-0005-0000-0000-00007A010000}"/>
    <cellStyle name="Millares 9 4" xfId="630" xr:uid="{00000000-0005-0000-0000-00007B010000}"/>
    <cellStyle name="Millares 9 5" xfId="344" xr:uid="{00000000-0005-0000-0000-00007C010000}"/>
    <cellStyle name="Millares 9 6" xfId="779" xr:uid="{00000000-0005-0000-0000-00007D010000}"/>
    <cellStyle name="Moneda" xfId="1" builtinId="4"/>
    <cellStyle name="Moneda [0]" xfId="67" builtinId="7"/>
    <cellStyle name="Moneda [0] 10" xfId="878" xr:uid="{00000000-0005-0000-0000-000080010000}"/>
    <cellStyle name="Moneda [0] 11" xfId="869" xr:uid="{00000000-0005-0000-0000-000081010000}"/>
    <cellStyle name="Moneda [0] 2" xfId="27" xr:uid="{00000000-0005-0000-0000-000082010000}"/>
    <cellStyle name="Moneda [0] 2 2" xfId="141" xr:uid="{00000000-0005-0000-0000-000083010000}"/>
    <cellStyle name="Moneda [0] 2 2 2" xfId="221" xr:uid="{00000000-0005-0000-0000-000084010000}"/>
    <cellStyle name="Moneda [0] 2 2 2 2" xfId="538" xr:uid="{00000000-0005-0000-0000-000085010000}"/>
    <cellStyle name="Moneda [0] 2 2 2 3" xfId="684" xr:uid="{00000000-0005-0000-0000-000086010000}"/>
    <cellStyle name="Moneda [0] 2 2 2 4" xfId="398" xr:uid="{00000000-0005-0000-0000-000087010000}"/>
    <cellStyle name="Moneda [0] 2 2 2 5" xfId="833" xr:uid="{00000000-0005-0000-0000-000088010000}"/>
    <cellStyle name="Moneda [0] 2 2 3" xfId="464" xr:uid="{00000000-0005-0000-0000-000089010000}"/>
    <cellStyle name="Moneda [0] 2 2 4" xfId="610" xr:uid="{00000000-0005-0000-0000-00008A010000}"/>
    <cellStyle name="Moneda [0] 2 2 5" xfId="323" xr:uid="{00000000-0005-0000-0000-00008B010000}"/>
    <cellStyle name="Moneda [0] 2 2 6" xfId="759" xr:uid="{00000000-0005-0000-0000-00008C010000}"/>
    <cellStyle name="Moneda [0] 3" xfId="101" xr:uid="{00000000-0005-0000-0000-00008D010000}"/>
    <cellStyle name="Moneda [0] 3 11" xfId="872" xr:uid="{00000000-0005-0000-0000-00008E010000}"/>
    <cellStyle name="Moneda [0] 3 2" xfId="125" xr:uid="{00000000-0005-0000-0000-00008F010000}"/>
    <cellStyle name="Moneda [0] 3 2 2" xfId="207" xr:uid="{00000000-0005-0000-0000-000090010000}"/>
    <cellStyle name="Moneda [0] 3 2 2 2" xfId="524" xr:uid="{00000000-0005-0000-0000-000091010000}"/>
    <cellStyle name="Moneda [0] 3 2 2 3" xfId="670" xr:uid="{00000000-0005-0000-0000-000092010000}"/>
    <cellStyle name="Moneda [0] 3 2 2 4" xfId="384" xr:uid="{00000000-0005-0000-0000-000093010000}"/>
    <cellStyle name="Moneda [0] 3 2 2 5" xfId="819" xr:uid="{00000000-0005-0000-0000-000094010000}"/>
    <cellStyle name="Moneda [0] 3 2 3" xfId="450" xr:uid="{00000000-0005-0000-0000-000095010000}"/>
    <cellStyle name="Moneda [0] 3 2 4" xfId="596" xr:uid="{00000000-0005-0000-0000-000096010000}"/>
    <cellStyle name="Moneda [0] 3 2 5" xfId="309" xr:uid="{00000000-0005-0000-0000-000097010000}"/>
    <cellStyle name="Moneda [0] 3 2 6" xfId="745" xr:uid="{00000000-0005-0000-0000-000098010000}"/>
    <cellStyle name="Moneda [0] 3 3" xfId="157" xr:uid="{00000000-0005-0000-0000-000099010000}"/>
    <cellStyle name="Moneda [0] 3 3 2" xfId="234" xr:uid="{00000000-0005-0000-0000-00009A010000}"/>
    <cellStyle name="Moneda [0] 3 3 2 2" xfId="551" xr:uid="{00000000-0005-0000-0000-00009B010000}"/>
    <cellStyle name="Moneda [0] 3 3 2 3" xfId="697" xr:uid="{00000000-0005-0000-0000-00009C010000}"/>
    <cellStyle name="Moneda [0] 3 3 2 4" xfId="411" xr:uid="{00000000-0005-0000-0000-00009D010000}"/>
    <cellStyle name="Moneda [0] 3 3 2 5" xfId="846" xr:uid="{00000000-0005-0000-0000-00009E010000}"/>
    <cellStyle name="Moneda [0] 3 3 3" xfId="477" xr:uid="{00000000-0005-0000-0000-00009F010000}"/>
    <cellStyle name="Moneda [0] 3 3 4" xfId="623" xr:uid="{00000000-0005-0000-0000-0000A0010000}"/>
    <cellStyle name="Moneda [0] 3 3 5" xfId="336" xr:uid="{00000000-0005-0000-0000-0000A1010000}"/>
    <cellStyle name="Moneda [0] 3 3 6" xfId="772" xr:uid="{00000000-0005-0000-0000-0000A2010000}"/>
    <cellStyle name="Moneda [0] 3 4" xfId="183" xr:uid="{00000000-0005-0000-0000-0000A3010000}"/>
    <cellStyle name="Moneda [0] 3 4 2" xfId="500" xr:uid="{00000000-0005-0000-0000-0000A4010000}"/>
    <cellStyle name="Moneda [0] 3 4 3" xfId="646" xr:uid="{00000000-0005-0000-0000-0000A5010000}"/>
    <cellStyle name="Moneda [0] 3 4 4" xfId="360" xr:uid="{00000000-0005-0000-0000-0000A6010000}"/>
    <cellStyle name="Moneda [0] 3 4 5" xfId="795" xr:uid="{00000000-0005-0000-0000-0000A7010000}"/>
    <cellStyle name="Moneda [0] 3 5" xfId="427" xr:uid="{00000000-0005-0000-0000-0000A8010000}"/>
    <cellStyle name="Moneda [0] 3 6" xfId="573" xr:uid="{00000000-0005-0000-0000-0000A9010000}"/>
    <cellStyle name="Moneda [0] 3 7" xfId="285" xr:uid="{00000000-0005-0000-0000-0000AA010000}"/>
    <cellStyle name="Moneda [0] 3 8" xfId="721" xr:uid="{00000000-0005-0000-0000-0000AB010000}"/>
    <cellStyle name="Moneda [0] 4" xfId="114" xr:uid="{00000000-0005-0000-0000-0000AC010000}"/>
    <cellStyle name="Moneda [0] 4 2" xfId="143" xr:uid="{00000000-0005-0000-0000-0000AD010000}"/>
    <cellStyle name="Moneda [0] 4 2 2" xfId="223" xr:uid="{00000000-0005-0000-0000-0000AE010000}"/>
    <cellStyle name="Moneda [0] 4 2 2 2" xfId="540" xr:uid="{00000000-0005-0000-0000-0000AF010000}"/>
    <cellStyle name="Moneda [0] 4 2 2 3" xfId="686" xr:uid="{00000000-0005-0000-0000-0000B0010000}"/>
    <cellStyle name="Moneda [0] 4 2 2 4" xfId="400" xr:uid="{00000000-0005-0000-0000-0000B1010000}"/>
    <cellStyle name="Moneda [0] 4 2 2 5" xfId="835" xr:uid="{00000000-0005-0000-0000-0000B2010000}"/>
    <cellStyle name="Moneda [0] 4 2 3" xfId="466" xr:uid="{00000000-0005-0000-0000-0000B3010000}"/>
    <cellStyle name="Moneda [0] 4 2 4" xfId="612" xr:uid="{00000000-0005-0000-0000-0000B4010000}"/>
    <cellStyle name="Moneda [0] 4 2 5" xfId="325" xr:uid="{00000000-0005-0000-0000-0000B5010000}"/>
    <cellStyle name="Moneda [0] 4 2 6" xfId="761" xr:uid="{00000000-0005-0000-0000-0000B6010000}"/>
    <cellStyle name="Moneda [0] 4 3" xfId="196" xr:uid="{00000000-0005-0000-0000-0000B7010000}"/>
    <cellStyle name="Moneda [0] 4 3 2" xfId="513" xr:uid="{00000000-0005-0000-0000-0000B8010000}"/>
    <cellStyle name="Moneda [0] 4 3 3" xfId="659" xr:uid="{00000000-0005-0000-0000-0000B9010000}"/>
    <cellStyle name="Moneda [0] 4 3 4" xfId="373" xr:uid="{00000000-0005-0000-0000-0000BA010000}"/>
    <cellStyle name="Moneda [0] 4 3 5" xfId="808" xr:uid="{00000000-0005-0000-0000-0000BB010000}"/>
    <cellStyle name="Moneda [0] 4 4" xfId="439" xr:uid="{00000000-0005-0000-0000-0000BC010000}"/>
    <cellStyle name="Moneda [0] 4 5" xfId="585" xr:uid="{00000000-0005-0000-0000-0000BD010000}"/>
    <cellStyle name="Moneda [0] 4 6" xfId="298" xr:uid="{00000000-0005-0000-0000-0000BE010000}"/>
    <cellStyle name="Moneda [0] 4 7" xfId="734" xr:uid="{00000000-0005-0000-0000-0000BF010000}"/>
    <cellStyle name="Moneda [0] 5" xfId="174" xr:uid="{00000000-0005-0000-0000-0000C0010000}"/>
    <cellStyle name="Moneda [0] 5 2" xfId="491" xr:uid="{00000000-0005-0000-0000-0000C1010000}"/>
    <cellStyle name="Moneda [0] 5 3" xfId="637" xr:uid="{00000000-0005-0000-0000-0000C2010000}"/>
    <cellStyle name="Moneda [0] 5 4" xfId="351" xr:uid="{00000000-0005-0000-0000-0000C3010000}"/>
    <cellStyle name="Moneda [0] 5 5" xfId="786" xr:uid="{00000000-0005-0000-0000-0000C4010000}"/>
    <cellStyle name="Moneda [0] 6" xfId="257" xr:uid="{00000000-0005-0000-0000-0000C5010000}"/>
    <cellStyle name="Moneda [0] 7" xfId="564" xr:uid="{00000000-0005-0000-0000-0000C6010000}"/>
    <cellStyle name="Moneda [0] 8" xfId="712" xr:uid="{00000000-0005-0000-0000-0000C7010000}"/>
    <cellStyle name="Moneda 10" xfId="34" xr:uid="{00000000-0005-0000-0000-0000C8010000}"/>
    <cellStyle name="Moneda 10 2" xfId="94" xr:uid="{00000000-0005-0000-0000-0000C9010000}"/>
    <cellStyle name="Moneda 10 2 2" xfId="861" xr:uid="{00000000-0005-0000-0000-0000CA010000}"/>
    <cellStyle name="Moneda 11" xfId="47" xr:uid="{00000000-0005-0000-0000-0000CB010000}"/>
    <cellStyle name="Moneda 12" xfId="48" xr:uid="{00000000-0005-0000-0000-0000CC010000}"/>
    <cellStyle name="Moneda 13" xfId="50" xr:uid="{00000000-0005-0000-0000-0000CD010000}"/>
    <cellStyle name="Moneda 14" xfId="51" xr:uid="{00000000-0005-0000-0000-0000CE010000}"/>
    <cellStyle name="Moneda 15" xfId="52" xr:uid="{00000000-0005-0000-0000-0000CF010000}"/>
    <cellStyle name="Moneda 16" xfId="53" xr:uid="{00000000-0005-0000-0000-0000D0010000}"/>
    <cellStyle name="Moneda 17" xfId="54" xr:uid="{00000000-0005-0000-0000-0000D1010000}"/>
    <cellStyle name="Moneda 18" xfId="55" xr:uid="{00000000-0005-0000-0000-0000D2010000}"/>
    <cellStyle name="Moneda 19" xfId="56" xr:uid="{00000000-0005-0000-0000-0000D3010000}"/>
    <cellStyle name="Moneda 2" xfId="5" xr:uid="{00000000-0005-0000-0000-0000D4010000}"/>
    <cellStyle name="Moneda 2 2" xfId="35" xr:uid="{00000000-0005-0000-0000-0000D5010000}"/>
    <cellStyle name="Moneda 2 2 2" xfId="66" xr:uid="{00000000-0005-0000-0000-0000D6010000}"/>
    <cellStyle name="Moneda 2 2 3" xfId="864" xr:uid="{00000000-0005-0000-0000-0000D7010000}"/>
    <cellStyle name="Moneda 2 3" xfId="86" xr:uid="{00000000-0005-0000-0000-0000D8010000}"/>
    <cellStyle name="Moneda 2 4 2" xfId="38" xr:uid="{00000000-0005-0000-0000-0000D9010000}"/>
    <cellStyle name="Moneda 2 4 2 2" xfId="97" xr:uid="{00000000-0005-0000-0000-0000DA010000}"/>
    <cellStyle name="Moneda 20" xfId="57" xr:uid="{00000000-0005-0000-0000-0000DB010000}"/>
    <cellStyle name="Moneda 21" xfId="58" xr:uid="{00000000-0005-0000-0000-0000DC010000}"/>
    <cellStyle name="Moneda 22" xfId="59" xr:uid="{00000000-0005-0000-0000-0000DD010000}"/>
    <cellStyle name="Moneda 23" xfId="33" xr:uid="{00000000-0005-0000-0000-0000DE010000}"/>
    <cellStyle name="Moneda 23 2" xfId="93" xr:uid="{00000000-0005-0000-0000-0000DF010000}"/>
    <cellStyle name="Moneda 23 2 2" xfId="123" xr:uid="{00000000-0005-0000-0000-0000E0010000}"/>
    <cellStyle name="Moneda 23 2 2 2" xfId="205" xr:uid="{00000000-0005-0000-0000-0000E1010000}"/>
    <cellStyle name="Moneda 23 2 2 2 2" xfId="522" xr:uid="{00000000-0005-0000-0000-0000E2010000}"/>
    <cellStyle name="Moneda 23 2 2 2 3" xfId="668" xr:uid="{00000000-0005-0000-0000-0000E3010000}"/>
    <cellStyle name="Moneda 23 2 2 2 4" xfId="382" xr:uid="{00000000-0005-0000-0000-0000E4010000}"/>
    <cellStyle name="Moneda 23 2 2 2 5" xfId="817" xr:uid="{00000000-0005-0000-0000-0000E5010000}"/>
    <cellStyle name="Moneda 23 2 2 3" xfId="448" xr:uid="{00000000-0005-0000-0000-0000E6010000}"/>
    <cellStyle name="Moneda 23 2 2 4" xfId="594" xr:uid="{00000000-0005-0000-0000-0000E7010000}"/>
    <cellStyle name="Moneda 23 2 2 5" xfId="307" xr:uid="{00000000-0005-0000-0000-0000E8010000}"/>
    <cellStyle name="Moneda 23 2 2 6" xfId="743" xr:uid="{00000000-0005-0000-0000-0000E9010000}"/>
    <cellStyle name="Moneda 23 2 3" xfId="156" xr:uid="{00000000-0005-0000-0000-0000EA010000}"/>
    <cellStyle name="Moneda 23 2 3 2" xfId="233" xr:uid="{00000000-0005-0000-0000-0000EB010000}"/>
    <cellStyle name="Moneda 23 2 3 2 2" xfId="550" xr:uid="{00000000-0005-0000-0000-0000EC010000}"/>
    <cellStyle name="Moneda 23 2 3 2 3" xfId="696" xr:uid="{00000000-0005-0000-0000-0000ED010000}"/>
    <cellStyle name="Moneda 23 2 3 2 4" xfId="410" xr:uid="{00000000-0005-0000-0000-0000EE010000}"/>
    <cellStyle name="Moneda 23 2 3 2 5" xfId="845" xr:uid="{00000000-0005-0000-0000-0000EF010000}"/>
    <cellStyle name="Moneda 23 2 3 3" xfId="476" xr:uid="{00000000-0005-0000-0000-0000F0010000}"/>
    <cellStyle name="Moneda 23 2 3 4" xfId="622" xr:uid="{00000000-0005-0000-0000-0000F1010000}"/>
    <cellStyle name="Moneda 23 2 3 5" xfId="335" xr:uid="{00000000-0005-0000-0000-0000F2010000}"/>
    <cellStyle name="Moneda 23 2 3 6" xfId="771" xr:uid="{00000000-0005-0000-0000-0000F3010000}"/>
    <cellStyle name="Moneda 23 2 4" xfId="182" xr:uid="{00000000-0005-0000-0000-0000F4010000}"/>
    <cellStyle name="Moneda 23 2 4 2" xfId="499" xr:uid="{00000000-0005-0000-0000-0000F5010000}"/>
    <cellStyle name="Moneda 23 2 4 3" xfId="645" xr:uid="{00000000-0005-0000-0000-0000F6010000}"/>
    <cellStyle name="Moneda 23 2 4 4" xfId="359" xr:uid="{00000000-0005-0000-0000-0000F7010000}"/>
    <cellStyle name="Moneda 23 2 4 5" xfId="794" xr:uid="{00000000-0005-0000-0000-0000F8010000}"/>
    <cellStyle name="Moneda 23 2 5" xfId="426" xr:uid="{00000000-0005-0000-0000-0000F9010000}"/>
    <cellStyle name="Moneda 23 2 6" xfId="572" xr:uid="{00000000-0005-0000-0000-0000FA010000}"/>
    <cellStyle name="Moneda 23 2 7" xfId="284" xr:uid="{00000000-0005-0000-0000-0000FB010000}"/>
    <cellStyle name="Moneda 23 2 8" xfId="720" xr:uid="{00000000-0005-0000-0000-0000FC010000}"/>
    <cellStyle name="Moneda 23 3" xfId="112" xr:uid="{00000000-0005-0000-0000-0000FD010000}"/>
    <cellStyle name="Moneda 23 3 2" xfId="194" xr:uid="{00000000-0005-0000-0000-0000FE010000}"/>
    <cellStyle name="Moneda 23 3 2 2" xfId="511" xr:uid="{00000000-0005-0000-0000-0000FF010000}"/>
    <cellStyle name="Moneda 23 3 2 3" xfId="657" xr:uid="{00000000-0005-0000-0000-000000020000}"/>
    <cellStyle name="Moneda 23 3 2 4" xfId="371" xr:uid="{00000000-0005-0000-0000-000001020000}"/>
    <cellStyle name="Moneda 23 3 2 5" xfId="806" xr:uid="{00000000-0005-0000-0000-000002020000}"/>
    <cellStyle name="Moneda 23 3 3" xfId="437" xr:uid="{00000000-0005-0000-0000-000003020000}"/>
    <cellStyle name="Moneda 23 3 4" xfId="583" xr:uid="{00000000-0005-0000-0000-000004020000}"/>
    <cellStyle name="Moneda 23 3 5" xfId="296" xr:uid="{00000000-0005-0000-0000-000005020000}"/>
    <cellStyle name="Moneda 23 3 6" xfId="732" xr:uid="{00000000-0005-0000-0000-000006020000}"/>
    <cellStyle name="Moneda 23 4" xfId="139" xr:uid="{00000000-0005-0000-0000-000007020000}"/>
    <cellStyle name="Moneda 23 4 2" xfId="220" xr:uid="{00000000-0005-0000-0000-000008020000}"/>
    <cellStyle name="Moneda 23 4 2 2" xfId="537" xr:uid="{00000000-0005-0000-0000-000009020000}"/>
    <cellStyle name="Moneda 23 4 2 3" xfId="683" xr:uid="{00000000-0005-0000-0000-00000A020000}"/>
    <cellStyle name="Moneda 23 4 2 4" xfId="397" xr:uid="{00000000-0005-0000-0000-00000B020000}"/>
    <cellStyle name="Moneda 23 4 2 5" xfId="832" xr:uid="{00000000-0005-0000-0000-00000C020000}"/>
    <cellStyle name="Moneda 23 4 3" xfId="463" xr:uid="{00000000-0005-0000-0000-00000D020000}"/>
    <cellStyle name="Moneda 23 4 4" xfId="609" xr:uid="{00000000-0005-0000-0000-00000E020000}"/>
    <cellStyle name="Moneda 23 4 5" xfId="322" xr:uid="{00000000-0005-0000-0000-00000F020000}"/>
    <cellStyle name="Moneda 23 4 6" xfId="758" xr:uid="{00000000-0005-0000-0000-000010020000}"/>
    <cellStyle name="Moneda 23 5" xfId="173" xr:uid="{00000000-0005-0000-0000-000011020000}"/>
    <cellStyle name="Moneda 23 5 2" xfId="490" xr:uid="{00000000-0005-0000-0000-000012020000}"/>
    <cellStyle name="Moneda 23 5 3" xfId="636" xr:uid="{00000000-0005-0000-0000-000013020000}"/>
    <cellStyle name="Moneda 23 5 4" xfId="350" xr:uid="{00000000-0005-0000-0000-000014020000}"/>
    <cellStyle name="Moneda 23 5 5" xfId="785" xr:uid="{00000000-0005-0000-0000-000015020000}"/>
    <cellStyle name="Moneda 23 6" xfId="254" xr:uid="{00000000-0005-0000-0000-000016020000}"/>
    <cellStyle name="Moneda 23 7" xfId="563" xr:uid="{00000000-0005-0000-0000-000017020000}"/>
    <cellStyle name="Moneda 23 8" xfId="711" xr:uid="{00000000-0005-0000-0000-000018020000}"/>
    <cellStyle name="Moneda 24" xfId="60" xr:uid="{00000000-0005-0000-0000-000019020000}"/>
    <cellStyle name="Moneda 24 2" xfId="100" xr:uid="{00000000-0005-0000-0000-00001A020000}"/>
    <cellStyle name="Moneda 25" xfId="83" xr:uid="{00000000-0005-0000-0000-00001B020000}"/>
    <cellStyle name="Moneda 25 2" xfId="117" xr:uid="{00000000-0005-0000-0000-00001C020000}"/>
    <cellStyle name="Moneda 25 2 2" xfId="199" xr:uid="{00000000-0005-0000-0000-00001D020000}"/>
    <cellStyle name="Moneda 25 2 2 2" xfId="516" xr:uid="{00000000-0005-0000-0000-00001E020000}"/>
    <cellStyle name="Moneda 25 2 2 3" xfId="662" xr:uid="{00000000-0005-0000-0000-00001F020000}"/>
    <cellStyle name="Moneda 25 2 2 4" xfId="376" xr:uid="{00000000-0005-0000-0000-000020020000}"/>
    <cellStyle name="Moneda 25 2 2 5" xfId="811" xr:uid="{00000000-0005-0000-0000-000021020000}"/>
    <cellStyle name="Moneda 25 2 3" xfId="442" xr:uid="{00000000-0005-0000-0000-000022020000}"/>
    <cellStyle name="Moneda 25 2 4" xfId="588" xr:uid="{00000000-0005-0000-0000-000023020000}"/>
    <cellStyle name="Moneda 25 2 5" xfId="301" xr:uid="{00000000-0005-0000-0000-000024020000}"/>
    <cellStyle name="Moneda 25 2 6" xfId="737" xr:uid="{00000000-0005-0000-0000-000025020000}"/>
    <cellStyle name="Moneda 25 3" xfId="148" xr:uid="{00000000-0005-0000-0000-000026020000}"/>
    <cellStyle name="Moneda 25 3 2" xfId="225" xr:uid="{00000000-0005-0000-0000-000027020000}"/>
    <cellStyle name="Moneda 25 3 2 2" xfId="542" xr:uid="{00000000-0005-0000-0000-000028020000}"/>
    <cellStyle name="Moneda 25 3 2 3" xfId="688" xr:uid="{00000000-0005-0000-0000-000029020000}"/>
    <cellStyle name="Moneda 25 3 2 4" xfId="402" xr:uid="{00000000-0005-0000-0000-00002A020000}"/>
    <cellStyle name="Moneda 25 3 2 5" xfId="837" xr:uid="{00000000-0005-0000-0000-00002B020000}"/>
    <cellStyle name="Moneda 25 3 3" xfId="468" xr:uid="{00000000-0005-0000-0000-00002C020000}"/>
    <cellStyle name="Moneda 25 3 4" xfId="614" xr:uid="{00000000-0005-0000-0000-00002D020000}"/>
    <cellStyle name="Moneda 25 3 5" xfId="327" xr:uid="{00000000-0005-0000-0000-00002E020000}"/>
    <cellStyle name="Moneda 25 3 6" xfId="763" xr:uid="{00000000-0005-0000-0000-00002F020000}"/>
    <cellStyle name="Moneda 25 4" xfId="176" xr:uid="{00000000-0005-0000-0000-000030020000}"/>
    <cellStyle name="Moneda 25 4 2" xfId="493" xr:uid="{00000000-0005-0000-0000-000031020000}"/>
    <cellStyle name="Moneda 25 4 3" xfId="639" xr:uid="{00000000-0005-0000-0000-000032020000}"/>
    <cellStyle name="Moneda 25 4 4" xfId="353" xr:uid="{00000000-0005-0000-0000-000033020000}"/>
    <cellStyle name="Moneda 25 4 5" xfId="788" xr:uid="{00000000-0005-0000-0000-000034020000}"/>
    <cellStyle name="Moneda 25 5" xfId="266" xr:uid="{00000000-0005-0000-0000-000035020000}"/>
    <cellStyle name="Moneda 25 5 2" xfId="420" xr:uid="{00000000-0005-0000-0000-000036020000}"/>
    <cellStyle name="Moneda 25 6" xfId="566" xr:uid="{00000000-0005-0000-0000-000037020000}"/>
    <cellStyle name="Moneda 25 7" xfId="277" xr:uid="{00000000-0005-0000-0000-000038020000}"/>
    <cellStyle name="Moneda 25 8" xfId="714" xr:uid="{00000000-0005-0000-0000-000039020000}"/>
    <cellStyle name="Moneda 26" xfId="88" xr:uid="{00000000-0005-0000-0000-00003A020000}"/>
    <cellStyle name="Moneda 26 2" xfId="119" xr:uid="{00000000-0005-0000-0000-00003B020000}"/>
    <cellStyle name="Moneda 26 2 2" xfId="201" xr:uid="{00000000-0005-0000-0000-00003C020000}"/>
    <cellStyle name="Moneda 26 2 2 2" xfId="518" xr:uid="{00000000-0005-0000-0000-00003D020000}"/>
    <cellStyle name="Moneda 26 2 2 3" xfId="664" xr:uid="{00000000-0005-0000-0000-00003E020000}"/>
    <cellStyle name="Moneda 26 2 2 4" xfId="378" xr:uid="{00000000-0005-0000-0000-00003F020000}"/>
    <cellStyle name="Moneda 26 2 2 5" xfId="813" xr:uid="{00000000-0005-0000-0000-000040020000}"/>
    <cellStyle name="Moneda 26 2 3" xfId="444" xr:uid="{00000000-0005-0000-0000-000041020000}"/>
    <cellStyle name="Moneda 26 2 4" xfId="590" xr:uid="{00000000-0005-0000-0000-000042020000}"/>
    <cellStyle name="Moneda 26 2 5" xfId="303" xr:uid="{00000000-0005-0000-0000-000043020000}"/>
    <cellStyle name="Moneda 26 2 6" xfId="739" xr:uid="{00000000-0005-0000-0000-000044020000}"/>
    <cellStyle name="Moneda 26 3" xfId="151" xr:uid="{00000000-0005-0000-0000-000045020000}"/>
    <cellStyle name="Moneda 26 3 2" xfId="228" xr:uid="{00000000-0005-0000-0000-000046020000}"/>
    <cellStyle name="Moneda 26 3 2 2" xfId="545" xr:uid="{00000000-0005-0000-0000-000047020000}"/>
    <cellStyle name="Moneda 26 3 2 3" xfId="691" xr:uid="{00000000-0005-0000-0000-000048020000}"/>
    <cellStyle name="Moneda 26 3 2 4" xfId="405" xr:uid="{00000000-0005-0000-0000-000049020000}"/>
    <cellStyle name="Moneda 26 3 2 5" xfId="840" xr:uid="{00000000-0005-0000-0000-00004A020000}"/>
    <cellStyle name="Moneda 26 3 3" xfId="471" xr:uid="{00000000-0005-0000-0000-00004B020000}"/>
    <cellStyle name="Moneda 26 3 4" xfId="617" xr:uid="{00000000-0005-0000-0000-00004C020000}"/>
    <cellStyle name="Moneda 26 3 5" xfId="330" xr:uid="{00000000-0005-0000-0000-00004D020000}"/>
    <cellStyle name="Moneda 26 3 6" xfId="766" xr:uid="{00000000-0005-0000-0000-00004E020000}"/>
    <cellStyle name="Moneda 26 4" xfId="178" xr:uid="{00000000-0005-0000-0000-00004F020000}"/>
    <cellStyle name="Moneda 26 4 2" xfId="495" xr:uid="{00000000-0005-0000-0000-000050020000}"/>
    <cellStyle name="Moneda 26 4 3" xfId="641" xr:uid="{00000000-0005-0000-0000-000051020000}"/>
    <cellStyle name="Moneda 26 4 4" xfId="355" xr:uid="{00000000-0005-0000-0000-000052020000}"/>
    <cellStyle name="Moneda 26 4 5" xfId="790" xr:uid="{00000000-0005-0000-0000-000053020000}"/>
    <cellStyle name="Moneda 26 5" xfId="422" xr:uid="{00000000-0005-0000-0000-000054020000}"/>
    <cellStyle name="Moneda 26 6" xfId="568" xr:uid="{00000000-0005-0000-0000-000055020000}"/>
    <cellStyle name="Moneda 26 7" xfId="280" xr:uid="{00000000-0005-0000-0000-000056020000}"/>
    <cellStyle name="Moneda 26 8" xfId="716" xr:uid="{00000000-0005-0000-0000-000057020000}"/>
    <cellStyle name="Moneda 27" xfId="103" xr:uid="{00000000-0005-0000-0000-000058020000}"/>
    <cellStyle name="Moneda 27 2" xfId="127" xr:uid="{00000000-0005-0000-0000-000059020000}"/>
    <cellStyle name="Moneda 27 2 2" xfId="209" xr:uid="{00000000-0005-0000-0000-00005A020000}"/>
    <cellStyle name="Moneda 27 2 2 2" xfId="526" xr:uid="{00000000-0005-0000-0000-00005B020000}"/>
    <cellStyle name="Moneda 27 2 2 3" xfId="672" xr:uid="{00000000-0005-0000-0000-00005C020000}"/>
    <cellStyle name="Moneda 27 2 2 4" xfId="386" xr:uid="{00000000-0005-0000-0000-00005D020000}"/>
    <cellStyle name="Moneda 27 2 2 5" xfId="821" xr:uid="{00000000-0005-0000-0000-00005E020000}"/>
    <cellStyle name="Moneda 27 2 3" xfId="452" xr:uid="{00000000-0005-0000-0000-00005F020000}"/>
    <cellStyle name="Moneda 27 2 4" xfId="598" xr:uid="{00000000-0005-0000-0000-000060020000}"/>
    <cellStyle name="Moneda 27 2 5" xfId="311" xr:uid="{00000000-0005-0000-0000-000061020000}"/>
    <cellStyle name="Moneda 27 2 6" xfId="747" xr:uid="{00000000-0005-0000-0000-000062020000}"/>
    <cellStyle name="Moneda 27 3" xfId="159" xr:uid="{00000000-0005-0000-0000-000063020000}"/>
    <cellStyle name="Moneda 27 3 2" xfId="236" xr:uid="{00000000-0005-0000-0000-000064020000}"/>
    <cellStyle name="Moneda 27 3 2 2" xfId="553" xr:uid="{00000000-0005-0000-0000-000065020000}"/>
    <cellStyle name="Moneda 27 3 2 3" xfId="699" xr:uid="{00000000-0005-0000-0000-000066020000}"/>
    <cellStyle name="Moneda 27 3 2 4" xfId="413" xr:uid="{00000000-0005-0000-0000-000067020000}"/>
    <cellStyle name="Moneda 27 3 2 5" xfId="848" xr:uid="{00000000-0005-0000-0000-000068020000}"/>
    <cellStyle name="Moneda 27 3 3" xfId="479" xr:uid="{00000000-0005-0000-0000-000069020000}"/>
    <cellStyle name="Moneda 27 3 4" xfId="625" xr:uid="{00000000-0005-0000-0000-00006A020000}"/>
    <cellStyle name="Moneda 27 3 5" xfId="338" xr:uid="{00000000-0005-0000-0000-00006B020000}"/>
    <cellStyle name="Moneda 27 3 6" xfId="774" xr:uid="{00000000-0005-0000-0000-00006C020000}"/>
    <cellStyle name="Moneda 27 4" xfId="185" xr:uid="{00000000-0005-0000-0000-00006D020000}"/>
    <cellStyle name="Moneda 27 4 2" xfId="502" xr:uid="{00000000-0005-0000-0000-00006E020000}"/>
    <cellStyle name="Moneda 27 4 3" xfId="648" xr:uid="{00000000-0005-0000-0000-00006F020000}"/>
    <cellStyle name="Moneda 27 4 4" xfId="362" xr:uid="{00000000-0005-0000-0000-000070020000}"/>
    <cellStyle name="Moneda 27 4 5" xfId="797" xr:uid="{00000000-0005-0000-0000-000071020000}"/>
    <cellStyle name="Moneda 27 5" xfId="429" xr:uid="{00000000-0005-0000-0000-000072020000}"/>
    <cellStyle name="Moneda 27 6" xfId="575" xr:uid="{00000000-0005-0000-0000-000073020000}"/>
    <cellStyle name="Moneda 27 7" xfId="287" xr:uid="{00000000-0005-0000-0000-000074020000}"/>
    <cellStyle name="Moneda 27 8" xfId="723" xr:uid="{00000000-0005-0000-0000-000075020000}"/>
    <cellStyle name="Moneda 28" xfId="107" xr:uid="{00000000-0005-0000-0000-000076020000}"/>
    <cellStyle name="Moneda 28 2" xfId="132" xr:uid="{00000000-0005-0000-0000-000077020000}"/>
    <cellStyle name="Moneda 28 2 2" xfId="214" xr:uid="{00000000-0005-0000-0000-000078020000}"/>
    <cellStyle name="Moneda 28 2 2 2" xfId="531" xr:uid="{00000000-0005-0000-0000-000079020000}"/>
    <cellStyle name="Moneda 28 2 2 3" xfId="677" xr:uid="{00000000-0005-0000-0000-00007A020000}"/>
    <cellStyle name="Moneda 28 2 2 4" xfId="391" xr:uid="{00000000-0005-0000-0000-00007B020000}"/>
    <cellStyle name="Moneda 28 2 2 5" xfId="826" xr:uid="{00000000-0005-0000-0000-00007C020000}"/>
    <cellStyle name="Moneda 28 2 3" xfId="457" xr:uid="{00000000-0005-0000-0000-00007D020000}"/>
    <cellStyle name="Moneda 28 2 4" xfId="603" xr:uid="{00000000-0005-0000-0000-00007E020000}"/>
    <cellStyle name="Moneda 28 2 5" xfId="316" xr:uid="{00000000-0005-0000-0000-00007F020000}"/>
    <cellStyle name="Moneda 28 2 6" xfId="752" xr:uid="{00000000-0005-0000-0000-000080020000}"/>
    <cellStyle name="Moneda 28 3" xfId="189" xr:uid="{00000000-0005-0000-0000-000081020000}"/>
    <cellStyle name="Moneda 28 3 2" xfId="506" xr:uid="{00000000-0005-0000-0000-000082020000}"/>
    <cellStyle name="Moneda 28 3 3" xfId="652" xr:uid="{00000000-0005-0000-0000-000083020000}"/>
    <cellStyle name="Moneda 28 3 4" xfId="366" xr:uid="{00000000-0005-0000-0000-000084020000}"/>
    <cellStyle name="Moneda 28 3 5" xfId="801" xr:uid="{00000000-0005-0000-0000-000085020000}"/>
    <cellStyle name="Moneda 28 4" xfId="432" xr:uid="{00000000-0005-0000-0000-000086020000}"/>
    <cellStyle name="Moneda 28 5" xfId="578" xr:uid="{00000000-0005-0000-0000-000087020000}"/>
    <cellStyle name="Moneda 28 6" xfId="291" xr:uid="{00000000-0005-0000-0000-000088020000}"/>
    <cellStyle name="Moneda 28 7" xfId="727" xr:uid="{00000000-0005-0000-0000-000089020000}"/>
    <cellStyle name="Moneda 29" xfId="106" xr:uid="{00000000-0005-0000-0000-00008A020000}"/>
    <cellStyle name="Moneda 29 2" xfId="131" xr:uid="{00000000-0005-0000-0000-00008B020000}"/>
    <cellStyle name="Moneda 29 2 2" xfId="213" xr:uid="{00000000-0005-0000-0000-00008C020000}"/>
    <cellStyle name="Moneda 29 2 2 2" xfId="530" xr:uid="{00000000-0005-0000-0000-00008D020000}"/>
    <cellStyle name="Moneda 29 2 2 3" xfId="676" xr:uid="{00000000-0005-0000-0000-00008E020000}"/>
    <cellStyle name="Moneda 29 2 2 4" xfId="390" xr:uid="{00000000-0005-0000-0000-00008F020000}"/>
    <cellStyle name="Moneda 29 2 2 5" xfId="825" xr:uid="{00000000-0005-0000-0000-000090020000}"/>
    <cellStyle name="Moneda 29 2 3" xfId="456" xr:uid="{00000000-0005-0000-0000-000091020000}"/>
    <cellStyle name="Moneda 29 2 4" xfId="602" xr:uid="{00000000-0005-0000-0000-000092020000}"/>
    <cellStyle name="Moneda 29 2 5" xfId="315" xr:uid="{00000000-0005-0000-0000-000093020000}"/>
    <cellStyle name="Moneda 29 2 6" xfId="751" xr:uid="{00000000-0005-0000-0000-000094020000}"/>
    <cellStyle name="Moneda 29 3" xfId="188" xr:uid="{00000000-0005-0000-0000-000095020000}"/>
    <cellStyle name="Moneda 29 3 2" xfId="505" xr:uid="{00000000-0005-0000-0000-000096020000}"/>
    <cellStyle name="Moneda 29 3 3" xfId="651" xr:uid="{00000000-0005-0000-0000-000097020000}"/>
    <cellStyle name="Moneda 29 3 4" xfId="365" xr:uid="{00000000-0005-0000-0000-000098020000}"/>
    <cellStyle name="Moneda 29 3 5" xfId="800" xr:uid="{00000000-0005-0000-0000-000099020000}"/>
    <cellStyle name="Moneda 29 4" xfId="431" xr:uid="{00000000-0005-0000-0000-00009A020000}"/>
    <cellStyle name="Moneda 29 5" xfId="577" xr:uid="{00000000-0005-0000-0000-00009B020000}"/>
    <cellStyle name="Moneda 29 6" xfId="290" xr:uid="{00000000-0005-0000-0000-00009C020000}"/>
    <cellStyle name="Moneda 29 7" xfId="726" xr:uid="{00000000-0005-0000-0000-00009D020000}"/>
    <cellStyle name="Moneda 3" xfId="13" xr:uid="{00000000-0005-0000-0000-00009E020000}"/>
    <cellStyle name="Moneda 3 2" xfId="17" xr:uid="{00000000-0005-0000-0000-00009F020000}"/>
    <cellStyle name="Moneda 3 2 2" xfId="71" xr:uid="{00000000-0005-0000-0000-0000A0020000}"/>
    <cellStyle name="Moneda 3 3" xfId="30" xr:uid="{00000000-0005-0000-0000-0000A1020000}"/>
    <cellStyle name="Moneda 30" xfId="128" xr:uid="{00000000-0005-0000-0000-0000A2020000}"/>
    <cellStyle name="Moneda 30 2" xfId="160" xr:uid="{00000000-0005-0000-0000-0000A3020000}"/>
    <cellStyle name="Moneda 30 2 2" xfId="237" xr:uid="{00000000-0005-0000-0000-0000A4020000}"/>
    <cellStyle name="Moneda 30 2 2 2" xfId="554" xr:uid="{00000000-0005-0000-0000-0000A5020000}"/>
    <cellStyle name="Moneda 30 2 2 3" xfId="700" xr:uid="{00000000-0005-0000-0000-0000A6020000}"/>
    <cellStyle name="Moneda 30 2 2 4" xfId="414" xr:uid="{00000000-0005-0000-0000-0000A7020000}"/>
    <cellStyle name="Moneda 30 2 2 5" xfId="849" xr:uid="{00000000-0005-0000-0000-0000A8020000}"/>
    <cellStyle name="Moneda 30 2 3" xfId="480" xr:uid="{00000000-0005-0000-0000-0000A9020000}"/>
    <cellStyle name="Moneda 30 2 4" xfId="626" xr:uid="{00000000-0005-0000-0000-0000AA020000}"/>
    <cellStyle name="Moneda 30 2 5" xfId="339" xr:uid="{00000000-0005-0000-0000-0000AB020000}"/>
    <cellStyle name="Moneda 30 2 6" xfId="775" xr:uid="{00000000-0005-0000-0000-0000AC020000}"/>
    <cellStyle name="Moneda 30 3" xfId="210" xr:uid="{00000000-0005-0000-0000-0000AD020000}"/>
    <cellStyle name="Moneda 30 3 2" xfId="527" xr:uid="{00000000-0005-0000-0000-0000AE020000}"/>
    <cellStyle name="Moneda 30 3 3" xfId="673" xr:uid="{00000000-0005-0000-0000-0000AF020000}"/>
    <cellStyle name="Moneda 30 3 4" xfId="387" xr:uid="{00000000-0005-0000-0000-0000B0020000}"/>
    <cellStyle name="Moneda 30 3 5" xfId="822" xr:uid="{00000000-0005-0000-0000-0000B1020000}"/>
    <cellStyle name="Moneda 30 4" xfId="453" xr:uid="{00000000-0005-0000-0000-0000B2020000}"/>
    <cellStyle name="Moneda 30 5" xfId="599" xr:uid="{00000000-0005-0000-0000-0000B3020000}"/>
    <cellStyle name="Moneda 30 6" xfId="312" xr:uid="{00000000-0005-0000-0000-0000B4020000}"/>
    <cellStyle name="Moneda 30 7" xfId="748" xr:uid="{00000000-0005-0000-0000-0000B5020000}"/>
    <cellStyle name="Moneda 31" xfId="105" xr:uid="{00000000-0005-0000-0000-0000B6020000}"/>
    <cellStyle name="Moneda 31 2" xfId="187" xr:uid="{00000000-0005-0000-0000-0000B7020000}"/>
    <cellStyle name="Moneda 31 2 2" xfId="504" xr:uid="{00000000-0005-0000-0000-0000B8020000}"/>
    <cellStyle name="Moneda 31 2 3" xfId="650" xr:uid="{00000000-0005-0000-0000-0000B9020000}"/>
    <cellStyle name="Moneda 31 2 4" xfId="364" xr:uid="{00000000-0005-0000-0000-0000BA020000}"/>
    <cellStyle name="Moneda 31 2 5" xfId="799" xr:uid="{00000000-0005-0000-0000-0000BB020000}"/>
    <cellStyle name="Moneda 31 3" xfId="430" xr:uid="{00000000-0005-0000-0000-0000BC020000}"/>
    <cellStyle name="Moneda 31 4" xfId="576" xr:uid="{00000000-0005-0000-0000-0000BD020000}"/>
    <cellStyle name="Moneda 31 5" xfId="289" xr:uid="{00000000-0005-0000-0000-0000BE020000}"/>
    <cellStyle name="Moneda 31 6" xfId="725" xr:uid="{00000000-0005-0000-0000-0000BF020000}"/>
    <cellStyle name="Moneda 32" xfId="115" xr:uid="{00000000-0005-0000-0000-0000C0020000}"/>
    <cellStyle name="Moneda 32 2" xfId="197" xr:uid="{00000000-0005-0000-0000-0000C1020000}"/>
    <cellStyle name="Moneda 32 2 2" xfId="514" xr:uid="{00000000-0005-0000-0000-0000C2020000}"/>
    <cellStyle name="Moneda 32 2 3" xfId="660" xr:uid="{00000000-0005-0000-0000-0000C3020000}"/>
    <cellStyle name="Moneda 32 2 4" xfId="374" xr:uid="{00000000-0005-0000-0000-0000C4020000}"/>
    <cellStyle name="Moneda 32 2 5" xfId="809" xr:uid="{00000000-0005-0000-0000-0000C5020000}"/>
    <cellStyle name="Moneda 32 3" xfId="440" xr:uid="{00000000-0005-0000-0000-0000C6020000}"/>
    <cellStyle name="Moneda 32 4" xfId="586" xr:uid="{00000000-0005-0000-0000-0000C7020000}"/>
    <cellStyle name="Moneda 32 5" xfId="299" xr:uid="{00000000-0005-0000-0000-0000C8020000}"/>
    <cellStyle name="Moneda 32 6" xfId="735" xr:uid="{00000000-0005-0000-0000-0000C9020000}"/>
    <cellStyle name="Moneda 33" xfId="124" xr:uid="{00000000-0005-0000-0000-0000CA020000}"/>
    <cellStyle name="Moneda 33 2" xfId="206" xr:uid="{00000000-0005-0000-0000-0000CB020000}"/>
    <cellStyle name="Moneda 33 2 2" xfId="523" xr:uid="{00000000-0005-0000-0000-0000CC020000}"/>
    <cellStyle name="Moneda 33 2 3" xfId="669" xr:uid="{00000000-0005-0000-0000-0000CD020000}"/>
    <cellStyle name="Moneda 33 2 4" xfId="383" xr:uid="{00000000-0005-0000-0000-0000CE020000}"/>
    <cellStyle name="Moneda 33 2 5" xfId="818" xr:uid="{00000000-0005-0000-0000-0000CF020000}"/>
    <cellStyle name="Moneda 33 3" xfId="449" xr:uid="{00000000-0005-0000-0000-0000D0020000}"/>
    <cellStyle name="Moneda 33 4" xfId="595" xr:uid="{00000000-0005-0000-0000-0000D1020000}"/>
    <cellStyle name="Moneda 33 5" xfId="308" xr:uid="{00000000-0005-0000-0000-0000D2020000}"/>
    <cellStyle name="Moneda 33 6" xfId="744" xr:uid="{00000000-0005-0000-0000-0000D3020000}"/>
    <cellStyle name="Moneda 34" xfId="113" xr:uid="{00000000-0005-0000-0000-0000D4020000}"/>
    <cellStyle name="Moneda 34 2" xfId="195" xr:uid="{00000000-0005-0000-0000-0000D5020000}"/>
    <cellStyle name="Moneda 34 2 2" xfId="512" xr:uid="{00000000-0005-0000-0000-0000D6020000}"/>
    <cellStyle name="Moneda 34 2 3" xfId="658" xr:uid="{00000000-0005-0000-0000-0000D7020000}"/>
    <cellStyle name="Moneda 34 2 4" xfId="372" xr:uid="{00000000-0005-0000-0000-0000D8020000}"/>
    <cellStyle name="Moneda 34 2 5" xfId="807" xr:uid="{00000000-0005-0000-0000-0000D9020000}"/>
    <cellStyle name="Moneda 34 3" xfId="438" xr:uid="{00000000-0005-0000-0000-0000DA020000}"/>
    <cellStyle name="Moneda 34 4" xfId="584" xr:uid="{00000000-0005-0000-0000-0000DB020000}"/>
    <cellStyle name="Moneda 34 5" xfId="297" xr:uid="{00000000-0005-0000-0000-0000DC020000}"/>
    <cellStyle name="Moneda 34 6" xfId="733" xr:uid="{00000000-0005-0000-0000-0000DD020000}"/>
    <cellStyle name="Moneda 35" xfId="129" xr:uid="{00000000-0005-0000-0000-0000DE020000}"/>
    <cellStyle name="Moneda 35 2" xfId="211" xr:uid="{00000000-0005-0000-0000-0000DF020000}"/>
    <cellStyle name="Moneda 35 2 2" xfId="528" xr:uid="{00000000-0005-0000-0000-0000E0020000}"/>
    <cellStyle name="Moneda 35 2 3" xfId="674" xr:uid="{00000000-0005-0000-0000-0000E1020000}"/>
    <cellStyle name="Moneda 35 2 4" xfId="388" xr:uid="{00000000-0005-0000-0000-0000E2020000}"/>
    <cellStyle name="Moneda 35 2 5" xfId="823" xr:uid="{00000000-0005-0000-0000-0000E3020000}"/>
    <cellStyle name="Moneda 35 3" xfId="454" xr:uid="{00000000-0005-0000-0000-0000E4020000}"/>
    <cellStyle name="Moneda 35 4" xfId="600" xr:uid="{00000000-0005-0000-0000-0000E5020000}"/>
    <cellStyle name="Moneda 35 5" xfId="313" xr:uid="{00000000-0005-0000-0000-0000E6020000}"/>
    <cellStyle name="Moneda 35 6" xfId="749" xr:uid="{00000000-0005-0000-0000-0000E7020000}"/>
    <cellStyle name="Moneda 36" xfId="130" xr:uid="{00000000-0005-0000-0000-0000E8020000}"/>
    <cellStyle name="Moneda 36 2" xfId="212" xr:uid="{00000000-0005-0000-0000-0000E9020000}"/>
    <cellStyle name="Moneda 36 2 2" xfId="529" xr:uid="{00000000-0005-0000-0000-0000EA020000}"/>
    <cellStyle name="Moneda 36 2 3" xfId="675" xr:uid="{00000000-0005-0000-0000-0000EB020000}"/>
    <cellStyle name="Moneda 36 2 4" xfId="389" xr:uid="{00000000-0005-0000-0000-0000EC020000}"/>
    <cellStyle name="Moneda 36 2 5" xfId="824" xr:uid="{00000000-0005-0000-0000-0000ED020000}"/>
    <cellStyle name="Moneda 36 3" xfId="455" xr:uid="{00000000-0005-0000-0000-0000EE020000}"/>
    <cellStyle name="Moneda 36 4" xfId="601" xr:uid="{00000000-0005-0000-0000-0000EF020000}"/>
    <cellStyle name="Moneda 36 5" xfId="314" xr:uid="{00000000-0005-0000-0000-0000F0020000}"/>
    <cellStyle name="Moneda 36 6" xfId="750" xr:uid="{00000000-0005-0000-0000-0000F1020000}"/>
    <cellStyle name="Moneda 37" xfId="142" xr:uid="{00000000-0005-0000-0000-0000F2020000}"/>
    <cellStyle name="Moneda 37 2" xfId="222" xr:uid="{00000000-0005-0000-0000-0000F3020000}"/>
    <cellStyle name="Moneda 37 2 2" xfId="539" xr:uid="{00000000-0005-0000-0000-0000F4020000}"/>
    <cellStyle name="Moneda 37 2 3" xfId="685" xr:uid="{00000000-0005-0000-0000-0000F5020000}"/>
    <cellStyle name="Moneda 37 2 4" xfId="399" xr:uid="{00000000-0005-0000-0000-0000F6020000}"/>
    <cellStyle name="Moneda 37 2 5" xfId="834" xr:uid="{00000000-0005-0000-0000-0000F7020000}"/>
    <cellStyle name="Moneda 37 3" xfId="465" xr:uid="{00000000-0005-0000-0000-0000F8020000}"/>
    <cellStyle name="Moneda 37 4" xfId="611" xr:uid="{00000000-0005-0000-0000-0000F9020000}"/>
    <cellStyle name="Moneda 37 5" xfId="324" xr:uid="{00000000-0005-0000-0000-0000FA020000}"/>
    <cellStyle name="Moneda 37 6" xfId="760" xr:uid="{00000000-0005-0000-0000-0000FB020000}"/>
    <cellStyle name="Moneda 38" xfId="149" xr:uid="{00000000-0005-0000-0000-0000FC020000}"/>
    <cellStyle name="Moneda 38 2" xfId="226" xr:uid="{00000000-0005-0000-0000-0000FD020000}"/>
    <cellStyle name="Moneda 38 2 2" xfId="543" xr:uid="{00000000-0005-0000-0000-0000FE020000}"/>
    <cellStyle name="Moneda 38 2 3" xfId="689" xr:uid="{00000000-0005-0000-0000-0000FF020000}"/>
    <cellStyle name="Moneda 38 2 4" xfId="403" xr:uid="{00000000-0005-0000-0000-000000030000}"/>
    <cellStyle name="Moneda 38 2 5" xfId="838" xr:uid="{00000000-0005-0000-0000-000001030000}"/>
    <cellStyle name="Moneda 38 3" xfId="469" xr:uid="{00000000-0005-0000-0000-000002030000}"/>
    <cellStyle name="Moneda 38 4" xfId="615" xr:uid="{00000000-0005-0000-0000-000003030000}"/>
    <cellStyle name="Moneda 38 5" xfId="328" xr:uid="{00000000-0005-0000-0000-000004030000}"/>
    <cellStyle name="Moneda 38 6" xfId="764" xr:uid="{00000000-0005-0000-0000-000005030000}"/>
    <cellStyle name="Moneda 39" xfId="147" xr:uid="{00000000-0005-0000-0000-000006030000}"/>
    <cellStyle name="Moneda 4" xfId="3" xr:uid="{00000000-0005-0000-0000-000007030000}"/>
    <cellStyle name="Moneda 4 2" xfId="25" xr:uid="{00000000-0005-0000-0000-000008030000}"/>
    <cellStyle name="Moneda 4 3" xfId="75" xr:uid="{00000000-0005-0000-0000-000009030000}"/>
    <cellStyle name="Moneda 4 3 2" xfId="880" xr:uid="{00000000-0005-0000-0000-00000A030000}"/>
    <cellStyle name="Moneda 4 4" xfId="84" xr:uid="{00000000-0005-0000-0000-00000B030000}"/>
    <cellStyle name="Moneda 40" xfId="145" xr:uid="{00000000-0005-0000-0000-00000C030000}"/>
    <cellStyle name="Moneda 41" xfId="144" xr:uid="{00000000-0005-0000-0000-00000D030000}"/>
    <cellStyle name="Moneda 42" xfId="166" xr:uid="{00000000-0005-0000-0000-00000E030000}"/>
    <cellStyle name="Moneda 43" xfId="164" xr:uid="{00000000-0005-0000-0000-00000F030000}"/>
    <cellStyle name="Moneda 44" xfId="168" xr:uid="{00000000-0005-0000-0000-000010030000}"/>
    <cellStyle name="Moneda 44 2" xfId="485" xr:uid="{00000000-0005-0000-0000-000011030000}"/>
    <cellStyle name="Moneda 44 3" xfId="631" xr:uid="{00000000-0005-0000-0000-000012030000}"/>
    <cellStyle name="Moneda 44 4" xfId="345" xr:uid="{00000000-0005-0000-0000-000013030000}"/>
    <cellStyle name="Moneda 44 5" xfId="780" xr:uid="{00000000-0005-0000-0000-000014030000}"/>
    <cellStyle name="Moneda 45" xfId="245" xr:uid="{00000000-0005-0000-0000-000015030000}"/>
    <cellStyle name="Moneda 46" xfId="249" xr:uid="{00000000-0005-0000-0000-000016030000}"/>
    <cellStyle name="Moneda 46 2" xfId="883" xr:uid="{00000000-0005-0000-0000-000017030000}"/>
    <cellStyle name="Moneda 47" xfId="273" xr:uid="{00000000-0005-0000-0000-000018030000}"/>
    <cellStyle name="Moneda 48" xfId="255" xr:uid="{00000000-0005-0000-0000-000019030000}"/>
    <cellStyle name="Moneda 49" xfId="256" xr:uid="{00000000-0005-0000-0000-00001A030000}"/>
    <cellStyle name="Moneda 5" xfId="42" xr:uid="{00000000-0005-0000-0000-00001B030000}"/>
    <cellStyle name="Moneda 5 2" xfId="855" xr:uid="{00000000-0005-0000-0000-00001C030000}"/>
    <cellStyle name="Moneda 50" xfId="247" xr:uid="{00000000-0005-0000-0000-00001D030000}"/>
    <cellStyle name="Moneda 51" xfId="278" xr:uid="{00000000-0005-0000-0000-00001E030000}"/>
    <cellStyle name="Moneda 52" xfId="271" xr:uid="{00000000-0005-0000-0000-00001F030000}"/>
    <cellStyle name="Moneda 53" xfId="63" xr:uid="{00000000-0005-0000-0000-000020030000}"/>
    <cellStyle name="Moneda 54" xfId="342" xr:uid="{00000000-0005-0000-0000-000021030000}"/>
    <cellStyle name="Moneda 55" xfId="705" xr:uid="{00000000-0005-0000-0000-000022030000}"/>
    <cellStyle name="Moneda 56" xfId="707" xr:uid="{00000000-0005-0000-0000-000023030000}"/>
    <cellStyle name="Moneda 57" xfId="875" xr:uid="{00000000-0005-0000-0000-000024030000}"/>
    <cellStyle name="Moneda 6" xfId="43" xr:uid="{00000000-0005-0000-0000-000025030000}"/>
    <cellStyle name="Moneda 67" xfId="873" xr:uid="{00000000-0005-0000-0000-000026030000}"/>
    <cellStyle name="Moneda 7" xfId="44" xr:uid="{00000000-0005-0000-0000-000027030000}"/>
    <cellStyle name="Moneda 8" xfId="45" xr:uid="{00000000-0005-0000-0000-000028030000}"/>
    <cellStyle name="Moneda 9" xfId="46" xr:uid="{00000000-0005-0000-0000-000029030000}"/>
    <cellStyle name="Normal" xfId="0" builtinId="0"/>
    <cellStyle name="Normal 10" xfId="874" xr:uid="{00000000-0005-0000-0000-00002B030000}"/>
    <cellStyle name="Normal 11" xfId="243" xr:uid="{00000000-0005-0000-0000-00002C030000}"/>
    <cellStyle name="Normal 118" xfId="242" xr:uid="{00000000-0005-0000-0000-00002D030000}"/>
    <cellStyle name="Normal 12" xfId="882" xr:uid="{00000000-0005-0000-0000-00002E030000}"/>
    <cellStyle name="Normal 13" xfId="867" xr:uid="{00000000-0005-0000-0000-00002F030000}"/>
    <cellStyle name="Normal 14" xfId="264" xr:uid="{00000000-0005-0000-0000-000030030000}"/>
    <cellStyle name="Normal 16" xfId="62" xr:uid="{00000000-0005-0000-0000-000031030000}"/>
    <cellStyle name="Normal 2" xfId="6" xr:uid="{00000000-0005-0000-0000-000032030000}"/>
    <cellStyle name="Normal 2 10" xfId="41" xr:uid="{00000000-0005-0000-0000-000033030000}"/>
    <cellStyle name="Normal 2 10 2" xfId="99" xr:uid="{00000000-0005-0000-0000-000034030000}"/>
    <cellStyle name="Normal 2 13" xfId="162" xr:uid="{00000000-0005-0000-0000-000035030000}"/>
    <cellStyle name="Normal 2 2" xfId="68" xr:uid="{00000000-0005-0000-0000-000036030000}"/>
    <cellStyle name="Normal 2 2 2" xfId="134" xr:uid="{00000000-0005-0000-0000-000037030000}"/>
    <cellStyle name="Normal 2 2 2 2" xfId="260" xr:uid="{00000000-0005-0000-0000-000038030000}"/>
    <cellStyle name="Normal 2 3" xfId="19" xr:uid="{00000000-0005-0000-0000-000039030000}"/>
    <cellStyle name="Normal 2 3 2" xfId="89" xr:uid="{00000000-0005-0000-0000-00003A030000}"/>
    <cellStyle name="Normal 2 4" xfId="79" xr:uid="{00000000-0005-0000-0000-00003B030000}"/>
    <cellStyle name="Normal 2 4 2" xfId="65" xr:uid="{00000000-0005-0000-0000-00003C030000}"/>
    <cellStyle name="Normal 2 4 3" xfId="80" xr:uid="{00000000-0005-0000-0000-00003D030000}"/>
    <cellStyle name="Normal 2 5" xfId="866" xr:uid="{00000000-0005-0000-0000-00003E030000}"/>
    <cellStyle name="Normal 2 5 2" xfId="39" xr:uid="{00000000-0005-0000-0000-00003F030000}"/>
    <cellStyle name="Normal 3" xfId="7" xr:uid="{00000000-0005-0000-0000-000040030000}"/>
    <cellStyle name="Normal 3 11" xfId="856" xr:uid="{00000000-0005-0000-0000-000041030000}"/>
    <cellStyle name="Normal 3 11 2" xfId="26" xr:uid="{00000000-0005-0000-0000-000042030000}"/>
    <cellStyle name="Normal 3 2" xfId="8" xr:uid="{00000000-0005-0000-0000-000043030000}"/>
    <cellStyle name="Normal 3 2 2" xfId="16" xr:uid="{00000000-0005-0000-0000-000044030000}"/>
    <cellStyle name="Normal 3 2 3" xfId="69" xr:uid="{00000000-0005-0000-0000-000045030000}"/>
    <cellStyle name="Normal 3 3" xfId="32" xr:uid="{00000000-0005-0000-0000-000046030000}"/>
    <cellStyle name="Normal 3 3 2" xfId="74" xr:uid="{00000000-0005-0000-0000-000047030000}"/>
    <cellStyle name="Normal 3 3 2 2" xfId="879" xr:uid="{00000000-0005-0000-0000-000048030000}"/>
    <cellStyle name="Normal 3 3 3" xfId="78" xr:uid="{00000000-0005-0000-0000-000049030000}"/>
    <cellStyle name="Normal 4" xfId="9" xr:uid="{00000000-0005-0000-0000-00004A030000}"/>
    <cellStyle name="Normal 4 2" xfId="10" xr:uid="{00000000-0005-0000-0000-00004B030000}"/>
    <cellStyle name="Normal 4 2 2" xfId="20" xr:uid="{00000000-0005-0000-0000-00004C030000}"/>
    <cellStyle name="Normal 4 2 3" xfId="261" xr:uid="{00000000-0005-0000-0000-00004D030000}"/>
    <cellStyle name="Normal 4 2 4 2" xfId="82" xr:uid="{00000000-0005-0000-0000-00004E030000}"/>
    <cellStyle name="Normal 4 3" xfId="23" xr:uid="{00000000-0005-0000-0000-00004F030000}"/>
    <cellStyle name="Normal 4 3 2" xfId="77" xr:uid="{00000000-0005-0000-0000-000050030000}"/>
    <cellStyle name="Normal 4 4" xfId="49" xr:uid="{00000000-0005-0000-0000-000051030000}"/>
    <cellStyle name="Normal 4 5" xfId="870" xr:uid="{00000000-0005-0000-0000-000052030000}"/>
    <cellStyle name="Normal 5" xfId="11" xr:uid="{00000000-0005-0000-0000-000053030000}"/>
    <cellStyle name="Normal 5 2" xfId="21" xr:uid="{00000000-0005-0000-0000-000054030000}"/>
    <cellStyle name="Normal 6" xfId="22" xr:uid="{00000000-0005-0000-0000-000055030000}"/>
    <cellStyle name="Normal 6 5 2" xfId="244" xr:uid="{00000000-0005-0000-0000-000056030000}"/>
    <cellStyle name="Normal 7" xfId="2" xr:uid="{00000000-0005-0000-0000-000057030000}"/>
    <cellStyle name="Normal 7 2" xfId="269" xr:uid="{00000000-0005-0000-0000-000058030000}"/>
    <cellStyle name="Normal 7 3" xfId="246" xr:uid="{00000000-0005-0000-0000-000059030000}"/>
    <cellStyle name="Normal 8" xfId="263" xr:uid="{00000000-0005-0000-0000-00005A030000}"/>
    <cellStyle name="Normal 8 2" xfId="884" xr:uid="{00000000-0005-0000-0000-00005B030000}"/>
    <cellStyle name="Normal 9" xfId="857" xr:uid="{00000000-0005-0000-0000-00005C030000}"/>
    <cellStyle name="Normal 9 2" xfId="877" xr:uid="{00000000-0005-0000-0000-00005D030000}"/>
    <cellStyle name="Normal 98" xfId="40" xr:uid="{00000000-0005-0000-0000-00005E030000}"/>
    <cellStyle name="Normal 98 2" xfId="98" xr:uid="{00000000-0005-0000-0000-00005F030000}"/>
    <cellStyle name="Normal_Libro1" xfId="70" xr:uid="{00000000-0005-0000-0000-000060030000}"/>
    <cellStyle name="Porcentaje" xfId="61" builtinId="5"/>
    <cellStyle name="Porcentaje 10" xfId="868" xr:uid="{00000000-0005-0000-0000-000062030000}"/>
    <cellStyle name="Porcentaje 2" xfId="14" xr:uid="{00000000-0005-0000-0000-000063030000}"/>
    <cellStyle name="Porcentaje 2 2" xfId="37" xr:uid="{00000000-0005-0000-0000-000064030000}"/>
    <cellStyle name="Porcentaje 2 2 2" xfId="96" xr:uid="{00000000-0005-0000-0000-000065030000}"/>
    <cellStyle name="Porcentaje 3" xfId="15" xr:uid="{00000000-0005-0000-0000-000066030000}"/>
    <cellStyle name="Porcentaje 3 2" xfId="73" xr:uid="{00000000-0005-0000-0000-000067030000}"/>
    <cellStyle name="Porcentaje 3 4" xfId="871" xr:uid="{00000000-0005-0000-0000-000068030000}"/>
    <cellStyle name="Porcentaje 3 5" xfId="860" xr:uid="{00000000-0005-0000-0000-000069030000}"/>
    <cellStyle name="Porcentaje 4" xfId="18" xr:uid="{00000000-0005-0000-0000-00006A030000}"/>
    <cellStyle name="Porcentaje 5" xfId="4" xr:uid="{00000000-0005-0000-0000-00006B030000}"/>
    <cellStyle name="Porcentaje 5 2" xfId="85" xr:uid="{00000000-0005-0000-0000-00006C030000}"/>
    <cellStyle name="Porcentaje 6" xfId="268" xr:uid="{00000000-0005-0000-0000-00006D030000}"/>
    <cellStyle name="Porcentaje 7" xfId="64" xr:uid="{00000000-0005-0000-0000-00006E030000}"/>
    <cellStyle name="Porcentaje 8" xfId="862" xr:uid="{00000000-0005-0000-0000-00006F030000}"/>
    <cellStyle name="Porcentaje 9" xfId="876" xr:uid="{00000000-0005-0000-0000-000070030000}"/>
    <cellStyle name="Porcentual 2" xfId="140" xr:uid="{00000000-0005-0000-0000-000071030000}"/>
    <cellStyle name="Porcentual 2 3" xfId="262" xr:uid="{00000000-0005-0000-0000-000072030000}"/>
    <cellStyle name="Porcentual 9" xfId="265" xr:uid="{00000000-0005-0000-0000-000073030000}"/>
    <cellStyle name="Porcentual_AIU 2008 SESAC JULIO 42" xfId="72" xr:uid="{00000000-0005-0000-0000-00007403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calcChain" Target="calcChain.xml"/><Relationship Id="rId16" Type="http://schemas.openxmlformats.org/officeDocument/2006/relationships/worksheet" Target="worksheets/sheet16.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74" Type="http://schemas.openxmlformats.org/officeDocument/2006/relationships/externalLink" Target="externalLinks/externalLink54.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28" Type="http://schemas.openxmlformats.org/officeDocument/2006/relationships/externalLink" Target="externalLinks/externalLink108.xml"/><Relationship Id="rId5" Type="http://schemas.openxmlformats.org/officeDocument/2006/relationships/worksheet" Target="worksheets/sheet5.xml"/><Relationship Id="rId90" Type="http://schemas.openxmlformats.org/officeDocument/2006/relationships/externalLink" Target="externalLinks/externalLink70.xml"/><Relationship Id="rId95" Type="http://schemas.openxmlformats.org/officeDocument/2006/relationships/externalLink" Target="externalLinks/externalLink75.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64" Type="http://schemas.openxmlformats.org/officeDocument/2006/relationships/externalLink" Target="externalLinks/externalLink44.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18" Type="http://schemas.openxmlformats.org/officeDocument/2006/relationships/externalLink" Target="externalLinks/externalLink98.xml"/><Relationship Id="rId134" Type="http://schemas.openxmlformats.org/officeDocument/2006/relationships/externalLink" Target="externalLinks/externalLink114.xml"/><Relationship Id="rId80" Type="http://schemas.openxmlformats.org/officeDocument/2006/relationships/externalLink" Target="externalLinks/externalLink60.xml"/><Relationship Id="rId85" Type="http://schemas.openxmlformats.org/officeDocument/2006/relationships/externalLink" Target="externalLinks/externalLink6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08" Type="http://schemas.openxmlformats.org/officeDocument/2006/relationships/externalLink" Target="externalLinks/externalLink88.xml"/><Relationship Id="rId124" Type="http://schemas.openxmlformats.org/officeDocument/2006/relationships/externalLink" Target="externalLinks/externalLink104.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0" Type="http://schemas.openxmlformats.org/officeDocument/2006/relationships/externalLink" Target="externalLinks/externalLink50.xml"/><Relationship Id="rId75" Type="http://schemas.openxmlformats.org/officeDocument/2006/relationships/externalLink" Target="externalLinks/externalLink55.xml"/><Relationship Id="rId91" Type="http://schemas.openxmlformats.org/officeDocument/2006/relationships/externalLink" Target="externalLinks/externalLink71.xml"/><Relationship Id="rId96" Type="http://schemas.openxmlformats.org/officeDocument/2006/relationships/externalLink" Target="externalLinks/externalLink7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81" Type="http://schemas.openxmlformats.org/officeDocument/2006/relationships/externalLink" Target="externalLinks/externalLink61.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35"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9.xml"/><Relationship Id="rId109" Type="http://schemas.openxmlformats.org/officeDocument/2006/relationships/externalLink" Target="externalLinks/externalLink89.xml"/><Relationship Id="rId34" Type="http://schemas.openxmlformats.org/officeDocument/2006/relationships/externalLink" Target="externalLinks/externalLink14.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04" Type="http://schemas.openxmlformats.org/officeDocument/2006/relationships/externalLink" Target="externalLinks/externalLink84.xml"/><Relationship Id="rId120" Type="http://schemas.openxmlformats.org/officeDocument/2006/relationships/externalLink" Target="externalLinks/externalLink100.xml"/><Relationship Id="rId125" Type="http://schemas.openxmlformats.org/officeDocument/2006/relationships/externalLink" Target="externalLinks/externalLink105.xml"/><Relationship Id="rId7" Type="http://schemas.openxmlformats.org/officeDocument/2006/relationships/worksheet" Target="worksheets/sheet7.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 Type="http://schemas.openxmlformats.org/officeDocument/2006/relationships/worksheet" Target="worksheets/sheet2.xml"/><Relationship Id="rId29" Type="http://schemas.openxmlformats.org/officeDocument/2006/relationships/externalLink" Target="externalLinks/externalLink9.xml"/><Relationship Id="rId24" Type="http://schemas.openxmlformats.org/officeDocument/2006/relationships/externalLink" Target="externalLinks/externalLink4.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15" Type="http://schemas.openxmlformats.org/officeDocument/2006/relationships/externalLink" Target="externalLinks/externalLink95.xml"/><Relationship Id="rId131" Type="http://schemas.openxmlformats.org/officeDocument/2006/relationships/externalLink" Target="externalLinks/externalLink111.xml"/><Relationship Id="rId136" Type="http://schemas.openxmlformats.org/officeDocument/2006/relationships/styles" Target="styles.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3" Type="http://schemas.openxmlformats.org/officeDocument/2006/relationships/worksheet" Target="worksheets/sheet3.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116" Type="http://schemas.openxmlformats.org/officeDocument/2006/relationships/externalLink" Target="externalLinks/externalLink96.xml"/><Relationship Id="rId13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6.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695325</xdr:colOff>
      <xdr:row>0</xdr:row>
      <xdr:rowOff>76201</xdr:rowOff>
    </xdr:from>
    <xdr:to>
      <xdr:col>1</xdr:col>
      <xdr:colOff>880110</xdr:colOff>
      <xdr:row>0</xdr:row>
      <xdr:rowOff>948624</xdr:rowOff>
    </xdr:to>
    <xdr:pic>
      <xdr:nvPicPr>
        <xdr:cNvPr id="4" name="Imagen 3">
          <a:extLst>
            <a:ext uri="{FF2B5EF4-FFF2-40B4-BE49-F238E27FC236}">
              <a16:creationId xmlns:a16="http://schemas.microsoft.com/office/drawing/2014/main" id="{0A14D122-F526-4EAA-BCBB-3418F38318F3}"/>
            </a:ext>
          </a:extLst>
        </xdr:cNvPr>
        <xdr:cNvPicPr>
          <a:picLocks noChangeAspect="1"/>
        </xdr:cNvPicPr>
      </xdr:nvPicPr>
      <xdr:blipFill rotWithShape="1">
        <a:blip xmlns:r="http://schemas.openxmlformats.org/officeDocument/2006/relationships" r:embed="rId1"/>
        <a:srcRect l="40364" r="5914"/>
        <a:stretch>
          <a:fillRect/>
        </a:stretch>
      </xdr:blipFill>
      <xdr:spPr>
        <a:xfrm>
          <a:off x="695325" y="76201"/>
          <a:ext cx="1000125" cy="855278"/>
        </a:xfrm>
        <a:prstGeom prst="rect">
          <a:avLst/>
        </a:prstGeom>
      </xdr:spPr>
    </xdr:pic>
    <xdr:clientData/>
  </xdr:twoCellAnchor>
  <xdr:twoCellAnchor editAs="oneCell">
    <xdr:from>
      <xdr:col>7</xdr:col>
      <xdr:colOff>76200</xdr:colOff>
      <xdr:row>0</xdr:row>
      <xdr:rowOff>104776</xdr:rowOff>
    </xdr:from>
    <xdr:to>
      <xdr:col>7</xdr:col>
      <xdr:colOff>1070610</xdr:colOff>
      <xdr:row>0</xdr:row>
      <xdr:rowOff>956244</xdr:rowOff>
    </xdr:to>
    <xdr:pic>
      <xdr:nvPicPr>
        <xdr:cNvPr id="5" name="Imagen 4">
          <a:extLst>
            <a:ext uri="{FF2B5EF4-FFF2-40B4-BE49-F238E27FC236}">
              <a16:creationId xmlns:a16="http://schemas.microsoft.com/office/drawing/2014/main" id="{E513EA4D-E760-44EA-804A-D03095AE3E14}"/>
            </a:ext>
          </a:extLst>
        </xdr:cNvPr>
        <xdr:cNvPicPr>
          <a:picLocks noChangeAspect="1"/>
        </xdr:cNvPicPr>
      </xdr:nvPicPr>
      <xdr:blipFill rotWithShape="1">
        <a:blip xmlns:r="http://schemas.openxmlformats.org/officeDocument/2006/relationships" r:embed="rId1"/>
        <a:srcRect l="40364" r="5914"/>
        <a:stretch>
          <a:fillRect/>
        </a:stretch>
      </xdr:blipFill>
      <xdr:spPr>
        <a:xfrm>
          <a:off x="8315325" y="104776"/>
          <a:ext cx="1000125" cy="8552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179294</xdr:colOff>
      <xdr:row>252</xdr:row>
      <xdr:rowOff>67236</xdr:rowOff>
    </xdr:from>
    <xdr:to>
      <xdr:col>13</xdr:col>
      <xdr:colOff>338181</xdr:colOff>
      <xdr:row>270</xdr:row>
      <xdr:rowOff>143924</xdr:rowOff>
    </xdr:to>
    <xdr:pic>
      <xdr:nvPicPr>
        <xdr:cNvPr id="2" name="Imagen 1">
          <a:extLst>
            <a:ext uri="{FF2B5EF4-FFF2-40B4-BE49-F238E27FC236}">
              <a16:creationId xmlns:a16="http://schemas.microsoft.com/office/drawing/2014/main" id="{B76C6059-ED3E-46F9-B7C1-A7A28954F9FB}"/>
            </a:ext>
          </a:extLst>
        </xdr:cNvPr>
        <xdr:cNvPicPr>
          <a:picLocks noChangeAspect="1"/>
        </xdr:cNvPicPr>
      </xdr:nvPicPr>
      <xdr:blipFill>
        <a:blip xmlns:r="http://schemas.openxmlformats.org/officeDocument/2006/relationships" r:embed="rId1"/>
        <a:stretch>
          <a:fillRect/>
        </a:stretch>
      </xdr:blipFill>
      <xdr:spPr>
        <a:xfrm>
          <a:off x="8841441" y="40139471"/>
          <a:ext cx="3124636" cy="34961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114300</xdr:colOff>
      <xdr:row>63</xdr:row>
      <xdr:rowOff>0</xdr:rowOff>
    </xdr:from>
    <xdr:to>
      <xdr:col>20</xdr:col>
      <xdr:colOff>95250</xdr:colOff>
      <xdr:row>63</xdr:row>
      <xdr:rowOff>0</xdr:rowOff>
    </xdr:to>
    <xdr:pic>
      <xdr:nvPicPr>
        <xdr:cNvPr id="22" name="Picture 6">
          <a:extLst>
            <a:ext uri="{FF2B5EF4-FFF2-40B4-BE49-F238E27FC236}">
              <a16:creationId xmlns:a16="http://schemas.microsoft.com/office/drawing/2014/main" id="{CA338CAD-6081-43C4-90DF-7832587468F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11300" y="18583275"/>
          <a:ext cx="819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114300</xdr:colOff>
      <xdr:row>63</xdr:row>
      <xdr:rowOff>0</xdr:rowOff>
    </xdr:from>
    <xdr:to>
      <xdr:col>20</xdr:col>
      <xdr:colOff>95250</xdr:colOff>
      <xdr:row>63</xdr:row>
      <xdr:rowOff>0</xdr:rowOff>
    </xdr:to>
    <xdr:pic>
      <xdr:nvPicPr>
        <xdr:cNvPr id="23" name="Picture 6">
          <a:extLst>
            <a:ext uri="{FF2B5EF4-FFF2-40B4-BE49-F238E27FC236}">
              <a16:creationId xmlns:a16="http://schemas.microsoft.com/office/drawing/2014/main" id="{DDA28E63-2C70-452F-ABA2-819F91CBFDC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11300" y="18583275"/>
          <a:ext cx="819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114300</xdr:colOff>
      <xdr:row>63</xdr:row>
      <xdr:rowOff>0</xdr:rowOff>
    </xdr:from>
    <xdr:to>
      <xdr:col>20</xdr:col>
      <xdr:colOff>95250</xdr:colOff>
      <xdr:row>63</xdr:row>
      <xdr:rowOff>0</xdr:rowOff>
    </xdr:to>
    <xdr:pic>
      <xdr:nvPicPr>
        <xdr:cNvPr id="24" name="Picture 6">
          <a:extLst>
            <a:ext uri="{FF2B5EF4-FFF2-40B4-BE49-F238E27FC236}">
              <a16:creationId xmlns:a16="http://schemas.microsoft.com/office/drawing/2014/main" id="{AD4077EC-E359-4F43-93F6-DA8456096CB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11300" y="18583275"/>
          <a:ext cx="819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114300</xdr:colOff>
      <xdr:row>63</xdr:row>
      <xdr:rowOff>0</xdr:rowOff>
    </xdr:from>
    <xdr:to>
      <xdr:col>20</xdr:col>
      <xdr:colOff>95250</xdr:colOff>
      <xdr:row>63</xdr:row>
      <xdr:rowOff>0</xdr:rowOff>
    </xdr:to>
    <xdr:pic>
      <xdr:nvPicPr>
        <xdr:cNvPr id="25" name="Picture 6">
          <a:extLst>
            <a:ext uri="{FF2B5EF4-FFF2-40B4-BE49-F238E27FC236}">
              <a16:creationId xmlns:a16="http://schemas.microsoft.com/office/drawing/2014/main" id="{CC213F9E-8607-4BEB-9923-C8303CB1317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11300" y="18583275"/>
          <a:ext cx="819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114300</xdr:colOff>
      <xdr:row>63</xdr:row>
      <xdr:rowOff>0</xdr:rowOff>
    </xdr:from>
    <xdr:to>
      <xdr:col>20</xdr:col>
      <xdr:colOff>95250</xdr:colOff>
      <xdr:row>63</xdr:row>
      <xdr:rowOff>0</xdr:rowOff>
    </xdr:to>
    <xdr:pic>
      <xdr:nvPicPr>
        <xdr:cNvPr id="26" name="Picture 6">
          <a:extLst>
            <a:ext uri="{FF2B5EF4-FFF2-40B4-BE49-F238E27FC236}">
              <a16:creationId xmlns:a16="http://schemas.microsoft.com/office/drawing/2014/main" id="{EAEB9B3E-2187-45C4-94BC-EB872771193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11300" y="18583275"/>
          <a:ext cx="819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xdr:row>
      <xdr:rowOff>638011</xdr:rowOff>
    </xdr:from>
    <xdr:to>
      <xdr:col>10</xdr:col>
      <xdr:colOff>257831</xdr:colOff>
      <xdr:row>12</xdr:row>
      <xdr:rowOff>321278</xdr:rowOff>
    </xdr:to>
    <xdr:pic>
      <xdr:nvPicPr>
        <xdr:cNvPr id="2" name="Imagen 1">
          <a:extLst>
            <a:ext uri="{FF2B5EF4-FFF2-40B4-BE49-F238E27FC236}">
              <a16:creationId xmlns:a16="http://schemas.microsoft.com/office/drawing/2014/main" id="{DB99EA58-BA55-4567-BD83-5AD7381A753C}"/>
            </a:ext>
          </a:extLst>
        </xdr:cNvPr>
        <xdr:cNvPicPr>
          <a:picLocks noChangeAspect="1"/>
        </xdr:cNvPicPr>
      </xdr:nvPicPr>
      <xdr:blipFill>
        <a:blip xmlns:r="http://schemas.openxmlformats.org/officeDocument/2006/relationships" r:embed="rId2"/>
        <a:stretch>
          <a:fillRect/>
        </a:stretch>
      </xdr:blipFill>
      <xdr:spPr>
        <a:xfrm>
          <a:off x="0" y="2910873"/>
          <a:ext cx="6169900" cy="3466991"/>
        </a:xfrm>
        <a:prstGeom prst="rect">
          <a:avLst/>
        </a:prstGeom>
      </xdr:spPr>
    </xdr:pic>
    <xdr:clientData/>
  </xdr:twoCellAnchor>
  <xdr:twoCellAnchor editAs="oneCell">
    <xdr:from>
      <xdr:col>0</xdr:col>
      <xdr:colOff>404812</xdr:colOff>
      <xdr:row>32</xdr:row>
      <xdr:rowOff>142875</xdr:rowOff>
    </xdr:from>
    <xdr:to>
      <xdr:col>11</xdr:col>
      <xdr:colOff>71436</xdr:colOff>
      <xdr:row>45</xdr:row>
      <xdr:rowOff>64267</xdr:rowOff>
    </xdr:to>
    <xdr:pic>
      <xdr:nvPicPr>
        <xdr:cNvPr id="14" name="Imagen 13">
          <a:extLst>
            <a:ext uri="{FF2B5EF4-FFF2-40B4-BE49-F238E27FC236}">
              <a16:creationId xmlns:a16="http://schemas.microsoft.com/office/drawing/2014/main" id="{0EAC1D92-2B81-42B2-BCA2-2BCC9FEE8F6B}"/>
            </a:ext>
          </a:extLst>
        </xdr:cNvPr>
        <xdr:cNvPicPr>
          <a:picLocks noChangeAspect="1"/>
        </xdr:cNvPicPr>
      </xdr:nvPicPr>
      <xdr:blipFill>
        <a:blip xmlns:r="http://schemas.openxmlformats.org/officeDocument/2006/relationships" r:embed="rId2"/>
        <a:stretch>
          <a:fillRect/>
        </a:stretch>
      </xdr:blipFill>
      <xdr:spPr>
        <a:xfrm>
          <a:off x="404812" y="13525500"/>
          <a:ext cx="6215062" cy="3469455"/>
        </a:xfrm>
        <a:prstGeom prst="rect">
          <a:avLst/>
        </a:prstGeom>
      </xdr:spPr>
    </xdr:pic>
    <xdr:clientData/>
  </xdr:twoCellAnchor>
  <xdr:twoCellAnchor editAs="oneCell">
    <xdr:from>
      <xdr:col>0</xdr:col>
      <xdr:colOff>357188</xdr:colOff>
      <xdr:row>62</xdr:row>
      <xdr:rowOff>166688</xdr:rowOff>
    </xdr:from>
    <xdr:to>
      <xdr:col>11</xdr:col>
      <xdr:colOff>23812</xdr:colOff>
      <xdr:row>80</xdr:row>
      <xdr:rowOff>183330</xdr:rowOff>
    </xdr:to>
    <xdr:pic>
      <xdr:nvPicPr>
        <xdr:cNvPr id="15" name="Imagen 14">
          <a:extLst>
            <a:ext uri="{FF2B5EF4-FFF2-40B4-BE49-F238E27FC236}">
              <a16:creationId xmlns:a16="http://schemas.microsoft.com/office/drawing/2014/main" id="{2473D822-356F-4F64-9933-9758CB05FB1A}"/>
            </a:ext>
          </a:extLst>
        </xdr:cNvPr>
        <xdr:cNvPicPr>
          <a:picLocks noChangeAspect="1"/>
        </xdr:cNvPicPr>
      </xdr:nvPicPr>
      <xdr:blipFill>
        <a:blip xmlns:r="http://schemas.openxmlformats.org/officeDocument/2006/relationships" r:embed="rId2"/>
        <a:stretch>
          <a:fillRect/>
        </a:stretch>
      </xdr:blipFill>
      <xdr:spPr>
        <a:xfrm>
          <a:off x="357188" y="22598063"/>
          <a:ext cx="6215062" cy="3469455"/>
        </a:xfrm>
        <a:prstGeom prst="rect">
          <a:avLst/>
        </a:prstGeom>
      </xdr:spPr>
    </xdr:pic>
    <xdr:clientData/>
  </xdr:twoCellAnchor>
  <xdr:twoCellAnchor editAs="oneCell">
    <xdr:from>
      <xdr:col>0</xdr:col>
      <xdr:colOff>452437</xdr:colOff>
      <xdr:row>100</xdr:row>
      <xdr:rowOff>23813</xdr:rowOff>
    </xdr:from>
    <xdr:to>
      <xdr:col>11</xdr:col>
      <xdr:colOff>119061</xdr:colOff>
      <xdr:row>111</xdr:row>
      <xdr:rowOff>111893</xdr:rowOff>
    </xdr:to>
    <xdr:pic>
      <xdr:nvPicPr>
        <xdr:cNvPr id="16" name="Imagen 15">
          <a:extLst>
            <a:ext uri="{FF2B5EF4-FFF2-40B4-BE49-F238E27FC236}">
              <a16:creationId xmlns:a16="http://schemas.microsoft.com/office/drawing/2014/main" id="{8F90408C-8F38-424E-BC8F-E4D350E9D9DE}"/>
            </a:ext>
          </a:extLst>
        </xdr:cNvPr>
        <xdr:cNvPicPr>
          <a:picLocks noChangeAspect="1"/>
        </xdr:cNvPicPr>
      </xdr:nvPicPr>
      <xdr:blipFill>
        <a:blip xmlns:r="http://schemas.openxmlformats.org/officeDocument/2006/relationships" r:embed="rId2"/>
        <a:stretch>
          <a:fillRect/>
        </a:stretch>
      </xdr:blipFill>
      <xdr:spPr>
        <a:xfrm>
          <a:off x="452437" y="32027813"/>
          <a:ext cx="6215062" cy="3469455"/>
        </a:xfrm>
        <a:prstGeom prst="rect">
          <a:avLst/>
        </a:prstGeom>
      </xdr:spPr>
    </xdr:pic>
    <xdr:clientData/>
  </xdr:twoCellAnchor>
  <xdr:twoCellAnchor editAs="oneCell">
    <xdr:from>
      <xdr:col>0</xdr:col>
      <xdr:colOff>381000</xdr:colOff>
      <xdr:row>129</xdr:row>
      <xdr:rowOff>238126</xdr:rowOff>
    </xdr:from>
    <xdr:to>
      <xdr:col>11</xdr:col>
      <xdr:colOff>47624</xdr:colOff>
      <xdr:row>141</xdr:row>
      <xdr:rowOff>135706</xdr:rowOff>
    </xdr:to>
    <xdr:pic>
      <xdr:nvPicPr>
        <xdr:cNvPr id="17" name="Imagen 16">
          <a:extLst>
            <a:ext uri="{FF2B5EF4-FFF2-40B4-BE49-F238E27FC236}">
              <a16:creationId xmlns:a16="http://schemas.microsoft.com/office/drawing/2014/main" id="{9EC65314-B242-4063-B6C9-C9C3F3EEC14C}"/>
            </a:ext>
          </a:extLst>
        </xdr:cNvPr>
        <xdr:cNvPicPr>
          <a:picLocks noChangeAspect="1"/>
        </xdr:cNvPicPr>
      </xdr:nvPicPr>
      <xdr:blipFill>
        <a:blip xmlns:r="http://schemas.openxmlformats.org/officeDocument/2006/relationships" r:embed="rId2"/>
        <a:stretch>
          <a:fillRect/>
        </a:stretch>
      </xdr:blipFill>
      <xdr:spPr>
        <a:xfrm>
          <a:off x="381000" y="40909876"/>
          <a:ext cx="6215062" cy="3469455"/>
        </a:xfrm>
        <a:prstGeom prst="rect">
          <a:avLst/>
        </a:prstGeom>
      </xdr:spPr>
    </xdr:pic>
    <xdr:clientData/>
  </xdr:twoCellAnchor>
  <xdr:twoCellAnchor editAs="oneCell">
    <xdr:from>
      <xdr:col>0</xdr:col>
      <xdr:colOff>476250</xdr:colOff>
      <xdr:row>164</xdr:row>
      <xdr:rowOff>214312</xdr:rowOff>
    </xdr:from>
    <xdr:to>
      <xdr:col>11</xdr:col>
      <xdr:colOff>142874</xdr:colOff>
      <xdr:row>176</xdr:row>
      <xdr:rowOff>111892</xdr:rowOff>
    </xdr:to>
    <xdr:pic>
      <xdr:nvPicPr>
        <xdr:cNvPr id="18" name="Imagen 17">
          <a:extLst>
            <a:ext uri="{FF2B5EF4-FFF2-40B4-BE49-F238E27FC236}">
              <a16:creationId xmlns:a16="http://schemas.microsoft.com/office/drawing/2014/main" id="{F9A66D86-F676-4251-84B4-1384A3F527C1}"/>
            </a:ext>
          </a:extLst>
        </xdr:cNvPr>
        <xdr:cNvPicPr>
          <a:picLocks noChangeAspect="1"/>
        </xdr:cNvPicPr>
      </xdr:nvPicPr>
      <xdr:blipFill>
        <a:blip xmlns:r="http://schemas.openxmlformats.org/officeDocument/2006/relationships" r:embed="rId2"/>
        <a:stretch>
          <a:fillRect/>
        </a:stretch>
      </xdr:blipFill>
      <xdr:spPr>
        <a:xfrm>
          <a:off x="476250" y="50673000"/>
          <a:ext cx="6215062" cy="3469455"/>
        </a:xfrm>
        <a:prstGeom prst="rect">
          <a:avLst/>
        </a:prstGeom>
      </xdr:spPr>
    </xdr:pic>
    <xdr:clientData/>
  </xdr:twoCellAnchor>
  <xdr:twoCellAnchor editAs="oneCell">
    <xdr:from>
      <xdr:col>0</xdr:col>
      <xdr:colOff>404812</xdr:colOff>
      <xdr:row>192</xdr:row>
      <xdr:rowOff>190500</xdr:rowOff>
    </xdr:from>
    <xdr:to>
      <xdr:col>11</xdr:col>
      <xdr:colOff>71436</xdr:colOff>
      <xdr:row>204</xdr:row>
      <xdr:rowOff>88080</xdr:rowOff>
    </xdr:to>
    <xdr:pic>
      <xdr:nvPicPr>
        <xdr:cNvPr id="19" name="Imagen 18">
          <a:extLst>
            <a:ext uri="{FF2B5EF4-FFF2-40B4-BE49-F238E27FC236}">
              <a16:creationId xmlns:a16="http://schemas.microsoft.com/office/drawing/2014/main" id="{C9EFCEC4-9313-417C-8BA0-8155257DD36F}"/>
            </a:ext>
          </a:extLst>
        </xdr:cNvPr>
        <xdr:cNvPicPr>
          <a:picLocks noChangeAspect="1"/>
        </xdr:cNvPicPr>
      </xdr:nvPicPr>
      <xdr:blipFill>
        <a:blip xmlns:r="http://schemas.openxmlformats.org/officeDocument/2006/relationships" r:embed="rId2"/>
        <a:stretch>
          <a:fillRect/>
        </a:stretch>
      </xdr:blipFill>
      <xdr:spPr>
        <a:xfrm>
          <a:off x="404812" y="59007375"/>
          <a:ext cx="6215062" cy="3469455"/>
        </a:xfrm>
        <a:prstGeom prst="rect">
          <a:avLst/>
        </a:prstGeom>
      </xdr:spPr>
    </xdr:pic>
    <xdr:clientData/>
  </xdr:twoCellAnchor>
  <xdr:twoCellAnchor editAs="oneCell">
    <xdr:from>
      <xdr:col>0</xdr:col>
      <xdr:colOff>404812</xdr:colOff>
      <xdr:row>221</xdr:row>
      <xdr:rowOff>166688</xdr:rowOff>
    </xdr:from>
    <xdr:to>
      <xdr:col>11</xdr:col>
      <xdr:colOff>71436</xdr:colOff>
      <xdr:row>233</xdr:row>
      <xdr:rowOff>64268</xdr:rowOff>
    </xdr:to>
    <xdr:pic>
      <xdr:nvPicPr>
        <xdr:cNvPr id="20" name="Imagen 19">
          <a:extLst>
            <a:ext uri="{FF2B5EF4-FFF2-40B4-BE49-F238E27FC236}">
              <a16:creationId xmlns:a16="http://schemas.microsoft.com/office/drawing/2014/main" id="{23882D1E-F4EE-46C0-A642-F5A9CDB72066}"/>
            </a:ext>
          </a:extLst>
        </xdr:cNvPr>
        <xdr:cNvPicPr>
          <a:picLocks noChangeAspect="1"/>
        </xdr:cNvPicPr>
      </xdr:nvPicPr>
      <xdr:blipFill>
        <a:blip xmlns:r="http://schemas.openxmlformats.org/officeDocument/2006/relationships" r:embed="rId2"/>
        <a:stretch>
          <a:fillRect/>
        </a:stretch>
      </xdr:blipFill>
      <xdr:spPr>
        <a:xfrm>
          <a:off x="404812" y="67841813"/>
          <a:ext cx="6215062" cy="3469455"/>
        </a:xfrm>
        <a:prstGeom prst="rect">
          <a:avLst/>
        </a:prstGeom>
      </xdr:spPr>
    </xdr:pic>
    <xdr:clientData/>
  </xdr:twoCellAnchor>
  <xdr:twoCellAnchor editAs="oneCell">
    <xdr:from>
      <xdr:col>0</xdr:col>
      <xdr:colOff>381000</xdr:colOff>
      <xdr:row>248</xdr:row>
      <xdr:rowOff>0</xdr:rowOff>
    </xdr:from>
    <xdr:to>
      <xdr:col>11</xdr:col>
      <xdr:colOff>47624</xdr:colOff>
      <xdr:row>259</xdr:row>
      <xdr:rowOff>88080</xdr:rowOff>
    </xdr:to>
    <xdr:pic>
      <xdr:nvPicPr>
        <xdr:cNvPr id="21" name="Imagen 20">
          <a:extLst>
            <a:ext uri="{FF2B5EF4-FFF2-40B4-BE49-F238E27FC236}">
              <a16:creationId xmlns:a16="http://schemas.microsoft.com/office/drawing/2014/main" id="{5D4FC790-3C54-48E8-8DBD-4BB021E496FB}"/>
            </a:ext>
          </a:extLst>
        </xdr:cNvPr>
        <xdr:cNvPicPr>
          <a:picLocks noChangeAspect="1"/>
        </xdr:cNvPicPr>
      </xdr:nvPicPr>
      <xdr:blipFill>
        <a:blip xmlns:r="http://schemas.openxmlformats.org/officeDocument/2006/relationships" r:embed="rId2"/>
        <a:stretch>
          <a:fillRect/>
        </a:stretch>
      </xdr:blipFill>
      <xdr:spPr>
        <a:xfrm>
          <a:off x="381000" y="76200000"/>
          <a:ext cx="6215062" cy="3469455"/>
        </a:xfrm>
        <a:prstGeom prst="rect">
          <a:avLst/>
        </a:prstGeom>
      </xdr:spPr>
    </xdr:pic>
    <xdr:clientData/>
  </xdr:twoCellAnchor>
  <xdr:twoCellAnchor editAs="oneCell">
    <xdr:from>
      <xdr:col>0</xdr:col>
      <xdr:colOff>428625</xdr:colOff>
      <xdr:row>272</xdr:row>
      <xdr:rowOff>357188</xdr:rowOff>
    </xdr:from>
    <xdr:to>
      <xdr:col>11</xdr:col>
      <xdr:colOff>95249</xdr:colOff>
      <xdr:row>284</xdr:row>
      <xdr:rowOff>64268</xdr:rowOff>
    </xdr:to>
    <xdr:pic>
      <xdr:nvPicPr>
        <xdr:cNvPr id="27" name="Imagen 26">
          <a:extLst>
            <a:ext uri="{FF2B5EF4-FFF2-40B4-BE49-F238E27FC236}">
              <a16:creationId xmlns:a16="http://schemas.microsoft.com/office/drawing/2014/main" id="{5B6468AC-0D47-4D32-8475-A76A740B2B46}"/>
            </a:ext>
          </a:extLst>
        </xdr:cNvPr>
        <xdr:cNvPicPr>
          <a:picLocks noChangeAspect="1"/>
        </xdr:cNvPicPr>
      </xdr:nvPicPr>
      <xdr:blipFill>
        <a:blip xmlns:r="http://schemas.openxmlformats.org/officeDocument/2006/relationships" r:embed="rId2"/>
        <a:stretch>
          <a:fillRect/>
        </a:stretch>
      </xdr:blipFill>
      <xdr:spPr>
        <a:xfrm>
          <a:off x="428625" y="84343876"/>
          <a:ext cx="6215062" cy="3469455"/>
        </a:xfrm>
        <a:prstGeom prst="rect">
          <a:avLst/>
        </a:prstGeom>
      </xdr:spPr>
    </xdr:pic>
    <xdr:clientData/>
  </xdr:twoCellAnchor>
  <xdr:twoCellAnchor editAs="oneCell">
    <xdr:from>
      <xdr:col>0</xdr:col>
      <xdr:colOff>452437</xdr:colOff>
      <xdr:row>297</xdr:row>
      <xdr:rowOff>333375</xdr:rowOff>
    </xdr:from>
    <xdr:to>
      <xdr:col>11</xdr:col>
      <xdr:colOff>119061</xdr:colOff>
      <xdr:row>309</xdr:row>
      <xdr:rowOff>40455</xdr:rowOff>
    </xdr:to>
    <xdr:pic>
      <xdr:nvPicPr>
        <xdr:cNvPr id="28" name="Imagen 27">
          <a:extLst>
            <a:ext uri="{FF2B5EF4-FFF2-40B4-BE49-F238E27FC236}">
              <a16:creationId xmlns:a16="http://schemas.microsoft.com/office/drawing/2014/main" id="{410BD651-1AAE-44A5-8802-5253B7505F14}"/>
            </a:ext>
          </a:extLst>
        </xdr:cNvPr>
        <xdr:cNvPicPr>
          <a:picLocks noChangeAspect="1"/>
        </xdr:cNvPicPr>
      </xdr:nvPicPr>
      <xdr:blipFill>
        <a:blip xmlns:r="http://schemas.openxmlformats.org/officeDocument/2006/relationships" r:embed="rId2"/>
        <a:stretch>
          <a:fillRect/>
        </a:stretch>
      </xdr:blipFill>
      <xdr:spPr>
        <a:xfrm>
          <a:off x="452437" y="92463938"/>
          <a:ext cx="6215062" cy="3469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408214</xdr:colOff>
      <xdr:row>167</xdr:row>
      <xdr:rowOff>231321</xdr:rowOff>
    </xdr:from>
    <xdr:to>
      <xdr:col>10</xdr:col>
      <xdr:colOff>421822</xdr:colOff>
      <xdr:row>180</xdr:row>
      <xdr:rowOff>80605</xdr:rowOff>
    </xdr:to>
    <xdr:pic>
      <xdr:nvPicPr>
        <xdr:cNvPr id="12" name="Picture 11">
          <a:extLst>
            <a:ext uri="{FF2B5EF4-FFF2-40B4-BE49-F238E27FC236}">
              <a16:creationId xmlns:a16="http://schemas.microsoft.com/office/drawing/2014/main" id="{1DDAB43B-9268-4821-BC6D-98CB9F4DABBC}"/>
            </a:ext>
          </a:extLst>
        </xdr:cNvPr>
        <xdr:cNvPicPr>
          <a:picLocks noChangeAspect="1"/>
        </xdr:cNvPicPr>
      </xdr:nvPicPr>
      <xdr:blipFill>
        <a:blip xmlns:r="http://schemas.openxmlformats.org/officeDocument/2006/relationships" r:embed="rId1"/>
        <a:stretch>
          <a:fillRect/>
        </a:stretch>
      </xdr:blipFill>
      <xdr:spPr>
        <a:xfrm>
          <a:off x="993321" y="37446857"/>
          <a:ext cx="5279572" cy="4169229"/>
        </a:xfrm>
        <a:prstGeom prst="rect">
          <a:avLst/>
        </a:prstGeom>
      </xdr:spPr>
    </xdr:pic>
    <xdr:clientData/>
  </xdr:twoCellAnchor>
  <xdr:twoCellAnchor editAs="oneCell">
    <xdr:from>
      <xdr:col>3</xdr:col>
      <xdr:colOff>81644</xdr:colOff>
      <xdr:row>133</xdr:row>
      <xdr:rowOff>168728</xdr:rowOff>
    </xdr:from>
    <xdr:to>
      <xdr:col>11</xdr:col>
      <xdr:colOff>346939</xdr:colOff>
      <xdr:row>147</xdr:row>
      <xdr:rowOff>79987</xdr:rowOff>
    </xdr:to>
    <xdr:pic>
      <xdr:nvPicPr>
        <xdr:cNvPr id="13" name="Picture 12">
          <a:extLst>
            <a:ext uri="{FF2B5EF4-FFF2-40B4-BE49-F238E27FC236}">
              <a16:creationId xmlns:a16="http://schemas.microsoft.com/office/drawing/2014/main" id="{77C49276-EA13-4A3E-9900-E4D6066F149D}"/>
            </a:ext>
          </a:extLst>
        </xdr:cNvPr>
        <xdr:cNvPicPr>
          <a:picLocks noChangeAspect="1"/>
        </xdr:cNvPicPr>
      </xdr:nvPicPr>
      <xdr:blipFill>
        <a:blip xmlns:r="http://schemas.openxmlformats.org/officeDocument/2006/relationships" r:embed="rId1"/>
        <a:stretch>
          <a:fillRect/>
        </a:stretch>
      </xdr:blipFill>
      <xdr:spPr>
        <a:xfrm>
          <a:off x="1836965" y="29669014"/>
          <a:ext cx="4953773" cy="4378779"/>
        </a:xfrm>
        <a:prstGeom prst="rect">
          <a:avLst/>
        </a:prstGeom>
      </xdr:spPr>
    </xdr:pic>
    <xdr:clientData/>
  </xdr:twoCellAnchor>
  <xdr:twoCellAnchor editAs="oneCell">
    <xdr:from>
      <xdr:col>1</xdr:col>
      <xdr:colOff>0</xdr:colOff>
      <xdr:row>265</xdr:row>
      <xdr:rowOff>84860</xdr:rowOff>
    </xdr:from>
    <xdr:to>
      <xdr:col>11</xdr:col>
      <xdr:colOff>571500</xdr:colOff>
      <xdr:row>275</xdr:row>
      <xdr:rowOff>110022</xdr:rowOff>
    </xdr:to>
    <xdr:pic>
      <xdr:nvPicPr>
        <xdr:cNvPr id="15" name="Picture 14">
          <a:extLst>
            <a:ext uri="{FF2B5EF4-FFF2-40B4-BE49-F238E27FC236}">
              <a16:creationId xmlns:a16="http://schemas.microsoft.com/office/drawing/2014/main" id="{E369703F-B393-4645-818C-1DD97CD0952E}"/>
            </a:ext>
          </a:extLst>
        </xdr:cNvPr>
        <xdr:cNvPicPr>
          <a:picLocks noChangeAspect="1"/>
        </xdr:cNvPicPr>
      </xdr:nvPicPr>
      <xdr:blipFill>
        <a:blip xmlns:r="http://schemas.openxmlformats.org/officeDocument/2006/relationships" r:embed="rId2"/>
        <a:stretch>
          <a:fillRect/>
        </a:stretch>
      </xdr:blipFill>
      <xdr:spPr>
        <a:xfrm>
          <a:off x="588818" y="66552042"/>
          <a:ext cx="6459682" cy="3990335"/>
        </a:xfrm>
        <a:prstGeom prst="rect">
          <a:avLst/>
        </a:prstGeom>
      </xdr:spPr>
    </xdr:pic>
    <xdr:clientData/>
  </xdr:twoCellAnchor>
  <xdr:twoCellAnchor editAs="oneCell">
    <xdr:from>
      <xdr:col>3</xdr:col>
      <xdr:colOff>502226</xdr:colOff>
      <xdr:row>321</xdr:row>
      <xdr:rowOff>200891</xdr:rowOff>
    </xdr:from>
    <xdr:to>
      <xdr:col>11</xdr:col>
      <xdr:colOff>33741</xdr:colOff>
      <xdr:row>330</xdr:row>
      <xdr:rowOff>384519</xdr:rowOff>
    </xdr:to>
    <xdr:pic>
      <xdr:nvPicPr>
        <xdr:cNvPr id="18" name="Picture 17">
          <a:extLst>
            <a:ext uri="{FF2B5EF4-FFF2-40B4-BE49-F238E27FC236}">
              <a16:creationId xmlns:a16="http://schemas.microsoft.com/office/drawing/2014/main" id="{D6C6A29D-D07E-4D0F-8863-3EDBF6E210C2}"/>
            </a:ext>
          </a:extLst>
        </xdr:cNvPr>
        <xdr:cNvPicPr>
          <a:picLocks noChangeAspect="1"/>
        </xdr:cNvPicPr>
      </xdr:nvPicPr>
      <xdr:blipFill>
        <a:blip xmlns:r="http://schemas.openxmlformats.org/officeDocument/2006/relationships" r:embed="rId3"/>
        <a:stretch>
          <a:fillRect/>
        </a:stretch>
      </xdr:blipFill>
      <xdr:spPr>
        <a:xfrm>
          <a:off x="2268681" y="83691846"/>
          <a:ext cx="4226820" cy="4069309"/>
        </a:xfrm>
        <a:prstGeom prst="rect">
          <a:avLst/>
        </a:prstGeom>
      </xdr:spPr>
    </xdr:pic>
    <xdr:clientData/>
  </xdr:twoCellAnchor>
  <xdr:twoCellAnchor editAs="oneCell">
    <xdr:from>
      <xdr:col>2</xdr:col>
      <xdr:colOff>481445</xdr:colOff>
      <xdr:row>347</xdr:row>
      <xdr:rowOff>394855</xdr:rowOff>
    </xdr:from>
    <xdr:to>
      <xdr:col>10</xdr:col>
      <xdr:colOff>2221</xdr:colOff>
      <xdr:row>357</xdr:row>
      <xdr:rowOff>41446</xdr:rowOff>
    </xdr:to>
    <xdr:pic>
      <xdr:nvPicPr>
        <xdr:cNvPr id="19" name="Picture 18">
          <a:extLst>
            <a:ext uri="{FF2B5EF4-FFF2-40B4-BE49-F238E27FC236}">
              <a16:creationId xmlns:a16="http://schemas.microsoft.com/office/drawing/2014/main" id="{E33192CE-2E6D-49A7-989B-E3F845B05175}"/>
            </a:ext>
          </a:extLst>
        </xdr:cNvPr>
        <xdr:cNvPicPr>
          <a:picLocks noChangeAspect="1"/>
        </xdr:cNvPicPr>
      </xdr:nvPicPr>
      <xdr:blipFill>
        <a:blip xmlns:r="http://schemas.openxmlformats.org/officeDocument/2006/relationships" r:embed="rId3"/>
        <a:stretch>
          <a:fillRect/>
        </a:stretch>
      </xdr:blipFill>
      <xdr:spPr>
        <a:xfrm>
          <a:off x="1659081" y="93462764"/>
          <a:ext cx="4226820" cy="4086627"/>
        </a:xfrm>
        <a:prstGeom prst="rect">
          <a:avLst/>
        </a:prstGeom>
      </xdr:spPr>
    </xdr:pic>
    <xdr:clientData/>
  </xdr:twoCellAnchor>
  <xdr:twoCellAnchor editAs="oneCell">
    <xdr:from>
      <xdr:col>1</xdr:col>
      <xdr:colOff>242455</xdr:colOff>
      <xdr:row>202</xdr:row>
      <xdr:rowOff>103909</xdr:rowOff>
    </xdr:from>
    <xdr:to>
      <xdr:col>10</xdr:col>
      <xdr:colOff>263683</xdr:colOff>
      <xdr:row>211</xdr:row>
      <xdr:rowOff>267170</xdr:rowOff>
    </xdr:to>
    <xdr:pic>
      <xdr:nvPicPr>
        <xdr:cNvPr id="2" name="Picture 11">
          <a:extLst>
            <a:ext uri="{FF2B5EF4-FFF2-40B4-BE49-F238E27FC236}">
              <a16:creationId xmlns:a16="http://schemas.microsoft.com/office/drawing/2014/main" id="{BB7E5078-D61D-4F57-A6E3-7F468AA8EBBA}"/>
            </a:ext>
          </a:extLst>
        </xdr:cNvPr>
        <xdr:cNvPicPr>
          <a:picLocks noChangeAspect="1"/>
        </xdr:cNvPicPr>
      </xdr:nvPicPr>
      <xdr:blipFill>
        <a:blip xmlns:r="http://schemas.openxmlformats.org/officeDocument/2006/relationships" r:embed="rId1"/>
        <a:stretch>
          <a:fillRect/>
        </a:stretch>
      </xdr:blipFill>
      <xdr:spPr>
        <a:xfrm>
          <a:off x="831273" y="46863000"/>
          <a:ext cx="5312972" cy="4198918"/>
        </a:xfrm>
        <a:prstGeom prst="rect">
          <a:avLst/>
        </a:prstGeom>
      </xdr:spPr>
    </xdr:pic>
    <xdr:clientData/>
  </xdr:twoCellAnchor>
  <xdr:twoCellAnchor editAs="oneCell">
    <xdr:from>
      <xdr:col>0</xdr:col>
      <xdr:colOff>357188</xdr:colOff>
      <xdr:row>5</xdr:row>
      <xdr:rowOff>571500</xdr:rowOff>
    </xdr:from>
    <xdr:to>
      <xdr:col>12</xdr:col>
      <xdr:colOff>285750</xdr:colOff>
      <xdr:row>16</xdr:row>
      <xdr:rowOff>284180</xdr:rowOff>
    </xdr:to>
    <xdr:pic>
      <xdr:nvPicPr>
        <xdr:cNvPr id="3" name="Imagen 2">
          <a:extLst>
            <a:ext uri="{FF2B5EF4-FFF2-40B4-BE49-F238E27FC236}">
              <a16:creationId xmlns:a16="http://schemas.microsoft.com/office/drawing/2014/main" id="{263C67F7-E6BB-09E8-A9AB-5F08F53E80D4}"/>
            </a:ext>
          </a:extLst>
        </xdr:cNvPr>
        <xdr:cNvPicPr>
          <a:picLocks noChangeAspect="1"/>
        </xdr:cNvPicPr>
      </xdr:nvPicPr>
      <xdr:blipFill>
        <a:blip xmlns:r="http://schemas.openxmlformats.org/officeDocument/2006/relationships" r:embed="rId4"/>
        <a:stretch>
          <a:fillRect/>
        </a:stretch>
      </xdr:blipFill>
      <xdr:spPr>
        <a:xfrm>
          <a:off x="357188" y="2714625"/>
          <a:ext cx="7072312" cy="3379805"/>
        </a:xfrm>
        <a:prstGeom prst="rect">
          <a:avLst/>
        </a:prstGeom>
      </xdr:spPr>
    </xdr:pic>
    <xdr:clientData/>
  </xdr:twoCellAnchor>
  <xdr:twoCellAnchor editAs="oneCell">
    <xdr:from>
      <xdr:col>0</xdr:col>
      <xdr:colOff>166688</xdr:colOff>
      <xdr:row>41</xdr:row>
      <xdr:rowOff>238125</xdr:rowOff>
    </xdr:from>
    <xdr:to>
      <xdr:col>12</xdr:col>
      <xdr:colOff>261938</xdr:colOff>
      <xdr:row>51</xdr:row>
      <xdr:rowOff>164731</xdr:rowOff>
    </xdr:to>
    <xdr:pic>
      <xdr:nvPicPr>
        <xdr:cNvPr id="4" name="Imagen 3">
          <a:extLst>
            <a:ext uri="{FF2B5EF4-FFF2-40B4-BE49-F238E27FC236}">
              <a16:creationId xmlns:a16="http://schemas.microsoft.com/office/drawing/2014/main" id="{37C6AB31-68DE-0D82-CE22-E7F507CB0B20}"/>
            </a:ext>
          </a:extLst>
        </xdr:cNvPr>
        <xdr:cNvPicPr>
          <a:picLocks noChangeAspect="1"/>
        </xdr:cNvPicPr>
      </xdr:nvPicPr>
      <xdr:blipFill>
        <a:blip xmlns:r="http://schemas.openxmlformats.org/officeDocument/2006/relationships" r:embed="rId4"/>
        <a:stretch>
          <a:fillRect/>
        </a:stretch>
      </xdr:blipFill>
      <xdr:spPr>
        <a:xfrm>
          <a:off x="166688" y="12977813"/>
          <a:ext cx="7239000" cy="3569918"/>
        </a:xfrm>
        <a:prstGeom prst="rect">
          <a:avLst/>
        </a:prstGeom>
      </xdr:spPr>
    </xdr:pic>
    <xdr:clientData/>
  </xdr:twoCellAnchor>
  <xdr:twoCellAnchor editAs="oneCell">
    <xdr:from>
      <xdr:col>0</xdr:col>
      <xdr:colOff>190501</xdr:colOff>
      <xdr:row>71</xdr:row>
      <xdr:rowOff>166688</xdr:rowOff>
    </xdr:from>
    <xdr:to>
      <xdr:col>12</xdr:col>
      <xdr:colOff>241433</xdr:colOff>
      <xdr:row>81</xdr:row>
      <xdr:rowOff>119062</xdr:rowOff>
    </xdr:to>
    <xdr:pic>
      <xdr:nvPicPr>
        <xdr:cNvPr id="5" name="Imagen 4">
          <a:extLst>
            <a:ext uri="{FF2B5EF4-FFF2-40B4-BE49-F238E27FC236}">
              <a16:creationId xmlns:a16="http://schemas.microsoft.com/office/drawing/2014/main" id="{A31D92C7-918E-8B77-DF0C-9D62FEC8C97E}"/>
            </a:ext>
          </a:extLst>
        </xdr:cNvPr>
        <xdr:cNvPicPr>
          <a:picLocks noChangeAspect="1"/>
        </xdr:cNvPicPr>
      </xdr:nvPicPr>
      <xdr:blipFill>
        <a:blip xmlns:r="http://schemas.openxmlformats.org/officeDocument/2006/relationships" r:embed="rId4"/>
        <a:stretch>
          <a:fillRect/>
        </a:stretch>
      </xdr:blipFill>
      <xdr:spPr>
        <a:xfrm>
          <a:off x="190501" y="21788438"/>
          <a:ext cx="7194682" cy="3548062"/>
        </a:xfrm>
        <a:prstGeom prst="rect">
          <a:avLst/>
        </a:prstGeom>
      </xdr:spPr>
    </xdr:pic>
    <xdr:clientData/>
  </xdr:twoCellAnchor>
  <xdr:twoCellAnchor editAs="oneCell">
    <xdr:from>
      <xdr:col>0</xdr:col>
      <xdr:colOff>0</xdr:colOff>
      <xdr:row>101</xdr:row>
      <xdr:rowOff>95251</xdr:rowOff>
    </xdr:from>
    <xdr:to>
      <xdr:col>12</xdr:col>
      <xdr:colOff>214312</xdr:colOff>
      <xdr:row>117</xdr:row>
      <xdr:rowOff>44366</xdr:rowOff>
    </xdr:to>
    <xdr:pic>
      <xdr:nvPicPr>
        <xdr:cNvPr id="6" name="Imagen 5">
          <a:extLst>
            <a:ext uri="{FF2B5EF4-FFF2-40B4-BE49-F238E27FC236}">
              <a16:creationId xmlns:a16="http://schemas.microsoft.com/office/drawing/2014/main" id="{BA1C9E94-3CD4-F5F9-AF59-6A8CD3756E61}"/>
            </a:ext>
          </a:extLst>
        </xdr:cNvPr>
        <xdr:cNvPicPr>
          <a:picLocks noChangeAspect="1"/>
        </xdr:cNvPicPr>
      </xdr:nvPicPr>
      <xdr:blipFill>
        <a:blip xmlns:r="http://schemas.openxmlformats.org/officeDocument/2006/relationships" r:embed="rId4"/>
        <a:stretch>
          <a:fillRect/>
        </a:stretch>
      </xdr:blipFill>
      <xdr:spPr>
        <a:xfrm>
          <a:off x="0" y="30765751"/>
          <a:ext cx="7358062" cy="3401928"/>
        </a:xfrm>
        <a:prstGeom prst="rect">
          <a:avLst/>
        </a:prstGeom>
      </xdr:spPr>
    </xdr:pic>
    <xdr:clientData/>
  </xdr:twoCellAnchor>
  <xdr:twoCellAnchor editAs="oneCell">
    <xdr:from>
      <xdr:col>0</xdr:col>
      <xdr:colOff>155863</xdr:colOff>
      <xdr:row>236</xdr:row>
      <xdr:rowOff>121228</xdr:rowOff>
    </xdr:from>
    <xdr:to>
      <xdr:col>12</xdr:col>
      <xdr:colOff>207818</xdr:colOff>
      <xdr:row>243</xdr:row>
      <xdr:rowOff>306271</xdr:rowOff>
    </xdr:to>
    <xdr:pic>
      <xdr:nvPicPr>
        <xdr:cNvPr id="7" name="Imagen 6">
          <a:extLst>
            <a:ext uri="{FF2B5EF4-FFF2-40B4-BE49-F238E27FC236}">
              <a16:creationId xmlns:a16="http://schemas.microsoft.com/office/drawing/2014/main" id="{566D5FB9-2D89-E63D-D9FE-C34036581EA1}"/>
            </a:ext>
          </a:extLst>
        </xdr:cNvPr>
        <xdr:cNvPicPr>
          <a:picLocks noChangeAspect="1"/>
        </xdr:cNvPicPr>
      </xdr:nvPicPr>
      <xdr:blipFill>
        <a:blip xmlns:r="http://schemas.openxmlformats.org/officeDocument/2006/relationships" r:embed="rId4"/>
        <a:stretch>
          <a:fillRect/>
        </a:stretch>
      </xdr:blipFill>
      <xdr:spPr>
        <a:xfrm>
          <a:off x="155863" y="73273228"/>
          <a:ext cx="7117773" cy="3510134"/>
        </a:xfrm>
        <a:prstGeom prst="rect">
          <a:avLst/>
        </a:prstGeom>
      </xdr:spPr>
    </xdr:pic>
    <xdr:clientData/>
  </xdr:twoCellAnchor>
  <xdr:twoCellAnchor editAs="oneCell">
    <xdr:from>
      <xdr:col>0</xdr:col>
      <xdr:colOff>121228</xdr:colOff>
      <xdr:row>292</xdr:row>
      <xdr:rowOff>51954</xdr:rowOff>
    </xdr:from>
    <xdr:to>
      <xdr:col>12</xdr:col>
      <xdr:colOff>294410</xdr:colOff>
      <xdr:row>301</xdr:row>
      <xdr:rowOff>37008</xdr:rowOff>
    </xdr:to>
    <xdr:pic>
      <xdr:nvPicPr>
        <xdr:cNvPr id="8" name="Imagen 7">
          <a:extLst>
            <a:ext uri="{FF2B5EF4-FFF2-40B4-BE49-F238E27FC236}">
              <a16:creationId xmlns:a16="http://schemas.microsoft.com/office/drawing/2014/main" id="{8FE07091-A63B-E333-9784-4DF1240800E9}"/>
            </a:ext>
          </a:extLst>
        </xdr:cNvPr>
        <xdr:cNvPicPr>
          <a:picLocks noChangeAspect="1"/>
        </xdr:cNvPicPr>
      </xdr:nvPicPr>
      <xdr:blipFill>
        <a:blip xmlns:r="http://schemas.openxmlformats.org/officeDocument/2006/relationships" r:embed="rId4"/>
        <a:stretch>
          <a:fillRect/>
        </a:stretch>
      </xdr:blipFill>
      <xdr:spPr>
        <a:xfrm>
          <a:off x="121228" y="92461772"/>
          <a:ext cx="7239000" cy="3569918"/>
        </a:xfrm>
        <a:prstGeom prst="rect">
          <a:avLst/>
        </a:prstGeom>
      </xdr:spPr>
    </xdr:pic>
    <xdr:clientData/>
  </xdr:twoCellAnchor>
  <xdr:twoCellAnchor editAs="oneCell">
    <xdr:from>
      <xdr:col>0</xdr:col>
      <xdr:colOff>484910</xdr:colOff>
      <xdr:row>375</xdr:row>
      <xdr:rowOff>155864</xdr:rowOff>
    </xdr:from>
    <xdr:to>
      <xdr:col>12</xdr:col>
      <xdr:colOff>121228</xdr:colOff>
      <xdr:row>382</xdr:row>
      <xdr:rowOff>413027</xdr:rowOff>
    </xdr:to>
    <xdr:pic>
      <xdr:nvPicPr>
        <xdr:cNvPr id="9" name="Imagen 8">
          <a:extLst>
            <a:ext uri="{FF2B5EF4-FFF2-40B4-BE49-F238E27FC236}">
              <a16:creationId xmlns:a16="http://schemas.microsoft.com/office/drawing/2014/main" id="{BDB27B41-967C-E27F-6B4D-20E97C6451FB}"/>
            </a:ext>
          </a:extLst>
        </xdr:cNvPr>
        <xdr:cNvPicPr>
          <a:picLocks noChangeAspect="1"/>
        </xdr:cNvPicPr>
      </xdr:nvPicPr>
      <xdr:blipFill>
        <a:blip xmlns:r="http://schemas.openxmlformats.org/officeDocument/2006/relationships" r:embed="rId4"/>
        <a:stretch>
          <a:fillRect/>
        </a:stretch>
      </xdr:blipFill>
      <xdr:spPr>
        <a:xfrm>
          <a:off x="484910" y="121694864"/>
          <a:ext cx="6702136" cy="3305163"/>
        </a:xfrm>
        <a:prstGeom prst="rect">
          <a:avLst/>
        </a:prstGeom>
      </xdr:spPr>
    </xdr:pic>
    <xdr:clientData/>
  </xdr:twoCellAnchor>
  <xdr:twoCellAnchor editAs="oneCell">
    <xdr:from>
      <xdr:col>2</xdr:col>
      <xdr:colOff>173181</xdr:colOff>
      <xdr:row>402</xdr:row>
      <xdr:rowOff>17318</xdr:rowOff>
    </xdr:from>
    <xdr:to>
      <xdr:col>11</xdr:col>
      <xdr:colOff>428028</xdr:colOff>
      <xdr:row>410</xdr:row>
      <xdr:rowOff>69273</xdr:rowOff>
    </xdr:to>
    <xdr:pic>
      <xdr:nvPicPr>
        <xdr:cNvPr id="10" name="Imagen 9">
          <a:extLst>
            <a:ext uri="{FF2B5EF4-FFF2-40B4-BE49-F238E27FC236}">
              <a16:creationId xmlns:a16="http://schemas.microsoft.com/office/drawing/2014/main" id="{65B87967-AA7F-4F94-90E6-D02475CEEABD}"/>
            </a:ext>
          </a:extLst>
        </xdr:cNvPr>
        <xdr:cNvPicPr>
          <a:picLocks noChangeAspect="1"/>
        </xdr:cNvPicPr>
      </xdr:nvPicPr>
      <xdr:blipFill>
        <a:blip xmlns:r="http://schemas.openxmlformats.org/officeDocument/2006/relationships" r:embed="rId5"/>
        <a:stretch>
          <a:fillRect/>
        </a:stretch>
      </xdr:blipFill>
      <xdr:spPr>
        <a:xfrm>
          <a:off x="1350817" y="131254500"/>
          <a:ext cx="5554211" cy="39312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Pc3/mis%20documentos/CHEC/ANALISIS%20precios%20%202006.xls" TargetMode="External"/><Relationship Id="rId1" Type="http://schemas.openxmlformats.org/officeDocument/2006/relationships/externalLinkPath" Target="/Pc3/mis%20documentos/CHEC/ANALISIS%20precios%20%202006.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Volumes/DISK_IMG/PROYECTO%20TAMBORAS/REINICIO%20N&#170;%202/BALANCE/RESUM96" TargetMode="External"/><Relationship Id="rId1" Type="http://schemas.openxmlformats.org/officeDocument/2006/relationships/externalLinkPath" Target="/Volumes/DISK_IMG/PROYECTO%20TAMBORAS/REINICIO%20N&#170;%202/BALANCE/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mrojast/A%20Max/2014/APU%202014/@/Javier_or_compa/zulma/Fin/Anexos/PRESUPUESTOS-REV1.xls" TargetMode="External"/><Relationship Id="rId1" Type="http://schemas.openxmlformats.org/officeDocument/2006/relationships/externalLinkPath" Target="/Users/mrojast/A%20Max/2014/APU%202014/@/Javier_or_compa/zulma/Fin/Anexos/PRESUPUESTOS-REV1.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C-001/c/WINDOWS/TEMP/MODELO-ACUEDUCTOXI.xls" TargetMode="External"/><Relationship Id="rId1" Type="http://schemas.openxmlformats.org/officeDocument/2006/relationships/externalLinkPath" Target="/C-001/c/WINDOWS/TEMP/MODELO-ACUEDUCTOXI.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C-001/c/WINDOWS/TEMP/MODELOSANMARCOS-V8.xls" TargetMode="External"/><Relationship Id="rId1" Type="http://schemas.openxmlformats.org/officeDocument/2006/relationships/externalLinkPath" Target="/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Volumes/DISK_IMG/PROYECTO%20TAMBORAS/REINICIO%20N&#170;%202/BALANCE/Presupuesto%20Construcci&#243;n%20Puente%20Peatonal%20Manitas.xls" TargetMode="External"/><Relationship Id="rId1" Type="http://schemas.openxmlformats.org/officeDocument/2006/relationships/externalLinkPath" Target="/Volumes/DISK_IMG/PROYECTO%20TAMBORAS/REINICIO%20N&#170;%202/BALANCE/Presupuesto%20Construcci&#243;n%20Puente%20Peatonal%20Manitas.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MaCaroCar/Documents/PERSONAL%20MACAROCAR/PPTO%20PRELIMINAR%20PPL/APU%20VOL%201.xls" TargetMode="External"/><Relationship Id="rId1" Type="http://schemas.openxmlformats.org/officeDocument/2006/relationships/externalLinkPath" Target="/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Jaime/E/Misdocumentos/Estudio%20Dico-Inser/QLa%20Dulcera/DISDULCE%203/CANTIDADES/cantidades%20QdulceMD%20040405.xls" TargetMode="External"/><Relationship Id="rId1" Type="http://schemas.openxmlformats.org/officeDocument/2006/relationships/externalLinkPath" Target="/Jaime/E/Misdocumentos/Estudio%20Dico-Inser/QLa%20Dulcera/DISDULCE%203/CANTIDADES/cantidades%20QdulceMD%2004040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mrojast/A%20Max/2014/APU%202014/H/descoles/Descole%20canal%20en%20concreto%202.xls" TargetMode="External"/><Relationship Id="rId1" Type="http://schemas.openxmlformats.org/officeDocument/2006/relationships/externalLinkPath" Target="/Users/mrojast/A%20Max/2014/APU%202014/H/descoles/Descole%20canal%20en%20concreto%2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LANTA%20PUER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INF%20NOV-DIC_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INFORMES%20TRIMESTRAL\INFORME%20FINAL\DIC-05-FEB-0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Desktop/201409-C0022014-APUSDPS%20(CARUPAPOLIDEP)%20V1%20SEPARADO.xlsx" TargetMode="External"/><Relationship Id="rId1" Type="http://schemas.openxmlformats.org/officeDocument/2006/relationships/externalLinkPath" Target="/Desktop/201409-C0022014-APUSDPS%20(CARUPAPOLIDEP)%20V1%20SEPARADO.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resupuesto%20idu/CANTIDADES%20OBRA/comunicaciones/PTTO%20COMUNICACIONES%2014-ABR-09.xls" TargetMode="External"/><Relationship Id="rId1" Type="http://schemas.openxmlformats.org/officeDocument/2006/relationships/externalLinkPath" Target="/presupuesto%20idu/CANTIDADES%20OBRA/comunicaciones/PTTO%20COMUNICACIONES%2014-ABR-09.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Familia%20Monsalvo%20D&#237;az/Equipo%20Anterior/Rossana/CONSULTORIA/2009/Insumos%202009.xls" TargetMode="External"/><Relationship Id="rId1" Type="http://schemas.openxmlformats.org/officeDocument/2006/relationships/externalLinkPath" Target="/Familia%20Monsalvo%20D&#237;az/Equipo%20Anterior/Rossana/CONSULTORIA/2009/Insumos%2020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Documents%20and%20Settings/Luis%20J%20Ramirez/Mis%20documentos/Consorcio%20Cantalejo/Obra/Ppto/Obra/MatrizPptos.xls" TargetMode="External"/><Relationship Id="rId1" Type="http://schemas.openxmlformats.org/officeDocument/2006/relationships/externalLinkPath" Target="/Documents%20and%20Settings/Luis%20J%20Ramirez/Mis%20documentos/Consorcio%20Cantalejo/Obra/Ppto/Obra/MatrizPptos.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Centauro/datos/1/CIRCUITOS%20CODENSA.xls" TargetMode="External"/><Relationship Id="rId1" Type="http://schemas.openxmlformats.org/officeDocument/2006/relationships/externalLinkPath" Target="/Centauro/datos/1/CIRCUITOS%20CODENS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EXCEL\CONTRATO\ALCASAN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Depanal/depanal/GESTION%20DE%20RIESGO%20Y%20FINANZAS/3.%20CONSULTORIAS/1.%20CONSULTORIAS%20ABIERTAS/27.%20BIIM%20FUENTES%20DE%20FINANCIACI&#211;N%20Y%20SOSTENIBILIDAD/Costos%20operaci&#243;n%20y%20mantenimiento%20-%20Proyectos%20Tipo%20V2.xlsx" TargetMode="External"/><Relationship Id="rId1" Type="http://schemas.openxmlformats.org/officeDocument/2006/relationships/externalLinkPath" Target="/Depanal/depanal/GESTION%20DE%20RIESGO%20Y%20FINANZAS/3.%20CONSULTORIAS/1.%20CONSULTORIAS%20ABIERTAS/27.%20BIIM%20FUENTES%20DE%20FINANCIACI&#211;N%20Y%20SOSTENIBILIDAD/Costos%20operaci&#243;n%20y%20mantenimiento%20-%20Proyectos%20Tipo%20V2.xlsx"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PACO/Doc.%20ASPIRE/Mis%20documentos/INF.BIMENSUAL/INFORME%20BIMENSUAL%20JUL-AGO-2001.xls" TargetMode="External"/><Relationship Id="rId1" Type="http://schemas.openxmlformats.org/officeDocument/2006/relationships/externalLinkPath" Target="/PACO/Doc.%20ASPIRE/Mis%20documentos/INF.BIMENSUAL/INFORME%20BIMENSUAL%20JUL-AGO-2001.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IBM/Downloads/WINDOWS/Escritorio/Wk1/Licitaciones%20INV/Relaci&#243;n%20Equipo.xls" TargetMode="External"/><Relationship Id="rId1" Type="http://schemas.openxmlformats.org/officeDocument/2006/relationships/externalLinkPath" Target="/Users/IBM/Downloads/WINDOWS/Escritorio/Wk1/Licitaciones%20INV/Relaci&#243;n%20Equipo.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Pc2/d/PROYECTOS/INGENIER&#205;A%20TOTAL/Andes/Informes/Dise&#241;o/Informe%20General/Anexos/DISE&#209;O%20PTAR%20ANDES.xls" TargetMode="External"/><Relationship Id="rId1" Type="http://schemas.openxmlformats.org/officeDocument/2006/relationships/externalLinkPath" Target="/Pc2/d/PROYECTOS/INGENIER&#205;A%20TOTAL/Andes/Informes/Dise&#241;o/Informe%20General/Anexos/DISE&#209;O%20PTAR%20ANDES.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diegoalejandro/Downloads/SOACHA%20Presupuesto_750%20_Intermedia_Suelo%20CD_V04V2.xlsx" TargetMode="External"/><Relationship Id="rId1" Type="http://schemas.openxmlformats.org/officeDocument/2006/relationships/externalLinkPath" Target="/Users/diegoalejandro/Downloads/SOACHA%20Presupuesto_750%20_Intermedia_Suelo%20CD_V04V2.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INGENIERO2/My%20Documents/Mis%20documentos/Andres/Presupuestos/Administra%20UQ%20V%201.0/Administra%20Planeaci&#243;n.xls" TargetMode="External"/><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Mis%20documentos\Advial-Jul-01-jul-03\formatos\FORMATOS%20UTILES\AP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DPTO%20DE%20SUCRE/EJECUCION%20TRABAJOS%20LOS%20PALMITOS%20SUCRE/PRESUPUESTO%20PTAR%20LOS%20PALMITOS/PRES%20PTAR/PRES%20PTAR%20LOS%20PALMITOS.xlsm" TargetMode="External"/><Relationship Id="rId1" Type="http://schemas.openxmlformats.org/officeDocument/2006/relationships/externalLinkPath" Target="/DPTO%20DE%20SUCRE/EJECUCION%20TRABAJOS%20LOS%20PALMITOS%20SUCRE/PRESUPUESTO%20PTAR%20LOS%20PALMITOS/PRES%20PTAR/PRES%20PTAR%20LOS%20PALMITOS.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Users\bieva\Downloads\prespuest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Hp-alexander/Documentos/winnt/perfiles/Co80097831/Mis%20documentos/Formatos/Presupuesto%20Da&#241;os%20Interinstitucionales1.xls" TargetMode="External"/><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Users\gchacon\AppData\Local\Microsoft\Windows\Temporary%20Internet%20Files\Content.Outlook\CF7VWMS5\APUS.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TRONCAL%2010/PRESUPUESTO/RECIBIDA/PRESUPUESTO/An&#225;lisis%20de%20precios%20unitarios/Datos%20b&#225;sicos.xls" TargetMode="External"/><Relationship Id="rId1" Type="http://schemas.openxmlformats.org/officeDocument/2006/relationships/externalLinkPath" Target="/TRONCAL%2010/PRESUPUESTO/RECIBIDA/PRESUPUESTO/An&#225;lisis%20de%20precios%20unitarios/Datos%20b&#225;sicos.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Volumes/DISK_IMG/PROYECTO%20TAMBORAS/REINICIO%20N&#170;%202/BALANCE/GP-469%20-%20Ppto%20Teatro%20Jerico%20V16%20-%20etapa%202.xlsx" TargetMode="External"/><Relationship Id="rId1" Type="http://schemas.openxmlformats.org/officeDocument/2006/relationships/externalLinkPath" Target="/Volumes/DISK_IMG/PROYECTO%20TAMBORAS/REINICIO%20N&#170;%202/BALANCE/GP-469%20-%20Ppto%20Teatro%20Jerico%20V16%20-%20etapa%202.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Users\bieva\Desktop\KATTY\PROYECTOS%20JCH\ADECUACION%20CDI%20SAN%20ONOFRE\PROYECTO%20ADECUACION%20HOG%20SAN%20ONOF%20DEF\PRESUPUESTO%20ADECUACIONES%20HOGAR%20SAGRADO%20CORAZON%20V3%201.xlsx"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A0838/nuevos%20tdr/01_TRABAJO/IDU_202/PRESUPUESTOS/ABRIL_18/Ppto%20de%20Obra%20INARE-IDU-202-05%20-%20Tramo%20Cra-15-19%20-Separador-%20v.16-04-07.xls" TargetMode="External"/><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Centauro/datos/Trab/Codensa-RSA/Densidades%20de%20carga/Cargabilidad%20econ&#243;mica5.xls" TargetMode="External"/><Relationship Id="rId1" Type="http://schemas.openxmlformats.org/officeDocument/2006/relationships/externalLinkPath" Target="/Centauro/datos/Trab/Codensa-RSA/Densidades%20de%20carga/Cargabilidad%20econ&#243;mica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Mis%20Documentos\Documentos\RIP\C&amp;C%20S.A\PROYECTOS%20C&amp;C%20S.A\OVEJAS\Alcantarillado%20La%20Pe&#241;a\ALCANTARILLADO%20%20LA%20PE&#209;A-OVEJAS%203(2).xlsm"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AVS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Users\Jorge\Documents\C&amp;C%20S.A\GALERAS\AULAS\PRESUPUESTO%20PROP.xlsx"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Servidor/f/C.701%20DISE&#209;OS%20IDU%20GRUPO%20G/09%20Productos%20de%20la%20Consultor&#237;a/701_SIN_ANALISIS_PRECIOS_UNITARIOS%20en%20proceso/APU_GRUPO_G-Base.xls" TargetMode="External"/><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Informacion%20Comercial_Sucre\Sincelejo\Cortijo%20-%20Sincelej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Informacion%20Comercial_Sucre\Sincelejo\Las%20Delicias%20-%20Sincelejo.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Servidor/DATOS%20(F)/Documents%20and%20Settings/Administrador/Mis%20documentos/Mis%20archivos%20recibidos/APUS%20JUNIO%2015-04.xls" TargetMode="External"/><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TESMA/Downloads/PRESUPUESTOS%20PAVIMENTO%20CRA%206%20Y%20BOX%20COULVER%20PELAYA.xlsx" TargetMode="External"/><Relationship Id="rId1" Type="http://schemas.openxmlformats.org/officeDocument/2006/relationships/externalLinkPath" Target="/Users/TESMA/Downloads/PRESUPUESTOS%20PAVIMENTO%20CRA%206%20Y%20BOX%20COULVER%20PELAY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Mis_Archivos\Transcaribe\SITM-PRESUPUESTOS_2015-RUTAS_PRECARGA-TRANSCARIBE\visor_precios_unitarios_2015%20(20%20Febrero).xlsm"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CIUDAD%20BOLIVAR/FRENTE%201CB/replanteos/MARLO/CB%205/5921.FLORIDA%20PRUEBA.xls" TargetMode="External"/><Relationship Id="rId1" Type="http://schemas.openxmlformats.org/officeDocument/2006/relationships/externalLinkPath" Target="/CIUDAD%20BOLIVAR/FRENTE%201CB/replanteos/MARLO/CB%205/5921.FLORIDA%20PRUEBA.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PARA%20ENTREGAR%20A%20LOS%20ALCALDES%20FEBRERO%20DE%202012\PUERTO%20LIBERTADOR\SIN%20DIVISION%20%20PUERTO%20LIBERTADOR%20-%20LA%20RICA%20-%20JUAN%20JOSE%20(64735).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Documents%20and%20Settings\CLIENTE\Configuraci&#243;n%20local\Archivos%20temporales%20de%20Internet\Content.IE5\TRZVDLCE\APU%20CANCHA%20DE%20SOFTBOL.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Servidor/servidor/Dise&#241;os%20y%20Construcciones/An&#225;lisis%20de%20precios%20unitarios%20de%20Bajo%20Grande.xls" TargetMode="External"/><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Escritorio/PP/PP%20no%20usados/1&#186;%20de%20Mayo%20con%2049C.xls" TargetMode="External"/><Relationship Id="rId1" Type="http://schemas.openxmlformats.org/officeDocument/2006/relationships/externalLinkPath" Target="/Escritorio/PP/PP%20no%20usados/1&#186;%20de%20Mayo%20con%2049C.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Volumes/DISK_IMG/PROYECTO%20TAMBORAS/REINICIO%20N&#170;%202/BALANCE/MATRIZ%20PARA%20EL%20CALCULO%20DEL%20AIU%202009.xls" TargetMode="External"/><Relationship Id="rId1" Type="http://schemas.openxmlformats.org/officeDocument/2006/relationships/externalLinkPath" Target="/Volumes/DISK_IMG/PROYECTO%20TAMBORAS/REINICIO%20N&#170;%202/BALANCE/MATRIZ%20PARA%20EL%20CALCULO%20DEL%20AIU%202009.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Estacion2/d/DOCUME~1/USER05~1/CONFIG~1/TEMP/ADMINISTRACION%20VIAL%20G2/PRESUPUESTOS/Presupuesto%20remoci&#243;n%20de%20derrumbes.xls" TargetMode="External"/><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RAES3/Desktop/DOCUMENTOS%20DE%20%20RAES%20ING%20S.A.S/PAVIMENTO%20SAN%20LUIS%20-%20copia/AMVB%2009/Inf.%20Accidentalidad/ADMON/GRUPO5/PRESUP~1.XLS" TargetMode="External"/><Relationship Id="rId1" Type="http://schemas.openxmlformats.org/officeDocument/2006/relationships/externalLinkPath" Target="/Users/RAES3/Desktop/DOCUMENTOS%20DE%20%20RAES%20ING%20S.A.S/PAVIMENTO%20SAN%20LUIS%20-%20copia/AMVB%2009/Inf.%20Accidentalidad/ADMON/GRUPO5/PRESUP~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Users\bieva\Downloads\PRESUPUESTO,%20CANTIDADES%20Y%20APUS%20estadio%20de%20futbol%20pe&#241;oncito%20C2%20PARA%20REVISAR%20(3).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Documents\CARLOS%20P\INVIAS%20MEJORAMIENTO%20VIA%202009\2008\Documents%20and%20Settings\Usuario%20de%20Windows\Mis%20documentos\Licitaciones\Inalv&#237;as\Taraz&#225;-Caucasia\WINDOWS\TEMP\RELACI~1.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mrojast/A%20Max/2014/SUPERVISI&#211;N/SANTANDER/Ejecutar%20las%20acciones%20necesarias%20para%20atender%20PRs%2025+0800.xlsx" TargetMode="External"/><Relationship Id="rId1" Type="http://schemas.openxmlformats.org/officeDocument/2006/relationships/externalLinkPath" Target="/Users/mrojast/A%20Max/2014/SUPERVISI&#211;N/SANTANDER/Ejecutar%20las%20acciones%20necesarias%20para%20atender%20PRs%2025+0800.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HARRY\CyC\san%20antonio%20de%20palmito\PRESUPUESTO_DEFINITIVO_-_PALMITO.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LESTUPINAN.RED-INGEOBRAS\Downloads\Users\p\Desktop\CANTIDADES%20COLISEO\BASE.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PACO/Doc.%20ASPIRE/ADMONVIAL%20H-V-05/PRESUPUESTOS/sector%203.XLS" TargetMode="External"/><Relationship Id="rId1" Type="http://schemas.openxmlformats.org/officeDocument/2006/relationships/externalLinkPath" Target="/PACO/Doc.%20ASPIRE/ADMONVIAL%20H-V-05/PRESUPUESTOS/sector%2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MSOFFICE\EXCEL\DEPORTE.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ervidorsma/761/PRODUCTOS/E&amp;D/P127/Informes/Presupuestos/P127-PO-GE-002%20V1%20EN%20PROCESO.xls" TargetMode="External"/><Relationship Id="rId1" Type="http://schemas.openxmlformats.org/officeDocument/2006/relationships/externalLinkPath" Target="/Servidorsma/761/PRODUCTOS/E&amp;D/P127/Informes/Presupuestos/P127-PO-GE-002%20V1%20EN%20PROCES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mrojast/A%20Max/2014/SUPERVISI&#211;N/PUENTES/PRESUPUESTO%20OFICIAL%20SA-MC-DG-OPA-0xx-2013%20PUENTE%20EL%20LIMON%20BOLIVAR.xlsx" TargetMode="External"/><Relationship Id="rId1" Type="http://schemas.openxmlformats.org/officeDocument/2006/relationships/externalLinkPath" Target="/Users/mrojast/A%20Max/2014/SUPERVISI&#211;N/PUENTES/PRESUPUESTO%20OFICIAL%20SA-MC-DG-OPA-0xx-2013%20PUENTE%20EL%20LIMON%20BOLIVAR.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Servidor/Usuarios/Ingeniero/emartinez/medidores%20SANTA%20CECILIA.xls" TargetMode="External"/><Relationship Id="rId1" Type="http://schemas.openxmlformats.org/officeDocument/2006/relationships/externalLinkPath" Target="/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Pc3/mis%20documentos/Mauricio%20cardona/presupuestos/COSTOS%20UNITARIOS%20monacho.xls" TargetMode="External"/><Relationship Id="rId1" Type="http://schemas.openxmlformats.org/officeDocument/2006/relationships/externalLinkPath" Target="/Pc3/mis%20documentos/Mauricio%20cardona/presupuestos/COSTOS%20UNITARIOS%20monacho.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rojast/A%20Max/2014/APU%202014/APU%20CON%20PARTICULARES%20OPA.xlsx" TargetMode="External"/><Relationship Id="rId1" Type="http://schemas.openxmlformats.org/officeDocument/2006/relationships/externalLinkPath" Target="/Users/mrojast/A%20Max/2014/APU%202014/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FORMATOS%20FASE%20DOS\MATRIZ_APUs_2010\MATRIZ%20APUs%202010\Grupo%20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Volumes/DISK_IMG/PROYECTO%20TAMBORAS/REINICIO%20N&#170;%202/BALANCE/Analisis%20precios%20Gobernacion%202006.xls" TargetMode="External"/><Relationship Id="rId1" Type="http://schemas.openxmlformats.org/officeDocument/2006/relationships/externalLinkPath" Target="/Volumes/DISK_IMG/PROYECTO%20TAMBORAS/REINICIO%20N&#170;%202/BALANCE/Analisis%20precios%20Gobernacion%202006.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mrojast/A%20Max/2014/APU%202014/H/AMV-02-BOL/EST.V&#205;A%20CRIT.TECNICO%20AMB-BOL-02/DICIEMBRE-2008/EST.V&#205;A%20CRITERIO%20TECNICO%2090BLB.xls" TargetMode="External"/><Relationship Id="rId1" Type="http://schemas.openxmlformats.org/officeDocument/2006/relationships/externalLinkPath" Target="/Users/mrojast/A%20Max/2014/APU%202014/H/AMV-02-BOL/EST.V&#205;A%20CRIT.TECNICO%20AMB-BOL-02/DICIEMBRE-2008/EST.V&#205;A%20CRITERIO%20TECNICO%2090BLB.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Mis%20Documentos/AMV-02-BOL/EST.V&#205;A%20CRITERIO%20TECNICO.xls" TargetMode="External"/><Relationship Id="rId1" Type="http://schemas.openxmlformats.org/officeDocument/2006/relationships/externalLinkPath" Target="/Mis%20Documentos/AMV-02-BOL/EST.V&#205;A%20CRITERIO%20TECNICO.xls" TargetMode="External"/></Relationships>
</file>

<file path=xl/externalLinks/_rels/externalLink102.xml.rels><?xml version="1.0" encoding="UTF-8" standalone="yes"?>
<Relationships xmlns="http://schemas.openxmlformats.org/package/2006/relationships"><Relationship Id="rId2" Type="http://schemas.openxmlformats.org/officeDocument/2006/relationships/externalLinkPath" Target="../../../../../matha/OneDrive/Desktop/INTERVENTORIAS%20DE%20COVE&#209;AS/estep/OneDrive/Documentos/32.%20COVE&#209;A/2025/DELL/Downloads/V&#237;nculoExternoRecuperado1" TargetMode="External"/><Relationship Id="rId1" Type="http://schemas.openxmlformats.org/officeDocument/2006/relationships/externalLinkPath" Target="/Users/matha/OneDrive/Desktop/INTERVENTORIAS%20DE%20COVE&#209;AS/estep/OneDrive/Documentos/32.%20COVE&#209;A/2025/DELL/Downloads/V&#237;nculoExternoRecuperado1" TargetMode="External"/></Relationships>
</file>

<file path=xl/externalLinks/_rels/externalLink103.xml.rels><?xml version="1.0" encoding="UTF-8" standalone="yes"?>
<Relationships xmlns="http://schemas.openxmlformats.org/package/2006/relationships"><Relationship Id="rId2" Type="http://schemas.openxmlformats.org/officeDocument/2006/relationships/externalLinkPath" Target="../../../../../../Lcopc2421/correo/PLANOBRASING.xls" TargetMode="External"/><Relationship Id="rId1" Type="http://schemas.openxmlformats.org/officeDocument/2006/relationships/externalLinkPath" Target="/Lcopc2421/correo/PLANOBRASING.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G:\Documents%20and%20Settings\123\Mis%20documentos\MEMORIA\Memoria%201\Cerete-02\Pliegos\Documents%20and%20Settings\123\Mis%20documentos\Pliegos\PLIEGOS%20DEF%20CD%20019-04\copia%20equipo%20pavilion\Mis%20documentos\MONICA\CVS\canal%20La%20granja\PROPUESTA%20ECOGESTAR%202.xls?E46D3329" TargetMode="External"/><Relationship Id="rId1" Type="http://schemas.openxmlformats.org/officeDocument/2006/relationships/externalLinkPath" Target="file:///\\E46D3329\PROPUESTA%20ECOGESTAR%2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PAVIMENTO%20LA%20JULIA\LICITACION%20LA%20JULI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OSWALDO%20MONTESINOS/Documents/2017/Proyectos/Obras%20Civiles/Canchas%20sinteticas%20Mirador%20y%20Sta%20Catalina/Proyecto/Sta%20catalina/PTO%20C.S.-Sincelejo_Sta%20Catali.xlsx" TargetMode="External"/><Relationship Id="rId1" Type="http://schemas.openxmlformats.org/officeDocument/2006/relationships/externalLinkPath" Target="/Users/OSWALDO%20MONTESINOS/Documents/2017/Proyectos/Obras%20Civiles/Canchas%20sinteticas%20Mirador%20y%20Sta%20Catalina/Proyecto/Sta%20catalina/PTO%20C.S.-Sincelejo_Sta%20Catali.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oficina\accidentes%20le%20NOV-02-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19.%20SILVIO/7.%20CHIVOLO/3.%20BULEVAR/15.%20PROYECTO%20BUELVAR%20PDF/6.%20PRESUPUESTO/0.%20PRESUPUESTO%20BULEVAR.xlsx" TargetMode="External"/><Relationship Id="rId1" Type="http://schemas.openxmlformats.org/officeDocument/2006/relationships/externalLinkPath" Target="/Users/estep/OneDrive/Documentos/19.%20SILVIO/7.%20CHIVOLO/3.%20BULEVAR/15.%20PROYECTO%20BUELVAR%20PDF/6.%20PRESUPUESTO/0.%20PRESUPUESTO%20BULEVAR.xlsx"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27.%20MAURICIO%20TORRES/9.%20PARQUE%20DE%20PALMITO/5.%20ANEXO%20PARA%20PLIEGO%20TIPO/1.%20PRESUPUESTO%20UNIFICADO%20PARQUES%20DE%20PALMITO-.xlsx" TargetMode="External"/><Relationship Id="rId1" Type="http://schemas.openxmlformats.org/officeDocument/2006/relationships/externalLinkPath" Target="/Users/estep/OneDrive/Documentos/27.%20MAURICIO%20TORRES/9.%20PARQUE%20DE%20PALMITO/5.%20ANEXO%20PARA%20PLIEGO%20TIPO/1.%20PRESUPUESTO%20UNIFICADO%20PARQUES%20DE%20PALMITO-.xlsx" TargetMode="External"/></Relationships>
</file>

<file path=xl/externalLinks/_rels/externalLink114.xml.rels><?xml version="1.0" encoding="UTF-8" standalone="yes"?>
<Relationships xmlns="http://schemas.openxmlformats.org/package/2006/relationships"><Relationship Id="rId3" Type="http://schemas.openxmlformats.org/officeDocument/2006/relationships/externalLinkPath" Target="../../19.%20SILVIO/1.%20Fwd_%20Fw_%20calle%2022%20san%20martin%20de%20loba/7.%20PRESUPUESTO/3.%20PRESUPUESTO%20SAN%20MARTIN%20DE%20LOBA.xlsx" TargetMode="External"/><Relationship Id="rId2" Type="http://schemas.openxmlformats.org/officeDocument/2006/relationships/externalLinkPath" Target="file:///C:\Users\estep\OneDrive\Documentos\19.%20SILVIO\1.%20Fwd_%20Fw_%20calle%2022%20san%20martin%20de%20loba\7.%20PRESUPUESTO\3.%20PRESUPUESTO%20SAN%20MARTIN%20DE%20LOBA.xlsx" TargetMode="External"/><Relationship Id="rId1" Type="http://schemas.openxmlformats.org/officeDocument/2006/relationships/externalLinkPath" Target="/Users/estep/OneDrive/Documentos/19.%20SILVIO/1.%20Fwd_%20Fw_%20calle%2022%20san%20martin%20de%20loba/7.%20PRESUPUESTO/3.%20PRESUPUESTO%20SAN%20MARTIN%20DE%20LO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96"/>
      <sheetName val="Hoja2"/>
      <sheetName val="Hoja5"/>
      <sheetName val="DIURNO"/>
      <sheetName val="Hoja1"/>
      <sheetName val="Proveedores"/>
      <sheetName val="RANGOS DE CONTRA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REAJUSTESACTA1PROVI"/>
      <sheetName val="Tramo 2"/>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j0$?#???j_$?#???LÓu????"/>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LACION DE PRECIOS"/>
      <sheetName val="ACTA 5"/>
      <sheetName val="MODIF. 2"/>
      <sheetName val="MODIF. 3"/>
      <sheetName val="cant"/>
      <sheetName val="par mar19"/>
      <sheetName val="par"/>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CANT OBRA"/>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G.G"/>
      <sheetName val="AI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row r="2">
          <cell r="A2">
            <v>0</v>
          </cell>
        </row>
      </sheetData>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ow r="2">
          <cell r="A2">
            <v>0</v>
          </cell>
        </row>
      </sheetData>
      <sheetData sheetId="1061" refreshError="1"/>
      <sheetData sheetId="1062" refreshError="1"/>
      <sheetData sheetId="1063">
        <row r="2">
          <cell r="A2">
            <v>0</v>
          </cell>
        </row>
      </sheetData>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efreshError="1"/>
      <sheetData sheetId="1085" refreshError="1"/>
      <sheetData sheetId="1086">
        <row r="2">
          <cell r="A2">
            <v>0</v>
          </cell>
        </row>
      </sheetData>
      <sheetData sheetId="1087">
        <row r="2">
          <cell r="A2">
            <v>0</v>
          </cell>
        </row>
      </sheetData>
      <sheetData sheetId="1088" refreshError="1"/>
      <sheetData sheetId="1089" refreshError="1"/>
      <sheetData sheetId="1090">
        <row r="2">
          <cell r="A2">
            <v>0</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efreshError="1"/>
      <sheetData sheetId="1109" refreshError="1"/>
      <sheetData sheetId="1110" refreshError="1"/>
      <sheetData sheetId="1111" refreshError="1"/>
      <sheetData sheetId="1112" refreshError="1"/>
      <sheetData sheetId="1113" refreshError="1"/>
      <sheetData sheetId="1114">
        <row r="2">
          <cell r="A2">
            <v>0</v>
          </cell>
        </row>
      </sheetData>
      <sheetData sheetId="1115">
        <row r="2">
          <cell r="A2">
            <v>0</v>
          </cell>
        </row>
      </sheetData>
      <sheetData sheetId="1116" refreshError="1"/>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B2" t="str">
            <v>Patrimonio
neto
personal</v>
          </cell>
        </row>
      </sheetData>
      <sheetData sheetId="1123">
        <row r="2">
          <cell r="A2">
            <v>0</v>
          </cell>
        </row>
      </sheetData>
      <sheetData sheetId="1124" refreshError="1"/>
      <sheetData sheetId="1125">
        <row r="2">
          <cell r="A2" t="str">
            <v>Locación</v>
          </cell>
        </row>
      </sheetData>
      <sheetData sheetId="1126" refreshError="1"/>
      <sheetData sheetId="1127">
        <row r="2">
          <cell r="A2">
            <v>0</v>
          </cell>
        </row>
      </sheetData>
      <sheetData sheetId="1128"/>
      <sheetData sheetId="1129"/>
      <sheetData sheetId="1130"/>
      <sheetData sheetId="1131">
        <row r="2">
          <cell r="A2">
            <v>0</v>
          </cell>
        </row>
      </sheetData>
      <sheetData sheetId="1132">
        <row r="2">
          <cell r="A2">
            <v>0</v>
          </cell>
        </row>
      </sheetData>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efreshError="1"/>
      <sheetData sheetId="1760" refreshError="1"/>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efreshError="1"/>
      <sheetData sheetId="1773" refreshError="1"/>
      <sheetData sheetId="1774" refreshError="1"/>
      <sheetData sheetId="1775">
        <row r="2">
          <cell r="A2">
            <v>0</v>
          </cell>
        </row>
      </sheetData>
      <sheetData sheetId="1776"/>
      <sheetData sheetId="1777"/>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sheetData sheetId="1789" refreshError="1"/>
      <sheetData sheetId="1790" refreshError="1"/>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t="str">
            <v>FORMULARIO N° 4</v>
          </cell>
        </row>
      </sheetData>
      <sheetData sheetId="1809">
        <row r="2">
          <cell r="A2">
            <v>0</v>
          </cell>
        </row>
      </sheetData>
      <sheetData sheetId="1810">
        <row r="2">
          <cell r="B2">
            <v>0</v>
          </cell>
        </row>
      </sheetData>
      <sheetData sheetId="1811">
        <row r="5">
          <cell r="A5" t="str">
            <v>OFERTA ECONÓMICA DETALLADA</v>
          </cell>
        </row>
      </sheetData>
      <sheetData sheetId="1812"/>
      <sheetData sheetId="1813"/>
      <sheetData sheetId="1814"/>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efreshError="1"/>
      <sheetData sheetId="2569" refreshError="1"/>
      <sheetData sheetId="2570" refreshError="1"/>
      <sheetData sheetId="2571" refreshError="1"/>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efreshError="1"/>
      <sheetData sheetId="2709" refreshError="1"/>
      <sheetData sheetId="2710" refreshError="1"/>
      <sheetData sheetId="2711"/>
      <sheetData sheetId="2712">
        <row r="2">
          <cell r="A2">
            <v>0</v>
          </cell>
        </row>
      </sheetData>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row r="2">
          <cell r="A2">
            <v>0</v>
          </cell>
        </row>
      </sheetData>
      <sheetData sheetId="2732"/>
      <sheetData sheetId="2733"/>
      <sheetData sheetId="2734"/>
      <sheetData sheetId="2735"/>
      <sheetData sheetId="2736"/>
      <sheetData sheetId="2737"/>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efreshError="1"/>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sheetData sheetId="5522" refreshError="1"/>
      <sheetData sheetId="5523" refreshError="1"/>
      <sheetData sheetId="5524"/>
      <sheetData sheetId="5525"/>
      <sheetData sheetId="5526"/>
      <sheetData sheetId="5527"/>
      <sheetData sheetId="5528"/>
      <sheetData sheetId="5529"/>
      <sheetData sheetId="5530"/>
      <sheetData sheetId="5531"/>
      <sheetData sheetId="5532"/>
      <sheetData sheetId="5533"/>
      <sheetData sheetId="5534">
        <row r="2">
          <cell r="A2">
            <v>0</v>
          </cell>
        </row>
      </sheetData>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ow r="5">
          <cell r="B5">
            <v>0</v>
          </cell>
        </row>
      </sheetData>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26"/>
      <sheetData sheetId="5627"/>
      <sheetData sheetId="5628"/>
      <sheetData sheetId="5629"/>
      <sheetData sheetId="5630"/>
      <sheetData sheetId="5631"/>
      <sheetData sheetId="5632"/>
      <sheetData sheetId="5633" refreshError="1"/>
      <sheetData sheetId="563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LCANTARILLADO RA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CALCULO POI"/>
      <sheetName val="BS.DATOS"/>
      <sheetName val="INFORMACIÓN REFERENCIA"/>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 val="Equipo"/>
      <sheetName val="materiales"/>
      <sheetName val="otros"/>
      <sheetName val="lista-precio-mat-equipos"/>
      <sheetName val="rendimiento"/>
      <sheetName val="ITEMS"/>
      <sheetName val="DATOS_DE_ENTRADA"/>
      <sheetName val="Datos_básicos"/>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INV"/>
      <sheetName val="AASH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bases"/>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PR 1"/>
      <sheetName val="\Nuevos APU Córdoba\a  aaInform"/>
      <sheetName val="\E\Nuevos APU Córdoba\a  aaInfo"/>
      <sheetName val="\Users\JoseGabriel\Documents\Mi"/>
      <sheetName val="#REF"/>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3"/>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2"/>
      <sheetName val="_aCCIDENTES_DE_1995___1996_xl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12"/>
      <sheetName val="Hoja2"/>
      <sheetName val="ESTADO VÍA-CRIT.TECNICO"/>
      <sheetName val="REQUISITOS INF INTERVENTORÍA"/>
      <sheetName val="aactividad"/>
      <sheetName val="ESTADO RED"/>
      <sheetName val="aCCIDENTES%2520DE%25201995%2520"/>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1"/>
      <sheetName val="Base_Muestras"/>
      <sheetName val="Formulario_N°_4"/>
      <sheetName val="CANT OBRA"/>
      <sheetName val="\Users\ANDRES FELIPE MUÑOZ\Down"/>
      <sheetName val="ACTA No.1 "/>
      <sheetName val="ACTA No.5"/>
      <sheetName val="ACTA MAYORES - GENERAL"/>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p05"/>
      <sheetName val="GP06"/>
      <sheetName val="MAT"/>
      <sheetName val="HER"/>
      <sheetName val="PER"/>
      <sheetName val="TRANS"/>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ST"/>
      <sheetName val="COSTOS UNITARIOS"/>
      <sheetName val="CA-2909"/>
      <sheetName val=" ACTA FINAL + MODIFICATORIA "/>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_aCCIDENTES_DE_1995___1996_x_13"/>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ANALISIS RESUMIDOS"/>
      <sheetName val="Tabla CONPES 3714"/>
      <sheetName val="PLAN DE INVERSION ANTICIPO"/>
      <sheetName val="inv mensual"/>
      <sheetName val="borrador flujo inv"/>
      <sheetName val="social-ambiental"/>
      <sheetName val="AU"/>
      <sheetName val="ESTADO_VÍA-CRIT_TECNICO"/>
      <sheetName val="DUB-823"/>
      <sheetName val="GPI 526"/>
      <sheetName val="SKJ452"/>
      <sheetName val="ITA878"/>
      <sheetName val="AEA-944"/>
      <sheetName val="XXJ617"/>
      <sheetName val="SNG_855"/>
      <sheetName val="VEA 374"/>
      <sheetName val="HFB024"/>
      <sheetName val="PAJ825"/>
      <sheetName val="_aCCIDENTES_DE_1995___1996_x_18"/>
      <sheetName val="_aCCIDENTES_DE_1995___1996_x_17"/>
      <sheetName val="_aCCIDENTES_DE_1995___1996_x_16"/>
      <sheetName val="_aCCIDENTES_DE_1995___1996_x_14"/>
      <sheetName val="_aCCIDENTES_DE_1995___1996_x_15"/>
      <sheetName val="_aCCIDENTES_DE_1995___1996_x_19"/>
      <sheetName val="_aCCIDENTES_DE_1995___1996_x_20"/>
      <sheetName val="_aCCIDENTES_DE_1995___1996_x_21"/>
      <sheetName val="_aCCIDENTES_DE_1995___1996_x_22"/>
      <sheetName val="_aCCIDENTES_DE_1995___1996_x_27"/>
      <sheetName val="\Users\LENOVO\Downloads\a  aaIn"/>
      <sheetName val="_aCCIDENTES_DE_1995___1996_x_25"/>
      <sheetName val="_aCCIDENTES_DE_1995___1996_x_23"/>
      <sheetName val="_aCCIDENTES_DE_1995___1996_x_24"/>
      <sheetName val="_aCCIDENTES_DE_1995___1996_x_26"/>
      <sheetName val="\Users\rosalym\Desktop\BALANCE "/>
      <sheetName val="_aCCIDENTES_DE_1995___1996_x_28"/>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37"/>
      <sheetName val="_aCCIDENTES_DE_1995___1996_x_36"/>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66"/>
      <sheetName val="_aCCIDENTES_DE_1995___1996_x_65"/>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VA"/>
      <sheetName val="Program"/>
      <sheetName val="GENERALIDADES"/>
      <sheetName val="analisis costo horario"/>
      <sheetName val="Lista Base"/>
      <sheetName val="PALET DEL 21 FEB AL 5 MARZ"/>
      <sheetName val="COSTOS"/>
      <sheetName val="AIU"/>
      <sheetName val="Main"/>
      <sheetName val="CorpTax"/>
      <sheetName val="PAGOS"/>
      <sheetName val="articulos"/>
      <sheetName val="CARRETERAS"/>
      <sheetName val="GENERALIDADES "/>
      <sheetName val="__Sistemas_serv1_xx_Documents a"/>
      <sheetName val="_Mini HP Enero 2015_Proyectos i"/>
      <sheetName val="_C_Users_avargase_AppData_Local"/>
      <sheetName val="_Volumes_USB PIOLIN_Escritorio_"/>
      <sheetName val="_aCCIDENTES_DE_1995___1996_x_82"/>
      <sheetName val="_aCCIDENTES_DE_1995___1996_x_81"/>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BASE"/>
      <sheetName val="PU (2)"/>
      <sheetName val="BASES"/>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_aCCIDENTES_DE_1995___1996__107"/>
      <sheetName val="_aCCIDENTES_DE_1995___1996__108"/>
      <sheetName val="_aCCIDENTES_DE_1995___1996__109"/>
      <sheetName val="modf "/>
      <sheetName val="1,2 MC"/>
      <sheetName val="3,1 MC"/>
      <sheetName val="3,2 MC"/>
      <sheetName val="4,2 MC"/>
      <sheetName val="Base Datos"/>
      <sheetName val="APU"/>
      <sheetName val="DIRECTAS AMO I"/>
      <sheetName val="DIRECTAS AMO II"/>
      <sheetName val="/a  aaInformación GRUPO 4/A MIn"/>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LISTADO_"/>
      <sheetName val="M_O_"/>
      <sheetName val="Tabla_CONPES_3714"/>
      <sheetName val="CANT_OBRA"/>
      <sheetName val="ARBOL DE PROBLEMAS final"/>
      <sheetName val="IDENTIFICACION DEL PROBLEMA fin"/>
      <sheetName val="OBJETIVOS FINALES"/>
      <sheetName val="ESTRUCTURA DE PROYECTO"/>
      <sheetName val="OBJETIVOS ESPECIFICOS final"/>
      <sheetName val="_Nuevos APU Córdoba_a  aaInform"/>
      <sheetName val="CRONOGRAMA INICIAL"/>
      <sheetName val="informe sem no.1"/>
      <sheetName val="informe sem no.2"/>
      <sheetName val="informe sem no.3"/>
      <sheetName val="informe sem no.4"/>
      <sheetName val="REPROGRAMACION 2"/>
      <sheetName val="_aCCIDENTES_DE_1995___1996__113"/>
      <sheetName val="_aCCIDENTES_DE_1995___1996__110"/>
      <sheetName val="_aCCIDENTES_DE_1995___1996__111"/>
      <sheetName val="_aCCIDENTES_DE_1995___1996__112"/>
      <sheetName val="lista-precio-mat-equipos"/>
      <sheetName val="rend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sheetData sheetId="310" refreshError="1"/>
      <sheetData sheetId="31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sheetData sheetId="493" refreshError="1"/>
      <sheetData sheetId="494" refreshError="1"/>
      <sheetData sheetId="495"/>
      <sheetData sheetId="496"/>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refreshError="1"/>
      <sheetData sheetId="1340" refreshError="1"/>
      <sheetData sheetId="1341" refreshError="1"/>
      <sheetData sheetId="1342"/>
      <sheetData sheetId="1343" refreshError="1"/>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refreshError="1"/>
      <sheetData sheetId="1447" refreshError="1"/>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efreshError="1"/>
      <sheetData sheetId="1596" refreshError="1"/>
      <sheetData sheetId="1597" refreshError="1"/>
      <sheetData sheetId="1598" refreshError="1"/>
      <sheetData sheetId="1599" refreshError="1"/>
      <sheetData sheetId="1600"/>
      <sheetData sheetId="1601"/>
      <sheetData sheetId="1602"/>
      <sheetData sheetId="1603"/>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sheetData sheetId="2013"/>
      <sheetData sheetId="2014"/>
      <sheetData sheetId="2015"/>
      <sheetData sheetId="2016"/>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refreshError="1"/>
      <sheetData sheetId="2611"/>
      <sheetData sheetId="2612"/>
      <sheetData sheetId="2613"/>
      <sheetData sheetId="2614"/>
      <sheetData sheetId="2615"/>
      <sheetData sheetId="2616"/>
      <sheetData sheetId="2617" refreshError="1"/>
      <sheetData sheetId="2618" refreshError="1"/>
      <sheetData sheetId="2619" refreshError="1"/>
      <sheetData sheetId="2620" refreshError="1"/>
      <sheetData sheetId="2621" refreshError="1"/>
      <sheetData sheetId="26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F10">
            <v>0.2</v>
          </cell>
        </row>
        <row r="11">
          <cell r="B11">
            <v>0.1</v>
          </cell>
          <cell r="D11">
            <v>0.1</v>
          </cell>
        </row>
        <row r="12">
          <cell r="B12">
            <v>10</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Dimensiones"/>
      <sheetName val="1erINFORME"/>
      <sheetName val="AASHTO"/>
      <sheetName val="INV"/>
      <sheetName val="7.1.8.1.1"/>
      <sheetName val="PRECIOS MATERIALES "/>
      <sheetName val="cant.5921"/>
      <sheetName val="Equipo"/>
      <sheetName val="Mano de Obra"/>
      <sheetName val="Transporte"/>
      <sheetName val="1"/>
      <sheetName val="c2.5y2.6"/>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LISTA DE PRECIOS"/>
      <sheetName val="APU NO PREVISTO"/>
      <sheetName val="PPTA (3)"/>
      <sheetName val="PPTA (2)"/>
      <sheetName val="PPTA"/>
      <sheetName val="Hoja1"/>
    </sheetNames>
    <sheetDataSet>
      <sheetData sheetId="0"/>
      <sheetData sheetId="1"/>
      <sheetData sheetId="2">
        <row r="16">
          <cell r="A16" t="str">
            <v>Cama-baja</v>
          </cell>
        </row>
      </sheetData>
      <sheetData sheetId="3">
        <row r="16">
          <cell r="A16" t="str">
            <v>Cargador tipo Cat - 904</v>
          </cell>
        </row>
      </sheetData>
      <sheetData sheetId="4"/>
      <sheetData sheetId="5">
        <row r="21">
          <cell r="A21" t="str">
            <v>Excavaciones</v>
          </cell>
        </row>
      </sheetData>
      <sheetData sheetId="6">
        <row r="11">
          <cell r="A11" t="str">
            <v>Cemento</v>
          </cell>
        </row>
      </sheetData>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row r="22">
          <cell r="A22" t="str">
            <v>Enchapes y acabados</v>
          </cell>
        </row>
        <row r="23">
          <cell r="A23" t="str">
            <v>Cuadrilla Demoliciones</v>
          </cell>
        </row>
        <row r="24">
          <cell r="A24" t="str">
            <v>Excavaciones en roca</v>
          </cell>
        </row>
        <row r="25">
          <cell r="A25" t="str">
            <v>Albañilería</v>
          </cell>
        </row>
        <row r="26">
          <cell r="A26" t="str">
            <v>Estructuras</v>
          </cell>
        </row>
        <row r="27">
          <cell r="A27" t="str">
            <v>Topografía</v>
          </cell>
        </row>
        <row r="28">
          <cell r="A28" t="str">
            <v>Instalaciones</v>
          </cell>
        </row>
        <row r="29">
          <cell r="A29" t="str">
            <v>Cuadrilla 1 - 4</v>
          </cell>
        </row>
        <row r="30">
          <cell r="A30" t="str">
            <v>Cuadrilla 1 - 1</v>
          </cell>
        </row>
        <row r="31">
          <cell r="A31" t="str">
            <v>Cuadrilla 1 - 3</v>
          </cell>
        </row>
        <row r="32">
          <cell r="A32" t="str">
            <v>Cuadrilla 1 - 6</v>
          </cell>
        </row>
        <row r="33">
          <cell r="A33" t="str">
            <v>Subcontrato Hidraúlico y Sanitario</v>
          </cell>
        </row>
        <row r="34">
          <cell r="A34" t="str">
            <v>Subcontrato Carpinteria metálica</v>
          </cell>
        </row>
        <row r="35">
          <cell r="A35" t="str">
            <v>Subcontrato Eléctrico</v>
          </cell>
        </row>
        <row r="36">
          <cell r="A36" t="str">
            <v>Carpintería</v>
          </cell>
        </row>
        <row r="37">
          <cell r="A37" t="str">
            <v>Pintura</v>
          </cell>
        </row>
        <row r="38">
          <cell r="A38" t="str">
            <v>Mampostería</v>
          </cell>
        </row>
        <row r="39">
          <cell r="A39" t="str">
            <v>Vías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row r="53">
          <cell r="I53">
            <v>276775</v>
          </cell>
        </row>
      </sheetData>
      <sheetData sheetId="17"/>
      <sheetData sheetId="18">
        <row r="53">
          <cell r="I53">
            <v>276775</v>
          </cell>
        </row>
      </sheetData>
      <sheetData sheetId="19"/>
      <sheetData sheetId="20"/>
      <sheetData sheetId="21">
        <row r="53">
          <cell r="I53">
            <v>2816</v>
          </cell>
        </row>
      </sheetData>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ow r="19">
          <cell r="A19">
            <v>15</v>
          </cell>
        </row>
      </sheetData>
      <sheetData sheetId="292"/>
      <sheetData sheetId="293"/>
      <sheetData sheetId="294"/>
      <sheetData sheetId="29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cero de 60.000psi"/>
      <sheetName val="Concreto de 2000 psi"/>
      <sheetName val="Equipo"/>
      <sheetName val="Material"/>
      <sheetName val="M.Obra"/>
      <sheetName val="Transp."/>
    </sheetNames>
    <sheetDataSet>
      <sheetData sheetId="0">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bases"/>
      <sheetName val="EVA"/>
      <sheetName val="AIU"/>
      <sheetName val="Program"/>
      <sheetName val="Base Datos"/>
      <sheetName val="600.1 (2)"/>
      <sheetName val="610.1 (2)"/>
      <sheetName val="630.6 (2)"/>
      <sheetName val="630.7 (2)"/>
      <sheetName val="640.1 (2)"/>
      <sheetName val="CUMPLIMIENTO"/>
      <sheetName val="Distanc"/>
      <sheetName val="DEPENDENCIAS"/>
      <sheetName val="REQUISITOS"/>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6">
          <cell r="B6">
            <v>200.1</v>
          </cell>
        </row>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PTTO COMUNICACIONES 14-ABR-09"/>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row r="33">
          <cell r="C33">
            <v>0.77967625899280601</v>
          </cell>
        </row>
      </sheetData>
      <sheetData sheetId="8">
        <row r="33">
          <cell r="C33">
            <v>0.77967625899280601</v>
          </cell>
        </row>
      </sheetData>
      <sheetData sheetId="9"/>
      <sheetData sheetId="1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 val="ANEXO 7"/>
      <sheetName val="BASES"/>
      <sheetName val="1"/>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Accide-10"/>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RCUITOS CODENSA"/>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acro"/>
      <sheetName val="Hoja1"/>
      <sheetName val="OCUPACIÓN"/>
      <sheetName val="Hoja2"/>
      <sheetName val="BS.DATOS"/>
      <sheetName val="INFORMACIÓN REFERENCIA"/>
      <sheetName val="calculo poi"/>
      <sheetName val="BD COSTOS UNIDAD CONSTRUCTIVA"/>
      <sheetName val="CALCULO COSTOS DE OPERACIÓN"/>
      <sheetName val="INPUTS"/>
      <sheetName val="REFERENCIAS"/>
      <sheetName val="DEMANDABASEAND"/>
      <sheetName val="TARIFAS"/>
      <sheetName val="APU"/>
      <sheetName val="PU (2)"/>
      <sheetName val="CUADRILLAS"/>
      <sheetName val="gpi 526"/>
      <sheetName val="aactividad"/>
      <sheetName val="INDICMICROEMP"/>
      <sheetName val="COSTEO TOTAL OBRA"/>
    </sheetNames>
    <sheetDataSet>
      <sheetData sheetId="0">
        <row r="17">
          <cell r="B17">
            <v>9000</v>
          </cell>
        </row>
        <row r="18">
          <cell r="B18">
            <v>5000</v>
          </cell>
        </row>
        <row r="19">
          <cell r="B19">
            <v>15000</v>
          </cell>
        </row>
        <row r="40">
          <cell r="B40">
            <v>5700</v>
          </cell>
        </row>
        <row r="41">
          <cell r="B41">
            <v>6700</v>
          </cell>
        </row>
        <row r="43">
          <cell r="B43">
            <v>67180</v>
          </cell>
        </row>
      </sheetData>
      <sheetData sheetId="1">
        <row r="17">
          <cell r="B17">
            <v>0</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 &amp; M P. Parque Recreodeportiv "/>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quipo012"/>
      <sheetName val="Requipo014"/>
      <sheetName val="Requipo031"/>
    </sheetNames>
    <sheetDataSet>
      <sheetData sheetId="0">
        <row r="2">
          <cell r="B2" t="str">
            <v>REPUBLICA DE COLOMBIA</v>
          </cell>
        </row>
        <row r="3">
          <cell r="B3" t="str">
            <v>INSTITUTO NACIONAL DE VIAS</v>
          </cell>
          <cell r="C3" t="str">
            <v>R E L A C I O N    D E L    E Q U I P O    I N I C I A L    O F R E C I D O</v>
          </cell>
        </row>
        <row r="4">
          <cell r="B4" t="str">
            <v>SUBDIRECCION DE CONSTRUCCION</v>
          </cell>
        </row>
        <row r="5">
          <cell r="B5" t="str">
            <v>DESCRIPCION DEL EQUIPO</v>
          </cell>
          <cell r="H5" t="str">
            <v>AÑO DE</v>
          </cell>
          <cell r="I5" t="str">
            <v>ORIGEN</v>
          </cell>
          <cell r="J5" t="str">
            <v>LUGAR DONDE SE ENCUENTRA</v>
          </cell>
        </row>
        <row r="6">
          <cell r="B6" t="str">
            <v>TIPO</v>
          </cell>
          <cell r="C6" t="str">
            <v>MARCA</v>
          </cell>
          <cell r="D6" t="str">
            <v>MODELO</v>
          </cell>
          <cell r="E6" t="str">
            <v>CAPACIDAD</v>
          </cell>
          <cell r="F6" t="str">
            <v>No. MOTOR</v>
          </cell>
          <cell r="G6" t="str">
            <v>No. CHASIS</v>
          </cell>
          <cell r="H6" t="str">
            <v>FABRICACION</v>
          </cell>
          <cell r="I6" t="str">
            <v>(1)</v>
          </cell>
          <cell r="J6" t="str">
            <v>PARA INSPECCIONARSE</v>
          </cell>
        </row>
        <row r="7">
          <cell r="B7" t="str">
            <v>Retroexcavadora (1)</v>
          </cell>
          <cell r="C7" t="str">
            <v>Caterpillar</v>
          </cell>
          <cell r="D7">
            <v>330</v>
          </cell>
          <cell r="E7" t="str">
            <v>1.7 M3</v>
          </cell>
          <cell r="F7" t="str">
            <v>5YMO</v>
          </cell>
          <cell r="H7">
            <v>1995</v>
          </cell>
          <cell r="I7" t="str">
            <v>AL</v>
          </cell>
          <cell r="J7" t="str">
            <v>Devinorte (Santafé de Bogotá D.C.)</v>
          </cell>
        </row>
        <row r="8">
          <cell r="B8" t="str">
            <v>Motoniveladora (1)</v>
          </cell>
          <cell r="C8" t="str">
            <v>Caterpillar</v>
          </cell>
          <cell r="D8" t="str">
            <v>14G</v>
          </cell>
          <cell r="E8" t="str">
            <v>200  HP</v>
          </cell>
          <cell r="F8" t="str">
            <v>96UO040</v>
          </cell>
          <cell r="H8">
            <v>1981</v>
          </cell>
          <cell r="I8" t="str">
            <v>AL</v>
          </cell>
          <cell r="J8" t="str">
            <v>Devinorte (Santafé de Bogotá D.C.)</v>
          </cell>
        </row>
        <row r="9">
          <cell r="B9" t="str">
            <v>Terminadora de Asfalto (1)</v>
          </cell>
          <cell r="C9" t="str">
            <v>Blaw Knox</v>
          </cell>
          <cell r="D9" t="str">
            <v>PF400</v>
          </cell>
          <cell r="E9" t="str">
            <v>140 HP</v>
          </cell>
          <cell r="F9" t="str">
            <v>0920-021</v>
          </cell>
          <cell r="H9">
            <v>1989</v>
          </cell>
          <cell r="I9" t="str">
            <v>P</v>
          </cell>
          <cell r="J9" t="str">
            <v>Barranquilla (Atlántico)</v>
          </cell>
        </row>
        <row r="10">
          <cell r="B10" t="str">
            <v>Cilindro de Llantas (1)</v>
          </cell>
          <cell r="C10" t="str">
            <v>Ingersoll Rand</v>
          </cell>
          <cell r="D10" t="str">
            <v>PT125R</v>
          </cell>
          <cell r="E10" t="str">
            <v>12.6 TN</v>
          </cell>
          <cell r="F10" t="str">
            <v>N144441</v>
          </cell>
          <cell r="H10">
            <v>1996</v>
          </cell>
          <cell r="I10" t="str">
            <v>AL</v>
          </cell>
          <cell r="J10" t="str">
            <v>Bello - Hatillo (Antioquia)</v>
          </cell>
        </row>
        <row r="11">
          <cell r="B11" t="str">
            <v>Cilindro Vibratorio (1)</v>
          </cell>
          <cell r="C11" t="str">
            <v>Caterpillar</v>
          </cell>
          <cell r="D11" t="str">
            <v>CS583C</v>
          </cell>
          <cell r="E11" t="str">
            <v>100 HP</v>
          </cell>
          <cell r="F11" t="str">
            <v>7ML00102</v>
          </cell>
          <cell r="H11">
            <v>1995</v>
          </cell>
          <cell r="I11" t="str">
            <v>AL</v>
          </cell>
          <cell r="J11" t="str">
            <v>Chía (Cundinamarca)</v>
          </cell>
        </row>
        <row r="12">
          <cell r="B12" t="str">
            <v>Carrotanque (1) RDE-922</v>
          </cell>
          <cell r="C12" t="str">
            <v>Mack</v>
          </cell>
          <cell r="D12">
            <v>1979</v>
          </cell>
          <cell r="E12" t="str">
            <v>2000 Gls</v>
          </cell>
          <cell r="F12" t="str">
            <v>I6775887417</v>
          </cell>
          <cell r="G12" t="str">
            <v>8685ST36117</v>
          </cell>
          <cell r="H12">
            <v>1979</v>
          </cell>
          <cell r="I12" t="str">
            <v>P</v>
          </cell>
          <cell r="J12" t="str">
            <v>Barranquilla (Atlántico)</v>
          </cell>
        </row>
        <row r="13">
          <cell r="B13" t="str">
            <v>Mezcladora de concreto (1)</v>
          </cell>
          <cell r="C13" t="str">
            <v>Yamaha</v>
          </cell>
          <cell r="D13" t="str">
            <v>1 Bulto</v>
          </cell>
          <cell r="E13" t="str">
            <v>5 HP</v>
          </cell>
          <cell r="H13">
            <v>1994</v>
          </cell>
          <cell r="I13" t="str">
            <v>P</v>
          </cell>
          <cell r="J13" t="str">
            <v>Cajicá (Cundinamarca)</v>
          </cell>
        </row>
        <row r="14">
          <cell r="B14" t="str">
            <v>Volqueta SQA-695</v>
          </cell>
          <cell r="C14" t="str">
            <v>Mack</v>
          </cell>
          <cell r="D14">
            <v>1995</v>
          </cell>
          <cell r="E14" t="str">
            <v>6 M3</v>
          </cell>
          <cell r="F14" t="str">
            <v>4P549</v>
          </cell>
          <cell r="H14">
            <v>1995</v>
          </cell>
          <cell r="I14" t="str">
            <v>AL</v>
          </cell>
          <cell r="J14" t="str">
            <v>Devinorte (Santafé de Bogotá D.C.)</v>
          </cell>
        </row>
        <row r="15">
          <cell r="B15" t="str">
            <v>Volqueta SQA-696</v>
          </cell>
          <cell r="C15" t="str">
            <v>Mack</v>
          </cell>
          <cell r="D15">
            <v>1995</v>
          </cell>
          <cell r="E15" t="str">
            <v>6 M3</v>
          </cell>
          <cell r="F15" t="str">
            <v>EN74004P0882</v>
          </cell>
          <cell r="H15">
            <v>1995</v>
          </cell>
          <cell r="I15" t="str">
            <v>AL</v>
          </cell>
          <cell r="J15" t="str">
            <v>Devinorte (Santafé de Bogotá D.C.)</v>
          </cell>
        </row>
        <row r="16">
          <cell r="B16" t="str">
            <v>Volqueta SQA-707</v>
          </cell>
          <cell r="C16" t="str">
            <v>Mack</v>
          </cell>
          <cell r="D16">
            <v>1995</v>
          </cell>
          <cell r="E16" t="str">
            <v>6 M3</v>
          </cell>
          <cell r="F16" t="str">
            <v>EN74004N1413</v>
          </cell>
          <cell r="H16">
            <v>1995</v>
          </cell>
          <cell r="I16" t="str">
            <v>AL</v>
          </cell>
          <cell r="J16" t="str">
            <v>Devinorte (Santafé de Bogotá D.C.)</v>
          </cell>
        </row>
        <row r="17">
          <cell r="B17" t="str">
            <v>Volqueta TNE-113</v>
          </cell>
          <cell r="C17" t="str">
            <v>Dinas</v>
          </cell>
          <cell r="D17">
            <v>1995</v>
          </cell>
          <cell r="E17" t="str">
            <v>6 M3</v>
          </cell>
          <cell r="F17" t="str">
            <v>469GM2U0903113</v>
          </cell>
          <cell r="H17">
            <v>1995</v>
          </cell>
          <cell r="I17" t="str">
            <v>AL</v>
          </cell>
          <cell r="J17" t="str">
            <v>Devinorte (Santafé de Bogotá D.C.)</v>
          </cell>
        </row>
        <row r="18">
          <cell r="B18" t="str">
            <v>Volqueta TNE-114</v>
          </cell>
          <cell r="C18" t="str">
            <v>Dinas</v>
          </cell>
          <cell r="D18">
            <v>1995</v>
          </cell>
          <cell r="E18" t="str">
            <v>6 M3</v>
          </cell>
          <cell r="F18" t="str">
            <v>469GM2U0902112</v>
          </cell>
          <cell r="H18">
            <v>1995</v>
          </cell>
          <cell r="I18" t="str">
            <v>AL</v>
          </cell>
          <cell r="J18" t="str">
            <v>Devinorte (Santafé de Bogotá D.C.)</v>
          </cell>
        </row>
        <row r="19">
          <cell r="B19" t="str">
            <v>Volqueta TNE-115</v>
          </cell>
          <cell r="C19" t="str">
            <v>Dinas</v>
          </cell>
          <cell r="D19">
            <v>1995</v>
          </cell>
          <cell r="E19" t="str">
            <v>6 M3</v>
          </cell>
          <cell r="F19" t="str">
            <v>469GM2U0903117</v>
          </cell>
          <cell r="H19">
            <v>1995</v>
          </cell>
          <cell r="I19" t="str">
            <v>AL</v>
          </cell>
          <cell r="J19" t="str">
            <v>Devinorte (Santafé de Bogotá D.C.)</v>
          </cell>
        </row>
        <row r="20">
          <cell r="B20" t="str">
            <v>Volqueta TNE-116</v>
          </cell>
          <cell r="C20" t="str">
            <v>Dinas</v>
          </cell>
          <cell r="D20">
            <v>1995</v>
          </cell>
          <cell r="E20" t="str">
            <v>6 M3</v>
          </cell>
          <cell r="F20" t="str">
            <v>469GM2U0903734</v>
          </cell>
          <cell r="H20">
            <v>1995</v>
          </cell>
          <cell r="I20" t="str">
            <v>AL</v>
          </cell>
          <cell r="J20" t="str">
            <v>La Caro (Cundinamarca)</v>
          </cell>
        </row>
        <row r="21">
          <cell r="B21" t="str">
            <v>Volqueta TNE-117</v>
          </cell>
          <cell r="C21" t="str">
            <v>Dinas</v>
          </cell>
          <cell r="D21">
            <v>1995</v>
          </cell>
          <cell r="E21" t="str">
            <v>6 M3</v>
          </cell>
          <cell r="F21" t="str">
            <v>469GM2U0891420</v>
          </cell>
          <cell r="H21">
            <v>1995</v>
          </cell>
          <cell r="I21" t="str">
            <v>AL</v>
          </cell>
          <cell r="J21" t="str">
            <v>Devinorte (Santafé de Bogotá D.C.)</v>
          </cell>
        </row>
        <row r="25">
          <cell r="B25" t="str">
            <v xml:space="preserve">NOTA: EL EQUIPO PROPIO SE ENCUENTRA RELACIONADO EN EL REGISTRO DE INSCRIPCION, CLASIFICACION Y CALIFICACION EN EL REGISTRO UNICO DE PROPONENTE </v>
          </cell>
        </row>
        <row r="26">
          <cell r="B26" t="str">
            <v xml:space="preserve">            DE LA CAMARA DE COMERCIO DE LA FIRMA EQUIPO UNIVERSAL &amp; CIA LTDA. EL QUE NO SE ENCUENTRA ALLÍ  RELACIONADO SE COMPRUEBA CON LA RESPECTIVA</v>
          </cell>
        </row>
        <row r="27">
          <cell r="B27" t="str">
            <v xml:space="preserve">             FACTURA Y/O TARJETA DE PROPIEDAD.</v>
          </cell>
        </row>
        <row r="28">
          <cell r="B28" t="str">
            <v xml:space="preserve">            SE ADJUNTA CARTA DE INTENCION DEL EQUIPO EN ARRIENDO.-</v>
          </cell>
        </row>
        <row r="41">
          <cell r="B41" t="str">
            <v>(1) Origen: Indicar para cada unidad:</v>
          </cell>
        </row>
        <row r="42">
          <cell r="B42" t="str">
            <v xml:space="preserve">      P =   Propio</v>
          </cell>
          <cell r="G42" t="str">
            <v>LICITACION No. SCT-012-99</v>
          </cell>
          <cell r="J42" t="str">
            <v>FECHA: 17-Sep-99</v>
          </cell>
        </row>
        <row r="43">
          <cell r="B43" t="str">
            <v xml:space="preserve">      AL = Alquilado</v>
          </cell>
        </row>
        <row r="44">
          <cell r="B44" t="str">
            <v xml:space="preserve">      L   = Leasing</v>
          </cell>
        </row>
        <row r="46">
          <cell r="B46" t="str">
            <v>Nota: Se encuentra el equipo a disposición en otro Contrato con INVIAS?</v>
          </cell>
        </row>
        <row r="47">
          <cell r="B47" t="str">
            <v>SI:            NO:  X</v>
          </cell>
          <cell r="F47" t="str">
            <v xml:space="preserve">               NOMBRE Y FIRMA DEL</v>
          </cell>
          <cell r="H47" t="str">
            <v>CONSORCIO EQUIPO UNIVERSAL &amp; CIA LTDA -</v>
          </cell>
        </row>
        <row r="48">
          <cell r="F48" t="str">
            <v xml:space="preserve">               PROPONENTE</v>
          </cell>
          <cell r="H48" t="str">
            <v>SAIT INGENIERIA LTDA</v>
          </cell>
        </row>
      </sheetData>
      <sheetData sheetId="1"/>
      <sheetData sheetId="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R AND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JORNALES"/>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B36" t="str">
            <v>CUADRILLA AA (2 Ayudantes)</v>
          </cell>
        </row>
        <row r="37">
          <cell r="B37" t="str">
            <v xml:space="preserve">CUADRILLA A (1 Ayudante) de Excavación </v>
          </cell>
        </row>
        <row r="38">
          <cell r="B38" t="str">
            <v>CUADRILLA  CC (1 Ofcial de Pintura+ 1 Ayudante)</v>
          </cell>
        </row>
        <row r="39">
          <cell r="B39" t="str">
            <v>MANO DE OBRA DD (Carpinteria)</v>
          </cell>
        </row>
        <row r="40">
          <cell r="B40" t="str">
            <v>CUADRILLA PLOMERIA (1 Ayudante+1 Oficial)</v>
          </cell>
        </row>
        <row r="41">
          <cell r="B41" t="str">
            <v>CUADRILLA G ELECTRICO (1 OFICIAL + 1 AYUDANTE)</v>
          </cell>
        </row>
        <row r="42">
          <cell r="B42" t="str">
            <v>CUADRILLA EM ( 1 OFICIAL+ 2 AYUDANTES) ESTRUCTURA METALICA</v>
          </cell>
        </row>
      </sheetData>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row r="1">
          <cell r="A1" t="str">
            <v>CODIGO</v>
          </cell>
        </row>
      </sheetData>
      <sheetData sheetId="5">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sheetData>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row r="1">
          <cell r="A1" t="str">
            <v>M2</v>
          </cell>
        </row>
      </sheetData>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itulos"/>
      <sheetName val="Maqui Equip"/>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row>
        <row r="132">
          <cell r="C132" t="str">
            <v>Mampostero</v>
          </cell>
        </row>
        <row r="133">
          <cell r="C133" t="str">
            <v>Obrero</v>
          </cell>
        </row>
        <row r="134">
          <cell r="C134" t="str">
            <v>Oficial</v>
          </cell>
        </row>
        <row r="135">
          <cell r="C135" t="str">
            <v>Pintor</v>
          </cell>
        </row>
        <row r="136">
          <cell r="C136" t="str">
            <v>Ayudante</v>
          </cell>
        </row>
        <row r="137">
          <cell r="C137" t="str">
            <v>Inspector</v>
          </cell>
        </row>
        <row r="138">
          <cell r="C138" t="str">
            <v>Ingeniero</v>
          </cell>
        </row>
        <row r="139">
          <cell r="C139" t="str">
            <v>Topógrafo</v>
          </cell>
        </row>
        <row r="140">
          <cell r="C140" t="str">
            <v>Cadenero</v>
          </cell>
        </row>
      </sheetData>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para"/>
      <sheetName val="PRESUPUESTO"/>
      <sheetName val="ANALISIS"/>
      <sheetName val="CostosAdmin"/>
      <sheetName val="F.Prestacional"/>
      <sheetName val="INSUMOS"/>
      <sheetName val="INSUM CLASIF"/>
      <sheetName val="CRONOGRAMA"/>
      <sheetName val="FORMATOS"/>
      <sheetName val="Datos1"/>
    </sheetNames>
    <sheetDataSet>
      <sheetData sheetId="0"/>
      <sheetData sheetId="1">
        <row r="2">
          <cell r="A2" t="str">
            <v>CD</v>
          </cell>
        </row>
      </sheetData>
      <sheetData sheetId="2">
        <row r="4">
          <cell r="C4" t="str">
            <v>FIRMA CONSTRUCTORA</v>
          </cell>
        </row>
      </sheetData>
      <sheetData sheetId="3"/>
      <sheetData sheetId="4"/>
      <sheetData sheetId="5"/>
      <sheetData sheetId="6"/>
      <sheetData sheetId="7"/>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6. LIMPIEZA "/>
      <sheetName val="15. FILTRACION"/>
      <sheetName val="14. CERRAMIENTO"/>
      <sheetName val="13. DOTACION"/>
      <sheetName val="12. APARATOS"/>
      <sheetName val="11.3.1 CANAL"/>
      <sheetName val="11.1 CUBIERTA"/>
      <sheetName val="10.  CARPINTERÍA"/>
      <sheetName val="9 ACABADOS "/>
      <sheetName val="7.0  LLUVIAS"/>
      <sheetName val="6.0 HIDROSAN"/>
      <sheetName val="5.0  MAMPOSTERÍA"/>
      <sheetName val="4.0 PISOS"/>
      <sheetName val="3.0 ESTR"/>
      <sheetName val="2.0 MOV. "/>
      <sheetName val="PRESUPUESTO TOTAL"/>
      <sheetName val="APU´S "/>
      <sheetName val="PRECIOS MATERIALES "/>
      <sheetName val="MO (2)"/>
      <sheetName val="ANALISIS BASICOS"/>
      <sheetName val="APUS ELECTRICOS"/>
      <sheetName val="1.0 PRELIMI"/>
      <sheetName val="macro"/>
      <sheetName val="Hoja1"/>
      <sheetName val="OCUPACIÓN"/>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1">
          <cell r="E31">
            <v>120000</v>
          </cell>
        </row>
        <row r="56">
          <cell r="E56">
            <v>85000</v>
          </cell>
        </row>
        <row r="57">
          <cell r="E57">
            <v>40000</v>
          </cell>
        </row>
        <row r="122">
          <cell r="E122">
            <v>2500</v>
          </cell>
        </row>
      </sheetData>
      <sheetData sheetId="18">
        <row r="74">
          <cell r="D74">
            <v>58418.249653479448</v>
          </cell>
        </row>
      </sheetData>
      <sheetData sheetId="19">
        <row r="58">
          <cell r="D58">
            <v>7302.281206684931</v>
          </cell>
        </row>
      </sheetData>
      <sheetData sheetId="20"/>
      <sheetData sheetId="21"/>
      <sheetData sheetId="22">
        <row r="31">
          <cell r="E31">
            <v>0</v>
          </cell>
        </row>
      </sheetData>
      <sheetData sheetId="23"/>
      <sheetData sheetId="24"/>
      <sheetData sheetId="2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 val="A. P. U."/>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rcuitos"/>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 val="PRECIOS MATERIALES "/>
      <sheetName val="DATOS"/>
      <sheetName val="precios-básicos2002"/>
      <sheetName val="ITEMS"/>
      <sheetName val="bases"/>
      <sheetName val="EVA"/>
      <sheetName val="Program"/>
      <sheetName val="Circuito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34">
          <cell r="A34" t="str">
            <v>Codigo</v>
          </cell>
          <cell r="F34" t="str">
            <v xml:space="preserve">Incremento </v>
          </cell>
        </row>
        <row r="35">
          <cell r="A35" t="str">
            <v>MO-01</v>
          </cell>
          <cell r="B35" t="str">
            <v>CUADRILLA AB  ALBAÑIL (1 OFICIAL + 1 AYUDANTE)</v>
          </cell>
          <cell r="C35">
            <v>0</v>
          </cell>
          <cell r="D35" t="str">
            <v>hc</v>
          </cell>
          <cell r="E35">
            <v>9350</v>
          </cell>
        </row>
        <row r="36">
          <cell r="A36" t="str">
            <v>MO-02</v>
          </cell>
          <cell r="B36" t="str">
            <v>CUADRILLA AA (2 Ayudantes)</v>
          </cell>
          <cell r="C36">
            <v>0</v>
          </cell>
          <cell r="D36" t="str">
            <v>hc</v>
          </cell>
          <cell r="E36">
            <v>5092</v>
          </cell>
          <cell r="F36">
            <v>0.1</v>
          </cell>
        </row>
        <row r="37">
          <cell r="A37" t="str">
            <v>MO-03</v>
          </cell>
          <cell r="B37" t="str">
            <v>CUADRILLA A (1 Ayudante)</v>
          </cell>
          <cell r="C37">
            <v>0</v>
          </cell>
          <cell r="D37" t="str">
            <v>hc</v>
          </cell>
          <cell r="E37">
            <v>2546</v>
          </cell>
          <cell r="F37">
            <v>0.1</v>
          </cell>
        </row>
        <row r="38">
          <cell r="A38" t="str">
            <v>MO-04</v>
          </cell>
          <cell r="B38" t="str">
            <v>CUADRILLA  CC (1 Ofcial de Pintura+ 1 Ayudante)</v>
          </cell>
          <cell r="C38">
            <v>0</v>
          </cell>
          <cell r="D38" t="str">
            <v>hc</v>
          </cell>
          <cell r="E38">
            <v>10753</v>
          </cell>
          <cell r="F38">
            <v>0.15</v>
          </cell>
        </row>
        <row r="39">
          <cell r="A39" t="str">
            <v>MO-05</v>
          </cell>
          <cell r="B39" t="str">
            <v>MANO DE OBRA DD (Carpinteria)</v>
          </cell>
          <cell r="C39">
            <v>0</v>
          </cell>
          <cell r="D39" t="str">
            <v>hc</v>
          </cell>
          <cell r="E39">
            <v>11220</v>
          </cell>
          <cell r="F39">
            <v>0.2</v>
          </cell>
        </row>
        <row r="40">
          <cell r="A40" t="str">
            <v>MO-06</v>
          </cell>
          <cell r="B40" t="str">
            <v>CUADRILLA PLOMERIA (1 Ayudante+1 Oficial)</v>
          </cell>
          <cell r="C40">
            <v>0</v>
          </cell>
          <cell r="D40" t="str">
            <v>hc</v>
          </cell>
          <cell r="E40">
            <v>10472</v>
          </cell>
          <cell r="F40">
            <v>0.12</v>
          </cell>
        </row>
        <row r="41">
          <cell r="A41" t="str">
            <v>MO-07</v>
          </cell>
          <cell r="B41" t="str">
            <v>CUADRILLA G ELECTRICO (1 OFICIAL + 1 AYUDANTE)</v>
          </cell>
          <cell r="C41">
            <v>0</v>
          </cell>
          <cell r="D41" t="str">
            <v>hc</v>
          </cell>
          <cell r="E41">
            <v>16500</v>
          </cell>
        </row>
        <row r="42">
          <cell r="A42" t="str">
            <v>MO-08</v>
          </cell>
          <cell r="B42" t="str">
            <v>CUADRILLA EM ( 1 OFICIAL+ 2 AYUDANTES) ESTRUCTURA METALICA</v>
          </cell>
          <cell r="C42">
            <v>0</v>
          </cell>
          <cell r="D42" t="str">
            <v>hc</v>
          </cell>
          <cell r="E42">
            <v>18700</v>
          </cell>
        </row>
        <row r="43">
          <cell r="A43" t="str">
            <v>MO-09</v>
          </cell>
          <cell r="B43" t="str">
            <v>COMISION TOPÓGRAFICA ( 1 TOPOG+2 CANEROS)</v>
          </cell>
          <cell r="C43">
            <v>0</v>
          </cell>
          <cell r="D43" t="str">
            <v>Dia</v>
          </cell>
          <cell r="E43">
            <v>235000</v>
          </cell>
        </row>
        <row r="44">
          <cell r="A44" t="str">
            <v>MO-10</v>
          </cell>
          <cell r="B44" t="str">
            <v>CUADRILLA ESTRUCTURA Fc ( 2 OFICIALES+2 AYUDANTES)</v>
          </cell>
          <cell r="C44">
            <v>0</v>
          </cell>
          <cell r="D44" t="str">
            <v>hc</v>
          </cell>
          <cell r="E44">
            <v>21500</v>
          </cell>
        </row>
        <row r="45">
          <cell r="A45" t="str">
            <v>MO-11</v>
          </cell>
          <cell r="B45" t="str">
            <v>CUADRILLA A (1 Ayudante) Excavación y rellenos</v>
          </cell>
          <cell r="C45">
            <v>0</v>
          </cell>
          <cell r="D45" t="str">
            <v>hc</v>
          </cell>
          <cell r="E45">
            <v>5092</v>
          </cell>
        </row>
        <row r="46">
          <cell r="A46" t="str">
            <v>MO-12</v>
          </cell>
          <cell r="B46" t="str">
            <v>CUADRILLA F LAVADO DE FACHADAS (1OFICIAL,1 AYUDANTE)</v>
          </cell>
          <cell r="C46">
            <v>0</v>
          </cell>
          <cell r="D46" t="str">
            <v>hc</v>
          </cell>
          <cell r="E46">
            <v>16500</v>
          </cell>
        </row>
        <row r="47">
          <cell r="A47" t="str">
            <v>MO-13</v>
          </cell>
          <cell r="B47" t="str">
            <v>PULIDA Y DESTRONCADA, INCLUYE LIJAS Y SELLADOR</v>
          </cell>
          <cell r="C47">
            <v>0</v>
          </cell>
          <cell r="D47" t="str">
            <v>hc</v>
          </cell>
          <cell r="E47">
            <v>7500</v>
          </cell>
        </row>
        <row r="48">
          <cell r="A48" t="str">
            <v>MO-14</v>
          </cell>
          <cell r="B48" t="str">
            <v>CUADRILLA AIRE ACONDICIONADO (1 OFICIAL + 1 AYUDANTE)</v>
          </cell>
          <cell r="C48">
            <v>0</v>
          </cell>
          <cell r="D48" t="str">
            <v>hc</v>
          </cell>
          <cell r="E48">
            <v>16500</v>
          </cell>
        </row>
        <row r="49">
          <cell r="A49" t="str">
            <v>MO-15</v>
          </cell>
          <cell r="B49" t="str">
            <v>CUADRILLA ASFALTO   (1 OFICIAL + 1 AYUDANTE)</v>
          </cell>
          <cell r="C49">
            <v>0</v>
          </cell>
          <cell r="D49" t="str">
            <v>hc</v>
          </cell>
          <cell r="E49">
            <v>12500</v>
          </cell>
        </row>
        <row r="50">
          <cell r="A50">
            <v>0</v>
          </cell>
          <cell r="B50" t="str">
            <v>Tope para Subsidio Transporte</v>
          </cell>
          <cell r="C50">
            <v>1133400</v>
          </cell>
          <cell r="D50">
            <v>0</v>
          </cell>
          <cell r="E50">
            <v>0</v>
          </cell>
          <cell r="F50">
            <v>0</v>
          </cell>
          <cell r="G50">
            <v>0</v>
          </cell>
          <cell r="H50">
            <v>0</v>
          </cell>
          <cell r="I50">
            <v>0</v>
          </cell>
          <cell r="J50">
            <v>0</v>
          </cell>
          <cell r="K50">
            <v>0</v>
          </cell>
          <cell r="L50">
            <v>0</v>
          </cell>
          <cell r="M50">
            <v>0</v>
          </cell>
          <cell r="N50">
            <v>0</v>
          </cell>
          <cell r="O50">
            <v>0</v>
          </cell>
          <cell r="P50">
            <v>0</v>
          </cell>
          <cell r="Q50">
            <v>0</v>
          </cell>
        </row>
      </sheetData>
      <sheetData sheetId="22" refreshError="1"/>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ciones"/>
      <sheetName val="Datos básicos"/>
      <sheetName val="Banderas"/>
      <sheetName val="valor m2"/>
      <sheetName val="Norte"/>
      <sheetName val="Banderas (2)"/>
      <sheetName val="Banderas (3)"/>
      <sheetName val="codigos"/>
      <sheetName val="Insumos"/>
      <sheetName val="M.Obra"/>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completo"/>
      <sheetName val="apu"/>
      <sheetName val="Auxiliares"/>
      <sheetName val="CO Teatro"/>
      <sheetName val="Insumos"/>
      <sheetName val="Resumen"/>
      <sheetName val="Ppto Et1"/>
      <sheetName val="Ppto Et2"/>
      <sheetName val="AIU"/>
      <sheetName val="Ref Teatro"/>
      <sheetName val="CO MUROS NIVEL 1"/>
      <sheetName val="CO MUROS NIVEL 2"/>
      <sheetName val="CO MUROS CUARTO PROYECCION"/>
      <sheetName val="ELE-PPTO"/>
      <sheetName val="ELE-APU"/>
      <sheetName val="HID-PPTO"/>
      <sheetName val="HID-APU"/>
      <sheetName val="AIU SUMINISTRO"/>
      <sheetName val="PRESUPUESTO"/>
      <sheetName val="A.P.U."/>
      <sheetName val="A.P.U. Basico"/>
      <sheetName val="HERR Y EQUIP"/>
      <sheetName val="M. O."/>
      <sheetName val="AIU (2)"/>
      <sheetName val="Mater"/>
      <sheetName val="GP-469 - Ppto Teatro Jerico V16"/>
      <sheetName val="Presupuesto general"/>
      <sheetName val="Resumen del presupuesto"/>
      <sheetName val="INTERV"/>
      <sheetName val="FM"/>
      <sheetName val="AUI"/>
      <sheetName val="MO - Cuadrillas"/>
      <sheetName val="Maquinaria"/>
      <sheetName val="APU Básico"/>
      <sheetName val="APU I. VÍAS"/>
      <sheetName val="APU II. ALCANTARILLADO"/>
      <sheetName val="APU III. ACUEDUCTO"/>
      <sheetName val="APU IV. URBANISMO"/>
      <sheetName val="APU V. ELECTRICO"/>
      <sheetName val="APU VI. ESCALERAS"/>
      <sheetName val="APU VII. CANALES, BOX "/>
      <sheetName val="I.VÍA"/>
      <sheetName val="II. ALCANTARILLADO"/>
      <sheetName val="III. ACUEDUCTO"/>
      <sheetName val="IV. URBANISMO"/>
      <sheetName val="V. ELECTRICO"/>
      <sheetName val="VI. ESCALERAS"/>
      <sheetName val="VII. CANALES"/>
      <sheetName val="Hoja1"/>
      <sheetName val="page 1"/>
      <sheetName val="APU ADICIONALES"/>
    </sheetNames>
    <sheetDataSet>
      <sheetData sheetId="0">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1">
        <row r="1">
          <cell r="B1" t="str">
            <v>ANALISIS DE PRECIOS UNITARIOS - TEATRO JERICO</v>
          </cell>
          <cell r="E1">
            <v>2700404427.2070532</v>
          </cell>
        </row>
        <row r="2">
          <cell r="B2" t="str">
            <v>CLAVE</v>
          </cell>
          <cell r="C2" t="str">
            <v>DESCRIPCION</v>
          </cell>
          <cell r="D2" t="str">
            <v>CANTIDAD</v>
          </cell>
          <cell r="E2" t="str">
            <v>UN</v>
          </cell>
          <cell r="F2" t="str">
            <v>VR. UNIT.</v>
          </cell>
          <cell r="G2" t="str">
            <v>VR. TOTAL</v>
          </cell>
        </row>
        <row r="3">
          <cell r="B3" t="str">
            <v>01</v>
          </cell>
          <cell r="C3" t="str">
            <v>PRELIMINARES</v>
          </cell>
          <cell r="D3" t="str">
            <v>TEATRO SANTA MARIA - JERICO ANTIOQUIA
ESTIMATIVO PRESUPUESTAL - SEGUNDA ETAPA</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B12" t="str">
            <v>02-01</v>
          </cell>
          <cell r="C12" t="str">
            <v>DIRECTO:  14,615 / M</v>
          </cell>
          <cell r="D12" t="str">
            <v xml:space="preserve">  </v>
          </cell>
          <cell r="E12">
            <v>0</v>
          </cell>
          <cell r="F12">
            <v>0</v>
          </cell>
          <cell r="G12">
            <v>0</v>
          </cell>
          <cell r="M12">
            <v>0</v>
          </cell>
        </row>
        <row r="13">
          <cell r="A13">
            <v>0</v>
          </cell>
          <cell r="B13">
            <v>0</v>
          </cell>
          <cell r="C13">
            <v>0</v>
          </cell>
          <cell r="D13" t="str">
            <v>03</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B16" t="str">
            <v>03-01</v>
          </cell>
          <cell r="C16" t="str">
            <v>DIRECTO:  2,400,000 / UN</v>
          </cell>
          <cell r="D16" t="str">
            <v xml:space="preserve">  </v>
          </cell>
          <cell r="E16">
            <v>0</v>
          </cell>
          <cell r="F16">
            <v>0</v>
          </cell>
          <cell r="G16">
            <v>0</v>
          </cell>
          <cell r="M16">
            <v>0</v>
          </cell>
        </row>
        <row r="17">
          <cell r="A17">
            <v>0</v>
          </cell>
          <cell r="B17" t="str">
            <v>02</v>
          </cell>
          <cell r="C17" t="str">
            <v>LOCALIZACION Y REPLANTEO</v>
          </cell>
          <cell r="D17" t="str">
            <v>03-02</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B25">
            <v>0</v>
          </cell>
          <cell r="C25" t="str">
            <v>DIRECTO:  2,422 / M2</v>
          </cell>
          <cell r="D25" t="str">
            <v xml:space="preserve">  </v>
          </cell>
          <cell r="E25">
            <v>0</v>
          </cell>
          <cell r="F25">
            <v>0</v>
          </cell>
          <cell r="G25">
            <v>0</v>
          </cell>
          <cell r="M25">
            <v>0</v>
          </cell>
        </row>
        <row r="26">
          <cell r="A26">
            <v>0</v>
          </cell>
          <cell r="B26" t="str">
            <v>03</v>
          </cell>
          <cell r="C26" t="str">
            <v>MOVIMIENTOS DE TIERRA</v>
          </cell>
          <cell r="D26" t="str">
            <v>04-01</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B33" t="str">
            <v>04-03</v>
          </cell>
          <cell r="C33" t="str">
            <v>DIRECTO:  44,514 / M3</v>
          </cell>
          <cell r="D33" t="str">
            <v xml:space="preserve">  </v>
          </cell>
          <cell r="E33">
            <v>0</v>
          </cell>
          <cell r="F33">
            <v>0</v>
          </cell>
          <cell r="G33">
            <v>0</v>
          </cell>
          <cell r="M33">
            <v>0</v>
          </cell>
        </row>
        <row r="34">
          <cell r="A34">
            <v>0</v>
          </cell>
          <cell r="B34">
            <v>0</v>
          </cell>
          <cell r="C34">
            <v>0</v>
          </cell>
          <cell r="D34" t="str">
            <v>04-04</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B41" t="str">
            <v>04-07</v>
          </cell>
          <cell r="C41" t="str">
            <v>DIRECTO:  6,091 / M</v>
          </cell>
          <cell r="D41" t="str">
            <v xml:space="preserve">  </v>
          </cell>
          <cell r="E41">
            <v>0</v>
          </cell>
          <cell r="F41">
            <v>0</v>
          </cell>
          <cell r="G41">
            <v>0</v>
          </cell>
          <cell r="M41">
            <v>0</v>
          </cell>
        </row>
        <row r="42">
          <cell r="A42">
            <v>0</v>
          </cell>
          <cell r="B42">
            <v>0</v>
          </cell>
          <cell r="C42">
            <v>0</v>
          </cell>
          <cell r="D42" t="str">
            <v>04-08</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B51" t="str">
            <v>05-02</v>
          </cell>
          <cell r="C51" t="str">
            <v>DIRECTO:  46,795 / M3</v>
          </cell>
          <cell r="D51" t="str">
            <v xml:space="preserve">  </v>
          </cell>
          <cell r="E51">
            <v>0</v>
          </cell>
          <cell r="F51">
            <v>0</v>
          </cell>
          <cell r="G51">
            <v>0</v>
          </cell>
          <cell r="M51">
            <v>0</v>
          </cell>
        </row>
        <row r="52">
          <cell r="A52">
            <v>0</v>
          </cell>
          <cell r="B52" t="str">
            <v>05-02</v>
          </cell>
          <cell r="C52">
            <v>0</v>
          </cell>
          <cell r="D52" t="str">
            <v>05-02-030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B61" t="str">
            <v>05-03</v>
          </cell>
          <cell r="C61" t="str">
            <v>DIRECTO:  62,233 / M3</v>
          </cell>
          <cell r="D61" t="str">
            <v xml:space="preserve">  </v>
          </cell>
          <cell r="E61">
            <v>0</v>
          </cell>
          <cell r="F61">
            <v>0</v>
          </cell>
          <cell r="G61">
            <v>0</v>
          </cell>
          <cell r="M61">
            <v>0</v>
          </cell>
        </row>
        <row r="62">
          <cell r="A62">
            <v>0</v>
          </cell>
          <cell r="B62" t="str">
            <v>05-03</v>
          </cell>
          <cell r="C62">
            <v>0</v>
          </cell>
          <cell r="D62" t="str">
            <v>05-03-260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B69" t="str">
            <v>06-02</v>
          </cell>
          <cell r="C69" t="str">
            <v>DIRECTO:  28,010 / M2</v>
          </cell>
          <cell r="D69" t="str">
            <v xml:space="preserve">  </v>
          </cell>
          <cell r="E69">
            <v>0</v>
          </cell>
          <cell r="F69">
            <v>0</v>
          </cell>
          <cell r="G69">
            <v>0</v>
          </cell>
          <cell r="M69">
            <v>0</v>
          </cell>
        </row>
        <row r="70">
          <cell r="A70">
            <v>0</v>
          </cell>
          <cell r="B70" t="str">
            <v>06-02</v>
          </cell>
          <cell r="C70">
            <v>0</v>
          </cell>
          <cell r="D70" t="str">
            <v>06-02-020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B78" t="str">
            <v>06-04</v>
          </cell>
          <cell r="C78" t="str">
            <v>DIRECTO:  17,815 / M</v>
          </cell>
          <cell r="D78" t="str">
            <v xml:space="preserve">  </v>
          </cell>
          <cell r="E78">
            <v>0</v>
          </cell>
          <cell r="F78">
            <v>0</v>
          </cell>
          <cell r="G78">
            <v>0</v>
          </cell>
          <cell r="M78">
            <v>0</v>
          </cell>
        </row>
        <row r="79">
          <cell r="A79">
            <v>0</v>
          </cell>
          <cell r="B79">
            <v>0</v>
          </cell>
          <cell r="C79">
            <v>0</v>
          </cell>
          <cell r="D79" t="str">
            <v>08</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B94" t="str">
            <v>09-02</v>
          </cell>
          <cell r="C94" t="str">
            <v>DIRECTO:  67,814 / M2</v>
          </cell>
          <cell r="D94" t="str">
            <v xml:space="preserve">  </v>
          </cell>
          <cell r="E94">
            <v>0</v>
          </cell>
          <cell r="F94">
            <v>0</v>
          </cell>
          <cell r="G94">
            <v>0</v>
          </cell>
          <cell r="M94">
            <v>0</v>
          </cell>
        </row>
        <row r="95">
          <cell r="A95">
            <v>0</v>
          </cell>
          <cell r="B95" t="str">
            <v>04</v>
          </cell>
          <cell r="C95" t="str">
            <v>CONCRETOS</v>
          </cell>
          <cell r="D95" t="str">
            <v>09-03</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B103" t="str">
            <v>10-01</v>
          </cell>
          <cell r="C103" t="str">
            <v>DIRECTO:  486,356 / M3</v>
          </cell>
          <cell r="D103" t="str">
            <v>10-01-020</v>
          </cell>
          <cell r="E103">
            <v>0</v>
          </cell>
          <cell r="F103">
            <v>0</v>
          </cell>
          <cell r="G103">
            <v>0</v>
          </cell>
          <cell r="M103">
            <v>0</v>
          </cell>
        </row>
        <row r="104">
          <cell r="A104">
            <v>0</v>
          </cell>
          <cell r="B104" t="str">
            <v>10-01</v>
          </cell>
          <cell r="C104">
            <v>0</v>
          </cell>
          <cell r="D104" t="str">
            <v>10-01-030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B113">
            <v>0</v>
          </cell>
          <cell r="C113" t="str">
            <v>DIRECTO:  400,173 / M3</v>
          </cell>
          <cell r="D113" t="str">
            <v>10-02</v>
          </cell>
          <cell r="E113">
            <v>0</v>
          </cell>
          <cell r="F113">
            <v>0</v>
          </cell>
          <cell r="G113">
            <v>0</v>
          </cell>
          <cell r="M113">
            <v>0</v>
          </cell>
        </row>
        <row r="114">
          <cell r="A114">
            <v>0</v>
          </cell>
          <cell r="B114" t="str">
            <v>10-02</v>
          </cell>
          <cell r="C114">
            <v>0</v>
          </cell>
          <cell r="D114" t="str">
            <v>10-02-020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B125" t="str">
            <v>11-05</v>
          </cell>
          <cell r="C125" t="str">
            <v>DIRECTO:  542,612 / M3</v>
          </cell>
          <cell r="D125" t="str">
            <v>11-05-030</v>
          </cell>
          <cell r="E125">
            <v>0</v>
          </cell>
          <cell r="F125">
            <v>0</v>
          </cell>
          <cell r="G125">
            <v>0</v>
          </cell>
          <cell r="M125">
            <v>0</v>
          </cell>
        </row>
        <row r="126">
          <cell r="A126">
            <v>0</v>
          </cell>
          <cell r="B126" t="str">
            <v>11-05</v>
          </cell>
          <cell r="C126">
            <v>0</v>
          </cell>
          <cell r="D126" t="str">
            <v>11-05-040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B135" t="str">
            <v>12-01</v>
          </cell>
          <cell r="C135" t="str">
            <v>DIRECTO:  70,341 / M2</v>
          </cell>
          <cell r="D135" t="str">
            <v>12-01-030</v>
          </cell>
          <cell r="E135">
            <v>0</v>
          </cell>
          <cell r="F135">
            <v>0</v>
          </cell>
          <cell r="G135">
            <v>0</v>
          </cell>
          <cell r="M135">
            <v>0</v>
          </cell>
        </row>
        <row r="136">
          <cell r="A136">
            <v>0</v>
          </cell>
          <cell r="B136" t="str">
            <v>12-01</v>
          </cell>
          <cell r="C136">
            <v>0</v>
          </cell>
          <cell r="D136" t="str">
            <v>12-01-040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B147" t="str">
            <v>12-01</v>
          </cell>
          <cell r="C147" t="str">
            <v>DIRECTO:  598,050 / M3</v>
          </cell>
          <cell r="D147" t="str">
            <v>12-01-140</v>
          </cell>
          <cell r="E147">
            <v>0</v>
          </cell>
          <cell r="F147">
            <v>0</v>
          </cell>
          <cell r="G147">
            <v>0</v>
          </cell>
          <cell r="M147">
            <v>0</v>
          </cell>
        </row>
        <row r="148">
          <cell r="A148">
            <v>0</v>
          </cell>
          <cell r="B148" t="str">
            <v>12-01</v>
          </cell>
          <cell r="C148">
            <v>0</v>
          </cell>
          <cell r="D148" t="str">
            <v>12-01-150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B157" t="str">
            <v>12-01</v>
          </cell>
          <cell r="C157" t="str">
            <v>DIRECTO:  416,323 / M3</v>
          </cell>
          <cell r="D157" t="str">
            <v>12-01-240</v>
          </cell>
          <cell r="E157">
            <v>0</v>
          </cell>
          <cell r="F157">
            <v>0</v>
          </cell>
          <cell r="G157">
            <v>0</v>
          </cell>
          <cell r="M157">
            <v>0</v>
          </cell>
        </row>
        <row r="158">
          <cell r="A158">
            <v>0</v>
          </cell>
          <cell r="B158" t="str">
            <v>12-01</v>
          </cell>
          <cell r="C158">
            <v>0</v>
          </cell>
          <cell r="D158" t="str">
            <v>12-01-250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B169" t="str">
            <v>12-02</v>
          </cell>
          <cell r="C169" t="str">
            <v>DIRECTO:  65,066 / M2</v>
          </cell>
          <cell r="D169" t="str">
            <v>12-02-100</v>
          </cell>
          <cell r="E169">
            <v>0</v>
          </cell>
          <cell r="F169">
            <v>0</v>
          </cell>
          <cell r="G169">
            <v>0</v>
          </cell>
          <cell r="M169">
            <v>0</v>
          </cell>
        </row>
        <row r="170">
          <cell r="A170">
            <v>0</v>
          </cell>
          <cell r="B170" t="str">
            <v>12-02</v>
          </cell>
          <cell r="C170">
            <v>0</v>
          </cell>
          <cell r="D170" t="str">
            <v>12-02-110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B182" t="str">
            <v>12-02</v>
          </cell>
          <cell r="C182" t="str">
            <v>DIRECTO:  692,685 / M3</v>
          </cell>
          <cell r="D182" t="str">
            <v>12-02-250</v>
          </cell>
          <cell r="E182">
            <v>0</v>
          </cell>
          <cell r="F182">
            <v>0</v>
          </cell>
          <cell r="G182">
            <v>0</v>
          </cell>
          <cell r="M182">
            <v>0</v>
          </cell>
        </row>
        <row r="183">
          <cell r="A183">
            <v>0</v>
          </cell>
          <cell r="B183">
            <v>0</v>
          </cell>
          <cell r="C183">
            <v>0</v>
          </cell>
          <cell r="D183" t="str">
            <v>12-03</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B195" t="str">
            <v>13-03</v>
          </cell>
          <cell r="C195" t="str">
            <v>DIRECTO:  655,283 / M3</v>
          </cell>
          <cell r="D195" t="str">
            <v>13-03-012</v>
          </cell>
          <cell r="E195">
            <v>0</v>
          </cell>
          <cell r="F195">
            <v>0</v>
          </cell>
          <cell r="G195">
            <v>0</v>
          </cell>
          <cell r="M195">
            <v>0</v>
          </cell>
        </row>
        <row r="196">
          <cell r="A196">
            <v>0</v>
          </cell>
          <cell r="B196" t="str">
            <v>13-03</v>
          </cell>
          <cell r="C196">
            <v>0</v>
          </cell>
          <cell r="D196" t="str">
            <v>13-03-020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B208" t="str">
            <v>13-05</v>
          </cell>
          <cell r="C208" t="str">
            <v>DIRECTO:  728,808 / M3</v>
          </cell>
          <cell r="D208" t="str">
            <v>13-05-030</v>
          </cell>
          <cell r="E208">
            <v>0</v>
          </cell>
          <cell r="F208">
            <v>0</v>
          </cell>
          <cell r="G208">
            <v>0</v>
          </cell>
          <cell r="M208">
            <v>0</v>
          </cell>
        </row>
        <row r="209">
          <cell r="A209">
            <v>0</v>
          </cell>
          <cell r="B209" t="str">
            <v>13-05</v>
          </cell>
          <cell r="C209">
            <v>0</v>
          </cell>
          <cell r="D209" t="str">
            <v>13-05-040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B221" t="str">
            <v>14-01</v>
          </cell>
          <cell r="C221" t="str">
            <v>DIRECTO:  77,299 / M2</v>
          </cell>
          <cell r="D221" t="str">
            <v>14-01-070</v>
          </cell>
          <cell r="E221">
            <v>0</v>
          </cell>
          <cell r="F221">
            <v>0</v>
          </cell>
          <cell r="G221">
            <v>0</v>
          </cell>
          <cell r="M221">
            <v>0</v>
          </cell>
        </row>
        <row r="222">
          <cell r="A222">
            <v>0</v>
          </cell>
          <cell r="B222" t="str">
            <v>14-01</v>
          </cell>
          <cell r="C222">
            <v>0</v>
          </cell>
          <cell r="D222" t="str">
            <v>14-01-080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B234" t="str">
            <v>14-01</v>
          </cell>
          <cell r="C234" t="str">
            <v>DIRECTO:  600,357 / M3</v>
          </cell>
          <cell r="D234" t="str">
            <v>14-01-350</v>
          </cell>
          <cell r="E234">
            <v>0</v>
          </cell>
          <cell r="F234">
            <v>0</v>
          </cell>
          <cell r="G234">
            <v>0</v>
          </cell>
          <cell r="M234">
            <v>0</v>
          </cell>
        </row>
        <row r="235">
          <cell r="A235">
            <v>0</v>
          </cell>
          <cell r="B235" t="str">
            <v>14-01</v>
          </cell>
          <cell r="C235">
            <v>0</v>
          </cell>
          <cell r="D235" t="str">
            <v>14-01-360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B245" t="str">
            <v>14-02</v>
          </cell>
          <cell r="C245" t="str">
            <v>DIRECTO:  598,324 / M3</v>
          </cell>
          <cell r="D245" t="str">
            <v>14-02-050</v>
          </cell>
          <cell r="E245">
            <v>0</v>
          </cell>
          <cell r="F245">
            <v>0</v>
          </cell>
          <cell r="G245">
            <v>0</v>
          </cell>
          <cell r="M245">
            <v>0</v>
          </cell>
        </row>
        <row r="246">
          <cell r="A246">
            <v>0</v>
          </cell>
          <cell r="B246" t="str">
            <v>05</v>
          </cell>
          <cell r="C246" t="str">
            <v>ACEROS Y ESTRUCTURAS METÁLICAS</v>
          </cell>
          <cell r="D246" t="str">
            <v>14-02-060</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B254" t="str">
            <v>14-02</v>
          </cell>
          <cell r="C254" t="str">
            <v>DIRECTO:  3,210 / KG</v>
          </cell>
          <cell r="D254" t="str">
            <v xml:space="preserve">  </v>
          </cell>
          <cell r="E254">
            <v>0</v>
          </cell>
          <cell r="F254">
            <v>0</v>
          </cell>
          <cell r="G254">
            <v>0</v>
          </cell>
          <cell r="M254">
            <v>0</v>
          </cell>
        </row>
        <row r="255">
          <cell r="A255">
            <v>0</v>
          </cell>
          <cell r="B255" t="str">
            <v>14-02</v>
          </cell>
          <cell r="C255">
            <v>0</v>
          </cell>
          <cell r="D255" t="str">
            <v>14-02F</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B263" t="str">
            <v>14-02</v>
          </cell>
          <cell r="C263" t="str">
            <v>DIRECTO:  6,797 / M2</v>
          </cell>
          <cell r="D263" t="str">
            <v xml:space="preserve">  </v>
          </cell>
          <cell r="E263">
            <v>0</v>
          </cell>
          <cell r="F263">
            <v>0</v>
          </cell>
          <cell r="G263">
            <v>0</v>
          </cell>
          <cell r="M263">
            <v>0</v>
          </cell>
        </row>
        <row r="264">
          <cell r="A264">
            <v>0</v>
          </cell>
          <cell r="B264" t="str">
            <v>14-02</v>
          </cell>
          <cell r="C264">
            <v>0</v>
          </cell>
          <cell r="D264" t="str">
            <v>14-02-310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B272" t="str">
            <v>15-01</v>
          </cell>
          <cell r="C272" t="str">
            <v>DIRECTO:  4,299 / M2</v>
          </cell>
          <cell r="D272" t="str">
            <v xml:space="preserve">  </v>
          </cell>
          <cell r="E272">
            <v>0</v>
          </cell>
          <cell r="F272">
            <v>0</v>
          </cell>
          <cell r="G272">
            <v>0</v>
          </cell>
          <cell r="M272">
            <v>0</v>
          </cell>
        </row>
        <row r="273">
          <cell r="A273">
            <v>0</v>
          </cell>
          <cell r="B273" t="str">
            <v>15-01</v>
          </cell>
          <cell r="C273">
            <v>0</v>
          </cell>
          <cell r="D273" t="str">
            <v>15-01-050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B281" t="str">
            <v>15-01</v>
          </cell>
          <cell r="C281" t="str">
            <v>DIRECTO:  21,392 / M2</v>
          </cell>
          <cell r="D281" t="str">
            <v xml:space="preserve">  </v>
          </cell>
          <cell r="E281">
            <v>0</v>
          </cell>
          <cell r="F281">
            <v>0</v>
          </cell>
          <cell r="G281">
            <v>0</v>
          </cell>
          <cell r="M281">
            <v>0</v>
          </cell>
        </row>
        <row r="282">
          <cell r="A282">
            <v>0</v>
          </cell>
          <cell r="B282" t="str">
            <v>15-01</v>
          </cell>
          <cell r="C282">
            <v>0</v>
          </cell>
          <cell r="D282" t="str">
            <v>15-01-130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B293" t="str">
            <v>15-01</v>
          </cell>
          <cell r="C293" t="str">
            <v>DIRECTO:  114,275 / M2</v>
          </cell>
          <cell r="D293" t="str">
            <v xml:space="preserve">  </v>
          </cell>
          <cell r="E293">
            <v>0</v>
          </cell>
          <cell r="F293">
            <v>0</v>
          </cell>
          <cell r="G293">
            <v>0</v>
          </cell>
          <cell r="M293">
            <v>0</v>
          </cell>
        </row>
        <row r="294">
          <cell r="A294">
            <v>0</v>
          </cell>
          <cell r="B294" t="str">
            <v>15-01</v>
          </cell>
          <cell r="C294">
            <v>0</v>
          </cell>
          <cell r="D294" t="str">
            <v>15-01-220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B299" t="str">
            <v>15-01</v>
          </cell>
          <cell r="C299" t="str">
            <v>DIRECTO:  10,030 / KG</v>
          </cell>
          <cell r="D299" t="str">
            <v xml:space="preserve">  </v>
          </cell>
          <cell r="E299">
            <v>0</v>
          </cell>
          <cell r="F299">
            <v>0</v>
          </cell>
          <cell r="G299">
            <v>0</v>
          </cell>
          <cell r="M299">
            <v>0</v>
          </cell>
        </row>
        <row r="300">
          <cell r="A300">
            <v>0</v>
          </cell>
          <cell r="B300" t="str">
            <v>15-01</v>
          </cell>
          <cell r="C300">
            <v>0</v>
          </cell>
          <cell r="D300" t="str">
            <v>15-01G</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B305" t="str">
            <v>15-01</v>
          </cell>
          <cell r="C305" t="str">
            <v>DIRECTO:  10,030 / KG</v>
          </cell>
          <cell r="D305" t="str">
            <v xml:space="preserve">  </v>
          </cell>
          <cell r="E305">
            <v>0</v>
          </cell>
          <cell r="F305">
            <v>0</v>
          </cell>
          <cell r="G305">
            <v>0</v>
          </cell>
          <cell r="M305">
            <v>0</v>
          </cell>
        </row>
        <row r="306">
          <cell r="A306">
            <v>0</v>
          </cell>
          <cell r="B306" t="str">
            <v>15-01</v>
          </cell>
          <cell r="C306">
            <v>0</v>
          </cell>
          <cell r="D306" t="str">
            <v>15-01-330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B311" t="str">
            <v>15-01</v>
          </cell>
          <cell r="C311" t="str">
            <v>DIRECTO:  10,030 / KG</v>
          </cell>
          <cell r="D311" t="str">
            <v xml:space="preserve">  </v>
          </cell>
          <cell r="E311">
            <v>0</v>
          </cell>
          <cell r="F311">
            <v>0</v>
          </cell>
          <cell r="G311">
            <v>0</v>
          </cell>
          <cell r="M311">
            <v>0</v>
          </cell>
        </row>
        <row r="312">
          <cell r="A312">
            <v>0</v>
          </cell>
          <cell r="B312" t="str">
            <v>15-01</v>
          </cell>
          <cell r="C312">
            <v>0</v>
          </cell>
          <cell r="D312" t="str">
            <v>15-01-370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B317" t="str">
            <v>15-01</v>
          </cell>
          <cell r="C317" t="str">
            <v>DIRECTO:  10,030 / KG</v>
          </cell>
          <cell r="D317" t="str">
            <v xml:space="preserve">  </v>
          </cell>
          <cell r="E317">
            <v>0</v>
          </cell>
          <cell r="F317">
            <v>0</v>
          </cell>
          <cell r="G317">
            <v>0</v>
          </cell>
          <cell r="M317">
            <v>0</v>
          </cell>
        </row>
        <row r="318">
          <cell r="A318">
            <v>0</v>
          </cell>
          <cell r="B318" t="str">
            <v>15-01</v>
          </cell>
          <cell r="C318">
            <v>0</v>
          </cell>
          <cell r="D318" t="str">
            <v>15-01-420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B323" t="str">
            <v>15-01</v>
          </cell>
          <cell r="C323" t="str">
            <v>DIRECTO:  10,030 / KG</v>
          </cell>
          <cell r="D323" t="str">
            <v xml:space="preserve">  </v>
          </cell>
          <cell r="E323">
            <v>0</v>
          </cell>
          <cell r="F323">
            <v>0</v>
          </cell>
          <cell r="G323">
            <v>0</v>
          </cell>
          <cell r="M323">
            <v>0</v>
          </cell>
        </row>
        <row r="324">
          <cell r="A324">
            <v>0</v>
          </cell>
          <cell r="B324" t="str">
            <v>15-01</v>
          </cell>
          <cell r="C324">
            <v>0</v>
          </cell>
          <cell r="D324" t="str">
            <v>15-01-480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B329" t="str">
            <v>15-01</v>
          </cell>
          <cell r="C329" t="str">
            <v>DIRECTO:  10,030 / KG</v>
          </cell>
          <cell r="D329" t="str">
            <v xml:space="preserve">  </v>
          </cell>
          <cell r="E329">
            <v>0</v>
          </cell>
          <cell r="F329">
            <v>0</v>
          </cell>
          <cell r="G329">
            <v>0</v>
          </cell>
          <cell r="M329">
            <v>0</v>
          </cell>
        </row>
        <row r="330">
          <cell r="A330">
            <v>0</v>
          </cell>
          <cell r="B330" t="str">
            <v>15-01</v>
          </cell>
          <cell r="C330">
            <v>0</v>
          </cell>
          <cell r="D330" t="str">
            <v>15-01-540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2">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3">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4">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H114">
            <v>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row r="294">
          <cell r="D294" t="str">
            <v>und</v>
          </cell>
          <cell r="E294">
            <v>196000</v>
          </cell>
        </row>
        <row r="295">
          <cell r="D295" t="str">
            <v>und</v>
          </cell>
          <cell r="E295">
            <v>235000</v>
          </cell>
        </row>
        <row r="296">
          <cell r="D296" t="str">
            <v>und</v>
          </cell>
          <cell r="E296">
            <v>53000</v>
          </cell>
        </row>
        <row r="297">
          <cell r="D297" t="str">
            <v>und</v>
          </cell>
          <cell r="E297">
            <v>22500</v>
          </cell>
        </row>
        <row r="298">
          <cell r="D298" t="str">
            <v>und</v>
          </cell>
          <cell r="E298">
            <v>14500</v>
          </cell>
        </row>
        <row r="299">
          <cell r="D299" t="str">
            <v>und</v>
          </cell>
          <cell r="E299">
            <v>16200</v>
          </cell>
        </row>
        <row r="300">
          <cell r="D300" t="str">
            <v>und</v>
          </cell>
          <cell r="E300">
            <v>800</v>
          </cell>
        </row>
        <row r="301">
          <cell r="D301" t="str">
            <v>und</v>
          </cell>
          <cell r="E301">
            <v>2100</v>
          </cell>
        </row>
        <row r="302">
          <cell r="D302" t="str">
            <v>und</v>
          </cell>
          <cell r="E302">
            <v>900</v>
          </cell>
        </row>
        <row r="303">
          <cell r="D303" t="str">
            <v>und</v>
          </cell>
          <cell r="E303">
            <v>500</v>
          </cell>
        </row>
        <row r="304">
          <cell r="D304" t="str">
            <v>und</v>
          </cell>
          <cell r="E304">
            <v>1800</v>
          </cell>
        </row>
        <row r="305">
          <cell r="D305" t="str">
            <v>und</v>
          </cell>
          <cell r="E305">
            <v>2200</v>
          </cell>
        </row>
        <row r="306">
          <cell r="D306" t="str">
            <v>und</v>
          </cell>
          <cell r="E306">
            <v>3200</v>
          </cell>
        </row>
        <row r="307">
          <cell r="D307" t="str">
            <v>und</v>
          </cell>
          <cell r="E307">
            <v>6500</v>
          </cell>
        </row>
        <row r="308">
          <cell r="D308" t="str">
            <v>und</v>
          </cell>
          <cell r="E308">
            <v>198000</v>
          </cell>
        </row>
        <row r="309">
          <cell r="D309" t="str">
            <v>und</v>
          </cell>
          <cell r="E309">
            <v>240000</v>
          </cell>
        </row>
        <row r="310">
          <cell r="D310" t="str">
            <v>und</v>
          </cell>
          <cell r="E310">
            <v>180000</v>
          </cell>
        </row>
        <row r="311">
          <cell r="D311" t="str">
            <v>kg</v>
          </cell>
          <cell r="E311">
            <v>5000</v>
          </cell>
        </row>
        <row r="312">
          <cell r="D312" t="str">
            <v>m2</v>
          </cell>
          <cell r="E312">
            <v>180000</v>
          </cell>
        </row>
        <row r="313">
          <cell r="D313" t="str">
            <v>m</v>
          </cell>
          <cell r="E313">
            <v>12000</v>
          </cell>
        </row>
        <row r="314">
          <cell r="D314" t="str">
            <v>m</v>
          </cell>
          <cell r="E314">
            <v>3600</v>
          </cell>
        </row>
        <row r="315">
          <cell r="D315" t="str">
            <v>gl</v>
          </cell>
          <cell r="E315">
            <v>25000</v>
          </cell>
        </row>
        <row r="316">
          <cell r="D316" t="str">
            <v>gal</v>
          </cell>
          <cell r="E316">
            <v>66000</v>
          </cell>
        </row>
        <row r="317">
          <cell r="D317" t="str">
            <v>un</v>
          </cell>
          <cell r="E317">
            <v>21000</v>
          </cell>
        </row>
        <row r="318">
          <cell r="D318" t="str">
            <v>bto</v>
          </cell>
          <cell r="E318">
            <v>22500</v>
          </cell>
        </row>
        <row r="319">
          <cell r="D319" t="str">
            <v>und</v>
          </cell>
          <cell r="E319">
            <v>300</v>
          </cell>
        </row>
        <row r="320">
          <cell r="D320" t="str">
            <v>und</v>
          </cell>
          <cell r="E320">
            <v>881790</v>
          </cell>
        </row>
        <row r="321">
          <cell r="D321" t="str">
            <v>und</v>
          </cell>
          <cell r="E321">
            <v>1150</v>
          </cell>
        </row>
        <row r="322">
          <cell r="D322" t="str">
            <v>und</v>
          </cell>
          <cell r="E322">
            <v>3100</v>
          </cell>
        </row>
        <row r="323">
          <cell r="D323" t="str">
            <v>und</v>
          </cell>
          <cell r="E323">
            <v>3186</v>
          </cell>
          <cell r="F323">
            <v>0</v>
          </cell>
        </row>
        <row r="324">
          <cell r="D324" t="str">
            <v>und</v>
          </cell>
          <cell r="E324">
            <v>45600</v>
          </cell>
          <cell r="F324">
            <v>0</v>
          </cell>
        </row>
        <row r="325">
          <cell r="D325" t="str">
            <v>und</v>
          </cell>
          <cell r="E325">
            <v>6500</v>
          </cell>
          <cell r="F325">
            <v>0</v>
          </cell>
        </row>
        <row r="326">
          <cell r="D326" t="str">
            <v>und</v>
          </cell>
          <cell r="E326">
            <v>5000</v>
          </cell>
        </row>
        <row r="327">
          <cell r="D327" t="str">
            <v>und</v>
          </cell>
          <cell r="E327">
            <v>7000</v>
          </cell>
        </row>
        <row r="328">
          <cell r="D328" t="str">
            <v>und</v>
          </cell>
          <cell r="E328">
            <v>38000</v>
          </cell>
        </row>
        <row r="329">
          <cell r="D329" t="str">
            <v>und</v>
          </cell>
          <cell r="E329">
            <v>75000</v>
          </cell>
        </row>
        <row r="330">
          <cell r="D330" t="str">
            <v>und</v>
          </cell>
          <cell r="E330">
            <v>62000</v>
          </cell>
        </row>
        <row r="331">
          <cell r="D331" t="str">
            <v>m2</v>
          </cell>
          <cell r="E331">
            <v>64890</v>
          </cell>
        </row>
        <row r="332">
          <cell r="D332" t="str">
            <v>m2</v>
          </cell>
          <cell r="E332">
            <v>73245</v>
          </cell>
        </row>
        <row r="333">
          <cell r="D333" t="str">
            <v>und</v>
          </cell>
          <cell r="E333">
            <v>9350000</v>
          </cell>
        </row>
        <row r="334">
          <cell r="D334">
            <v>0</v>
          </cell>
          <cell r="E334">
            <v>0</v>
          </cell>
        </row>
        <row r="335">
          <cell r="D335">
            <v>0</v>
          </cell>
          <cell r="E335">
            <v>0</v>
          </cell>
        </row>
        <row r="336">
          <cell r="D336">
            <v>0</v>
          </cell>
          <cell r="E336">
            <v>0</v>
          </cell>
        </row>
        <row r="337">
          <cell r="D337" t="str">
            <v>Rafael Emiro Pérez Albis</v>
          </cell>
          <cell r="E337">
            <v>0</v>
          </cell>
        </row>
        <row r="338">
          <cell r="D338" t="str">
            <v>MP. AO8972008-92517431</v>
          </cell>
          <cell r="E338">
            <v>0</v>
          </cell>
        </row>
        <row r="339">
          <cell r="D339">
            <v>0</v>
          </cell>
          <cell r="E339">
            <v>0</v>
          </cell>
        </row>
      </sheetData>
      <sheetData sheetId="5">
        <row r="1">
          <cell r="B1" t="str">
            <v>SUB-ANALISIS DE PRECIOS UNITARIOS - TEATRO JERICO</v>
          </cell>
        </row>
      </sheetData>
      <sheetData sheetId="6">
        <row r="1">
          <cell r="D1" t="str">
            <v>clave</v>
          </cell>
        </row>
      </sheetData>
      <sheetData sheetId="7">
        <row r="4">
          <cell r="B4" t="str">
            <v>CALCULO DE CANTIDADES DE OBRA</v>
          </cell>
        </row>
      </sheetData>
      <sheetData sheetId="8"/>
      <sheetData sheetId="9"/>
      <sheetData sheetId="10"/>
      <sheetData sheetId="11"/>
      <sheetData sheetId="12"/>
      <sheetData sheetId="13">
        <row r="1">
          <cell r="L1">
            <v>0.16</v>
          </cell>
        </row>
      </sheetData>
      <sheetData sheetId="14">
        <row r="1">
          <cell r="B1" t="str">
            <v>ANALISIS DE PRECIOS UNITARIOS - TEATRO JERICO</v>
          </cell>
        </row>
      </sheetData>
      <sheetData sheetId="15"/>
      <sheetData sheetId="16"/>
      <sheetData sheetId="17"/>
      <sheetData sheetId="18">
        <row r="2">
          <cell r="B2">
            <v>0</v>
          </cell>
        </row>
      </sheetData>
      <sheetData sheetId="19"/>
      <sheetData sheetId="20">
        <row r="2">
          <cell r="B2">
            <v>0</v>
          </cell>
        </row>
      </sheetData>
      <sheetData sheetId="21"/>
      <sheetData sheetId="22"/>
      <sheetData sheetId="23">
        <row r="2">
          <cell r="B2">
            <v>0</v>
          </cell>
        </row>
      </sheetData>
      <sheetData sheetId="24" refreshError="1"/>
      <sheetData sheetId="25" refreshError="1"/>
      <sheetData sheetId="26">
        <row r="1">
          <cell r="A1">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
          <cell r="B3">
            <v>1</v>
          </cell>
        </row>
      </sheetData>
      <sheetData sheetId="49" refreshError="1"/>
      <sheetData sheetId="5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S "/>
      <sheetName val="MO (2)"/>
      <sheetName val="ANALISIS BASICOS"/>
      <sheetName val="LISTA PRECIOS"/>
    </sheetNames>
    <sheetDataSet>
      <sheetData sheetId="0" refreshError="1"/>
      <sheetData sheetId="1" refreshError="1"/>
      <sheetData sheetId="2" refreshError="1"/>
      <sheetData sheetId="3"/>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macro"/>
      <sheetName val="OCUPACIÓN"/>
      <sheetName val="Hoja2"/>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ow r="7">
          <cell r="D7" t="str">
            <v>ANTONIO</v>
          </cell>
        </row>
      </sheetData>
      <sheetData sheetId="20"/>
      <sheetData sheetId="2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odelo"/>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 val="Gráfico1"/>
      <sheetName val="Gráfico2"/>
      <sheetName val="PREACTA(1)"/>
      <sheetName val="ANALISIS RESUMIDOS"/>
      <sheetName val="Base Datos"/>
      <sheetName val="inst"/>
      <sheetName val="PRECIOS"/>
      <sheetName val="res-accide-10"/>
      <sheetName val="analisis basicos"/>
      <sheetName val="Datos"/>
      <sheetName val="anexo 7"/>
      <sheetName val="BASES"/>
      <sheetName val="mc sf gaviones"/>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 val="PRECIOS"/>
      <sheetName val="c2.5y2.6"/>
      <sheetName val="P.S."/>
      <sheetName val="Cultivos"/>
      <sheetName val="Dep y Mun"/>
      <sheetName val="Base General"/>
      <sheetName val="JORNALES"/>
      <sheetName val="CUMPLIMIENTO"/>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 sheetId="52" refreshError="1"/>
      <sheetData sheetId="53"/>
      <sheetData sheetId="54"/>
      <sheetData sheetId="55"/>
      <sheetData sheetId="56"/>
      <sheetData sheetId="57"/>
      <sheetData sheetId="58" refreshError="1"/>
      <sheetData sheetId="5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BOX"/>
      <sheetName val="CANTIDADES BOX"/>
      <sheetName val="Presupuesto cra 6ta"/>
      <sheetName val="APU´S BOX COULVER"/>
      <sheetName val="APU´S GOB."/>
      <sheetName val="RESUMEN"/>
      <sheetName val="CANTIDADES VIA"/>
      <sheetName val="Hoja1"/>
    </sheetNames>
    <sheetDataSet>
      <sheetData sheetId="0" refreshError="1"/>
      <sheetData sheetId="1"/>
      <sheetData sheetId="2" refreshError="1"/>
      <sheetData sheetId="3" refreshError="1"/>
      <sheetData sheetId="4" refreshError="1"/>
      <sheetData sheetId="5" refreshError="1"/>
      <sheetData sheetId="6">
        <row r="5">
          <cell r="E5">
            <v>644.38</v>
          </cell>
        </row>
      </sheetData>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MENU"/>
      <sheetName val="PRESENTACION"/>
      <sheetName val="EQUIPO"/>
      <sheetName val="ASPECTOS TECNICOS"/>
      <sheetName val="ESPECIFICACIONES"/>
      <sheetName val="APU 19 Febrero"/>
      <sheetName val="LISTA APU"/>
      <sheetName val="Base 19 Febrero (2)"/>
      <sheetName val="Hoja3"/>
      <sheetName val="LISTA INSUMOS"/>
      <sheetName val="CONSULTORIA"/>
      <sheetName val="PERSONAL EN OBRA (2)"/>
      <sheetName val="PERSONAL EN OBRA"/>
      <sheetName val="OTROS GASTOS"/>
      <sheetName val="EVALUACIÓN Y DIAG.."/>
      <sheetName val="EQUIPOS Y VEHICULOS"/>
      <sheetName val="INSUMOS OCT"/>
      <sheetName val="ANALISIS OCT"/>
      <sheetName val="MARCO"/>
      <sheetName val="GLOSARIO"/>
      <sheetName val="UNIDADES"/>
      <sheetName val="FOTOGRAFIAS"/>
      <sheetName val="BASE DE DATOS"/>
      <sheetName val="VALIDACION INSUMO"/>
      <sheetName val="LISTA VALIDACION"/>
      <sheetName val="VALIDACION GRUPO"/>
      <sheetName val="rendimientos.rpt (2)"/>
    </sheetNames>
    <sheetDataSet>
      <sheetData sheetId="0"/>
      <sheetData sheetId="1"/>
      <sheetData sheetId="2"/>
      <sheetData sheetId="3"/>
      <sheetData sheetId="4"/>
      <sheetData sheetId="5">
        <row r="7">
          <cell r="C7" t="str">
            <v>GRUA EXTENSION PARA POSTES</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A2">
            <v>0</v>
          </cell>
          <cell r="B2" t="str">
            <v>AYUDANTE</v>
          </cell>
        </row>
        <row r="3">
          <cell r="B3" t="str">
            <v>OFICIAL</v>
          </cell>
        </row>
        <row r="4">
          <cell r="B4" t="str">
            <v>OFICIAL</v>
          </cell>
        </row>
        <row r="5">
          <cell r="B5" t="str">
            <v>AYUDANTE</v>
          </cell>
        </row>
        <row r="6">
          <cell r="B6" t="str">
            <v>TECNICO ELECTRICO</v>
          </cell>
        </row>
        <row r="7">
          <cell r="B7" t="str">
            <v>TECNICO ELECTRICO</v>
          </cell>
        </row>
        <row r="8">
          <cell r="B8" t="str">
            <v>PLOMERO</v>
          </cell>
        </row>
        <row r="9">
          <cell r="B9" t="str">
            <v>PLOMERO</v>
          </cell>
        </row>
        <row r="10">
          <cell r="B10" t="str">
            <v>SMMLV</v>
          </cell>
        </row>
        <row r="11">
          <cell r="B11" t="str">
            <v>AUXILIO DE TRANSPORTE</v>
          </cell>
        </row>
        <row r="12">
          <cell r="B12" t="str">
            <v>OPERADOR EQUIPO</v>
          </cell>
        </row>
        <row r="13">
          <cell r="B13" t="str">
            <v>SOLDADOR</v>
          </cell>
        </row>
        <row r="14">
          <cell r="B14" t="str">
            <v>PROFESIONAL CATEGORIA 8</v>
          </cell>
        </row>
        <row r="15">
          <cell r="B15" t="str">
            <v>AYUDANTE HORARIO NOCTURNO</v>
          </cell>
        </row>
        <row r="16">
          <cell r="B16" t="str">
            <v>OFICIAL HORARIO NOCTURNO</v>
          </cell>
        </row>
        <row r="17">
          <cell r="B17" t="str">
            <v>OPERADOR EQUIPO DE SEÑALIZACIÓN</v>
          </cell>
        </row>
        <row r="18">
          <cell r="B18" t="str">
            <v>OPERADOR EQUIPO DE SEÑALIZACIÓN</v>
          </cell>
        </row>
        <row r="19">
          <cell r="B19" t="str">
            <v>TECNICO (SOLDADOR)</v>
          </cell>
        </row>
        <row r="20">
          <cell r="B20" t="str">
            <v>TECNICO (SODADOR 1 A)</v>
          </cell>
        </row>
        <row r="21">
          <cell r="B21" t="str">
            <v>TECNICO</v>
          </cell>
        </row>
        <row r="22">
          <cell r="B22" t="str">
            <v>OPERADOR EQUIPO DE SEÑALIZACIÓN HORARIO NOCTURNO</v>
          </cell>
        </row>
        <row r="23">
          <cell r="B23" t="str">
            <v>TRANSPORTE TUBERIA Y PREFABRICADS</v>
          </cell>
        </row>
        <row r="24">
          <cell r="B24" t="str">
            <v>TRANSPORTE DE BASES ASFALTICAS</v>
          </cell>
        </row>
        <row r="25">
          <cell r="B25" t="str">
            <v>TRANSPORTE DE POSTES AP/LA (CAMION-TRACTOMULA)</v>
          </cell>
        </row>
        <row r="26">
          <cell r="B26" t="str">
            <v>TRANSPORTE LADRILLO</v>
          </cell>
        </row>
        <row r="27">
          <cell r="B27" t="str">
            <v>DERECHOS DE BOTADERO</v>
          </cell>
        </row>
        <row r="28">
          <cell r="B28" t="str">
            <v>MOVILIZACIÓN, MONTAJE Y DESMONTAJE PILOTEADORA</v>
          </cell>
        </row>
        <row r="29">
          <cell r="B29" t="str">
            <v>TRANSPORTE DE PETREOS</v>
          </cell>
        </row>
        <row r="30">
          <cell r="B30" t="str">
            <v>TRANSPORTE TUBERIA GRP</v>
          </cell>
        </row>
        <row r="31">
          <cell r="B31" t="str">
            <v>TRANSPORTE ACOPLE GRP</v>
          </cell>
        </row>
        <row r="32">
          <cell r="B32" t="str">
            <v>TRANSPORTE TUBERIA ACERO AL CARBON</v>
          </cell>
        </row>
        <row r="33">
          <cell r="B33" t="str">
            <v>TRANSPORTE DE EQUIPO MENOR</v>
          </cell>
        </row>
        <row r="34">
          <cell r="B34" t="str">
            <v>TRANSPORTE DE MAQUINARIA DE 6 A 9 TONELADAS. INCLUYE ESCOLTA. VIAJE IDA Y VUELTA</v>
          </cell>
        </row>
        <row r="35">
          <cell r="B35" t="str">
            <v>ARENA DE PEÑA</v>
          </cell>
        </row>
        <row r="36">
          <cell r="B36" t="str">
            <v>ARENA DE RIO</v>
          </cell>
        </row>
        <row r="37">
          <cell r="B37" t="str">
            <v>RECEBO COMUN</v>
          </cell>
        </row>
        <row r="38">
          <cell r="B38" t="str">
            <v>GRAVILLA 1/2"</v>
          </cell>
        </row>
        <row r="39">
          <cell r="B39" t="str">
            <v>TRITURADO 3/4"</v>
          </cell>
        </row>
        <row r="40">
          <cell r="B40" t="str">
            <v>RAJON</v>
          </cell>
        </row>
        <row r="41">
          <cell r="B41" t="str">
            <v>SUBBASE GRANULAR B-400</v>
          </cell>
        </row>
        <row r="42">
          <cell r="B42" t="str">
            <v>BASE GRANULAR B-600</v>
          </cell>
        </row>
        <row r="43">
          <cell r="B43" t="str">
            <v>SUBBASE GRANULAR B-200</v>
          </cell>
        </row>
        <row r="44">
          <cell r="B44" t="str">
            <v>BASE GRANULAR BG-1 INVIAS</v>
          </cell>
        </row>
        <row r="45">
          <cell r="B45" t="str">
            <v>SUBBASE GRANULAR SBG-1 INVIAS</v>
          </cell>
        </row>
        <row r="46">
          <cell r="B46" t="str">
            <v>BASE GRANULAR CLASE C (BG_C)</v>
          </cell>
        </row>
        <row r="47">
          <cell r="B47" t="str">
            <v>BASE GRANULAR CLASE B (BG_B)</v>
          </cell>
        </row>
        <row r="48">
          <cell r="B48" t="str">
            <v>BASE GRANULAR CLASE A (BG_A)</v>
          </cell>
        </row>
        <row r="49">
          <cell r="B49" t="str">
            <v>SUBBASE GRANULAR CLASE C (SBG_C)</v>
          </cell>
        </row>
        <row r="50">
          <cell r="B50" t="str">
            <v>SUBBASE GRANULAR CLASE B (SBG_B)</v>
          </cell>
        </row>
        <row r="51">
          <cell r="B51" t="str">
            <v>SUBBASE GRANULAR CLASE A (SBG_A)</v>
          </cell>
        </row>
        <row r="52">
          <cell r="B52" t="str">
            <v>ARENA LAVADA DE PEÑA</v>
          </cell>
        </row>
        <row r="53">
          <cell r="B53" t="str">
            <v>TRITURADO 1-1/2"</v>
          </cell>
        </row>
        <row r="54">
          <cell r="B54" t="str">
            <v>BASE GRANULAR BG_B CON RECICLADO DE CONCRETO HIDRAULICO</v>
          </cell>
        </row>
        <row r="55">
          <cell r="B55" t="str">
            <v>BASE GRANULAR BG_A CON RECICLADO DE CONCRETO HIDRAULICO</v>
          </cell>
        </row>
        <row r="56">
          <cell r="B56" t="str">
            <v>BASE GRANULAR BG_C CON RECICLADO DE CONCRETO HIDRAULICO</v>
          </cell>
        </row>
        <row r="57">
          <cell r="B57" t="str">
            <v>SUBBASE GRANULAR SBG_A CON RECICLADO DE CONCRETO HIDRAULICO</v>
          </cell>
        </row>
        <row r="58">
          <cell r="B58" t="str">
            <v>SUBBASE GRANULAR SBG_B CON RECICLADO DE CONCRETO HIDRAULICO</v>
          </cell>
        </row>
        <row r="59">
          <cell r="B59" t="str">
            <v>SUBBASE GRANULAR SBG_C CON RECICLADO DE CONCRETO HIDRAULICO</v>
          </cell>
        </row>
        <row r="60">
          <cell r="B60" t="str">
            <v>SUBBASE GRANULAR CON RECICLADO DE CONCRETO ASFALTICO</v>
          </cell>
        </row>
        <row r="61">
          <cell r="B61" t="str">
            <v>SUBBASE GRANULAR PEA (SBG_PEA)</v>
          </cell>
        </row>
        <row r="62">
          <cell r="B62" t="str">
            <v>MATERIAL SELECCIONADO</v>
          </cell>
        </row>
        <row r="63">
          <cell r="B63" t="str">
            <v>BALASTO</v>
          </cell>
        </row>
        <row r="64">
          <cell r="B64" t="str">
            <v>GRANITO (MEZCLA)</v>
          </cell>
        </row>
        <row r="65">
          <cell r="B65" t="str">
            <v>PIEDRA DE RIO MONA D= 10cm</v>
          </cell>
        </row>
        <row r="66">
          <cell r="B66" t="str">
            <v>PIEDRA PARA JARDIN, COLOR CUARZO CREMA Y NEGRO D= 1/2"</v>
          </cell>
        </row>
        <row r="67">
          <cell r="B67" t="str">
            <v>PIEDRA COLOR ROJO OCRE D= 2"</v>
          </cell>
        </row>
        <row r="68">
          <cell r="B68" t="str">
            <v>CONCRETO GRAVA COMUN 2000 PSI (140 Kg/cm2)</v>
          </cell>
        </row>
        <row r="69">
          <cell r="B69" t="str">
            <v>CONCRETO GRAVA COMUN 2500 PSI (175 Kg/cm2)</v>
          </cell>
        </row>
        <row r="70">
          <cell r="B70" t="str">
            <v>CONCRETO GRAVA COMUN 3000 PSI (210 Kg/cm2)</v>
          </cell>
        </row>
        <row r="71">
          <cell r="B71" t="str">
            <v>CONCRETO GRAVA COMUN 3500 PSI (245 Kg/cm2)</v>
          </cell>
        </row>
        <row r="72">
          <cell r="B72" t="str">
            <v>CONCRETO GRAVA COMUN 4000 PSI (280 Kg/cm2)</v>
          </cell>
        </row>
        <row r="73">
          <cell r="B73" t="str">
            <v>CONCRETO GRAVA COMUN 5000 PSI (350 Kg/cm2)</v>
          </cell>
        </row>
        <row r="74">
          <cell r="B74" t="str">
            <v>CONCRETO GRAVA FINA 3000 PSI (210 Kg/cm2)</v>
          </cell>
        </row>
        <row r="75">
          <cell r="B75" t="str">
            <v>MORTERO 2000 PSI (140 Kg/cm2)</v>
          </cell>
        </row>
        <row r="76">
          <cell r="B76" t="str">
            <v>CEMENTO GRIS (Bulto x 50 Kg)</v>
          </cell>
        </row>
        <row r="77">
          <cell r="B77" t="str">
            <v>MORTERO 1500 PSI (105 Kg/cm2)</v>
          </cell>
        </row>
        <row r="78">
          <cell r="B78" t="str">
            <v>CONCRETO MR41 (280 Kg/cm2)</v>
          </cell>
        </row>
        <row r="79">
          <cell r="B79" t="str">
            <v>CONCRETO MR43 (315 Kg/cm2)</v>
          </cell>
        </row>
        <row r="80">
          <cell r="B80" t="str">
            <v>MORTERO 4000 PSI (280 Kg/cm2)</v>
          </cell>
        </row>
        <row r="81">
          <cell r="B81" t="str">
            <v>CONCRETO GRAVA COMUN 1500 PSI (105 Kg/cm2)</v>
          </cell>
        </row>
        <row r="82">
          <cell r="B82" t="str">
            <v>BOMBEO DE CONCRETO CON AUTOBOMBA (No incluye suministro ni instalación de concreto)</v>
          </cell>
        </row>
        <row r="83">
          <cell r="B83" t="str">
            <v>GROUTING 1500 PSI (105 Kg/cm2)</v>
          </cell>
        </row>
        <row r="84">
          <cell r="B84" t="str">
            <v>GROUTING 2000 PSI (140 Kg/cm2)</v>
          </cell>
        </row>
        <row r="85">
          <cell r="B85" t="str">
            <v>GROUTING 2500 PSI (175 Kg/cm2)</v>
          </cell>
        </row>
        <row r="86">
          <cell r="B86" t="str">
            <v>CONCRETO MR50 (420 Kg/cm2)</v>
          </cell>
        </row>
        <row r="87">
          <cell r="B87" t="str">
            <v>CONCRETO MR45 (350 Kg/cm2)</v>
          </cell>
        </row>
        <row r="88">
          <cell r="B88" t="str">
            <v>CONCRETO TREMIE CORRIENTE 3000 PSI (210 Kg/cm2)</v>
          </cell>
        </row>
        <row r="89">
          <cell r="B89" t="str">
            <v>CONCRETO IMPERMEABILIZADO 4000 PSI (280 Kg/cm2)</v>
          </cell>
        </row>
        <row r="90">
          <cell r="B90" t="str">
            <v>CONCRETO MR39 (245 Kg/cm2)</v>
          </cell>
        </row>
        <row r="91">
          <cell r="B91" t="str">
            <v>CONCRETO MR36 (210 Kg/cm2)</v>
          </cell>
        </row>
        <row r="92">
          <cell r="B92" t="str">
            <v>CONCRETO GRAVA COMUN 4500 PSI (315 Kg/cm2)</v>
          </cell>
        </row>
        <row r="93">
          <cell r="B93" t="str">
            <v>MORTERO 2500 PSI (175 Kg/cm2)</v>
          </cell>
        </row>
        <row r="94">
          <cell r="B94" t="str">
            <v>MORTERO 3000 PSI (210 Kg/cm2)</v>
          </cell>
        </row>
        <row r="95">
          <cell r="B95" t="str">
            <v>MORTERO 3500 PSI (245 Kg/cm2)</v>
          </cell>
        </row>
        <row r="96">
          <cell r="B96" t="str">
            <v>CONCRETO MR-41 ACELERADO A 3 DIAS</v>
          </cell>
        </row>
        <row r="97">
          <cell r="B97" t="str">
            <v>CONCRETO MR45 FAST TRACK</v>
          </cell>
        </row>
        <row r="98">
          <cell r="B98" t="str">
            <v>CONCRETO LISTO FLUIDO SIN RETRACCIÓN</v>
          </cell>
        </row>
        <row r="99">
          <cell r="B99" t="str">
            <v>MICROFIBRA DE POLIPROPILENO PARA CONCRETO Y MORTERO</v>
          </cell>
        </row>
        <row r="100">
          <cell r="B100" t="str">
            <v>GROUTING DE ALTA RESISTENCIA</v>
          </cell>
        </row>
        <row r="101">
          <cell r="B101" t="str">
            <v>CONCRETO DE 28 MPA PARA SLURRY WALL</v>
          </cell>
        </row>
        <row r="102">
          <cell r="B102" t="str">
            <v>LECHADA PARA PISOS</v>
          </cell>
        </row>
        <row r="103">
          <cell r="B103" t="str">
            <v>CONCREMIX GRIS IPB (24 KG)</v>
          </cell>
        </row>
        <row r="104">
          <cell r="B104" t="str">
            <v>CEMENTO BLANCO</v>
          </cell>
        </row>
        <row r="105">
          <cell r="B105" t="str">
            <v>PLACA EN CONCRETO PREFABRICADA DE E=0,08M</v>
          </cell>
        </row>
        <row r="106">
          <cell r="B106" t="str">
            <v>ASFALTO MODIFICADO CON POLIMEROS PM-I</v>
          </cell>
        </row>
        <row r="107">
          <cell r="B107" t="str">
            <v>EMULSION ASFALTICA CRL-1</v>
          </cell>
        </row>
        <row r="108">
          <cell r="B108" t="str">
            <v>EMULSION ASFALTICA CRR-1</v>
          </cell>
        </row>
        <row r="109">
          <cell r="B109" t="str">
            <v>EMULSION ASFALTICA CRR-2</v>
          </cell>
        </row>
        <row r="110">
          <cell r="B110" t="str">
            <v>EMULSION ASFALTICA CRM</v>
          </cell>
        </row>
        <row r="111">
          <cell r="B111" t="str">
            <v>ASFALTO 80/100</v>
          </cell>
        </row>
        <row r="112">
          <cell r="B112" t="str">
            <v>ASFALTO MODIFICADO CON POLIMEROS PM-II</v>
          </cell>
        </row>
        <row r="113">
          <cell r="B113" t="str">
            <v>MEZCLA DENSA EN CALIENTE MDC-1 (Asf 80-100 INV-02)</v>
          </cell>
        </row>
        <row r="114">
          <cell r="B114" t="str">
            <v>MEZCLA DENSA EN CALIENTE MDC-3 (Asf 80-100 INV-02)</v>
          </cell>
        </row>
        <row r="115">
          <cell r="B115" t="str">
            <v>MEZCLA MDC-2 MODIFICADA CON POLIMER (PM-II INV-02)</v>
          </cell>
        </row>
        <row r="116">
          <cell r="B116" t="str">
            <v>MEZCLA MDC-3 MODIFICADA CON POLIMER (PM-II INV-02)</v>
          </cell>
        </row>
        <row r="117">
          <cell r="B117" t="str">
            <v>EMULSION ASFALTICA CRL-1h</v>
          </cell>
        </row>
        <row r="118">
          <cell r="B118" t="str">
            <v>EMULSION ASFALTICA CRL-0</v>
          </cell>
        </row>
        <row r="119">
          <cell r="B119" t="str">
            <v>EMULSION MODIFICADA CON POLIMEROS CRR-1m</v>
          </cell>
        </row>
        <row r="120">
          <cell r="B120" t="str">
            <v>EMULSION MODIFICADA CON POLIMEROS CRR-2m</v>
          </cell>
        </row>
        <row r="121">
          <cell r="B121" t="str">
            <v>EMULSION ASF. MODIFICADA CON POLIMEROS CRM</v>
          </cell>
        </row>
        <row r="122">
          <cell r="B122" t="str">
            <v>MEZCLA ASF. EN CALIENTE T. DENSO MD20 ASF. CONV</v>
          </cell>
        </row>
        <row r="123">
          <cell r="B123" t="str">
            <v>MEZCLA ASF. EN CALIENTE T. DENSO MD12 ASF. CONV</v>
          </cell>
        </row>
        <row r="124">
          <cell r="B124" t="str">
            <v>MEZCLA ASF. EN CALIENTE T. DENSO MD10 ASF. CONV</v>
          </cell>
        </row>
        <row r="125">
          <cell r="B125" t="str">
            <v>MEZCLA DENSA EN CALIENTE MDC-2 (Asf 80-100 INV-02)</v>
          </cell>
        </row>
        <row r="126">
          <cell r="B126" t="str">
            <v>MEZCLA MDC-1 MODIFICADA CON POLIMER (PM-II INV-02)</v>
          </cell>
        </row>
        <row r="127">
          <cell r="B127" t="str">
            <v>MEZCLA ASFALTICA CON ASFALTO CAUCHO</v>
          </cell>
        </row>
        <row r="128">
          <cell r="B128" t="str">
            <v>TUBERIA CONCRETO CL.1 D=6`` (15cm)</v>
          </cell>
        </row>
        <row r="129">
          <cell r="B129" t="str">
            <v>TUBERIA CONCRETO CL.1 D=8`` (20cm)</v>
          </cell>
        </row>
        <row r="130">
          <cell r="B130" t="str">
            <v>TUBERIA CONCRETO CL.1 D=10`` (25cm)</v>
          </cell>
        </row>
        <row r="131">
          <cell r="B131" t="str">
            <v>TUBERIA CONCRETO CL.1 D=12`` (30cm)</v>
          </cell>
        </row>
        <row r="132">
          <cell r="B132" t="str">
            <v>TUBERIA CONCRETO CL.1 D=14`` (35cm)</v>
          </cell>
        </row>
        <row r="133">
          <cell r="B133" t="str">
            <v>TUBERIA CONCRETO CL.1 D=16`` (40cm)</v>
          </cell>
        </row>
        <row r="134">
          <cell r="B134" t="str">
            <v>TUBERIA CONCRETO CL.1 D=18`` (45cm)</v>
          </cell>
        </row>
        <row r="135">
          <cell r="B135" t="str">
            <v>TUBERIA CONCRETO CL.1 D=20`` (50cm)</v>
          </cell>
        </row>
        <row r="136">
          <cell r="B136" t="str">
            <v>TUBERIA CONCRETO CL.1 D=24`` (60cm)</v>
          </cell>
        </row>
        <row r="137">
          <cell r="B137" t="str">
            <v>TUBERIA CONCRETO CL.2 D=6`` (15cm)</v>
          </cell>
        </row>
        <row r="138">
          <cell r="B138" t="str">
            <v>TUBERIA CONCRETO CL.2 D=8`` (20cm)</v>
          </cell>
        </row>
        <row r="139">
          <cell r="B139" t="str">
            <v>TUBERIA CONCRETO CL.2 D=10`` (25cm)</v>
          </cell>
        </row>
        <row r="140">
          <cell r="B140" t="str">
            <v>TUBERIA CONCRETO CL.2 D=12`` (30cm)</v>
          </cell>
        </row>
        <row r="141">
          <cell r="B141" t="str">
            <v>TUBERIA CONCRETO CL.2 D=14`` (35cm)</v>
          </cell>
        </row>
        <row r="142">
          <cell r="B142" t="str">
            <v>TUBERIA CONCRETO CL.2 D=16`` (40cm)</v>
          </cell>
        </row>
        <row r="143">
          <cell r="B143" t="str">
            <v>TUBERIA CONCRETO CL.2 D=18`` (45cm)</v>
          </cell>
        </row>
        <row r="144">
          <cell r="B144" t="str">
            <v>TUBERIA CONCRETO CL.2 D=20`` (50cm)</v>
          </cell>
        </row>
        <row r="145">
          <cell r="B145" t="str">
            <v>TUBERIA CONCRETO CL.2 D=24``(60cm)</v>
          </cell>
        </row>
        <row r="146">
          <cell r="B146" t="str">
            <v>TUBERIA CONCRETO REF. CL.I D=24`` (60cm)</v>
          </cell>
        </row>
        <row r="147">
          <cell r="B147" t="str">
            <v>TUBERIA CONCRETO REF. CL.I D=27`` (70cm)</v>
          </cell>
        </row>
        <row r="148">
          <cell r="B148" t="str">
            <v>TUBERIA CONCRETO REF. CL.I D=32`` (80cm)</v>
          </cell>
        </row>
        <row r="149">
          <cell r="B149" t="str">
            <v>TUBERIA CONCRETO REF. CL.I D=36`` (90cm)</v>
          </cell>
        </row>
        <row r="150">
          <cell r="B150" t="str">
            <v>TUBERIA CONCRETO REF. CL.I D=40`` (100cm)</v>
          </cell>
        </row>
        <row r="151">
          <cell r="B151" t="str">
            <v>TUBERIA CONCRETO REF. CL.I D=44`` (110cm)</v>
          </cell>
        </row>
        <row r="152">
          <cell r="B152" t="str">
            <v>TUBERIA CONCRETO REF. CL.I D=48`` (120cm)</v>
          </cell>
        </row>
        <row r="153">
          <cell r="B153" t="str">
            <v>TUBERIA CONCRETO REF. CL.I D=52`` (130cm)</v>
          </cell>
        </row>
        <row r="154">
          <cell r="B154" t="str">
            <v>TUBERIA CONCRETO REF. CL.I D=56`` (140cm)</v>
          </cell>
        </row>
        <row r="155">
          <cell r="B155" t="str">
            <v>TUBERIA CONCRETO REF. CL.I D=60`` (150cm)</v>
          </cell>
        </row>
        <row r="156">
          <cell r="B156" t="str">
            <v>TUBERIA CONCRETO REF. CL.I D=64`` (160cm)</v>
          </cell>
        </row>
        <row r="157">
          <cell r="B157" t="str">
            <v>TUBERIA CONCRETO REF. CL.I D=68`` (170cm)</v>
          </cell>
        </row>
        <row r="158">
          <cell r="B158" t="str">
            <v>TUBERIA CONCRETO REF. CL.I D=72`` (180cm)</v>
          </cell>
        </row>
        <row r="159">
          <cell r="B159" t="str">
            <v>TUBERIA CONCRETO REF. CL.I D=80`` (200cm)</v>
          </cell>
        </row>
        <row r="160">
          <cell r="B160" t="str">
            <v>TUBERIA CONCRETO REF. CL.I D=86`` (215cm)</v>
          </cell>
        </row>
        <row r="161">
          <cell r="B161" t="str">
            <v>TUBERIA CONCRETO REF. CL.I D=92`` (230cm)</v>
          </cell>
        </row>
        <row r="162">
          <cell r="B162" t="str">
            <v>TUBERIA CONCRETO REF. CL.II D=24`` (60cm)</v>
          </cell>
        </row>
        <row r="163">
          <cell r="B163" t="str">
            <v>TUBERIA CONCRETO REF. CL.II D=27`` (70cm)</v>
          </cell>
        </row>
        <row r="164">
          <cell r="B164" t="str">
            <v>TUBERIA CONCRETO REF. CL.II D=32`` (80cm)</v>
          </cell>
        </row>
        <row r="165">
          <cell r="B165" t="str">
            <v>TUBERIA CONCRETO REF. CL.II D=36`` (90cm)</v>
          </cell>
        </row>
        <row r="166">
          <cell r="B166" t="str">
            <v>TUBERIA CONCRETO REF. CL.II D=40`` (100cm)</v>
          </cell>
        </row>
        <row r="167">
          <cell r="B167" t="str">
            <v>TUBERIA CONCRETO REF. CL.II D=44`` (110cm)</v>
          </cell>
        </row>
        <row r="168">
          <cell r="B168" t="str">
            <v>TUBERIA CONCRETO REF. CL.II D=48`` (120cm)</v>
          </cell>
        </row>
        <row r="169">
          <cell r="B169" t="str">
            <v>TUBERIA CONCRETO REF. CL.II D=52`` (130cm)</v>
          </cell>
        </row>
        <row r="170">
          <cell r="B170" t="str">
            <v>TUBERIA CONCRETO REF. CL.II D=56`` (140cm)</v>
          </cell>
        </row>
        <row r="171">
          <cell r="B171" t="str">
            <v>TUBERIA CONCRETO REF. CL.II D=60`` (150cm)</v>
          </cell>
        </row>
        <row r="172">
          <cell r="B172" t="str">
            <v>TUBERIA CONCRETO REF. CL.II D=64`` (160cm)</v>
          </cell>
        </row>
        <row r="173">
          <cell r="B173" t="str">
            <v>TUBERIA CONCRETO REF. CL.II D=68`` (170cm)</v>
          </cell>
        </row>
        <row r="174">
          <cell r="B174" t="str">
            <v>TUBERIA CONCRETO REF. CL.II D=72`` (180cm)</v>
          </cell>
        </row>
        <row r="175">
          <cell r="B175" t="str">
            <v>TUBERIA CONCRETO REF. CL.II D=80`` (200cm)</v>
          </cell>
        </row>
        <row r="176">
          <cell r="B176" t="str">
            <v>TUBERIA CONCRETO REF. CL.II D=86`` (215cm)</v>
          </cell>
        </row>
        <row r="177">
          <cell r="B177" t="str">
            <v>TUBERIA CONCRETO REF. CL.II D=92`` (230cm)</v>
          </cell>
        </row>
        <row r="178">
          <cell r="B178" t="str">
            <v>TUBERIA CONCRETO REF. CL.III D=24`` (60cm)</v>
          </cell>
        </row>
        <row r="179">
          <cell r="B179" t="str">
            <v>TUBERIA CONCRETO REF. CL.III D=27`` (70cm)</v>
          </cell>
        </row>
        <row r="180">
          <cell r="B180" t="str">
            <v>TUBERIA CONCRETO REF. CL.III D=32`` (80cm)</v>
          </cell>
        </row>
        <row r="181">
          <cell r="B181" t="str">
            <v>TUBERIA CONCRETO REF. CL.III D=36`` (90cm)</v>
          </cell>
        </row>
        <row r="182">
          <cell r="B182" t="str">
            <v>TUBERIA CONCRETO REF. CL.III D=40`` (100cm)</v>
          </cell>
        </row>
        <row r="183">
          <cell r="B183" t="str">
            <v>TUBERIA CONCRETO REF. CL.III D=44`` (110cm)</v>
          </cell>
        </row>
        <row r="184">
          <cell r="B184" t="str">
            <v>TUBERIA CONCRETO REF. CL.III D=48`` (120cm)</v>
          </cell>
        </row>
        <row r="185">
          <cell r="B185" t="str">
            <v>TUBERIA CONCRETO REF. CL.III D=52`` (130cm)</v>
          </cell>
        </row>
        <row r="186">
          <cell r="B186" t="str">
            <v>TUBERIA CONCRETO REF. CL.III D=56`` (140cm)</v>
          </cell>
        </row>
        <row r="187">
          <cell r="B187" t="str">
            <v>TUBERIA CONCRETO REF. CL.III D=60`` (150cm)</v>
          </cell>
        </row>
        <row r="188">
          <cell r="B188" t="str">
            <v>TUBERIA CONCRETO REF. CL.III D=64`` (160cm)</v>
          </cell>
        </row>
        <row r="189">
          <cell r="B189" t="str">
            <v>TUBERIA CONCRETO REF. CL.III D=68`` (170cm)</v>
          </cell>
        </row>
        <row r="190">
          <cell r="B190" t="str">
            <v>TUBERIA CONCRETO REF. CL.III D=72`` (180cm)</v>
          </cell>
        </row>
        <row r="191">
          <cell r="B191" t="str">
            <v>TUBERIA CONCRETO REF. CL.III D=80`` (200cm)</v>
          </cell>
        </row>
        <row r="192">
          <cell r="B192" t="str">
            <v>TUBERIA CONCRETO REF. CL.III D=86`` (215cm)</v>
          </cell>
        </row>
        <row r="193">
          <cell r="B193" t="str">
            <v>TUBERIA CONCRETO REF. CL.III D=92`` (230cm)</v>
          </cell>
        </row>
        <row r="194">
          <cell r="B194" t="str">
            <v>TUBERIA CONCRETO REF. CL.IV D=24`` (60cm)</v>
          </cell>
        </row>
        <row r="195">
          <cell r="B195" t="str">
            <v>TUBERIA CONCRETO REF. CL.IV D=27`` (70cm)</v>
          </cell>
        </row>
        <row r="196">
          <cell r="B196" t="str">
            <v>TUBERIA CONCRETO REF. CL.IV D=32`` (80cm)</v>
          </cell>
        </row>
        <row r="197">
          <cell r="B197" t="str">
            <v>TUBERIA CONCRETO REF. CL.IV D=36`` (90cm)</v>
          </cell>
        </row>
        <row r="198">
          <cell r="B198" t="str">
            <v>TUBERIA CONCRETO REF. CL.IV D=40`` (100cm)</v>
          </cell>
        </row>
        <row r="199">
          <cell r="B199" t="str">
            <v>TUBERIA CONCRETO REF. CL.IV D=44`` (110cm)</v>
          </cell>
        </row>
        <row r="200">
          <cell r="B200" t="str">
            <v>TUBERIA CONCRETO REF. CL.IV D=48`` (120cm)</v>
          </cell>
        </row>
        <row r="201">
          <cell r="B201" t="str">
            <v>TUBERIA CONCRETO REF. CL.IV D=52`` (130cm)</v>
          </cell>
        </row>
        <row r="202">
          <cell r="B202" t="str">
            <v>TUBERIA CONCRETO REF. CL.IV D=56`` (140cm)</v>
          </cell>
        </row>
        <row r="203">
          <cell r="B203" t="str">
            <v>TUBERIA CONCRETO REF. CL.IV D=60`` (150cm)</v>
          </cell>
        </row>
        <row r="204">
          <cell r="B204" t="str">
            <v>TUBERIA CONCRETO REF. CL.IV D=64`` (160cm)</v>
          </cell>
        </row>
        <row r="205">
          <cell r="B205" t="str">
            <v>TUBERIA CONCRETO REF. CL.IV D=68`` (170cm)</v>
          </cell>
        </row>
        <row r="206">
          <cell r="B206" t="str">
            <v>TUBERIA CONCRETO REF. CL.IV D=72`` (180cm)</v>
          </cell>
        </row>
        <row r="207">
          <cell r="B207" t="str">
            <v>TUBERIA CONCRETO REF. CL.IV D=80`` (200cm)</v>
          </cell>
        </row>
        <row r="208">
          <cell r="B208" t="str">
            <v>TUBERIA CONCRETO REF. CL.IV D=86`` (215cm)</v>
          </cell>
        </row>
        <row r="209">
          <cell r="B209" t="str">
            <v>TUBERIA CONCRETO REF. CL.IV D=92`` (230cm)</v>
          </cell>
        </row>
        <row r="210">
          <cell r="B210" t="str">
            <v>TUBERIA CONCRETO CL. UNICA D=27`` (70cm)</v>
          </cell>
        </row>
        <row r="211">
          <cell r="B211" t="str">
            <v>TUBERIA CONCRETO CL. UNICA D=30`` (80cm)</v>
          </cell>
        </row>
        <row r="212">
          <cell r="B212" t="str">
            <v>TUBERIA CONCRETO CL. UNICA D=36`` (90cm)</v>
          </cell>
        </row>
        <row r="213">
          <cell r="B213" t="str">
            <v>TUBERIA CONCRETO CL. UNICA D=40`` (100cm)</v>
          </cell>
        </row>
        <row r="214">
          <cell r="B214" t="str">
            <v>YEE CONCRETO 8" x 6" x 0.60m</v>
          </cell>
        </row>
        <row r="215">
          <cell r="B215" t="str">
            <v>YEE CONCRETO 10" x 6" x 1.25m</v>
          </cell>
        </row>
        <row r="216">
          <cell r="B216" t="str">
            <v>YEE CONCRETO 12" x 6" x 1.25m</v>
          </cell>
        </row>
        <row r="217">
          <cell r="B217" t="str">
            <v>YEE CONCRETO 14" x 6" x 1.25m</v>
          </cell>
        </row>
        <row r="218">
          <cell r="B218" t="str">
            <v>YEE CONCRETO 16" x 6" x 1.25m</v>
          </cell>
        </row>
        <row r="219">
          <cell r="B219" t="str">
            <v>YEE CONCRETO 18" x 6" x 1.25m</v>
          </cell>
        </row>
        <row r="220">
          <cell r="B220" t="str">
            <v>YEE CONCRETO 20" x 6" x 1.25m</v>
          </cell>
        </row>
        <row r="221">
          <cell r="B221" t="str">
            <v>YEE CONCRETO 24" x 6" x 1.25m</v>
          </cell>
        </row>
        <row r="222">
          <cell r="B222" t="str">
            <v>SEMICODO CONCRETO 6" x 45º</v>
          </cell>
        </row>
        <row r="223">
          <cell r="B223" t="str">
            <v>TUBO EN CONCRETO ALTA RESISTENCIA D= 10"</v>
          </cell>
        </row>
        <row r="224">
          <cell r="B224" t="str">
            <v>TUBO EN CONCRETO ALTA RESISTENCIA D= 12"</v>
          </cell>
        </row>
        <row r="225">
          <cell r="B225" t="str">
            <v>TUBO EN CONCRETO ALTA RESISTENCIA D= 14" EXTRA REFORZADO</v>
          </cell>
        </row>
        <row r="226">
          <cell r="B226" t="str">
            <v>TUBERIA CONCRETO ALTA RESISTENCIA D= 36" CLASE V REFORZADO</v>
          </cell>
        </row>
        <row r="227">
          <cell r="B227" t="str">
            <v xml:space="preserve"> CODO G.RAD. PVC U.M. NORMA NTC 382 90° D=2`` RDE 21</v>
          </cell>
        </row>
        <row r="228">
          <cell r="B228" t="str">
            <v>CODO G.RAD. PVC U.M. NORMA NTC 382 90° D=4`` RDE 21</v>
          </cell>
        </row>
        <row r="229">
          <cell r="B229" t="str">
            <v>CODO G.RAD. PVC U.M. NORMA NTC 382 90° D=8`` RDE 21</v>
          </cell>
        </row>
        <row r="230">
          <cell r="B230" t="str">
            <v>CODO G.RAD. PVC U.M. NORMA NTC 382 90° D=12`` RDE 21</v>
          </cell>
        </row>
        <row r="231">
          <cell r="B231" t="str">
            <v>UNION PVC U.M. NORMA NTC 382 D=2"</v>
          </cell>
        </row>
        <row r="232">
          <cell r="B232" t="str">
            <v>UNION PVC U.M. NORMA NTC 382 D=3"</v>
          </cell>
        </row>
        <row r="233">
          <cell r="B233" t="str">
            <v>UNION PVC U.M. NORMA NTC 382 D=4"</v>
          </cell>
        </row>
        <row r="234">
          <cell r="B234" t="str">
            <v>UNION PVC U.M. NORMA NTC 382 D=6"</v>
          </cell>
        </row>
        <row r="235">
          <cell r="B235" t="str">
            <v>UNION PVC U.M. NORMA NTC 382 D=8"</v>
          </cell>
        </row>
        <row r="236">
          <cell r="B236" t="str">
            <v>UNION PVC U.M. NORMA NTC 382 D=10"</v>
          </cell>
        </row>
        <row r="237">
          <cell r="B237" t="str">
            <v>UNION PVC U.M. NORMA NTC 382 D=12"</v>
          </cell>
        </row>
        <row r="238">
          <cell r="B238" t="str">
            <v>TUBERIA PVC U.M. NORMA NTC 382 D=2`` RDE 21</v>
          </cell>
        </row>
        <row r="239">
          <cell r="B239" t="str">
            <v>TUBERIA PVC U.M. NORMA NTC 382 D=2 1/2`` RDE 21</v>
          </cell>
        </row>
        <row r="240">
          <cell r="B240" t="str">
            <v>TUBERIA PVC U.M. NORMA NTC 382 D=3`` RDE 21</v>
          </cell>
        </row>
        <row r="241">
          <cell r="B241" t="str">
            <v>TUBERIA PVC U.M. NORMA NTC 382 D=4`` RDE 21</v>
          </cell>
        </row>
        <row r="242">
          <cell r="B242" t="str">
            <v>TUBERIA PVC U.M. NORMA NTC 382 D=6`` RDE 21</v>
          </cell>
        </row>
        <row r="243">
          <cell r="B243" t="str">
            <v>TUBERIA PVC U.M. NORMA NTC 382 D=8`` RDE 21</v>
          </cell>
        </row>
        <row r="244">
          <cell r="B244" t="str">
            <v>TUBERIA PVC U.M. NORMA NTC 382 D=10`` RDE 21</v>
          </cell>
        </row>
        <row r="245">
          <cell r="B245" t="str">
            <v>TUBERIA PVC U.M. NORMA NTC 382 D=12`` RDE 21</v>
          </cell>
        </row>
        <row r="246">
          <cell r="B246" t="str">
            <v>TUBERIA PVC U.M. NORMA NTC 382 D=2`` RDE 26</v>
          </cell>
        </row>
        <row r="247">
          <cell r="B247" t="str">
            <v>TUBERIA PVC U.M. NORMA NTC 382 D=3`` RDE 26</v>
          </cell>
        </row>
        <row r="248">
          <cell r="B248" t="str">
            <v>TUBERIA PVC U.M. NORMA NTC 382 D=2 1/2`` RDE 26</v>
          </cell>
        </row>
        <row r="249">
          <cell r="B249" t="str">
            <v>TUBERIA PVC U.M. NORMA NTC 382 D=4`` RDE 26</v>
          </cell>
        </row>
        <row r="250">
          <cell r="B250" t="str">
            <v>TUBERIA PVC U.M. NORMA NTC 382 D=6`` RDE 26</v>
          </cell>
        </row>
        <row r="251">
          <cell r="B251" t="str">
            <v>TUBERIA PVC U.M. NORMA NTC 382 D=8`` RDE 26</v>
          </cell>
        </row>
        <row r="252">
          <cell r="B252" t="str">
            <v>TUBERIA PVC U.M. NORMA NTC 382 D=10`` RDE 26</v>
          </cell>
        </row>
        <row r="253">
          <cell r="B253" t="str">
            <v>TUBERIA PVC U.M. NORMA NTC 382 D=12`` RDE 26</v>
          </cell>
        </row>
        <row r="254">
          <cell r="B254" t="str">
            <v>TUBERIA PVC U.M. NORMA NTC 382 D=3`` RDE 32.5</v>
          </cell>
        </row>
        <row r="255">
          <cell r="B255" t="str">
            <v>TUBERIA PVC U.M. NORMA NTC 382 D=4`` RDE 32.5</v>
          </cell>
        </row>
        <row r="256">
          <cell r="B256" t="str">
            <v>TUBERIA PVC U.M. NORMA NTC 382 D=6`` RDE 32.5</v>
          </cell>
        </row>
        <row r="257">
          <cell r="B257" t="str">
            <v>TUBERIA PVC U.M. NORMA NTC 382 D=8`` RDE 32.5</v>
          </cell>
        </row>
        <row r="258">
          <cell r="B258" t="str">
            <v>TUBERIA PVC U.M. NORMA NTC 382 D=10`` RDE 32.5</v>
          </cell>
        </row>
        <row r="259">
          <cell r="B259" t="str">
            <v>TUBERIA PVC U.M. NORMA NTC 382 D=12`` RDE 32.5</v>
          </cell>
        </row>
        <row r="260">
          <cell r="B260" t="str">
            <v>TUBERIA PVC U.M. NORMA NTC 382 D=4`` RDE 41</v>
          </cell>
        </row>
        <row r="261">
          <cell r="B261" t="str">
            <v>TUBERIA PVC U.M. NORMA NTC 382 D=6`` RDE 41</v>
          </cell>
        </row>
        <row r="262">
          <cell r="B262" t="str">
            <v>TUBERIA PVC U.M. NORMA NTC 382 D=8`` RDE 41</v>
          </cell>
        </row>
        <row r="263">
          <cell r="B263" t="str">
            <v>TUBERIA PVC U.M. NORMA NTC 382 D=10`` RDE 41</v>
          </cell>
        </row>
        <row r="264">
          <cell r="B264" t="str">
            <v>TUBERIA PVC U.M. NORMA NTC 382 D=12`` RDE 41</v>
          </cell>
        </row>
        <row r="265">
          <cell r="B265" t="str">
            <v>UNION REPARACION PVC U.M. NORMA NTC 382 D=6"</v>
          </cell>
        </row>
        <row r="266">
          <cell r="B266" t="str">
            <v>UNION REPARACION PVC U.M. NORMA NTC 382 D=8"</v>
          </cell>
        </row>
        <row r="267">
          <cell r="B267" t="str">
            <v>UNION REPARACION PVC U.M. NORMA NTC 382 D=12"</v>
          </cell>
        </row>
        <row r="268">
          <cell r="B268" t="str">
            <v>ADAPTADOR MACHO PVC U.S. D=2``</v>
          </cell>
        </row>
        <row r="269">
          <cell r="B269" t="str">
            <v>ADAPTADOR MACHO PVC U.S. D=3``</v>
          </cell>
        </row>
        <row r="270">
          <cell r="B270" t="str">
            <v>ADAPTADOR MACHO PVC U.S. D=4``</v>
          </cell>
        </row>
        <row r="271">
          <cell r="B271" t="str">
            <v>CODO G.RAD. PVC U.M. NORMA NTC 382 90° D=2 1/2`` RDE 21</v>
          </cell>
        </row>
        <row r="272">
          <cell r="B272" t="str">
            <v>CODO G.RAD. PVC U.M. NORMA NTC 382 90° D=3`` RDE 21</v>
          </cell>
        </row>
        <row r="273">
          <cell r="B273" t="str">
            <v>CODO G.RAD. PVC U.M. NORMA NTC 382 90° D=6`` RDE 21</v>
          </cell>
        </row>
        <row r="274">
          <cell r="B274" t="str">
            <v>CODO G.RAD. PVC U.M. NORMA NTC 382 90° D=10`` RDE 21</v>
          </cell>
        </row>
        <row r="275">
          <cell r="B275" t="str">
            <v>CODO G.RAD. PVC U.M. NORMA NTC 382 45° D=2 1/2`` RDE 21</v>
          </cell>
        </row>
        <row r="276">
          <cell r="B276" t="str">
            <v>CODO G.RAD. PVC U.M. NORMA NTC 382 45° D=2`` RDE 21</v>
          </cell>
        </row>
        <row r="277">
          <cell r="B277" t="str">
            <v>CODO G.RAD. PVC U.M. NORMA NTC 382 45° D=3`` RDE 21</v>
          </cell>
        </row>
        <row r="278">
          <cell r="B278" t="str">
            <v>CODO G.RAD. PVC U.M. NORMA NTC 382 45° D=4`` RDE 21</v>
          </cell>
        </row>
        <row r="279">
          <cell r="B279" t="str">
            <v>CODO G.RAD. PVC U.M. NORMA NTC 382 45° D=6`` RDE 21</v>
          </cell>
        </row>
        <row r="280">
          <cell r="B280" t="str">
            <v>CODO G.RAD. PVC U.M. NORMA NTC 382 45° D=8`` RDE 21</v>
          </cell>
        </row>
        <row r="281">
          <cell r="B281" t="str">
            <v>CODO G.RAD. PVC U.M. NORMA NTC 382 45° D=10`` RDE 21</v>
          </cell>
        </row>
        <row r="282">
          <cell r="B282" t="str">
            <v>CODO G.RAD. PVC U.M. NORMA NTC 382 45° D=12`` RDE 21</v>
          </cell>
        </row>
        <row r="283">
          <cell r="B283" t="str">
            <v>CODO G.RAD. PVC U.M. NORMA NTC 382 22.5° D=2`` RDE 21</v>
          </cell>
        </row>
        <row r="284">
          <cell r="B284" t="str">
            <v>CODO G.RAD. PVC U.M. NORMA NTC 382 22.5° D=2 1/2`` RDE 21</v>
          </cell>
        </row>
        <row r="285">
          <cell r="B285" t="str">
            <v>CODO G.RAD. PVC U.M. NORMA NTC 382 22.5° D=3`` RDE 21</v>
          </cell>
        </row>
        <row r="286">
          <cell r="B286" t="str">
            <v>CODO G.RAD. PVC U.M. NORMA NTC 382 22.5° D=4`` RDE 21</v>
          </cell>
        </row>
        <row r="287">
          <cell r="B287" t="str">
            <v>CODO G.RAD. PVC U.M. NORMA NTC 382 22.5° D=6`` RDE 21</v>
          </cell>
        </row>
        <row r="288">
          <cell r="B288" t="str">
            <v>CODO G.RAD. PVC U.M. NORMA NTC 382 22.5° D=8`` RDE 21</v>
          </cell>
        </row>
        <row r="289">
          <cell r="B289" t="str">
            <v>CODO G.RAD. PVC U.M. NORMA NTC 382 22.5° D=10`` RDE 21</v>
          </cell>
        </row>
        <row r="290">
          <cell r="B290" t="str">
            <v>CODO G.RAD. PVC U.M. NORMA NTC 382 22.5° D=12`` RDE 21</v>
          </cell>
        </row>
        <row r="291">
          <cell r="B291" t="str">
            <v>CODO G.RAD. PVC U.M. NORMA NTC 382 11.25° D=2`` RDE 21</v>
          </cell>
        </row>
        <row r="292">
          <cell r="B292" t="str">
            <v>CODO G.RAD. PVC U.M. NORMA NTC 382 TI11.25° D=2 1/2`` RDE 2</v>
          </cell>
        </row>
        <row r="293">
          <cell r="B293" t="str">
            <v>CODO G.RAD. PVC U.M. NORMA NTC 382 11.25° D=3`` RDE 21</v>
          </cell>
        </row>
        <row r="294">
          <cell r="B294" t="str">
            <v>CODO G.RAD. PVC U.M. NORMA NTC 382 11.25° D=4`` RDE 21</v>
          </cell>
        </row>
        <row r="295">
          <cell r="B295" t="str">
            <v>CODO G.RAD. PVC U.M. NORMA NTC 382 11.25° D=6`` RDE 21</v>
          </cell>
        </row>
        <row r="296">
          <cell r="B296" t="str">
            <v>CODO G.RAD. PVC U.M. NORMA NTC 382 11.25° D=8`` RDE 21</v>
          </cell>
        </row>
        <row r="297">
          <cell r="B297" t="str">
            <v>CODO G.RAD. PVC U.M. NORMA NTC 382 11.25° D=10`` RDE 21</v>
          </cell>
        </row>
        <row r="298">
          <cell r="B298" t="str">
            <v>CODO G.RAD. PVC U.M. NORMA NTC 382 11.25° D=12`` RDE 21</v>
          </cell>
        </row>
        <row r="299">
          <cell r="B299" t="str">
            <v>UNION PVC U.M. NORMA NTC 382 D=2 1/2"</v>
          </cell>
        </row>
        <row r="300">
          <cell r="B300" t="str">
            <v>TUBERIA PF D=1/2`` RDE 9</v>
          </cell>
        </row>
        <row r="301">
          <cell r="B301" t="str">
            <v>UNION PVC PRESION U.S. D=1/2``</v>
          </cell>
        </row>
        <row r="302">
          <cell r="B302" t="str">
            <v>LUBRICANTE U.M. (EMPAQUE 500 gr)</v>
          </cell>
        </row>
        <row r="303">
          <cell r="B303" t="str">
            <v>REDUCCION PVC U.M. NORMA NTC 382 4"x2"</v>
          </cell>
        </row>
        <row r="304">
          <cell r="B304" t="str">
            <v>REDUCCION PVC U.M. NORMA NTC 382 4"x2 1/2"</v>
          </cell>
        </row>
        <row r="305">
          <cell r="B305" t="str">
            <v>REDUCCION PVC U.M. NORMA NTC 382 4"x3"</v>
          </cell>
        </row>
        <row r="306">
          <cell r="B306" t="str">
            <v>REDUCCION PVC U.M. NORMA NTC 382 6"x4"</v>
          </cell>
        </row>
        <row r="307">
          <cell r="B307" t="str">
            <v>REDUCCION PVC U.M. NORMA NTC 382 8"x6"</v>
          </cell>
        </row>
        <row r="308">
          <cell r="B308" t="str">
            <v>TAPON PVC U.M. NORMA NTC 382 D=3"</v>
          </cell>
        </row>
        <row r="309">
          <cell r="B309" t="str">
            <v>TAPON PVC U.M. NORMA NTC 382 D=4"</v>
          </cell>
        </row>
        <row r="310">
          <cell r="B310" t="str">
            <v>TAPON PVC U.M. NORMA NTC 382 D=6"</v>
          </cell>
        </row>
        <row r="311">
          <cell r="B311" t="str">
            <v>TAPON PVC U.M. NORMA NTC 382 D=8"</v>
          </cell>
        </row>
        <row r="312">
          <cell r="B312" t="str">
            <v>UNION REPARACION PVC U.M. NORMA NTC 382 D=2"</v>
          </cell>
        </row>
        <row r="313">
          <cell r="B313" t="str">
            <v>UNION REPARACION PVC U.M. NORMA NTC 382 D=2 1/2"</v>
          </cell>
        </row>
        <row r="314">
          <cell r="B314" t="str">
            <v>UNION REPARACION PVC U.M. NORMA NTC 382 D=3"</v>
          </cell>
        </row>
        <row r="315">
          <cell r="B315" t="str">
            <v>UNION REPARACION PVC U.M. NORMA NTC 382 D=4"</v>
          </cell>
        </row>
        <row r="316">
          <cell r="B316" t="str">
            <v>UNION REPARACION PVC U.M. NORMA NTC 382 D=10"</v>
          </cell>
        </row>
        <row r="317">
          <cell r="B317" t="str">
            <v>CODO PVC 45° D= 1 1/2"</v>
          </cell>
        </row>
        <row r="318">
          <cell r="B318" t="str">
            <v>TUBERIA PVC PRESION E.L. D=1 1/2"  RDE21 PSI200</v>
          </cell>
        </row>
        <row r="319">
          <cell r="B319" t="str">
            <v>TUBERÍA PVC PRESIÓN 1/2"</v>
          </cell>
        </row>
        <row r="320">
          <cell r="B320" t="str">
            <v>MATERIALES HIDRÁULICOS VARIOS (CODOS, PEGANTE, LIMPIADOR, TAPON, TEE, MANGUERA, ADAPTADOR)</v>
          </cell>
        </row>
        <row r="321">
          <cell r="B321" t="str">
            <v>KIT DE NIVELACIÓN PARA HIDRANTE  DE DIÁMETRO DE 6", LONGITUD 400mm , INCLUYE TODOS LOS ELEMENTOS NECESARIOS PARA SU INSTALACIÓN</v>
          </cell>
        </row>
        <row r="322">
          <cell r="B322" t="str">
            <v>REDUCCIÓN CONCENTRICA HD EL 4" x 3"</v>
          </cell>
        </row>
        <row r="323">
          <cell r="B323" t="str">
            <v>REDUCCIÓN HD 6" x 4" J.H.</v>
          </cell>
        </row>
        <row r="324">
          <cell r="B324" t="str">
            <v>REDUCCIÓN HD 4" x 2" J.H.</v>
          </cell>
        </row>
        <row r="325">
          <cell r="B325" t="str">
            <v>TEE HD 4"X2"</v>
          </cell>
        </row>
        <row r="326">
          <cell r="B326" t="str">
            <v>TUBERIA PVC E.L. D= 1 1/4" 200 PSI</v>
          </cell>
        </row>
        <row r="327">
          <cell r="B327" t="str">
            <v>TUBERIA PVC E.L.  D= 1" RDE 13.5 - 315 PSI</v>
          </cell>
        </row>
        <row r="328">
          <cell r="B328" t="str">
            <v>TEE PVC E.L. D= 1 1/2"</v>
          </cell>
        </row>
        <row r="329">
          <cell r="B329" t="str">
            <v>TEE PVC E.L.  D= 1 1/4"</v>
          </cell>
        </row>
        <row r="330">
          <cell r="B330" t="str">
            <v>TEE PVC E.L.  D= 1"</v>
          </cell>
        </row>
        <row r="331">
          <cell r="B331" t="str">
            <v>CODO 90° PVC E.L.  D= 1 1/4"</v>
          </cell>
        </row>
        <row r="332">
          <cell r="B332" t="str">
            <v>CODO 90° PVC E.L.  D= 1"</v>
          </cell>
        </row>
        <row r="333">
          <cell r="B333" t="str">
            <v>CODO 90° E.L.  D= 1 1/2"</v>
          </cell>
        </row>
        <row r="334">
          <cell r="B334" t="str">
            <v>REDUCCION PVC E.L.  D= 1 1/2 A 1 1/4" (BUJE SOLDADO)</v>
          </cell>
        </row>
        <row r="335">
          <cell r="B335" t="str">
            <v>REDUCCION PVC E.L. D=1 1/4" A 1" (BUJE SOLDADO)</v>
          </cell>
        </row>
        <row r="336">
          <cell r="B336" t="str">
            <v>REDUCCION PVC E.L.  D= 1" A 3/4</v>
          </cell>
        </row>
        <row r="337">
          <cell r="B337" t="str">
            <v>REDUCCION PVC E.L. D= 3/4" A 1/2" (BUJE SOLDADO)</v>
          </cell>
        </row>
        <row r="338">
          <cell r="B338" t="str">
            <v>REGISTRO BOLA 1" TIPO PESADO</v>
          </cell>
        </row>
        <row r="339">
          <cell r="B339" t="str">
            <v>REGISTRO BOLA 1 1/4" TIPO PESADO</v>
          </cell>
        </row>
        <row r="340">
          <cell r="B340" t="str">
            <v>CODO 45° PVC E.L. D=1"</v>
          </cell>
        </row>
        <row r="341">
          <cell r="B341" t="str">
            <v>TEE PVC E.L. D=1" SHEDULE 40</v>
          </cell>
        </row>
        <row r="342">
          <cell r="B342" t="str">
            <v>TAPON COPA PVC D=1" (TAPON SOLDADO)</v>
          </cell>
        </row>
        <row r="343">
          <cell r="B343" t="str">
            <v>CODO 45° PVC E.L. D=1/2"</v>
          </cell>
        </row>
        <row r="344">
          <cell r="B344" t="str">
            <v>TUBERIA PVC E.L. D=1/2" RDE 13.5 315PSI</v>
          </cell>
        </row>
        <row r="345">
          <cell r="B345" t="str">
            <v>TEE PVC E.L. D=1/2 SHEDULE 40</v>
          </cell>
        </row>
        <row r="346">
          <cell r="B346" t="str">
            <v>TAPON COPA PVC D=1/2"</v>
          </cell>
        </row>
        <row r="347">
          <cell r="B347" t="str">
            <v>TUBERIA PRESION E.L. RDE 21 200PSI D=1 1/2"</v>
          </cell>
        </row>
        <row r="348">
          <cell r="B348" t="str">
            <v>REGISTRO DE CORTE</v>
          </cell>
        </row>
        <row r="349">
          <cell r="B349" t="str">
            <v>ACOPLE UNIVERSAL D=1 1/2"</v>
          </cell>
        </row>
        <row r="350">
          <cell r="B350" t="str">
            <v>COLLARIN D=1 1/2"</v>
          </cell>
        </row>
        <row r="351">
          <cell r="B351" t="str">
            <v>COLLAR DERIVACION 4" x 1/2"</v>
          </cell>
        </row>
        <row r="352">
          <cell r="B352" t="str">
            <v>COLLAR DERIVACION 6" x 1/2"</v>
          </cell>
        </row>
        <row r="353">
          <cell r="B353" t="str">
            <v>TUBERIA CONDUIT PVC D= 1/2"</v>
          </cell>
        </row>
        <row r="354">
          <cell r="B354" t="str">
            <v>CODO G.RAD. PVC U.M. NORMA NTC 382 90° D=2"  RDE 21</v>
          </cell>
        </row>
        <row r="355">
          <cell r="B355" t="str">
            <v>TUBERIA RDE 13,5 3/4``</v>
          </cell>
        </row>
        <row r="356">
          <cell r="B356" t="str">
            <v>TUBERIA PVC PRESIÓN 1`` RDE21</v>
          </cell>
        </row>
        <row r="357">
          <cell r="B357" t="str">
            <v>TUBERIA PVC PRESIÓN 1.1/2`` RDE21</v>
          </cell>
        </row>
        <row r="358">
          <cell r="B358" t="str">
            <v>CODO 90° PVC PRESIÓN SCH40 1.1/2``</v>
          </cell>
        </row>
        <row r="359">
          <cell r="B359" t="str">
            <v>TEE PVC PRESIÓN SCH40 1.1/2``</v>
          </cell>
        </row>
        <row r="360">
          <cell r="B360" t="str">
            <v>ADAPTADOR MACHO PVC PRESIÓN SCH40 1.1/2``</v>
          </cell>
        </row>
        <row r="361">
          <cell r="B361" t="str">
            <v>TAPON ROSCADO PVC PRESIÓN SCH40 1 1/2``</v>
          </cell>
        </row>
        <row r="362">
          <cell r="B362" t="str">
            <v>TUBERIA PVC PRESIÓN 1/2`` RDE9 (6M)</v>
          </cell>
        </row>
        <row r="363">
          <cell r="B363" t="str">
            <v>CODO 90° PVC PRESIÓN SCH40 1/2``</v>
          </cell>
        </row>
        <row r="364">
          <cell r="B364" t="str">
            <v>TEE PVC PRESIÓN SCH40 1/2``</v>
          </cell>
        </row>
        <row r="365">
          <cell r="B365" t="str">
            <v>ACOPLE 1/2 PARA AGUA POTABLE</v>
          </cell>
        </row>
        <row r="366">
          <cell r="B366" t="str">
            <v>TUBO PVC 3/4``</v>
          </cell>
        </row>
        <row r="367">
          <cell r="B367" t="str">
            <v>TUBERIA PVC U.M. NORMA NTC 382 D= 14" RD 21</v>
          </cell>
        </row>
        <row r="368">
          <cell r="B368" t="str">
            <v>TUBERIA PVC U.M.  EXT CORRUGADO/INT LISO U.M. NORMA NTC 3722-1 D=110MM (4")</v>
          </cell>
        </row>
        <row r="369">
          <cell r="B369" t="str">
            <v>TUBERIA PVC U.M.  EXT CORRUGADO/INT LISO U.M. NORMA NTC 3722-1 D=160MM (6")</v>
          </cell>
        </row>
        <row r="370">
          <cell r="B370" t="str">
            <v>TUBERIA PVC U.M.  EXT CORRUGADO/INT LISO U.M. NORMA NTC 3722-1 D=200MM (8")</v>
          </cell>
        </row>
        <row r="371">
          <cell r="B371" t="str">
            <v>TUBERIA PVC U.M.  EXT CORRUGADO/INT LISO U.M. NORMA NTC 3722-1 D=250MM (10")</v>
          </cell>
        </row>
        <row r="372">
          <cell r="B372" t="str">
            <v>TUBERIA PVC U.M.  EXT CORRUGADO/INT LISO U.M. NORMA NTC 3722-1 D=315MM (12")</v>
          </cell>
        </row>
        <row r="373">
          <cell r="B373" t="str">
            <v>TUBERIA PVC U.M.  EXT CORRUGADO/INT LISO U.M. NORMA NTC 3722-1 D=400MM (16")</v>
          </cell>
        </row>
        <row r="374">
          <cell r="B374" t="str">
            <v>TUBERIA PVC U.M.  EXT CORRUGADO/INT LISO U.M. NORMA NTC 3722-1 D=450MM (18")</v>
          </cell>
        </row>
        <row r="375">
          <cell r="B375" t="str">
            <v>TUBERIA PVC U.M.  EXT CORRUGADO/INT LISO U.M. NORMA NTC 3722-1 D=500MM (20")</v>
          </cell>
        </row>
        <row r="376">
          <cell r="B376" t="str">
            <v>TUBERIA PVC SANITARIA U.S. D=4"</v>
          </cell>
        </row>
        <row r="377">
          <cell r="B377" t="str">
            <v>TUBERIA PVC SANITARIA U.S. D=6"</v>
          </cell>
        </row>
        <row r="378">
          <cell r="B378" t="str">
            <v>TUBERIA PVC DRENAJE D=65MM (TUBO SIN FILTRO)</v>
          </cell>
        </row>
        <row r="379">
          <cell r="B379" t="str">
            <v>TUBERIA PVC DRENAJE D=100MM (TUBO SIN FILTRO)</v>
          </cell>
        </row>
        <row r="380">
          <cell r="B380" t="str">
            <v>TUBERIA PVC DRENAJE D=160MM (TUBO SIN FILTRO)</v>
          </cell>
        </row>
        <row r="381">
          <cell r="B381" t="str">
            <v>TUBERIA PVC DRENAJE D=200MM (TUBO SIN FILTRO)</v>
          </cell>
        </row>
        <row r="382">
          <cell r="B382" t="str">
            <v>TUBERIA PVC DRENAJE D=65MM (EN ROLLO CON FILTRO)</v>
          </cell>
        </row>
        <row r="383">
          <cell r="B383" t="str">
            <v>TUBERIA PVC DRENAJE D=100MM (EN ROLLO CON FILTRO)</v>
          </cell>
        </row>
        <row r="384">
          <cell r="B384" t="str">
            <v>TUBERIA PVC DRENAJE D=160MM (EN ROLLO CON FILTRO)</v>
          </cell>
        </row>
        <row r="385">
          <cell r="B385" t="str">
            <v>TUBERIA PVC DRENAJE D=200MM (EN ROLLO CON FILTRO)</v>
          </cell>
        </row>
        <row r="386">
          <cell r="B386" t="str">
            <v>TUBERIA PVC U.M. EXT/INT LISO NORMA NTC 5070 D=24"</v>
          </cell>
        </row>
        <row r="387">
          <cell r="B387" t="str">
            <v>TUBERIA PVC U.M. EXT/INT LISO NORMA NTC 5070 D=27"</v>
          </cell>
        </row>
        <row r="388">
          <cell r="B388" t="str">
            <v>TUBERIA PVC U.M. EXT/INT LISO NORMA NTC 5070 D=30"</v>
          </cell>
        </row>
        <row r="389">
          <cell r="B389" t="str">
            <v>TUBERIA PVC U.M. EXT/INT LISO NORMA NTC 5070 D=33"</v>
          </cell>
        </row>
        <row r="390">
          <cell r="B390" t="str">
            <v>TUBERIA PVC U.M. EXT/INT LISO NORMA NTC 5070 D=36"</v>
          </cell>
        </row>
        <row r="391">
          <cell r="B391" t="str">
            <v>TUBERIA PVC U.M. EXT/INT LISO NORMA NTC 5070 D=39"</v>
          </cell>
        </row>
        <row r="392">
          <cell r="B392" t="str">
            <v>TUBERIA PVC U.M. EXT/INT LISO NORMA NTC 5070 D=42"</v>
          </cell>
        </row>
        <row r="393">
          <cell r="B393" t="str">
            <v>UNION PVC U.M. EXT/INT LISO NORMA NTC 5070 D=24"</v>
          </cell>
        </row>
        <row r="394">
          <cell r="B394" t="str">
            <v>UNION PVC U.M. EXT/INT LISO NORMA NTC 5070 D=27"</v>
          </cell>
        </row>
        <row r="395">
          <cell r="B395" t="str">
            <v>UNION PVC U.M. EXT/INT LISO NORMA NTC 5070 D=30"</v>
          </cell>
        </row>
        <row r="396">
          <cell r="B396" t="str">
            <v>UNION PVC U.M. EXT/INT LISO NORMA NTC 5070 D=33"</v>
          </cell>
        </row>
        <row r="397">
          <cell r="B397" t="str">
            <v>UNION PVC U.M. EXT/INT LISO NORMA NTC 5070 D=36"</v>
          </cell>
        </row>
        <row r="398">
          <cell r="B398" t="str">
            <v>UNION PVC U.M. EXT/INT LISO NORMA NTC 5070 D=39"</v>
          </cell>
        </row>
        <row r="399">
          <cell r="B399" t="str">
            <v>UNION PVC U.M. EXT/INT LISO NORMA NTC 5070 D=42"</v>
          </cell>
        </row>
        <row r="400">
          <cell r="B400" t="str">
            <v>UNION PVC U.M. EXT CORRUGADO/INT LISO U.M. NORMA NTC 3722-1 D=110MM (4")</v>
          </cell>
        </row>
        <row r="401">
          <cell r="B401" t="str">
            <v>UNION PVC U.M. EXT CORRUGADO/INT LISO U.M. NORMA NTC 3722-1 D=160MM (6")</v>
          </cell>
        </row>
        <row r="402">
          <cell r="B402" t="str">
            <v>UNION PVC U.M. EXT CORRUGADO/INT LISO U.M. NORMA NTC 3722-1 D=200MM (8")</v>
          </cell>
        </row>
        <row r="403">
          <cell r="B403" t="str">
            <v>UNION PVC U.M. EXT CORRUGADO/INT LISO U.M. NORMA NTC 3722-1 D=250MM (10")</v>
          </cell>
        </row>
        <row r="404">
          <cell r="B404" t="str">
            <v>UNION PVC U.M. EXT CORRUGADO/INT LISO U.M. NORMA NTC 3722-1 D=315MM (12")</v>
          </cell>
        </row>
        <row r="405">
          <cell r="B405" t="str">
            <v>UNION PVC U.M. EXT CORRUGADO/INT LISO U.M. NORMA NTC 3722-1T D=400MM (16")</v>
          </cell>
        </row>
        <row r="406">
          <cell r="B406" t="str">
            <v>UNION PVC U.M. EXT CORRUGADO/INT LISO U.M. NORMA NTC 3722-1 D=450MM (18")</v>
          </cell>
        </row>
        <row r="407">
          <cell r="B407" t="str">
            <v>UNION PVC U.M. EXT CORRUGADO/INT LISO U.M. NORMA NTC 3722-1 D=500MM (20")</v>
          </cell>
        </row>
        <row r="408">
          <cell r="B408" t="str">
            <v>TUBERIA PVC SANITARIA U.S. D=1 1/2"</v>
          </cell>
        </row>
        <row r="409">
          <cell r="B409" t="str">
            <v>INSPECCIÓN DE REDES DE ALCANTARILLADO CON SISTEMA CCTV PARA DIÁMETROS ENTRE 6" Y 36". INCLUYE MANO DE OBRA IDÓNEA, INFORME ESCRITO DE DIAGNÓSTICO Y DVD CON VIDEO</v>
          </cell>
        </row>
        <row r="410">
          <cell r="B410" t="str">
            <v>INSPECCIÓN DE REDES DE ALCANTARILLADO CON SISTEMA CCTV  PARA DIÁMETROS MAYORES A 36". INCLUYE MANO DE OBRA IDÓNEA, INFORME ESCRITO DE DIAGNÓSTICO Y DVD CON VIDEO</v>
          </cell>
        </row>
        <row r="411">
          <cell r="B411" t="str">
            <v>LAVADO Y SONDEO DE REDES DE ALCANTARILLADO ENTRE 6" Y 18" DE DIÁMETRO Y CON GRADO DE COLMATACIÓN MENOR DEL 30%. INCLUYE MANO DE OBRA IDÓNEA, SEÑALIZACIÓN BÁSICA, SUMINISTRO DE COMBUSTIBLE Y AGUA.</v>
          </cell>
        </row>
        <row r="412">
          <cell r="B412" t="str">
            <v>LAVADO Y SONDEO DE REDES DE ALCANTARILLADO ENTRE 16" Y 36" DE DIÁMETRO Y CON GRADO DE COLMATACIÓN MENOR DEL 30%. INCLUYE MANO DE OBRA IDÓNEA, SEÑALIZACIÓN BÁSICA, SUMINISTRO DE COMBUSTIBLE Y AGUA.</v>
          </cell>
        </row>
        <row r="413">
          <cell r="B413" t="str">
            <v>YEE PVC SANITARIA D=4"</v>
          </cell>
        </row>
        <row r="414">
          <cell r="B414" t="str">
            <v>TUBERIA PVC SANITARIA D=2"</v>
          </cell>
        </row>
        <row r="415">
          <cell r="B415" t="str">
            <v>TAPON DE PRUEBA PVC SANITARIA D=2"</v>
          </cell>
        </row>
        <row r="416">
          <cell r="B416" t="str">
            <v>TAPON DE PRUEBA PVC SANITARIA D=4"</v>
          </cell>
        </row>
        <row r="417">
          <cell r="B417" t="str">
            <v>CODO 45° PVC SANITARIA D=4"</v>
          </cell>
        </row>
        <row r="418">
          <cell r="B418" t="str">
            <v>CODO 45° 1/4 CXE PVC SANITARIA D= 2"</v>
          </cell>
        </row>
        <row r="419">
          <cell r="B419" t="str">
            <v>CODO 90° 1/4 CXE PVC SANITARIA D= 4"</v>
          </cell>
        </row>
        <row r="420">
          <cell r="B420" t="str">
            <v>YEE PVC SANITARIA D= 2"</v>
          </cell>
        </row>
        <row r="421">
          <cell r="B421" t="str">
            <v>YEE DOBLE PVC SANITARIA D= 4"</v>
          </cell>
        </row>
        <row r="422">
          <cell r="B422" t="str">
            <v>YEE REDUCIDA PVC SANITARIA 4" x 2"</v>
          </cell>
        </row>
        <row r="423">
          <cell r="B423" t="str">
            <v>CODO 45°  1/8 CXC SANITARIA D= 4"</v>
          </cell>
        </row>
        <row r="424">
          <cell r="B424" t="str">
            <v>UNION SANITARIA  D= 4"</v>
          </cell>
        </row>
        <row r="425">
          <cell r="B425" t="str">
            <v>CINTA TEFLON POR UNIDAD</v>
          </cell>
        </row>
        <row r="426">
          <cell r="B426" t="str">
            <v>CODO 45°  1/8 CXC SANITARIA D= 2"</v>
          </cell>
        </row>
        <row r="427">
          <cell r="B427" t="str">
            <v>SIFON 180° D= 2"</v>
          </cell>
        </row>
        <row r="428">
          <cell r="B428" t="str">
            <v>UNION SANITARIA D= 2"</v>
          </cell>
        </row>
        <row r="429">
          <cell r="B429" t="str">
            <v>TUBO CERRAMIENTO NEGRO 2" 1.9mm</v>
          </cell>
        </row>
        <row r="430">
          <cell r="B430" t="str">
            <v>TUBO CERRAMIENTO  NEGRO 1/2" 19.mm</v>
          </cell>
        </row>
        <row r="431">
          <cell r="B431" t="str">
            <v>TUBERIA PVC SANITARIA 3`` (6M)</v>
          </cell>
        </row>
        <row r="432">
          <cell r="B432" t="str">
            <v>CODO 90° PVC SANITARIA CXC 2``</v>
          </cell>
        </row>
        <row r="433">
          <cell r="B433" t="str">
            <v>CODO 90° PVC SANITARIA CXC 4``</v>
          </cell>
        </row>
        <row r="434">
          <cell r="B434" t="str">
            <v>CODO 90º PVC SANITARIA 1 1/2``</v>
          </cell>
        </row>
        <row r="435">
          <cell r="B435" t="str">
            <v>TAPON DE PRUEBA 1 1/2``</v>
          </cell>
        </row>
        <row r="436">
          <cell r="B436" t="str">
            <v>TUBERIA PVC SANITARIA 8``</v>
          </cell>
        </row>
        <row r="437">
          <cell r="B437" t="str">
            <v>TUBERÍA VENTILACIÓN PVC 2``</v>
          </cell>
        </row>
        <row r="438">
          <cell r="B438" t="str">
            <v>TUBERÍA VENTILACIÓN PVC 3``</v>
          </cell>
        </row>
        <row r="439">
          <cell r="B439" t="str">
            <v>LINEA TEXTIL PARA ALCANTARILLADO DN 150 e= 3mm. SUMINISTRO E INSTALACION</v>
          </cell>
        </row>
        <row r="440">
          <cell r="B440" t="str">
            <v>LINEA TEXTIL PARA ALCANTARILLADO DN 250 e= 4.5mm. SUMINISTRO E INSTALACION</v>
          </cell>
        </row>
        <row r="441">
          <cell r="B441" t="str">
            <v>LINEA TEXTIL PARA ALCANTARILLADO DN 300 e= 6mm. SUMINISTRO E INSTALACION</v>
          </cell>
        </row>
        <row r="442">
          <cell r="B442" t="str">
            <v>LINEA TEXTIL PARA ALCANTARILLADO DN 350 e= 6mm. SUMINISTRO E INSTALACION</v>
          </cell>
        </row>
        <row r="443">
          <cell r="B443" t="str">
            <v>LINEA TEXTIL PARA ALCANTARILLADO DN 400 e= 7.5mm. SUMINISTRO E INSTALACION</v>
          </cell>
        </row>
        <row r="444">
          <cell r="B444" t="str">
            <v>LINEA TEXTIL PARA ALCANTARILLADO DN 400 e= 9mm. SUMINISTRO E INSTALACION</v>
          </cell>
        </row>
        <row r="445">
          <cell r="B445" t="str">
            <v>DUCTO TELEFONICO LIVIANO PVC TIPO EB D=3"</v>
          </cell>
        </row>
        <row r="446">
          <cell r="B446" t="str">
            <v>DUCTO TELEFONICO LIVIANO PVC TIPO EB D=4"</v>
          </cell>
        </row>
        <row r="447">
          <cell r="B447" t="str">
            <v>DUCTO PVC TIPO TDP D=3"</v>
          </cell>
        </row>
        <row r="448">
          <cell r="B448" t="str">
            <v>DUCTO PVC TIPO TDP D=4"</v>
          </cell>
        </row>
        <row r="449">
          <cell r="B449" t="str">
            <v>TUBERIA CONDUIT PVC D=1"</v>
          </cell>
        </row>
        <row r="450">
          <cell r="B450" t="str">
            <v>TUBERIA CONDUIT PVC D=1 1/4"</v>
          </cell>
        </row>
        <row r="451">
          <cell r="B451" t="str">
            <v>TUBERIA CONDUIT PVC D=1 1/2"</v>
          </cell>
        </row>
        <row r="452">
          <cell r="B452" t="str">
            <v>TUBERIA CONDUIT PVC D=2"</v>
          </cell>
        </row>
        <row r="453">
          <cell r="B453" t="str">
            <v>ADAPTADOR TERMINAL CAMPANA PVC D=3"</v>
          </cell>
        </row>
        <row r="454">
          <cell r="B454" t="str">
            <v>ADAPTADOR TERMINAL CAMPANA PVC D=4"</v>
          </cell>
        </row>
        <row r="455">
          <cell r="B455" t="str">
            <v>DUCTO PVC TIPO TDP D=6"</v>
          </cell>
        </row>
        <row r="456">
          <cell r="B456" t="str">
            <v>DUCTO TELEFONICO LIVIANO PVC TIPO EB D=6"</v>
          </cell>
        </row>
        <row r="457">
          <cell r="B457" t="str">
            <v>DUCTO PESADO PVC TIPO DB D=2"</v>
          </cell>
        </row>
        <row r="458">
          <cell r="B458" t="str">
            <v>DUCTO PESADO PVC TIPO DB D=3"</v>
          </cell>
        </row>
        <row r="459">
          <cell r="B459" t="str">
            <v>DUCTO PESADO PVC TIPO DB D=4"</v>
          </cell>
        </row>
        <row r="460">
          <cell r="B460" t="str">
            <v>DUCTO PESADO PVC TIPO DB D=6"</v>
          </cell>
        </row>
        <row r="461">
          <cell r="B461" t="str">
            <v>TUBO PVC DB 6``</v>
          </cell>
        </row>
        <row r="462">
          <cell r="B462" t="str">
            <v>DUCTO METÁLICO DOBLE SECCIÓN DE 120X50MM CON TAPA TROQUELADA</v>
          </cell>
        </row>
        <row r="463">
          <cell r="B463" t="str">
            <v>TUBERIA CONDUIT GALVANIZADA RMC D=1"</v>
          </cell>
        </row>
        <row r="464">
          <cell r="B464" t="str">
            <v>TUBERIA CONDUIT GALVANIZADA RMC D=1 1/2"</v>
          </cell>
        </row>
        <row r="465">
          <cell r="B465" t="str">
            <v>TUBERIA CONDUIT GALVANIZADA IMC D=1"</v>
          </cell>
        </row>
        <row r="466">
          <cell r="B466" t="str">
            <v>TUBERIA CONDUIT GALVANIZADA IMC D=1 1/2"</v>
          </cell>
        </row>
        <row r="467">
          <cell r="B467" t="str">
            <v>TUBERIA CONDUIT GALVANIZADA EMT D=1 1/2"</v>
          </cell>
        </row>
        <row r="468">
          <cell r="B468" t="str">
            <v>TUBERIA METALICA EMT D=2"</v>
          </cell>
        </row>
        <row r="469">
          <cell r="B469" t="str">
            <v>TUBERIA METALICA EMT D=1"</v>
          </cell>
        </row>
        <row r="470">
          <cell r="B470" t="str">
            <v>TUBERIA EMT D= 4" ESP. 083</v>
          </cell>
        </row>
        <row r="471">
          <cell r="B471" t="str">
            <v>EMBUDO GALV C16</v>
          </cell>
        </row>
        <row r="472">
          <cell r="B472" t="str">
            <v>CODO GALV C26</v>
          </cell>
        </row>
        <row r="473">
          <cell r="B473" t="str">
            <v>CURVA GALVANIZADA 1``</v>
          </cell>
        </row>
        <row r="474">
          <cell r="B474" t="str">
            <v>TUBO GALVANIZADO IMC 1`` MAS UNIÓN</v>
          </cell>
        </row>
        <row r="475">
          <cell r="B475" t="str">
            <v>TUBO EMT 3`` (3M)</v>
          </cell>
        </row>
        <row r="476">
          <cell r="B476" t="str">
            <v>CURVA  EMT 3``</v>
          </cell>
        </row>
        <row r="477">
          <cell r="B477" t="str">
            <v>TUBO  EMT 3``  MAS UNIÓN</v>
          </cell>
        </row>
        <row r="478">
          <cell r="B478" t="str">
            <v>UNIÓN EMT 3``</v>
          </cell>
        </row>
        <row r="479">
          <cell r="B479" t="str">
            <v>CURVA  EMT 1 1/4``</v>
          </cell>
        </row>
        <row r="480">
          <cell r="B480" t="str">
            <v>TUBO  EMT 1 1/4``  MAS UNIÓN</v>
          </cell>
        </row>
        <row r="481">
          <cell r="B481" t="str">
            <v>UNIÓN EMT 1 1/4``</v>
          </cell>
        </row>
        <row r="482">
          <cell r="B482" t="str">
            <v>CURVA  EMT 2``</v>
          </cell>
        </row>
        <row r="483">
          <cell r="B483" t="str">
            <v>TUBO  EMT 2`` MAS UNIÓN</v>
          </cell>
        </row>
        <row r="484">
          <cell r="B484" t="str">
            <v>UNIÓN EMT 2``</v>
          </cell>
        </row>
        <row r="485">
          <cell r="B485" t="str">
            <v>TEE HD EXTREMO LISO 6"x2" (150x50mm)</v>
          </cell>
        </row>
        <row r="486">
          <cell r="B486" t="str">
            <v>TEE HD EXTREMO LISO 6"x3" (150x75mm)</v>
          </cell>
        </row>
        <row r="487">
          <cell r="B487" t="str">
            <v>TEE HD EXTREMO LISO 6"x4" (150x100mm)</v>
          </cell>
        </row>
        <row r="488">
          <cell r="B488" t="str">
            <v>TEE HD EXTREMO LISO 6"x6" (150x150mm)</v>
          </cell>
        </row>
        <row r="489">
          <cell r="B489" t="str">
            <v>TEE HD EXTREMO LISO 8"x2" (200X50mm)</v>
          </cell>
        </row>
        <row r="490">
          <cell r="B490" t="str">
            <v>TEE HD EXTREMO LISO 8"x3" (200x75mm)</v>
          </cell>
        </row>
        <row r="491">
          <cell r="B491" t="str">
            <v>TEE HD EXTREMO LISO 8"x4" (200x100mm)</v>
          </cell>
        </row>
        <row r="492">
          <cell r="B492" t="str">
            <v>TEE HD EXTREMO LISO 8"x6" (200x150mm)</v>
          </cell>
        </row>
        <row r="493">
          <cell r="B493" t="str">
            <v>TEE HD EXTREMO LISO 8"x8" (200x200mm)</v>
          </cell>
        </row>
        <row r="494">
          <cell r="B494" t="str">
            <v>TEE HD EXTREMO LISO 10"x2" (250x50mm)</v>
          </cell>
        </row>
        <row r="495">
          <cell r="B495" t="str">
            <v>TEE HD EXTREMO LISO 10"x3" (250x75mm)</v>
          </cell>
        </row>
        <row r="496">
          <cell r="B496" t="str">
            <v>TEE HD EXTREMO LISO 10"x4" (250x100mm)</v>
          </cell>
        </row>
        <row r="497">
          <cell r="B497" t="str">
            <v>TEE HD EXTREMO LISO 10"x6" (250x150mm)</v>
          </cell>
        </row>
        <row r="498">
          <cell r="B498" t="str">
            <v>TEE HD EXTREMO LISO 10"x8" (250x200mm)</v>
          </cell>
        </row>
        <row r="499">
          <cell r="B499" t="str">
            <v>TEE HD EXTREMO LISO 10"x10" (250x250mm)</v>
          </cell>
        </row>
        <row r="500">
          <cell r="B500" t="str">
            <v>TEE HD EXTREMO LISO 12"x3" (300x75mm)</v>
          </cell>
        </row>
        <row r="501">
          <cell r="B501" t="str">
            <v>TEE HD EXTREMO LISO 12"x4" (300x100mm)</v>
          </cell>
        </row>
        <row r="502">
          <cell r="B502" t="str">
            <v>TEE HD EXTREMO LISO 12"x6" (300x150mm)</v>
          </cell>
        </row>
        <row r="503">
          <cell r="B503" t="str">
            <v>TEE HD EXTREMO LISO 12"x8" (300x200mm)</v>
          </cell>
        </row>
        <row r="504">
          <cell r="B504" t="str">
            <v>TEE HD EXTREMO LISO 12"X10" (300x250mm)</v>
          </cell>
        </row>
        <row r="505">
          <cell r="B505" t="str">
            <v>TEE HD EXTREMO LISO 12"x12" (300x300mm)</v>
          </cell>
        </row>
        <row r="506">
          <cell r="B506" t="str">
            <v>TEE HD EXTREMO LISO 24"x8" (600x200mm)</v>
          </cell>
        </row>
        <row r="507">
          <cell r="B507" t="str">
            <v>TEE HD EXTREMO LISO 24"x10" (600x250mm)</v>
          </cell>
        </row>
        <row r="508">
          <cell r="B508" t="str">
            <v>TEE HD EXTREMO LISO 24"x12" (600x300mm)</v>
          </cell>
        </row>
        <row r="509">
          <cell r="B509" t="str">
            <v>TEE HD EXTREMO LISO 24"x14" (600x350mm)</v>
          </cell>
        </row>
        <row r="510">
          <cell r="B510" t="str">
            <v>TEE HD EXTREMO LISO 24"x16" (600x400mm)</v>
          </cell>
        </row>
        <row r="511">
          <cell r="B511" t="str">
            <v>TEE HD EXTREMO LISO 24"x18" (600x450mm)</v>
          </cell>
        </row>
        <row r="512">
          <cell r="B512" t="str">
            <v>TEE HD EXTREMO LISO 24"x20" (600x500mm)</v>
          </cell>
        </row>
        <row r="513">
          <cell r="B513" t="str">
            <v>TEE HD EXTREMO LISO 24"x24" (600x600mm)</v>
          </cell>
        </row>
        <row r="514">
          <cell r="B514" t="str">
            <v>TEE HD EXTREMO LISO 4"x3" (100x75mm)</v>
          </cell>
        </row>
        <row r="515">
          <cell r="B515" t="str">
            <v>TEE HD EXTREMO LISO 4"x4" (100x100mm)</v>
          </cell>
        </row>
        <row r="516">
          <cell r="B516" t="str">
            <v>CODO HD EXTREMO LISO 90ºX2``</v>
          </cell>
        </row>
        <row r="517">
          <cell r="B517" t="str">
            <v>CODO HD EXTREMO LISO 90ºX3``</v>
          </cell>
        </row>
        <row r="518">
          <cell r="B518" t="str">
            <v>CODO HD EXTREMO LISO 90ºX4``</v>
          </cell>
        </row>
        <row r="519">
          <cell r="B519" t="str">
            <v>CODO HD EXTREMO LISO 90ºX6``</v>
          </cell>
        </row>
        <row r="520">
          <cell r="B520" t="str">
            <v>CODO HD EXTREMO LISO 90ºX8``</v>
          </cell>
        </row>
        <row r="521">
          <cell r="B521" t="str">
            <v>CODO HD EXTREMO LISO 90ºX10``</v>
          </cell>
        </row>
        <row r="522">
          <cell r="B522" t="str">
            <v>CODO HD EXTREMO LISO 90ºX12``</v>
          </cell>
        </row>
        <row r="523">
          <cell r="B523" t="str">
            <v>CODO HD EXTREMO LISO 90ºX14``</v>
          </cell>
        </row>
        <row r="524">
          <cell r="B524" t="str">
            <v>CODO HD EXTREMO LISO 90ºX16``</v>
          </cell>
        </row>
        <row r="525">
          <cell r="B525" t="str">
            <v>CODO HD EXTREMO LISO 90ºX18``</v>
          </cell>
        </row>
        <row r="526">
          <cell r="B526" t="str">
            <v>CODO HD EXTREMO LISO 90ºX20``</v>
          </cell>
        </row>
        <row r="527">
          <cell r="B527" t="str">
            <v>CODO HD EXTREMO LISO 45ºX2``</v>
          </cell>
        </row>
        <row r="528">
          <cell r="B528" t="str">
            <v>CODO HD EXTREMO LISO 45ºX3``</v>
          </cell>
        </row>
        <row r="529">
          <cell r="B529" t="str">
            <v>CODO HD EXTREMO LISO 45ºX4``</v>
          </cell>
        </row>
        <row r="530">
          <cell r="B530" t="str">
            <v>CODO HD EXTREMO LISO 45ºX6``</v>
          </cell>
        </row>
        <row r="531">
          <cell r="B531" t="str">
            <v>CODO HD EXTREMO LISO 45ºX8``</v>
          </cell>
        </row>
        <row r="532">
          <cell r="B532" t="str">
            <v>CODO HD EXTREMO LISO 45ºX10``</v>
          </cell>
        </row>
        <row r="533">
          <cell r="B533" t="str">
            <v>CODO HD EXTREMO LISO 45ºX12``</v>
          </cell>
        </row>
        <row r="534">
          <cell r="B534" t="str">
            <v>CODO HD EXTREMO LISO 45ºX14``</v>
          </cell>
        </row>
        <row r="535">
          <cell r="B535" t="str">
            <v>CODO HD EXTREMO LISO 45ºX16``</v>
          </cell>
        </row>
        <row r="536">
          <cell r="B536" t="str">
            <v>CODO HD EXTREMO LISO 45ºX18``</v>
          </cell>
        </row>
        <row r="537">
          <cell r="B537" t="str">
            <v>CODO HD EXTREMO LISO 45ºX20``</v>
          </cell>
        </row>
        <row r="538">
          <cell r="B538" t="str">
            <v>CODO HD EXTREMO LISO 22.5ºX4``</v>
          </cell>
        </row>
        <row r="539">
          <cell r="B539" t="str">
            <v>CODO HD EXTREMO LISO 22.5ºX6``</v>
          </cell>
        </row>
        <row r="540">
          <cell r="B540" t="str">
            <v>CODO HD EXTREMO LISO 22.5ºX12``</v>
          </cell>
        </row>
        <row r="541">
          <cell r="B541" t="str">
            <v>CODO HD EXTREMO LISO 11.25ºX2``</v>
          </cell>
        </row>
        <row r="542">
          <cell r="B542" t="str">
            <v>CODO HD EXTREMO LISO 11.25ºX3``</v>
          </cell>
        </row>
        <row r="543">
          <cell r="B543" t="str">
            <v>CODO HD EXTREMO LISO 11.25ºX4``</v>
          </cell>
        </row>
        <row r="544">
          <cell r="B544" t="str">
            <v>CODO HD EXTREMO LISO 11.25ºX6``</v>
          </cell>
        </row>
        <row r="545">
          <cell r="B545" t="str">
            <v>CODO HD EXTREMO LISO 11.25ºX12``</v>
          </cell>
        </row>
        <row r="546">
          <cell r="B546" t="str">
            <v>UNION REPARACION HD EXTREMO LISO D=6"</v>
          </cell>
        </row>
        <row r="547">
          <cell r="B547" t="str">
            <v>UNION REPARACION HD EXTREMO LISO D=8"</v>
          </cell>
        </row>
        <row r="548">
          <cell r="B548" t="str">
            <v>UNION REPARACION HD EXTREMO LISO D=10"</v>
          </cell>
        </row>
        <row r="549">
          <cell r="B549" t="str">
            <v>UNION REPARACION HD EXTREMO LISO D=12"</v>
          </cell>
        </row>
        <row r="550">
          <cell r="B550" t="str">
            <v>UNION REPARACION HD EXTREMO LISO D=14"</v>
          </cell>
        </row>
        <row r="551">
          <cell r="B551" t="str">
            <v>UNION REPARACION HD EXTREMO LISO D=16"</v>
          </cell>
        </row>
        <row r="552">
          <cell r="B552" t="str">
            <v>TAPON HD EXTREMO LISO D=4"</v>
          </cell>
        </row>
        <row r="553">
          <cell r="B553" t="str">
            <v>TAPON HD EXTREMO LISO D=6"</v>
          </cell>
        </row>
        <row r="554">
          <cell r="B554" t="str">
            <v>TAPON HD EXTREMO LISO D=8"</v>
          </cell>
        </row>
        <row r="555">
          <cell r="B555" t="str">
            <v>TAPON HD EXTREMO LISO D=12"</v>
          </cell>
        </row>
        <row r="556">
          <cell r="B556" t="str">
            <v>VALVULA COMPUERTA ELASTICA VNA E. L. D=2"</v>
          </cell>
        </row>
        <row r="557">
          <cell r="B557" t="str">
            <v>VALVULA COMPUERTA ELASTICA VNA E. L. D=3"</v>
          </cell>
        </row>
        <row r="558">
          <cell r="B558" t="str">
            <v>VALVULA COMPUERTA ELASTICA VNA E. L. D=6"</v>
          </cell>
        </row>
        <row r="559">
          <cell r="B559" t="str">
            <v>VALVULA COMPUERTA ELASTICA VNA E. L. D=8"</v>
          </cell>
        </row>
        <row r="560">
          <cell r="B560" t="str">
            <v>HIDRANTE EXTREMO BRIDA D=3`` TIPO MILAN</v>
          </cell>
        </row>
        <row r="561">
          <cell r="B561" t="str">
            <v>HIDRANTE EXTREMO BRIDA D=4`` TIPO TRAFICO</v>
          </cell>
        </row>
        <row r="562">
          <cell r="B562" t="str">
            <v>HIDRANTE EXTREMO BRIDA D=6`` TIPO TRAFICO</v>
          </cell>
        </row>
        <row r="563">
          <cell r="B563" t="str">
            <v>HIDRANTE EXTREMO BRIDA D=4`` TIPO POSTE</v>
          </cell>
        </row>
        <row r="564">
          <cell r="B564" t="str">
            <v>HIDRANTE EXTREMO BRIDA D=6`` TIPO POSTE</v>
          </cell>
        </row>
        <row r="565">
          <cell r="B565" t="str">
            <v>UNION REPARACION HD EXTREMO LISO D=3"</v>
          </cell>
        </row>
        <row r="566">
          <cell r="B566" t="str">
            <v>UNION GIBAULT HD PARA AC CL 25 D=3``</v>
          </cell>
        </row>
        <row r="567">
          <cell r="B567" t="str">
            <v>UNION GIBAULT HD PARA AC CL 25 D=4``</v>
          </cell>
        </row>
        <row r="568">
          <cell r="B568" t="str">
            <v>UNION GIBAULT HD PARA AC CL 25 D=8``</v>
          </cell>
        </row>
        <row r="569">
          <cell r="B569" t="str">
            <v>UNION GIBAULT HD PARA AC CL 25 D=6``</v>
          </cell>
        </row>
        <row r="570">
          <cell r="B570" t="str">
            <v>UNION GIBAULT HD PARA AC CL 25 D=10``</v>
          </cell>
        </row>
        <row r="571">
          <cell r="B571" t="str">
            <v>UNION GIBAULT HD PARA AC CL 25 D=12``</v>
          </cell>
        </row>
        <row r="572">
          <cell r="B572" t="str">
            <v>UNION DRESSER HD D=3"</v>
          </cell>
        </row>
        <row r="573">
          <cell r="B573" t="str">
            <v>UNION DRESSER HD D=4"</v>
          </cell>
        </row>
        <row r="574">
          <cell r="B574" t="str">
            <v>UNION DRESSER HD D=6"</v>
          </cell>
        </row>
        <row r="575">
          <cell r="B575" t="str">
            <v>UNION DRESSER HD D=8"</v>
          </cell>
        </row>
        <row r="576">
          <cell r="B576" t="str">
            <v>UNION DRESSER HD D=10"</v>
          </cell>
        </row>
        <row r="577">
          <cell r="B577" t="str">
            <v>UNION DRESSER HD D=12"</v>
          </cell>
        </row>
        <row r="578">
          <cell r="B578" t="str">
            <v>CODO HD EXTREMO LISO 11.25ºX8``</v>
          </cell>
        </row>
        <row r="579">
          <cell r="B579" t="str">
            <v>CODO HD EXTREMO LISO 22.5ºX3``</v>
          </cell>
        </row>
        <row r="580">
          <cell r="B580" t="str">
            <v>VALVULA COMPUERTA ELASTICA VNA E. L. D=4"</v>
          </cell>
        </row>
        <row r="581">
          <cell r="B581" t="str">
            <v>VALVULA COMPUERTA ELASTICA VNA E. L. D=10"</v>
          </cell>
        </row>
        <row r="582">
          <cell r="B582" t="str">
            <v>VALVULA COMPUERTA ELASTICA VNA E. L. D=12"</v>
          </cell>
        </row>
        <row r="583">
          <cell r="B583" t="str">
            <v>CODO HD JUNTA HIDRAULICA PARA PVC 11.25ºX2``</v>
          </cell>
        </row>
        <row r="584">
          <cell r="B584" t="str">
            <v>CODO HD JUNTA HIDRAULICA PARA PVC 11.25ºX3``</v>
          </cell>
        </row>
        <row r="585">
          <cell r="B585" t="str">
            <v>CODO HD JUNTA HIDRAULICA PARA PVC 11.25ºX4``</v>
          </cell>
        </row>
        <row r="586">
          <cell r="B586" t="str">
            <v>CODO HD JUNTA HIDRAULICA PARA PVC 11.25ºX6``</v>
          </cell>
        </row>
        <row r="587">
          <cell r="B587" t="str">
            <v>CODO HD JUNTA HIDRAULICA PARA PVC 11.25ºX8``</v>
          </cell>
        </row>
        <row r="588">
          <cell r="B588" t="str">
            <v>REDUCCION CONCENTRICA HD E.L. 6"x2" (150x50mm)</v>
          </cell>
        </row>
        <row r="589">
          <cell r="B589" t="str">
            <v>REDUCCION CONCENTRICA HD E.L. 6"x3" (150x75mm)</v>
          </cell>
        </row>
        <row r="590">
          <cell r="B590" t="str">
            <v>REDUCCION CONCENTRICA HD E.L. 6"x4" (150x100mm)</v>
          </cell>
        </row>
        <row r="591">
          <cell r="B591" t="str">
            <v>REDUCCION CONCENTRICA HD E.L. 8"x2" (200x50mm)</v>
          </cell>
        </row>
        <row r="592">
          <cell r="B592" t="str">
            <v>REDUCCION CONCENTRICA HD E.L. 8"x3" (200x75mm)</v>
          </cell>
        </row>
        <row r="593">
          <cell r="B593" t="str">
            <v>REDUCCION CONCENTRICA HD E.L. 8"x4" (200x100mm)</v>
          </cell>
        </row>
        <row r="594">
          <cell r="B594" t="str">
            <v>REDUCCION CONCENTRICA HD E.L. 8"x6" (200x150mm)</v>
          </cell>
        </row>
        <row r="595">
          <cell r="B595" t="str">
            <v>REDUCCION CONCENTRICA HD E.L. 10"x3" (250x75mm)</v>
          </cell>
        </row>
        <row r="596">
          <cell r="B596" t="str">
            <v>REDUCCION CONCENTRICA HD E.L. 10"x4" (250x100mm)</v>
          </cell>
        </row>
        <row r="597">
          <cell r="B597" t="str">
            <v>REDUCCION CONCENTRICA HD E.L. 10"x6" (250x150mm)</v>
          </cell>
        </row>
        <row r="598">
          <cell r="B598" t="str">
            <v>REDUCCION CONCENTRICA HD E.L. 10"x8" (250x200mm)</v>
          </cell>
        </row>
        <row r="599">
          <cell r="B599" t="str">
            <v>REDUCCION CONCENTRICA HD E.L. 12"x3" (300x75mm)</v>
          </cell>
        </row>
        <row r="600">
          <cell r="B600" t="str">
            <v>REDUCCION CONCENTRICA HD E.L. 12"x4" (300x100mm)</v>
          </cell>
        </row>
        <row r="601">
          <cell r="B601" t="str">
            <v>REDUCCION CONCENTRICA HD E.L. 12"x6" (300x150mm)</v>
          </cell>
        </row>
        <row r="602">
          <cell r="B602" t="str">
            <v>REDUCCION CONCENTRICA HD E.L. 12"x8" (300x200mm)</v>
          </cell>
        </row>
        <row r="603">
          <cell r="B603" t="str">
            <v>REDUCCION CONCENTRICA HD E.L. 12"x10"  (300x250mm)</v>
          </cell>
        </row>
        <row r="604">
          <cell r="B604" t="str">
            <v>ACOPLE UNIVERSAL D=3" (85 a 103mm)</v>
          </cell>
        </row>
        <row r="605">
          <cell r="B605" t="str">
            <v>ACOPLE UNIVERSAL D=4" (110 a 128mm)</v>
          </cell>
        </row>
        <row r="606">
          <cell r="B606" t="str">
            <v>ACOPLE UNIVERSAL D=6" (167 a 189mm) R2</v>
          </cell>
        </row>
        <row r="607">
          <cell r="B607" t="str">
            <v>ACOPLE UNIVERSAL D=8" (234 a 252mm) R2</v>
          </cell>
        </row>
        <row r="608">
          <cell r="B608" t="str">
            <v>ACOPLE UNIVERSAL D=10" (292 a 310mm) R2</v>
          </cell>
        </row>
        <row r="609">
          <cell r="B609" t="str">
            <v>ACOPLE UNIVERSAL D=12" (350 a 368mm) R3</v>
          </cell>
        </row>
        <row r="610">
          <cell r="B610" t="str">
            <v>ACOPLE UNIVERSAL D=6" (159 a 181mm) R1</v>
          </cell>
        </row>
        <row r="611">
          <cell r="B611" t="str">
            <v>ACOPLE UNIVERSAL D=8" (218 a 235mm) R1</v>
          </cell>
        </row>
        <row r="612">
          <cell r="B612" t="str">
            <v>ACOPLE UNIVERSAL D=10" (268 a 286mm) R1</v>
          </cell>
        </row>
        <row r="613">
          <cell r="B613" t="str">
            <v>ACOPLE UNIVERSAL D=12" (315 a 333mm) R1</v>
          </cell>
        </row>
        <row r="614">
          <cell r="B614" t="str">
            <v>UNION REPARACION HD EXTREMO LISO D=4"</v>
          </cell>
        </row>
        <row r="615">
          <cell r="B615" t="str">
            <v>CODO HD EXTREMO LISO 11.25ºX10``</v>
          </cell>
        </row>
        <row r="616">
          <cell r="B616" t="str">
            <v>CODO HD EXTREMO LISO 22.5ºX8``</v>
          </cell>
        </row>
        <row r="617">
          <cell r="B617" t="str">
            <v>CODO HD EXTREMO LISO 22.5ºX10``</v>
          </cell>
        </row>
        <row r="618">
          <cell r="B618" t="str">
            <v>REDUCCIÓN HD 4" x 2" J.H.</v>
          </cell>
        </row>
        <row r="619">
          <cell r="B619" t="str">
            <v>REDUCCIÓN HD 4" x 3" J.H.</v>
          </cell>
        </row>
        <row r="620">
          <cell r="B620" t="str">
            <v>REDUCCIÓN HD 8" x 6" J.H.</v>
          </cell>
        </row>
        <row r="621">
          <cell r="B621" t="str">
            <v>KIT DE NIVELACIÓN PARA HIDRANTE TRÁFICO DE DIÁMETRO DE 4", LONGITUD 400mm , INCLUYE TODOS LOS ELEMENTOS NECESARIOS PARA SU INSTALACIÓN</v>
          </cell>
        </row>
        <row r="622">
          <cell r="B622" t="str">
            <v>ADAPTADOR BRIDA 12" (334mm A 352mm) R2</v>
          </cell>
        </row>
        <row r="623">
          <cell r="B623" t="str">
            <v>ACOPLE UNIVERSAL R1-R2 D= 8"</v>
          </cell>
        </row>
        <row r="624">
          <cell r="B624" t="str">
            <v>ACOPLE UNIVERSAL R1-R2 D= 12"</v>
          </cell>
        </row>
        <row r="625">
          <cell r="B625" t="str">
            <v>TAPA VALVULA DE SEGURIDAD CIERRE PERMANENTE No.3</v>
          </cell>
        </row>
        <row r="626">
          <cell r="B626" t="str">
            <v>REGISTRO DE INCORPORACIÓN HG 1/2" CON ACOPLE</v>
          </cell>
        </row>
        <row r="627">
          <cell r="B627" t="str">
            <v>REGISTRO DE BOLA TIPO PESADO 1/2"</v>
          </cell>
        </row>
        <row r="628">
          <cell r="B628" t="str">
            <v>ADAPTADOR MACHO PVC 1/2"</v>
          </cell>
        </row>
        <row r="629">
          <cell r="B629" t="str">
            <v>COLLAR DE DERIVACIÓN 3" x 1/2"</v>
          </cell>
        </row>
        <row r="630">
          <cell r="B630" t="str">
            <v>TUBERIA A.N. 2" ESPESOR= 1.9mm x 6mt</v>
          </cell>
        </row>
        <row r="631">
          <cell r="B631" t="str">
            <v>TUBERIA DE ACERO GALVANIZADO 1/2"</v>
          </cell>
        </row>
        <row r="632">
          <cell r="B632" t="str">
            <v>MEDIDOR AGUA POTABLE 1 1/2``</v>
          </cell>
        </row>
        <row r="633">
          <cell r="B633" t="str">
            <v>CAJILLA PLÁSTICA Y TAPA EN POLIPROPILENO PARA MEDIDOR</v>
          </cell>
        </row>
        <row r="634">
          <cell r="B634" t="str">
            <v>TAPA PARA CAJA MEDIDOR</v>
          </cell>
        </row>
        <row r="635">
          <cell r="B635" t="str">
            <v>SUICHE FLOTADOR</v>
          </cell>
        </row>
        <row r="636">
          <cell r="B636" t="str">
            <v>MEDIDOR DE AGUA POTABLE 3/4``. INCLUYE ACCESORIOS Y CAJA</v>
          </cell>
        </row>
        <row r="637">
          <cell r="B637" t="str">
            <v>LLAVE DE CORTE TUBERIA CU O PVC 12.70MM</v>
          </cell>
        </row>
        <row r="638">
          <cell r="B638" t="str">
            <v>LLAVE INCORPORACACIÓN CIRCULAR 13MM</v>
          </cell>
        </row>
        <row r="639">
          <cell r="B639" t="str">
            <v>PITORRAS PARA MEDIDORES</v>
          </cell>
        </row>
        <row r="640">
          <cell r="B640" t="str">
            <v>COLLAR DE DERIVACIÓN PVC UM 75X12.70MM</v>
          </cell>
        </row>
        <row r="641">
          <cell r="B641" t="str">
            <v>MEDIDOR DE AGUA TIPO IBERCONTA DE Ø 1``</v>
          </cell>
        </row>
        <row r="642">
          <cell r="B642" t="str">
            <v>VALVULA CHEQUE TIPO RED WHITE Ø1``.</v>
          </cell>
        </row>
        <row r="643">
          <cell r="B643" t="str">
            <v>VALVULA DE PASO TIPO REDWHITE Ø 1``</v>
          </cell>
        </row>
        <row r="644">
          <cell r="B644" t="str">
            <v>ADAPTADOR MACHO PVC PRESIÓN SCH40 1``</v>
          </cell>
        </row>
        <row r="645">
          <cell r="B645" t="str">
            <v>TAPON SOLDADO PVC PRESIÓN SCH40 1/2``</v>
          </cell>
        </row>
        <row r="646">
          <cell r="B646" t="str">
            <v>ADAPTADOR MACHO PVC PRESIÓN SCH40 1/2``</v>
          </cell>
        </row>
        <row r="647">
          <cell r="B647" t="str">
            <v>LLAVE BOCA MANGUERA DE ½ CROMADA,GRIVAL O SIMILAR</v>
          </cell>
        </row>
        <row r="648">
          <cell r="B648" t="str">
            <v>UNION GIBAULT HD PARA AC CL.25  D= 14" (350mm)</v>
          </cell>
        </row>
        <row r="649">
          <cell r="B649" t="str">
            <v>UNION DE CONSTRUCCION Y REPARACION PARA PVC  D= 14"</v>
          </cell>
        </row>
        <row r="650">
          <cell r="B650" t="str">
            <v>UNION DE TRANSICION PVC-AC  CL.25  D= 14"</v>
          </cell>
        </row>
        <row r="651">
          <cell r="B651" t="str">
            <v>REDUCCION CONCENTRICA HD E.L.  4" x 2"  (100x50mm)</v>
          </cell>
        </row>
        <row r="652">
          <cell r="B652" t="str">
            <v>REDUCCION CONCENTRICA HD E.L.  14" x 12"  (350x300mm)</v>
          </cell>
        </row>
        <row r="653">
          <cell r="B653" t="str">
            <v>COMPACTADOR DE LLANTAS</v>
          </cell>
        </row>
        <row r="654">
          <cell r="B654" t="str">
            <v>GRUA EXTENSION PARA POSTES</v>
          </cell>
        </row>
        <row r="655">
          <cell r="B655" t="str">
            <v>MOTONIVELADORA</v>
          </cell>
        </row>
        <row r="656">
          <cell r="B656" t="str">
            <v>RETROEXCAVADORA SOBRE ORUGAS</v>
          </cell>
        </row>
        <row r="657">
          <cell r="B657" t="str">
            <v>RETROCARGADOR</v>
          </cell>
        </row>
        <row r="658">
          <cell r="B658" t="str">
            <v>VIBROCOMPACTADOR</v>
          </cell>
        </row>
        <row r="659">
          <cell r="B659" t="str">
            <v>TERMINADORA DE ASFALTO</v>
          </cell>
        </row>
        <row r="660">
          <cell r="B660" t="str">
            <v>CARROTANQUE IRRIGADOR DE AGUA</v>
          </cell>
        </row>
        <row r="661">
          <cell r="B661" t="str">
            <v>PILOTEADORA</v>
          </cell>
        </row>
        <row r="662">
          <cell r="B662" t="str">
            <v>VIBROCOMPACTADOR PATECABRA</v>
          </cell>
        </row>
        <row r="663">
          <cell r="B663" t="str">
            <v>GRUA BRAZO ARTICULADO (H=10.38m)</v>
          </cell>
        </row>
        <row r="664">
          <cell r="B664" t="str">
            <v>RECICLADORA DE PAVIMENTO</v>
          </cell>
        </row>
        <row r="665">
          <cell r="B665" t="str">
            <v>FRESADO DE PAVIMENTO (e&lt;0.25cm, a todo costo)</v>
          </cell>
        </row>
        <row r="666">
          <cell r="B666" t="str">
            <v>VOLQUETA 6m3</v>
          </cell>
        </row>
        <row r="667">
          <cell r="B667" t="str">
            <v>VIBRADOR TIPO AGUJA</v>
          </cell>
        </row>
        <row r="668">
          <cell r="B668" t="str">
            <v>RECICLADORA PROPULSADA</v>
          </cell>
        </row>
        <row r="669">
          <cell r="B669" t="str">
            <v>CAMA BAJA INCLUYE ESCOLTAS (Incluye cargue, descargue y vehículos de escolta) Fuera del perímetro urbano. Desde Bogotá a Sumapáz.</v>
          </cell>
        </row>
        <row r="670">
          <cell r="B670" t="str">
            <v>GRUA TELESCOPICA CAPACIDAD 50 TON</v>
          </cell>
        </row>
        <row r="671">
          <cell r="B671" t="str">
            <v>CAMPERO PICK-UP, CAMIONETA DE 1300-2000cc</v>
          </cell>
        </row>
        <row r="672">
          <cell r="B672" t="str">
            <v>MINICARGADOR</v>
          </cell>
        </row>
        <row r="673">
          <cell r="B673" t="str">
            <v>EQUIPO PARA EXCAVACIÓN CON ALMEJA. SE COBRARÁ UN STAND BY DE 5H/DIA Y SE INCLUYE EL TRANSPORTE DEL EQUIPO</v>
          </cell>
        </row>
        <row r="674">
          <cell r="B674" t="str">
            <v>GRUA PH 240TON INCLUYE TRANSPORTE</v>
          </cell>
        </row>
        <row r="675">
          <cell r="B675" t="str">
            <v>GATO PARA TENSIONAMIENTO</v>
          </cell>
        </row>
        <row r="676">
          <cell r="B676" t="str">
            <v>RANA</v>
          </cell>
        </row>
        <row r="677">
          <cell r="B677" t="str">
            <v>HERRAMIENTA MENOR</v>
          </cell>
        </row>
        <row r="678">
          <cell r="B678" t="str">
            <v>COMPRESOR</v>
          </cell>
        </row>
        <row r="679">
          <cell r="B679" t="str">
            <v>EQUIPO DE DEMARCACION</v>
          </cell>
        </row>
        <row r="680">
          <cell r="B680" t="str">
            <v>REGLA VIBRATORIA A GASOLINA</v>
          </cell>
        </row>
        <row r="681">
          <cell r="B681" t="str">
            <v>MEZCLADORA A GASOLINA (1.5 Bultos)</v>
          </cell>
        </row>
        <row r="682">
          <cell r="B682" t="str">
            <v>MOTOSIERRA</v>
          </cell>
        </row>
        <row r="683">
          <cell r="B683" t="str">
            <v>CORTADORA DE CONCRETO (SIN DISCO)</v>
          </cell>
        </row>
        <row r="684">
          <cell r="B684" t="str">
            <v>VIBRADOR TIPO PULIDORA</v>
          </cell>
        </row>
        <row r="685">
          <cell r="B685" t="str">
            <v>MOTOBOMBA SUMERGIBLE Ø 2" O 3"</v>
          </cell>
        </row>
        <row r="686">
          <cell r="B686" t="str">
            <v>CORTADORA DE LADRILLO (SIN DISCO)</v>
          </cell>
        </row>
        <row r="687">
          <cell r="B687" t="str">
            <v>BENITIN120</v>
          </cell>
        </row>
        <row r="688">
          <cell r="B688" t="str">
            <v>MARTILLO NEUMÁTICO 60 LB</v>
          </cell>
        </row>
        <row r="689">
          <cell r="B689" t="str">
            <v>SIERRA ELECTRICA PARA ALUMINIO</v>
          </cell>
        </row>
        <row r="690">
          <cell r="B690" t="str">
            <v>DESTORNILLADOR DE IMPACTO</v>
          </cell>
        </row>
        <row r="691">
          <cell r="B691" t="str">
            <v>PLANTA ELECTRICA 4KW</v>
          </cell>
        </row>
        <row r="692">
          <cell r="B692" t="str">
            <v>PULIDORA MANUAL ELECTRICA</v>
          </cell>
        </row>
        <row r="693">
          <cell r="B693" t="str">
            <v>TALADRO ROTOPERCUTOR HASTA 3/4"</v>
          </cell>
        </row>
        <row r="694">
          <cell r="B694" t="str">
            <v>ALQUILER GUADAÑADORA</v>
          </cell>
        </row>
        <row r="695">
          <cell r="B695" t="str">
            <v>EQUIPO DE PINTURA PARA ESMALTE ALQUIDICO</v>
          </cell>
        </row>
        <row r="696">
          <cell r="B696" t="str">
            <v>HIDROLAVADORA MOTOR A GASOLINA PRESION 3200 PSI CAUDAL 14-15 LT/MIN</v>
          </cell>
        </row>
        <row r="697">
          <cell r="B697" t="str">
            <v>TRANSPORTE DE EQUIPO MENOR</v>
          </cell>
        </row>
        <row r="698">
          <cell r="B698" t="str">
            <v>CARROTANQUE IRRIGADOR DE ASFALTO</v>
          </cell>
        </row>
        <row r="699">
          <cell r="B699" t="str">
            <v>EQUIPO DE SOLDADURA ALUMINOTERMICA PARA CRUCES FERREOS</v>
          </cell>
        </row>
        <row r="700">
          <cell r="B700" t="str">
            <v>EQUIPO DE OXICORTE</v>
          </cell>
        </row>
        <row r="701">
          <cell r="B701" t="str">
            <v>CORTE DE PAVIMENTO</v>
          </cell>
        </row>
        <row r="702">
          <cell r="B702" t="str">
            <v>EQUIPO DE SOLDADURA</v>
          </cell>
        </row>
        <row r="703">
          <cell r="B703" t="str">
            <v>EQUIPO OXICORTE</v>
          </cell>
        </row>
        <row r="704">
          <cell r="B704" t="str">
            <v>PISTOLA PARA CHORRO ARENA CON MANGUERA</v>
          </cell>
        </row>
        <row r="705">
          <cell r="B705" t="str">
            <v>EQUIPO AUTOPROPULSADO PARA DEMARCACIÓN DE VIAS</v>
          </cell>
        </row>
        <row r="706">
          <cell r="B706" t="str">
            <v>EQUIPO MANUAL PARA DEMARCACIÓN DE VIAS</v>
          </cell>
        </row>
        <row r="707">
          <cell r="B707" t="str">
            <v>EQUIPO MANUAL PARA APLICACIÓN DE TERMOPLÁSTICO</v>
          </cell>
        </row>
        <row r="708">
          <cell r="B708" t="str">
            <v>CALDERA</v>
          </cell>
        </row>
        <row r="709">
          <cell r="B709" t="str">
            <v>EQUIPO PARA APLICACIÓN DE BICOMPONENTE (SPRAY O EXTRUSIÓN)</v>
          </cell>
        </row>
        <row r="710">
          <cell r="B710" t="str">
            <v>EQUIPO PARA APLICACIÓN DE BICOMPONENTE (SPRAY O EXTRUSIÓN)</v>
          </cell>
        </row>
        <row r="711">
          <cell r="B711" t="str">
            <v>EQUIPO MANUAL PARA DEMARCACIÓN DE VIAS</v>
          </cell>
        </row>
        <row r="712">
          <cell r="B712" t="str">
            <v>TRONZADORA</v>
          </cell>
        </row>
        <row r="713">
          <cell r="B713" t="str">
            <v>CORTE DE BLOQUE</v>
          </cell>
        </row>
        <row r="714">
          <cell r="B714" t="str">
            <v>MOTOBOMBA LÁPICERO MOTOR TRIFÁSICO DE 1.5HP CON DESCARGA DE 2``, 110/220V, 3.500RPM</v>
          </cell>
        </row>
        <row r="715">
          <cell r="B715" t="str">
            <v>MOTOBOMBA CENTRIFUGA PEDROLLO CP620 HP1, PH3, VOLT 220/440 , RPM 3600, SUCCXDESC 1`` X 1``</v>
          </cell>
        </row>
        <row r="716">
          <cell r="B716" t="str">
            <v>MOTOBOMBA CENTRIFUGA HIDROMAC 2.1X4X11A HP7.5, PH3, VOLT 220/440, RPM 1800, SUCCXDESC 4``X2 1/2``.</v>
          </cell>
        </row>
        <row r="717">
          <cell r="B717" t="str">
            <v>MOTOBOMBA CENTRIFUGA BARMESA IB11/2-3-2 HP 3 PH3  VOLT220/440, RPM 3600, SUCCXDESC 2`` X 1 1/2``.</v>
          </cell>
        </row>
        <row r="718">
          <cell r="B718" t="str">
            <v>BOMBAS SUMERGIBLES PARA AGUA RESIDUAL DOMESTICA Q=10 L/S HMIN= 12 PSI POT= 3 HP FUNCIONANDO ALTERNADAMENTE. INCLUYE TABLERO DE CONTROL CON ALTERNACIÓN AUTOMÁTICA A 220V</v>
          </cell>
        </row>
        <row r="719">
          <cell r="B719" t="str">
            <v>MOTOBOMBA CENTRIFUGA HIDROMAC 4X4X7A HP3, PH3, VOLT 220/440, RPM 1800, SUCCXDESC 4``X4``.</v>
          </cell>
        </row>
        <row r="720">
          <cell r="B720" t="str">
            <v>BOMBAS SUMINISTRO DE AGUA POTABLE, CON VARIADOR DE VELOCIDAD, Q=9 L/S, CABEZA HIDRAULICA 32 M.C.A .</v>
          </cell>
        </row>
        <row r="721">
          <cell r="B721" t="str">
            <v>EQUIPO DE SOLDADURA 300 AMPERIOS</v>
          </cell>
        </row>
        <row r="722">
          <cell r="B722" t="str">
            <v>EQUIPO DE SOLDADURA 250 AMPERIOS</v>
          </cell>
        </row>
        <row r="723">
          <cell r="B723" t="str">
            <v>ALQUILER DE ALLANADORA SIN ASPAS MULTIQUIP 36"</v>
          </cell>
        </row>
        <row r="724">
          <cell r="B724" t="str">
            <v>PLACA CUBIERTA POZO D=1.70m, e=0.25m</v>
          </cell>
        </row>
        <row r="725">
          <cell r="B725" t="str">
            <v>PLACA FONDO POZO D=1.70m, e=0.20m</v>
          </cell>
        </row>
        <row r="726">
          <cell r="B726" t="str">
            <v>SECCIÓN CILINDRO POZO D=1.20m, H=1.00m</v>
          </cell>
        </row>
        <row r="727">
          <cell r="B727" t="str">
            <v>SECCIÓN CILINDRO POZO D=1.20m, H=0.50m</v>
          </cell>
        </row>
        <row r="728">
          <cell r="B728" t="str">
            <v>SECCIÓN CILINDRO POZO D=1.20m, H=0.25m</v>
          </cell>
        </row>
        <row r="729">
          <cell r="B729" t="str">
            <v>TAPA PARA POZO D=0.70m</v>
          </cell>
        </row>
        <row r="730">
          <cell r="B730" t="str">
            <v>ALQUILER EQUIPO VACTOR</v>
          </cell>
        </row>
        <row r="731">
          <cell r="B731">
            <v>0</v>
          </cell>
        </row>
        <row r="732">
          <cell r="B732" t="str">
            <v>SUMIDERO LATERAL SL-100</v>
          </cell>
        </row>
        <row r="733">
          <cell r="B733" t="str">
            <v>SUMIDERO LATERAL SL-150</v>
          </cell>
        </row>
        <row r="734">
          <cell r="B734" t="str">
            <v>SUMIDERO LATERAL SL-200</v>
          </cell>
        </row>
        <row r="735">
          <cell r="B735" t="str">
            <v>SUMIDERO LATERAL SL-250</v>
          </cell>
        </row>
        <row r="736">
          <cell r="B736" t="str">
            <v>TAPA SUMIDERO LATERAL SL-100</v>
          </cell>
        </row>
        <row r="737">
          <cell r="B737" t="str">
            <v>TAPA SUMIDERO LATERAL SL-150</v>
          </cell>
        </row>
        <row r="738">
          <cell r="B738" t="str">
            <v>TAPA SUMIDERO LATERAL SL-200</v>
          </cell>
        </row>
        <row r="739">
          <cell r="B739" t="str">
            <v>TAPA SUMIDERO LATERAL SL-250</v>
          </cell>
        </row>
        <row r="740">
          <cell r="B740" t="str">
            <v>SOBRETAPA SUMIDERO LATERAL SL-100</v>
          </cell>
        </row>
        <row r="741">
          <cell r="B741" t="str">
            <v>SOBRETAPA SUMIDERO LATERAL SL-150</v>
          </cell>
        </row>
        <row r="742">
          <cell r="B742" t="str">
            <v>SOBRETAPA SUMIDERO LATERAL SL-200</v>
          </cell>
        </row>
        <row r="743">
          <cell r="B743" t="str">
            <v>SOBRETAPA SUMIDERO LATERAL SL-250</v>
          </cell>
        </row>
        <row r="744">
          <cell r="B744" t="str">
            <v>REJILLA SUMIDERO LATERAL 83.50 X 45</v>
          </cell>
        </row>
        <row r="745">
          <cell r="B745" t="str">
            <v>MARCO REJILLA SUMIDERO LATERAL 100 X 65</v>
          </cell>
        </row>
        <row r="746">
          <cell r="B746" t="str">
            <v>REJILLA SUMIDERO TRANSVERSAL 50 X 50</v>
          </cell>
        </row>
        <row r="747">
          <cell r="B747" t="str">
            <v>POSTE EN CONCRETO LA, H=8m, CR=510 KG</v>
          </cell>
        </row>
        <row r="748">
          <cell r="B748" t="str">
            <v>POSTE EN CONCRETO LA, H=8m, CR=750 KG</v>
          </cell>
        </row>
        <row r="749">
          <cell r="B749" t="str">
            <v>POSTE EN CONCRETO LA, H=8m, CR=1050 KG</v>
          </cell>
        </row>
        <row r="750">
          <cell r="B750" t="str">
            <v>POSTE EN CONCRETO AP, H=8m, CR=510 KG</v>
          </cell>
        </row>
        <row r="751">
          <cell r="B751" t="str">
            <v>POSTE EN CONCRETO LA, H=10m, CR=510 KG</v>
          </cell>
        </row>
        <row r="752">
          <cell r="B752" t="str">
            <v>POSTE EN CONCRETO LA, H=10m, CR=750 KG</v>
          </cell>
        </row>
        <row r="753">
          <cell r="B753" t="str">
            <v>POSTE EN CONCRETO LA, H=10m, CR=1050 KG</v>
          </cell>
        </row>
        <row r="754">
          <cell r="B754" t="str">
            <v>POSTE EN CONCRETO AP, H=10m, CR=510 KG</v>
          </cell>
        </row>
        <row r="755">
          <cell r="B755" t="str">
            <v>POSTE EN CONCRETO AP, H=10m, CR=750 KG</v>
          </cell>
        </row>
        <row r="756">
          <cell r="B756" t="str">
            <v>POSTE EN CONCRETO AP, H=10m, CR=1050 KG</v>
          </cell>
        </row>
        <row r="757">
          <cell r="B757" t="str">
            <v>POSTE EN CONCRETO LA, H=12m, CR=510 KG</v>
          </cell>
        </row>
        <row r="758">
          <cell r="B758" t="str">
            <v>POSTE EN CONCRETO LA, H=12m, CR=750 KG</v>
          </cell>
        </row>
        <row r="759">
          <cell r="B759" t="str">
            <v>POSTE EN CONCRETO LA, H=12m, CR=1050 KG</v>
          </cell>
        </row>
        <row r="760">
          <cell r="B760" t="str">
            <v>POSTE EN CONCRETO AP, H=12m, CR=510 KG</v>
          </cell>
        </row>
        <row r="761">
          <cell r="B761" t="str">
            <v>POSTE EN CONCRETO AP, H=12m, CR=1050 KG</v>
          </cell>
        </row>
        <row r="762">
          <cell r="B762" t="str">
            <v>POSTE EN CONCRETO LA, H=14m, CR=750 KG</v>
          </cell>
        </row>
        <row r="763">
          <cell r="B763" t="str">
            <v>POSTE EN CONCRETO LA, H=14m, CR=1050 KG</v>
          </cell>
        </row>
        <row r="764">
          <cell r="B764" t="str">
            <v>POSTE EN CONCRETO LA, H=14m, CR=1350 KG</v>
          </cell>
        </row>
        <row r="765">
          <cell r="B765" t="str">
            <v>POSTE EN CONCRETO AP, H=14m, CR=750 KG</v>
          </cell>
        </row>
        <row r="766">
          <cell r="B766" t="str">
            <v>POSTE EN CONCRETO AP, H=14m, CR=1050 KG</v>
          </cell>
        </row>
        <row r="767">
          <cell r="B767" t="str">
            <v>POSTE EN CONCRETO AP, H=14m, CR=1350 KG</v>
          </cell>
        </row>
        <row r="768">
          <cell r="B768" t="str">
            <v>POSTE METALICO H=12m BRAZO SENCILLO (PINTADO)</v>
          </cell>
        </row>
        <row r="769">
          <cell r="B769" t="str">
            <v>POSTE METALICO H=12m BRAZO DOBLE (PINTADO)</v>
          </cell>
        </row>
        <row r="770">
          <cell r="B770" t="str">
            <v>POSTE METALICO H=10m BRAZO DOBLE (PINTADO)</v>
          </cell>
        </row>
        <row r="771">
          <cell r="B771" t="str">
            <v>LUMINARIA DE SODIO 70W, 208/220V PARA AP</v>
          </cell>
        </row>
        <row r="772">
          <cell r="B772" t="str">
            <v>LUMINARIA DE SODIO 250W, 208/220V PARA AP</v>
          </cell>
        </row>
        <row r="773">
          <cell r="B773" t="str">
            <v>LUMINARIA DE SODIO 150W, 208/220V PARA AP</v>
          </cell>
        </row>
        <row r="774">
          <cell r="B774" t="str">
            <v>LUMINARIA DE SODIO 400W, 208/220V PARA AP</v>
          </cell>
        </row>
        <row r="775">
          <cell r="B775" t="str">
            <v>FOTOCELDA CON BASE</v>
          </cell>
        </row>
        <row r="776">
          <cell r="B776" t="str">
            <v>BOMBILLO SODIO 70 W, 208/220V</v>
          </cell>
        </row>
        <row r="777">
          <cell r="B777" t="str">
            <v>BOMBILLO SODIO 150 W, 208/220V</v>
          </cell>
        </row>
        <row r="778">
          <cell r="B778" t="str">
            <v>BOMBILLO SODIO 250 W, 208/220V</v>
          </cell>
        </row>
        <row r="779">
          <cell r="B779" t="str">
            <v>BOMBILLO SODIO 400 W, 208/220V</v>
          </cell>
        </row>
        <row r="780">
          <cell r="B780" t="str">
            <v>POSTE METALICO H=10m BRAZO SENCILLO (PINTADO)</v>
          </cell>
        </row>
        <row r="781">
          <cell r="B781" t="str">
            <v>POSTE METALICO H=9m BRAZO SENCILLO (PINTADO)</v>
          </cell>
        </row>
        <row r="782">
          <cell r="B782" t="str">
            <v>POSTE EN CONCRETO AP, H=8m, CR=750 KG</v>
          </cell>
        </row>
        <row r="783">
          <cell r="B783" t="str">
            <v>SUMINISTRO E INSTALACIÓN POSTE TIPO MÁSTIL T1 (3.60m) EN TUBO SCH 40 GALVANIZADO Y PINTADO</v>
          </cell>
        </row>
        <row r="784">
          <cell r="B784" t="str">
            <v>SUMINISTRO E INSTALACIÓN POSTE TIPO MÉNSULA T2 (5.50m) EN TUBA SCH 40 GALVANIZADO Y PINTADO</v>
          </cell>
        </row>
        <row r="785">
          <cell r="B785" t="str">
            <v>SUMINISTRO E INSTALACIÓN SEMÁFORO VEHICULAR DE POLICARBONATO (3x200), LENTES DE POLICARBONATO DE 8", TRES LUCES, SISTEMA DE ILUMINACIÓN A LEDS.</v>
          </cell>
        </row>
        <row r="786">
          <cell r="B786" t="str">
            <v>SUMINISTRO E INSTALACIÓN SEMÁFORO PEATONAL DE POLICARBONATO (2x200), LENTES DE POLICARBONATO DE 8", DOS LUCES, SISTEMA DE ILUMINACIÓN A LEDS</v>
          </cell>
        </row>
        <row r="787">
          <cell r="B787" t="str">
            <v>CABLE ELÉCTRICO 4x16 AWG PARA CONTROL DE SEMÁFOROS VEHICULARES TIPO ST CU 600V 75°C</v>
          </cell>
        </row>
        <row r="788">
          <cell r="B788" t="str">
            <v>CABLE ELÉCTRICO 3x16 AWG PARA CONTROL DE SEMÁFOROS PEATONALES TIPO ST CU 600V 75°C</v>
          </cell>
        </row>
        <row r="789">
          <cell r="B789" t="str">
            <v>CABLE ELÉCTRICO 2x8 AWG PARA ACOMETIDA TIPO ST CU 600V 75°C</v>
          </cell>
        </row>
        <row r="790">
          <cell r="B790" t="str">
            <v>BAJANTE DE ALIMENTACIÓN DE 6 mt DIÁMETRO 2" GALVANIZADA (INCLUYE CODO DE ACOMETIDA)</v>
          </cell>
        </row>
        <row r="791">
          <cell r="B791" t="str">
            <v>CABLE, SUMINISTRO</v>
          </cell>
        </row>
        <row r="792">
          <cell r="B792" t="str">
            <v>SISTEMA DE ANCLAJE PARA POSTES METÁLICOS 3/4" x 1500 (4 PERNOS)</v>
          </cell>
        </row>
        <row r="793">
          <cell r="B793" t="str">
            <v>TOTALIZADOR 3 x 75A</v>
          </cell>
        </row>
        <row r="794">
          <cell r="B794" t="str">
            <v>CABLE No.2</v>
          </cell>
        </row>
        <row r="795">
          <cell r="B795" t="str">
            <v>CAJA PARA 4 MEDIDORES CON BARRAJE TRIFASICO 20KVA</v>
          </cell>
        </row>
        <row r="796">
          <cell r="B796" t="str">
            <v>MEDIDOR DE ENERGIA 2 x 40A</v>
          </cell>
        </row>
        <row r="797">
          <cell r="B797" t="str">
            <v>MEDIDOR DE ENERGIA 3 x 50A</v>
          </cell>
        </row>
        <row r="798">
          <cell r="B798" t="str">
            <v>CABLE No.4</v>
          </cell>
        </row>
        <row r="799">
          <cell r="B799" t="str">
            <v>TUBERIA ELECTRICA  CONDUIT D=2" (3 METROS)</v>
          </cell>
        </row>
        <row r="800">
          <cell r="B800" t="str">
            <v>VARILLA COPPERWELD DE 5/8" (2.4 MT)</v>
          </cell>
        </row>
        <row r="801">
          <cell r="B801" t="str">
            <v>INTERRUPTOR MONOFASICO 40A</v>
          </cell>
        </row>
        <row r="802">
          <cell r="B802" t="str">
            <v>INTERRUPTOR TRIFILAR 50A</v>
          </cell>
        </row>
        <row r="803">
          <cell r="B803" t="str">
            <v>SOLDADURA EXOTERMICA</v>
          </cell>
        </row>
        <row r="804">
          <cell r="B804" t="str">
            <v>CABLE No.1/0 AWG THHN-600V COBRE</v>
          </cell>
        </row>
        <row r="805">
          <cell r="B805" t="str">
            <v>CONDUCTOR No.2 A 600V EN COBRE</v>
          </cell>
        </row>
        <row r="806">
          <cell r="B806" t="str">
            <v>GRAPA PARA TUBERIA EMT D=2"</v>
          </cell>
        </row>
        <row r="807">
          <cell r="B807" t="str">
            <v>CABLE No.6 AWG THHN- 600V COBRE</v>
          </cell>
        </row>
        <row r="808">
          <cell r="B808" t="str">
            <v>CABLE No.8 AWG THHN-600V COBRE</v>
          </cell>
        </row>
        <row r="809">
          <cell r="B809" t="str">
            <v>GRAPA PARA TUBERIA EMT D=1"</v>
          </cell>
        </row>
        <row r="810">
          <cell r="B810" t="str">
            <v>TOMA DE INCRUSTAR DOBLE CON POLO A TIERRA AISLADO 15A REGULADA</v>
          </cell>
        </row>
        <row r="811">
          <cell r="B811" t="str">
            <v>CAJA PLASTICA ELECTRICA 4" X 4"</v>
          </cell>
        </row>
        <row r="812">
          <cell r="B812" t="str">
            <v>CABLE No.14</v>
          </cell>
        </row>
        <row r="813">
          <cell r="B813" t="str">
            <v>TOMA TRIFILAR DE INCRUSTAR 50A/250V</v>
          </cell>
        </row>
        <row r="814">
          <cell r="B814" t="str">
            <v>CABLE DE COBRE AISLADO N 12 AWG</v>
          </cell>
        </row>
        <row r="815">
          <cell r="B815" t="str">
            <v>BREAKER 3x20 A</v>
          </cell>
        </row>
        <row r="816">
          <cell r="B816" t="str">
            <v>BALA</v>
          </cell>
        </row>
        <row r="817">
          <cell r="B817" t="str">
            <v>BOMBILLOS AHORRADORES 20W, 120V</v>
          </cell>
        </row>
        <row r="818">
          <cell r="B818" t="str">
            <v>INTERRUPTOR DOBLE</v>
          </cell>
        </row>
        <row r="819">
          <cell r="B819" t="str">
            <v>CAJA DE INTERRUPTOR</v>
          </cell>
        </row>
        <row r="820">
          <cell r="B820" t="str">
            <v>GRAPA PARA TUBERIA EMT D=3/4"</v>
          </cell>
        </row>
        <row r="821">
          <cell r="B821" t="str">
            <v>GRAPA PARA TUBERIA EMT D=3"</v>
          </cell>
        </row>
        <row r="822">
          <cell r="B822" t="str">
            <v>TUBERIA DE 3/4" EMT</v>
          </cell>
        </row>
        <row r="823">
          <cell r="B823" t="str">
            <v>BREAKER 1 x 20 A</v>
          </cell>
        </row>
        <row r="824">
          <cell r="B824" t="str">
            <v>LAMPARA FLUORESCENTE 4x54 W, T5, 120V</v>
          </cell>
        </row>
        <row r="825">
          <cell r="B825" t="str">
            <v>TUBO FLUORESCENTE 54 W</v>
          </cell>
        </row>
        <row r="826">
          <cell r="B826" t="str">
            <v>CONECTORES DE COBRE 25mm 5/8"</v>
          </cell>
        </row>
        <row r="827">
          <cell r="B827" t="str">
            <v>ALAMBRE DE COBRE No. 4 AWG</v>
          </cell>
        </row>
        <row r="828">
          <cell r="B828" t="str">
            <v>MASCARILLA DE GIRO PARA SEMAFORO DE 200 mm</v>
          </cell>
        </row>
        <row r="829">
          <cell r="B829" t="str">
            <v>MODULO ROJO PARA SEMAFOROS DE 200mm (TIPO LED, SEMAFORO TIPO MENSULA) SUMINISTRO E INSTALACION.</v>
          </cell>
        </row>
        <row r="830">
          <cell r="B830" t="str">
            <v>CANOA METÁLICA LÁMINA GALVANIZADA CAL 20, CON PINTURA EPOXICA ESPESOR MINIMO 3MM</v>
          </cell>
        </row>
        <row r="831">
          <cell r="B831" t="str">
            <v>RUANA METÁLICA GALVANIZADA CAL.20, CON PINTURA EPOXICA ESPESOR MÍNIMO DE 3MM</v>
          </cell>
        </row>
        <row r="832">
          <cell r="B832" t="str">
            <v>CANAL B6X2.44 CAL 26</v>
          </cell>
        </row>
        <row r="833">
          <cell r="B833" t="str">
            <v>CIELO RASO BANDEJA TILE CLIP-IN EN ALUMINIO</v>
          </cell>
        </row>
        <row r="834">
          <cell r="B834" t="str">
            <v>TABLERO DE CONTROL CON ALTERNACIÓN AUTOMATICA A 220V</v>
          </cell>
        </row>
        <row r="835">
          <cell r="B835" t="str">
            <v>CAMARA INSPECCIÓN MH: 1.2 (CILINDRO)</v>
          </cell>
        </row>
        <row r="836">
          <cell r="B836" t="str">
            <v>CAMARA INSPECCIÓN MH: 1.2 (BASE Y CAÑUELA)</v>
          </cell>
        </row>
        <row r="837">
          <cell r="B837" t="str">
            <v>ANILLO Y CUELLO PARA CAMARA DE INSPECCIÓN</v>
          </cell>
        </row>
        <row r="838">
          <cell r="B838" t="str">
            <v>TAPA PARA CAMARA DE INSPECCIÓN. INCLUYE HERRAJE</v>
          </cell>
        </row>
        <row r="839">
          <cell r="B839" t="str">
            <v>CONO EXCENTRICO PARA CAMARA DE 1.2 M</v>
          </cell>
        </row>
        <row r="840">
          <cell r="B840" t="str">
            <v>MODULO DOBLE TIPO FLO-TANK</v>
          </cell>
        </row>
        <row r="841">
          <cell r="B841" t="str">
            <v>CELDAS TIPO FLOW-CEL 52MM ATLANTIS O SIMILAR</v>
          </cell>
        </row>
        <row r="842">
          <cell r="B842" t="str">
            <v>LUMINARIA FLUORESCENTE TIPO A</v>
          </cell>
        </row>
        <row r="843">
          <cell r="B843" t="str">
            <v>TOMA DOBLE LEVINGTON POLO O SIMILAR</v>
          </cell>
        </row>
        <row r="844">
          <cell r="B844" t="str">
            <v>CABLE CU ENCAUCHETADO 3X16 AWG</v>
          </cell>
        </row>
        <row r="845">
          <cell r="B845" t="str">
            <v>LUMINARIA FLUORESCENTE TIPO B</v>
          </cell>
        </row>
        <row r="846">
          <cell r="B846" t="str">
            <v>PLAFON DE LOZA RETIE</v>
          </cell>
        </row>
        <row r="847">
          <cell r="B847" t="str">
            <v>BOMBILLA AHORRADORA FLUORESCENTE DE 26W</v>
          </cell>
        </row>
        <row r="848">
          <cell r="B848" t="str">
            <v>LUMINARIA FLUORESCENTE TIPO F</v>
          </cell>
        </row>
        <row r="849">
          <cell r="B849" t="str">
            <v>UNIDAD PARA ALUMBRADO DE EMERGENCIA CON BOMBILLAS HALÓGENAS</v>
          </cell>
        </row>
        <row r="850">
          <cell r="B850" t="str">
            <v>CAJA GALVANIZADA 4X4 CUMPLE NORMA RETIE</v>
          </cell>
        </row>
        <row r="851">
          <cell r="B851" t="str">
            <v>INTERRUPTOR MANUAL DE UNA Y DOS PALANCAS DE 15 A</v>
          </cell>
        </row>
        <row r="852">
          <cell r="B852" t="str">
            <v>TOMACORRIENTE CON CONEXIÓN A TIERRA, MONOFÁSICO DOBLE, 15 A</v>
          </cell>
        </row>
        <row r="853">
          <cell r="B853" t="str">
            <v>TOMACORRIENTE CON PROTECCIÓN DE FALLA A TIERRA (GFCI)</v>
          </cell>
        </row>
        <row r="854">
          <cell r="B854" t="str">
            <v>TOMACORRIENTE CON CONEXIÓN A TIERRA, BIFÁSICOS, DOS POLOS, 3 HILOS, 20 A</v>
          </cell>
        </row>
        <row r="855">
          <cell r="B855" t="str">
            <v>CAJA DE FUERZA</v>
          </cell>
        </row>
        <row r="856">
          <cell r="B856" t="str">
            <v>TUBERIA CONDUIT GALVANIZADA EMT D=1`` (3M)</v>
          </cell>
        </row>
        <row r="857">
          <cell r="B857" t="str">
            <v>TUBO EMT 3/4``</v>
          </cell>
        </row>
        <row r="858">
          <cell r="B858" t="str">
            <v>LUMINARIA HORIZONTAL CERRADA, CON BOMBILLAS ``TIPO LED``, DE 70W, 208 V C.A, 60HZ, ·TIPO D``</v>
          </cell>
        </row>
        <row r="859">
          <cell r="B859" t="str">
            <v>LUMINARIA ``WALL PACK``, CON BOMBILLAS ``TIPO LED``, DE 56W, 208 V C.A., TIPO ``E``.</v>
          </cell>
        </row>
        <row r="860">
          <cell r="B860" t="str">
            <v>GABINETE CON 3 TABLEROS DE ALUMBRADO Y FUERZA  A 208/120VC.A. TRIFÁSICOS 5 HILOS,  CON BARRA DE NEUTRO Y DE TIERRA, TOTALIZADORES, BREAKERS. TAN CON TOTALIZADOR DE 50A, 18 CIRCUITOS; TTN CON TOTALIZADOR DE 125A, 36 CIRCUITOS Y TATR CON TOTALIZADOR DE</v>
          </cell>
        </row>
        <row r="861">
          <cell r="B861" t="str">
            <v>TABLERO DE INTERRUPTORES AUTOMÁTICOS, BIFÁSICO, 4 HILOS,  208/120VC.A., 225A, 12 CIRCUITOS, CERRAMIENTO NEMA 12, CON PUERTA, CHAPA, TOTALIZADOR, INTERRUPTORES, ADECUADO PARA SOBREPONER; INCLUYE ACCESORIOS DE CONEXION, DE MONTAJE Y MARCACION.</v>
          </cell>
        </row>
        <row r="862">
          <cell r="B862" t="str">
            <v>CABLE DE COBRE AISLADO No.10</v>
          </cell>
        </row>
        <row r="863">
          <cell r="B863" t="str">
            <v>CABLE DE COBRE AISLADO No.8</v>
          </cell>
        </row>
        <row r="864">
          <cell r="B864" t="str">
            <v>CABLE DE COBRE AISLADO No.6</v>
          </cell>
        </row>
        <row r="865">
          <cell r="B865" t="str">
            <v>TABLERO DE INTERRUPTORES AUTOMÁTICOS TFT,TRIIFÁSICO,5 HILOS,  208/120VC.A., 225A, 36 CIRCUITOS, CERRAMIENTO NEMA 12, CON PUERTA, CHAPA, TOTALIZADOR DE 70 A, INTERRUPTORES, ADECUADO PARA SOBREPONER; INCLUYE ACCESORIOS DE CONEXION, DE MONTAJE Y MARCACI</v>
          </cell>
        </row>
        <row r="866">
          <cell r="B866" t="str">
            <v>CABLE DE COBRE AISLADO No.4</v>
          </cell>
        </row>
        <row r="867">
          <cell r="B867" t="str">
            <v>CABLE DE COBRE AISLADO No.2</v>
          </cell>
        </row>
        <row r="868">
          <cell r="B868" t="str">
            <v>CABLE No. 2/0 AWG THHN-600V COBRE</v>
          </cell>
        </row>
        <row r="869">
          <cell r="B869" t="str">
            <v>CURVA PVC 2``</v>
          </cell>
        </row>
        <row r="870">
          <cell r="B870" t="str">
            <v>ADAPTADOR TERMINAL PVC 2``</v>
          </cell>
        </row>
        <row r="871">
          <cell r="B871" t="str">
            <v>CANALETA METÁLICA CERRADA, GALVANIZADA CON TAPA ATORNILLABLE 30X10     2,4M</v>
          </cell>
        </row>
        <row r="872">
          <cell r="B872" t="str">
            <v>CURVA CONDUIT GALVANIZADA IMC 1``</v>
          </cell>
        </row>
        <row r="873">
          <cell r="B873" t="str">
            <v>TUBO CONDUIT GALVANIZADO IMC 1`` MAS UNIÓN</v>
          </cell>
        </row>
        <row r="874">
          <cell r="B874" t="str">
            <v>CURVA CONDUIT GALVANIZADA IMC 3/4``</v>
          </cell>
        </row>
        <row r="875">
          <cell r="B875" t="str">
            <v>TUBO CONDUIT GALVANIZADO IMC 3/4``  MAS UNIÓN</v>
          </cell>
        </row>
        <row r="876">
          <cell r="B876" t="str">
            <v>CURVA CONDUIT GALVANIZADA IMC 2``</v>
          </cell>
        </row>
        <row r="877">
          <cell r="B877" t="str">
            <v>TUBO CONDUIT GALVANIZADO IMC 2``  MAS UNIÓN</v>
          </cell>
        </row>
        <row r="878">
          <cell r="B878" t="str">
            <v>SUMINISTRO Y TRANSPORTE, TOMACORRIENTE TIPO INDUSTRIAL CON CONEXIÓN A TIERRA, TRIFÁSICO, TRES POLOS, 4 HILOS, 16 A, 220 V, (IP 44), PARA TRABAJO PESADO.  INCLUYE LA TAPA RESORTADA, CAJA DE SALIDA, ELEMENTOS DE CONEXIÓN, DE EMPALME Y DE MONTAJE.</v>
          </cell>
        </row>
        <row r="879">
          <cell r="B879" t="str">
            <v>GABINETE CON 3 TABLEROS DE ALUMBRADO Y FUERZA  A 208/120VC.A. TRIFÁSICOS 5 HILOS,  CON BARRA DE NEUTRO Y DE TIERRA, TOTALIZADORES, BREAKERS. TAN CON TOTALIZADOR DE 50 A, 18 CIRCUITOS; TTN CON TOTALIZADOR DE 125A, 30 CIRCUITOS Y TATR CON TOTALIZADOR D</v>
          </cell>
        </row>
        <row r="880">
          <cell r="B880" t="str">
            <v>CANALETA METÁLICA CERRADA, GALVANIZADA CON TAPA ATORNILLABLE 20X10 CON DIVISIÓN</v>
          </cell>
        </row>
        <row r="881">
          <cell r="B881" t="str">
            <v>LUMINARIA FLUORESCENTE, ``TIPO A1``, DE 2X54W, 120 V C.A., 60 HZ, TUBO T5, 48``, BALASTO ELECTRÓNICO, CERRADA, CUERPO EN FIBRA DE VIDRIO, ADECUADA PARA DESCOLGAR O SOBREPONER.</v>
          </cell>
        </row>
        <row r="882">
          <cell r="B882" t="str">
            <v>SUMINISTRO, TRANSPORTE E INSTALACIÓN DE GABINETE CON 2 TABLEROS DE ALUMBRADO Y FUERZA  A 208/120VC.A. TRIFÁSICOS 5 HILOS,  CON BARRA DE NEUTRO Y DE TIERRA,  TOTALIZADORES, BREAKERS. TAN CON TOTALIZADOR DE 50A, 24 CIRCUITOS; TTN CON TOTALIZADOR DE 300</v>
          </cell>
        </row>
        <row r="883">
          <cell r="B883" t="str">
            <v>SUMINISTRO, TRANSPORTE E INSTALACIÓN DE GABINETE CON 2 TABLEROS DE ALUMBRADO Y FUERZA  A 208/120VC.A. TRIFÁSICOS 5 HILOS,  CON BARRA DE NEUTRO Y DE TIERRA, TOTALIZADORES, BREAKERS. TAG CON TOTALIZADOR DE 70A, 24 CIRCUITOS; TTG CON TOTALIZADOR DE 175A</v>
          </cell>
        </row>
        <row r="884">
          <cell r="B884" t="str">
            <v>TOMACORRIENTE CON CONEXIÓN A TIERRA, TRIFÁSICOS, DOS POLOS, 4 HILOS, 20 A</v>
          </cell>
        </row>
        <row r="885">
          <cell r="B885" t="str">
            <v>TABLERO DE INTERRUPTORES AUTOMÁTICOS TTR,TRIIFÁSICO,5 HILOS,  208/120VC.A., 225A, 18 CIRCUITOS, CERRAMIENTO NEMA 12, CON PUERTA, CHAPA, TOTALIZADOR DE 50 A, INTERRUPTORES, ADECUADO PARA SOBREPONER; INCLUYE ACCESORIOS DE CONEXION, DE MONTAJE Y MARCACI</v>
          </cell>
        </row>
        <row r="886">
          <cell r="B886" t="str">
            <v>CABLE COBRE No. 4/0 THHN</v>
          </cell>
        </row>
        <row r="887">
          <cell r="B887" t="str">
            <v>CABLE DE COBRE AISLADO No. 8</v>
          </cell>
        </row>
        <row r="888">
          <cell r="B888" t="str">
            <v>CABLE DE COBRE AISLADO No.12</v>
          </cell>
        </row>
        <row r="889">
          <cell r="B889" t="str">
            <v>CANALETA METÁLICA CERRADA, GALVANIZADA CON TAPA ATORNILLABLE, A PRUEBA DE CORROSIÓN, ACABADO EN PINTURA ELECTROSTATICA, DE 20X5CM, CON DIVISIÓN PARA FUERZA Y DATOS.</v>
          </cell>
        </row>
        <row r="890">
          <cell r="B890" t="str">
            <v>TABLERO DE INTERRUPTORES AUTOMÁTICOS TT, BIFÁSICO, 4 HILOS,  208/120VC.A., 225A, 18 CIRCUITOS, CERRAMIENTO NEMA 12, CON PUERTA, CHAPA, TOTALIZADOR, INTERRUPTORES, ADECUADO PARA SOBREPONER; INCLUYE ACCESORIOS DE CONEXION, DE MONTAJE Y MARCACION. (Incl</v>
          </cell>
        </row>
        <row r="891">
          <cell r="B891" t="str">
            <v>GABINETE CON 3 TABLEROS DE ALUMBRADO Y FUERZA  A 208/120VC.A. TRIFÁSICOS 5 HILOS,  CON BARRA DE NEUTRO Y DE TIERRA, TOTALIZADORES, BREAKERS. TAN CON TOTALIZADOR DE 50 A, 24 CIRCUITOS; TTN CON TOTALIZADOR DE 125A, 30 CIRCUITOS Y TATR CON TOTALIZADOR D</v>
          </cell>
        </row>
        <row r="892">
          <cell r="B892" t="str">
            <v>INTERRUPTOR MANUAL DE UNA Y DOS PALANCAS DE 15 A CONMUTABLE</v>
          </cell>
        </row>
        <row r="893">
          <cell r="B893" t="str">
            <v>LUMINARIA ``WALL PACK``, DE 70W, 208 V C.A.</v>
          </cell>
        </row>
        <row r="894">
          <cell r="B894" t="str">
            <v>SALIDA DE CIRCUITO A 11.4KV DESDE RED PÚBLICA, CON PROTECCIONES, BARRAJE, CRUCETAS, BAJANTES, PUESTA TIERRA, ESTRUCTURA, ETC (Incluye suministro e instalación)</v>
          </cell>
        </row>
        <row r="895">
          <cell r="B895" t="str">
            <v>CABLE NO.1/0 AWG 15 KV 133% XLPE</v>
          </cell>
        </row>
        <row r="896">
          <cell r="B896" t="str">
            <v>CABLE COBRE DESNUDO NO. 2 AWG</v>
          </cell>
        </row>
        <row r="897">
          <cell r="B897" t="str">
            <v>BANDEJA PORTACABLES TIPO MALLA DE 500X104MM</v>
          </cell>
        </row>
        <row r="898">
          <cell r="B898" t="str">
            <v>TUBO PVC 4``</v>
          </cell>
        </row>
        <row r="899">
          <cell r="B899" t="str">
            <v>CURVA PVC 4``</v>
          </cell>
        </row>
        <row r="900">
          <cell r="B900" t="str">
            <v>CABLE NO.2/0 AWG 15 KV 133% XLPE</v>
          </cell>
        </row>
        <row r="901">
          <cell r="B901" t="str">
            <v>CABLE DE COBRE AISLADO THWN/THHN NO. 500 MCM</v>
          </cell>
        </row>
        <row r="902">
          <cell r="B902" t="str">
            <v>TUBO PVC 4`` X 3M</v>
          </cell>
        </row>
        <row r="903">
          <cell r="B903" t="str">
            <v>BANDEJA PORTACABLES TIPO SEMIPESADA 60X8CM</v>
          </cell>
        </row>
        <row r="904">
          <cell r="B904" t="str">
            <v>TERMINAL 1 HUECO BARRIL LARGO 3/8`` AWG 1/0</v>
          </cell>
        </row>
        <row r="905">
          <cell r="B905" t="str">
            <v>CONECTOR TIPO COMPRESIÓN 1/0 A 1/0</v>
          </cell>
        </row>
        <row r="906">
          <cell r="B906" t="str">
            <v>CABLE ALUMINIO AISLADO NO.1/0</v>
          </cell>
        </row>
        <row r="907">
          <cell r="B907" t="str">
            <v>BOQUILLA 3/4``</v>
          </cell>
        </row>
        <row r="908">
          <cell r="B908" t="str">
            <v>ABRAZADERA SOPORTE 3/4``</v>
          </cell>
        </row>
        <row r="909">
          <cell r="B909" t="str">
            <v>CAJA EMP.GALV.RECT.4``X4``</v>
          </cell>
        </row>
        <row r="910">
          <cell r="B910" t="str">
            <v>PARARRAYOS TIPO FRANKLIN CON ROSCA DE ¾</v>
          </cell>
        </row>
        <row r="911">
          <cell r="B911" t="str">
            <v>CAJA DE INSPECCIÓN DE 30 X 30 CM</v>
          </cell>
        </row>
        <row r="912">
          <cell r="B912" t="str">
            <v>CONECTOR DE TORNILLO DE PERFORACIÓN 1/0</v>
          </cell>
        </row>
        <row r="913">
          <cell r="B913" t="str">
            <v>PLATINA PUESTA A TIERRA DE COBRE ESTAÑADO DE 10X100MM, DE 500MM DE LONGITUD</v>
          </cell>
        </row>
        <row r="914">
          <cell r="B914" t="str">
            <v>CABLE COBRE DESNUDO NO.2/0 AWG</v>
          </cell>
        </row>
        <row r="915">
          <cell r="B915" t="str">
            <v>HERRAJE 600X600MM CS-274 DE CODENSA</v>
          </cell>
        </row>
        <row r="916">
          <cell r="B916" t="str">
            <v>TERMINAL 1 HUECO AWG 2/0</v>
          </cell>
        </row>
        <row r="917">
          <cell r="B917" t="str">
            <v>CONECTOR DE COBRE ELECTRPLATEADO DE DERIVACIÓN A COMPRESIÓN, PARA DERIVAR CABLE 2/0 A 2/0</v>
          </cell>
        </row>
        <row r="918">
          <cell r="B918" t="str">
            <v>CURVA PVC 3/4``</v>
          </cell>
        </row>
        <row r="919">
          <cell r="B919" t="str">
            <v>ADAPTADOR TERMINAL PVC 3/4``</v>
          </cell>
        </row>
        <row r="920">
          <cell r="B920" t="str">
            <v>SUMINISTRO Y TRANSPORTE  DE GABINETE CON RACK DE 19`` Y 2,0 M DE ALTO EQUIPADO CON ORGANIZADORES DE CABLE HORIZONTALES Y VERTICALES, MULTITOMA ELÉCTRICO,VENTILADOR,  DOS  PATCH PANELS MODULARES DE 36 PUERTOS CAT.6A, CONECTORES, PATCHCORDS, ELEMENTOS</v>
          </cell>
        </row>
        <row r="921">
          <cell r="B921" t="str">
            <v>SUMINISTRO, TRANSPORTE E INSTALACIÓN DE RACK DE 19`` Y 1,0 M DE ALTO (TAQUILLA),CON ORGANIZADORES DE CABLE, MULTITOMA,VENTILADOR, PATCH PANELS MODULAR DE 24 PUERTOS CAT.6A, CONECTORES, PATCHCORDS, ELEMENTOS DE FIJACIÓN, MARCACIÓN Y PUESTA A TIERRA.</v>
          </cell>
        </row>
        <row r="922">
          <cell r="B922" t="str">
            <v>CABLE UTP CATEGORIA 6A</v>
          </cell>
        </row>
        <row r="923">
          <cell r="B923" t="str">
            <v>TOMA JACK DOBLE RJ 45 CATEGORIA 6A</v>
          </cell>
        </row>
        <row r="924">
          <cell r="B924" t="str">
            <v>CAJA GALVANIZADA 2400</v>
          </cell>
        </row>
        <row r="925">
          <cell r="B925" t="str">
            <v>LIBRO ETIQUET. 190 DATOS</v>
          </cell>
        </row>
        <row r="926">
          <cell r="B926" t="str">
            <v>TOMA JACK RJ 45</v>
          </cell>
        </row>
        <row r="927">
          <cell r="B927" t="str">
            <v>CAJA TELEFÓNICA STRIP 60X30X15</v>
          </cell>
        </row>
        <row r="928">
          <cell r="B928" t="str">
            <v>SUMINISTRO Y TRANSPORTE  DE GABINETE CON RACK DE 19`` Y 2,0 M DE ALTO EQUIPADO CON ORGANIZADORES DE CABLE HORIZONTALES Y VERTICALES, MULTITOMA ELÉCTRICO,VENTILADOR,  DOS  PATCH PANELS MODULARES DE 24 PUERTOS CAT.6A, CONECTORES, PATCHCORDS, ELEMENTOS</v>
          </cell>
        </row>
        <row r="929">
          <cell r="B929" t="str">
            <v>PREVISIONES DE  TUBERÍAS METÁLICAS Y CAJAS PARA SISTEMAS DE SEÑALIZACIÓN Y COMUNICACIONES (CCTV, PARLANTES, RELOJES, ETC) EN BANDEJAS Y TUBERÍA EMT  (Incluye suministro e instalación)</v>
          </cell>
        </row>
        <row r="930">
          <cell r="B930" t="str">
            <v>TUBERÍA PTS 3 1/2``X2``</v>
          </cell>
        </row>
        <row r="931">
          <cell r="B931" t="str">
            <v>PUNTO DE RED</v>
          </cell>
        </row>
        <row r="932">
          <cell r="B932" t="str">
            <v>TUBERIA DE REFRIGERACION AIRE DE 48000 BTU/HR</v>
          </cell>
        </row>
        <row r="933">
          <cell r="B933" t="str">
            <v>CANAL FC 92.1X25X0.60MM 2.44M</v>
          </cell>
        </row>
        <row r="934">
          <cell r="B934" t="str">
            <v>PARAL FC 89X45X0.60MM 2.44M</v>
          </cell>
        </row>
        <row r="935">
          <cell r="B935" t="str">
            <v>SEMAFORO (3x200) LENTES DE POLICARBONATO DE 8" BICICLETA LUCES. SISTEMA ILUMINACION A LEDS COMPATIBILIDAD C800/900 PARA FIJACION A MASTIL. INCL ELEMENTOS DE FIJACION</v>
          </cell>
        </row>
        <row r="936">
          <cell r="B936" t="str">
            <v>ADAPTADOR TERMINAL EMT 1"</v>
          </cell>
        </row>
        <row r="937">
          <cell r="B937" t="str">
            <v>ADAPTADOR TERMINAL EMT 3/4"</v>
          </cell>
        </row>
        <row r="938">
          <cell r="B938" t="str">
            <v>ALAMBRE ELECTRICO AWG/THHN No. 12</v>
          </cell>
        </row>
        <row r="939">
          <cell r="B939" t="str">
            <v>CABLE COAXIAL RG-6</v>
          </cell>
        </row>
        <row r="940">
          <cell r="B940" t="str">
            <v>CABLE CU THHN No. 4 DESNUDO</v>
          </cell>
        </row>
        <row r="941">
          <cell r="B941" t="str">
            <v>CABLE FLEXIBLE OXIGENO 2x14</v>
          </cell>
        </row>
        <row r="942">
          <cell r="B942" t="str">
            <v>CABLE UPT VOZ Y DATOS CAT 6</v>
          </cell>
        </row>
        <row r="943">
          <cell r="B943" t="str">
            <v>CABLE UPT CAT 6 PARA EXTERIORES</v>
          </cell>
        </row>
        <row r="944">
          <cell r="B944" t="str">
            <v>CAJA DE PASO METALICA DE 25cm x 25cm x 10cm</v>
          </cell>
        </row>
        <row r="945">
          <cell r="B945" t="str">
            <v>CAJA DE PASO METALICA DE 30cm x 30cm x 10cm</v>
          </cell>
        </row>
        <row r="946">
          <cell r="B946" t="str">
            <v>CAJA METALICA PARA CUATRO (4) MEDIDORES</v>
          </cell>
        </row>
        <row r="947">
          <cell r="B947" t="str">
            <v>CAJA RADWEL CONDULETA 2 x 4"</v>
          </cell>
        </row>
        <row r="948">
          <cell r="B948" t="str">
            <v>CAPACETE IMC DE 3"</v>
          </cell>
        </row>
        <row r="949">
          <cell r="B949" t="str">
            <v>CONDUCTORES COBRE No. 1/0 AWG/THHN 600V</v>
          </cell>
        </row>
        <row r="950">
          <cell r="B950" t="str">
            <v>CONDUCTOR COBRE No. 2 AWT/THHN 600V</v>
          </cell>
        </row>
        <row r="951">
          <cell r="B951" t="str">
            <v>CURVA CONDUIT EMT 1"</v>
          </cell>
        </row>
        <row r="952">
          <cell r="B952" t="str">
            <v>CURVA CONDUIT EMT 3/4"</v>
          </cell>
        </row>
        <row r="953">
          <cell r="B953" t="str">
            <v>CURVA GRAN RADIO DUCTO PVC  EB DE 3"</v>
          </cell>
        </row>
        <row r="954">
          <cell r="B954" t="str">
            <v>FAVIGEL 25 Kg</v>
          </cell>
        </row>
        <row r="955">
          <cell r="B955" t="str">
            <v>MEDIDOR DE ENERGIA MONOFASICO</v>
          </cell>
        </row>
        <row r="956">
          <cell r="B956" t="str">
            <v>MEDIDOR DE ENERGIA TRIFASICO 20-80 AMP</v>
          </cell>
        </row>
        <row r="957">
          <cell r="B957" t="str">
            <v>SOLDADURA EXOTERMICA 115 Gr</v>
          </cell>
        </row>
        <row r="958">
          <cell r="B958" t="str">
            <v>TOMA DOBLE VOZ Y DATOS</v>
          </cell>
        </row>
        <row r="959">
          <cell r="B959" t="str">
            <v>TOMA ELECTRICA DOBLE/REGULADA</v>
          </cell>
        </row>
        <row r="960">
          <cell r="B960" t="str">
            <v>TUBO CONDUIT IMC 4"</v>
          </cell>
        </row>
        <row r="961">
          <cell r="B961" t="str">
            <v>TUBO CONDUIT EMT DE 3/4"</v>
          </cell>
        </row>
        <row r="962">
          <cell r="B962" t="str">
            <v>UNION CONDUIT EMT DE 1"</v>
          </cell>
        </row>
        <row r="963">
          <cell r="B963" t="str">
            <v>UNION CONDUIT EMT DE 3/4"</v>
          </cell>
        </row>
        <row r="964">
          <cell r="B964" t="str">
            <v>CAJA GALVANIZADA 5800 CL. 20</v>
          </cell>
        </row>
        <row r="965">
          <cell r="B965" t="str">
            <v>CABLE POLARIZADO 2 x 14"</v>
          </cell>
        </row>
        <row r="966">
          <cell r="B966" t="str">
            <v>CAJA DE PASO DE 40cm x 40cm x 20cm METALICA</v>
          </cell>
        </row>
        <row r="967">
          <cell r="B967" t="str">
            <v>TABLERO BIFASICO DE 18 CIRCUITOS CON PUERTA</v>
          </cell>
        </row>
        <row r="968">
          <cell r="B968" t="str">
            <v>ACERO FIGURADO No. 3 (Ø 3/8") F'y=60000 PSI</v>
          </cell>
        </row>
        <row r="969">
          <cell r="B969" t="str">
            <v>ACERO FIGURADO No. 5 (Ø 5/8") F'y=60000 PSI</v>
          </cell>
        </row>
        <row r="970">
          <cell r="B970" t="str">
            <v>ACERO FIGURADO No. 6 (Ø 3/4") F'y=60000 PSI</v>
          </cell>
        </row>
        <row r="971">
          <cell r="B971" t="str">
            <v>ACERO FIGURADO No. 7 (Ø 7/8") F'y=60000 PSI</v>
          </cell>
        </row>
        <row r="972">
          <cell r="B972" t="str">
            <v>ACERO FIGURADO No. 4 (Ø 1/2") F'y=60000 PSI</v>
          </cell>
        </row>
        <row r="973">
          <cell r="B973" t="str">
            <v>MALLA ELECTROSOLDADA S=250x250mm, Ø=4x4mm</v>
          </cell>
        </row>
        <row r="974">
          <cell r="B974" t="str">
            <v>MALLA ELECTROSOLDADA S=150x150mm, Ø=5x5mm</v>
          </cell>
        </row>
        <row r="975">
          <cell r="B975" t="str">
            <v>MALLA ELECTROSOLDADA S=150x150mm, Ø=6x6mm</v>
          </cell>
        </row>
        <row r="976">
          <cell r="B976" t="str">
            <v>MALLA ELECTROSOLDADA S=150x150mm, Ø=7x7mm</v>
          </cell>
        </row>
        <row r="977">
          <cell r="B977" t="str">
            <v>MALLA ELECTROSOLDADA S=150x150mm, Ø=8x8mm</v>
          </cell>
        </row>
        <row r="978">
          <cell r="B978" t="str">
            <v>MALLA ELECTROSOLDADA S=150x150mm, Ø=4x4mm</v>
          </cell>
        </row>
        <row r="979">
          <cell r="B979" t="str">
            <v>MALLA ELECTROSOLDADA S=200x200mm, Ø=4x4mm</v>
          </cell>
        </row>
        <row r="980">
          <cell r="B980" t="str">
            <v>ACERO FIGURADO Ø 1/4" A Ø 1" F'y=60000 PSI</v>
          </cell>
        </row>
        <row r="981">
          <cell r="B981" t="str">
            <v>ARMADO CANASTAS PARA PILOTES</v>
          </cell>
        </row>
        <row r="982">
          <cell r="B982" t="str">
            <v>ACERO FIGURADO No. 8 (Ø 1") F'y=60000 PSI</v>
          </cell>
        </row>
        <row r="983">
          <cell r="B983" t="str">
            <v>ACERO FIGURADO No. 10 (Ø 1 1/4") F'y=60000 PSI</v>
          </cell>
        </row>
        <row r="984">
          <cell r="B984" t="str">
            <v>MALLA PARA GAVION DE 2X1X1MT</v>
          </cell>
        </row>
        <row r="985">
          <cell r="B985" t="str">
            <v>ACERO LISO  D= 1 1/4"</v>
          </cell>
        </row>
        <row r="986">
          <cell r="B986" t="str">
            <v>CANASTILLA PASAJUNTAS</v>
          </cell>
        </row>
        <row r="987">
          <cell r="B987" t="str">
            <v>ACERO FIGURADO No.2     1/4`` F`y = 60000 PSI</v>
          </cell>
        </row>
        <row r="988">
          <cell r="B988" t="str">
            <v>GEOTEXTIL REPAV 400</v>
          </cell>
        </row>
        <row r="989">
          <cell r="B989" t="str">
            <v>GEOTEXTIL NT 3000</v>
          </cell>
        </row>
        <row r="990">
          <cell r="B990" t="str">
            <v>GEOTEXTIL NT 4000</v>
          </cell>
        </row>
        <row r="991">
          <cell r="B991" t="str">
            <v>GEOTEXTIL NT 5000</v>
          </cell>
        </row>
        <row r="992">
          <cell r="B992" t="str">
            <v>GEOTEXTIL NT 6000</v>
          </cell>
        </row>
        <row r="993">
          <cell r="B993" t="str">
            <v>GEOTEXTIL NT 7000</v>
          </cell>
        </row>
        <row r="994">
          <cell r="B994" t="str">
            <v>GEOTEXTIL TEJIDO FORTEX BX-30</v>
          </cell>
        </row>
        <row r="995">
          <cell r="B995" t="str">
            <v>GEOTEXTIL TEJIDO FORTEX BX-60</v>
          </cell>
        </row>
        <row r="996">
          <cell r="B996" t="str">
            <v>GEOTEXTIL TEJIDO FORTEX BX-40</v>
          </cell>
        </row>
        <row r="997">
          <cell r="B997" t="str">
            <v>GEOTEXTIL TEJIDO FORTEX BX-90</v>
          </cell>
        </row>
        <row r="998">
          <cell r="B998" t="str">
            <v>GEOTEXTIL REPAV 450</v>
          </cell>
        </row>
        <row r="999">
          <cell r="B999" t="str">
            <v>GEOTEXTIL TR 4000</v>
          </cell>
        </row>
        <row r="1000">
          <cell r="B1000" t="str">
            <v>GEOTEXTIL T 2400</v>
          </cell>
        </row>
        <row r="1001">
          <cell r="B1001" t="str">
            <v>GEOTEXTIL T 2100</v>
          </cell>
        </row>
        <row r="1002">
          <cell r="B1002" t="str">
            <v>GEOTEXTIL NT 2500</v>
          </cell>
        </row>
        <row r="1003">
          <cell r="B1003" t="str">
            <v>GEOMALLA FORTGRID BX-25</v>
          </cell>
        </row>
        <row r="1004">
          <cell r="B1004" t="str">
            <v>GEOMALLA FORTGRID UX-100</v>
          </cell>
        </row>
        <row r="1005">
          <cell r="B1005" t="str">
            <v>GEOMALLA FORTGRID UX-165</v>
          </cell>
        </row>
        <row r="1006">
          <cell r="B1006" t="str">
            <v>COLCHACRETO FP-100</v>
          </cell>
        </row>
        <row r="1007">
          <cell r="B1007" t="str">
            <v>COLCHACRETO BAG-300</v>
          </cell>
        </row>
        <row r="1008">
          <cell r="B1008" t="str">
            <v>MANTO BIOLOGICO BIOTEX</v>
          </cell>
        </row>
        <row r="1009">
          <cell r="B1009" t="str">
            <v>GEODREN PLANAR H=0.5</v>
          </cell>
        </row>
        <row r="1010">
          <cell r="B1010" t="str">
            <v>GEODREN PLANAR H=1.0</v>
          </cell>
        </row>
        <row r="1011">
          <cell r="B1011" t="str">
            <v>GEODREN PLANAR H=2.0</v>
          </cell>
        </row>
        <row r="1012">
          <cell r="B1012" t="str">
            <v>GEODREN CON TUBERIA CIRCULAR 100mm H=0.5</v>
          </cell>
        </row>
        <row r="1013">
          <cell r="B1013" t="str">
            <v>GEODREN CON TUBERIA CIRCULAR 100mm H=1.0</v>
          </cell>
        </row>
        <row r="1014">
          <cell r="B1014" t="str">
            <v>GEODREN CON TUBERIA CIRCULAR 100mm H=2.0</v>
          </cell>
        </row>
        <row r="1015">
          <cell r="B1015" t="str">
            <v>GEOTEXTIL NT 1600</v>
          </cell>
        </row>
        <row r="1016">
          <cell r="B1016" t="str">
            <v>GEOTEXTIL NT 1800</v>
          </cell>
        </row>
        <row r="1017">
          <cell r="B1017" t="str">
            <v>GEOTEXTIL NT 2000</v>
          </cell>
        </row>
        <row r="1018">
          <cell r="B1018" t="str">
            <v>GEOTEXTIL T 1050</v>
          </cell>
        </row>
        <row r="1019">
          <cell r="B1019" t="str">
            <v>GEOTEXTIL T 1400</v>
          </cell>
        </row>
        <row r="1020">
          <cell r="B1020" t="str">
            <v>GEOTEXTIL T 1700</v>
          </cell>
        </row>
        <row r="1021">
          <cell r="B1021" t="str">
            <v>GEOMALLA TENSAR BX 1100</v>
          </cell>
        </row>
        <row r="1022">
          <cell r="B1022" t="str">
            <v>GEOMALLA TENSAR BX 1200</v>
          </cell>
        </row>
        <row r="1023">
          <cell r="B1023" t="str">
            <v>GEOMALLA TENSAR FIBRA DE VIDRIO GLASGRID 8511</v>
          </cell>
        </row>
        <row r="1024">
          <cell r="B1024" t="str">
            <v>NEOPRENO REFORZADO (doble refuerzo)</v>
          </cell>
        </row>
        <row r="1025">
          <cell r="B1025" t="str">
            <v>GEOMEMBRANA HDPE 30MIL (0.75MM) PARA SEPARACION SUBRASANTE/CAPAS GRANULARES (Incluye suministro e instalación)</v>
          </cell>
        </row>
        <row r="1026">
          <cell r="B1026" t="str">
            <v>GEOMALLA FORTGRID BX-60</v>
          </cell>
        </row>
        <row r="1027">
          <cell r="B1027" t="str">
            <v>GEOMEMBRANA HDPE 30MIL (0.75MM) PARA SEPARACION SUBRASANTE/CAPAS GRANULARES (INCLUYE SUMINISTRO E INSTALACIÓN)</v>
          </cell>
        </row>
        <row r="1028">
          <cell r="B1028" t="str">
            <v>GEODREN CON TUBERIA CIRCULAR 160mm H= 1.0m</v>
          </cell>
        </row>
        <row r="1029">
          <cell r="B1029" t="str">
            <v>GEODREN CON TUBERIA CIRCULAR 200mm  H= 1.0m</v>
          </cell>
        </row>
        <row r="1030">
          <cell r="B1030" t="str">
            <v>BOLSACRETO REF. 1101 ANCHO= 1.20m  LONGITUD= 2.40m  CAPACIDAD 1.0m3</v>
          </cell>
        </row>
        <row r="1031">
          <cell r="B1031" t="str">
            <v>BOLSACRETO REF. 1102 ANCHO= 1.85m  LONGITUD= 2.70m  CAPACIDAD 2.0m3</v>
          </cell>
        </row>
        <row r="1032">
          <cell r="B1032" t="str">
            <v>BOLSACRETO REF. 1401 ANCHO= 1.20m  LONGITUD= 2.40m  CAPACIDAD 1.0m3</v>
          </cell>
        </row>
        <row r="1033">
          <cell r="B1033" t="str">
            <v>BOLSACRETO REF. 1402 ANCHO= 1.85m  LONGITUD= 2.70m  CAPACIDAD 2.0m3</v>
          </cell>
        </row>
        <row r="1034">
          <cell r="B1034" t="str">
            <v>CELDA POLIPROPILENO PP ( 1m x 0.5m x 0.39m)</v>
          </cell>
        </row>
        <row r="1035">
          <cell r="B1035" t="str">
            <v>FONDO DE JUNTA EN ESPUMA D=3/8" (10MM)</v>
          </cell>
        </row>
        <row r="1036">
          <cell r="B1036" t="str">
            <v>CURADOR PARA CONCRETOS Y MORTEROS</v>
          </cell>
        </row>
        <row r="1037">
          <cell r="B1037" t="str">
            <v>RETARDADOR DE EVAPORACION PARA PISOS Y PAVIMENTOS</v>
          </cell>
        </row>
        <row r="1038">
          <cell r="B1038" t="str">
            <v>SELLANTE ELASTOMERICO CON BASE EN POLIURETANO</v>
          </cell>
        </row>
        <row r="1039">
          <cell r="B1039" t="str">
            <v>CAL HIDRATADA TIPO N</v>
          </cell>
        </row>
        <row r="1040">
          <cell r="B1040" t="str">
            <v>IMPERMEABILIZANTE INTEGRAL PARA CONCRETOS/MORTEROS</v>
          </cell>
        </row>
        <row r="1041">
          <cell r="B1041" t="str">
            <v>IMPRIMANTE Y PUENTE DE ADHERENCIA</v>
          </cell>
        </row>
        <row r="1042">
          <cell r="B1042" t="str">
            <v>CINTA FLEXIBLE PARA SELLO DE JUNTAS A=15cm</v>
          </cell>
        </row>
        <row r="1043">
          <cell r="B1043" t="str">
            <v>CINTA FLEXIBLE PARA SELLO DE JUNTAS A=22cm</v>
          </cell>
        </row>
        <row r="1044">
          <cell r="B1044" t="str">
            <v>INHIBIDOR DE CORROSIÓN PARA ACEROS DE REFUERZO</v>
          </cell>
        </row>
        <row r="1045">
          <cell r="B1045" t="str">
            <v>FONDO DE JUNTA EN ESPUMA D=1/4" (6MM)</v>
          </cell>
        </row>
        <row r="1046">
          <cell r="B1046" t="str">
            <v>FONDO DE JUNTA EN ESPUMA D=5/8" (16MM)</v>
          </cell>
        </row>
        <row r="1047">
          <cell r="B1047" t="str">
            <v>FONDO DE JUNTA EN ESPUMA D=7/8" (22MM)</v>
          </cell>
        </row>
        <row r="1048">
          <cell r="B1048" t="str">
            <v>RECUBRIMIENTO BARRERA EPOXICO</v>
          </cell>
        </row>
        <row r="1049">
          <cell r="B1049" t="str">
            <v>CATALIZADOR BARRERA EPOXICA COMPONENTE B</v>
          </cell>
        </row>
        <row r="1050">
          <cell r="B1050" t="str">
            <v>RECUBRIMIENTO EN ESMALTE URETANO GRIS</v>
          </cell>
        </row>
        <row r="1051">
          <cell r="B1051" t="str">
            <v>CATALIZADOR ESMALTE  URETANO</v>
          </cell>
        </row>
        <row r="1052">
          <cell r="B1052" t="str">
            <v>DISOLVENTE EPOXICO</v>
          </cell>
        </row>
        <row r="1053">
          <cell r="B1053" t="str">
            <v>DISOLVENTE URETANO</v>
          </cell>
        </row>
        <row r="1054">
          <cell r="B1054" t="str">
            <v>IMPRIMANTE EPOXICO RICO EN ZINC</v>
          </cell>
        </row>
        <row r="1055">
          <cell r="B1055" t="str">
            <v>CATALIZADOR PARA IMPRIMANTE EPOXICO RICO EN ZINC</v>
          </cell>
        </row>
        <row r="1056">
          <cell r="B1056" t="str">
            <v>DETERGENTE/DESENGRASANTE INDUSTRIAL</v>
          </cell>
        </row>
        <row r="1057">
          <cell r="B1057" t="str">
            <v>JUNTA DE DILATACIÓN ELASTOMÉRICA 250 TAMAÑO 64 x  70 mm</v>
          </cell>
        </row>
        <row r="1058">
          <cell r="B1058" t="str">
            <v>ADITIVO SOLID SOIL</v>
          </cell>
        </row>
        <row r="1059">
          <cell r="B1059" t="str">
            <v>ADITIVO PARA PUENTE DE ADHERENCIA DE CONCRETO FRESCO A ENDURECIDO</v>
          </cell>
        </row>
        <row r="1060">
          <cell r="B1060" t="str">
            <v>ACELERANTE DE FRAGUADO Y RESISTENCIA PARA CONCRETOS</v>
          </cell>
        </row>
        <row r="1061">
          <cell r="B1061" t="str">
            <v>ADHESIVO PREMEZCLADO INTERIOR</v>
          </cell>
        </row>
        <row r="1062">
          <cell r="B1062" t="str">
            <v>EPOXICO PARA ANCLAJE DE ALTA RESISTENCIA (Unidad 600cc-900g)</v>
          </cell>
        </row>
        <row r="1063">
          <cell r="B1063" t="str">
            <v>SELLADOR ELÁSTICO UNIVERSAL DE ALTO DESEMPEÑO (300 cc)</v>
          </cell>
        </row>
        <row r="1064">
          <cell r="B1064" t="str">
            <v>RESINA EPÓXICA DE BAJA VISCOSIDAD</v>
          </cell>
        </row>
        <row r="1065">
          <cell r="B1065" t="str">
            <v>MORTERO DE REPARACIÓN</v>
          </cell>
        </row>
        <row r="1066">
          <cell r="B1066" t="str">
            <v>RECUBRIMIENTO INHIBIDOR DE CORROSIÓN</v>
          </cell>
        </row>
        <row r="1067">
          <cell r="B1067" t="str">
            <v>SELLADOR ELÁSTICO  DE POLIURETANO</v>
          </cell>
        </row>
        <row r="1068">
          <cell r="B1068" t="str">
            <v>ADITIVO DESENCOFRANTE</v>
          </cell>
        </row>
        <row r="1069">
          <cell r="B1069" t="str">
            <v>SELLALON - FONDO DE JUNTA, ESPUMA DE POLIETILENO DE Ø=½`` MM. ROLLO X 25 M.</v>
          </cell>
        </row>
        <row r="1070">
          <cell r="B1070" t="str">
            <v>SIKAFLEX 1A SELLADO DE JUNTAS (300 CC)</v>
          </cell>
        </row>
        <row r="1071">
          <cell r="B1071" t="str">
            <v>MANTO 2MM (DOS CAPAS)</v>
          </cell>
        </row>
        <row r="1072">
          <cell r="B1072" t="str">
            <v>MANTO 3MM ANTIRAIZ</v>
          </cell>
        </row>
        <row r="1073">
          <cell r="B1073" t="str">
            <v>ACRILSET T8001</v>
          </cell>
        </row>
        <row r="1074">
          <cell r="B1074" t="str">
            <v>CABLE XLPE 4/0 AWG 15 KV ALUMINIO</v>
          </cell>
        </row>
        <row r="1075">
          <cell r="B1075" t="str">
            <v>TERMINAL PREMOLDEADO USO EXTERIOR 4/0  15 KV</v>
          </cell>
        </row>
        <row r="1076">
          <cell r="B1076" t="str">
            <v>PARARRAYO POLIMERICO 12 KV</v>
          </cell>
        </row>
        <row r="1077">
          <cell r="B1077" t="str">
            <v>CORTACIRCUITO DE LINES 15 KV</v>
          </cell>
        </row>
        <row r="1078">
          <cell r="B1078" t="str">
            <v>LADRILLO TOLETE RECOCIDO 24x12x6</v>
          </cell>
        </row>
        <row r="1079">
          <cell r="B1079" t="str">
            <v>LADRILLO TOLETE COMUN</v>
          </cell>
        </row>
        <row r="1080">
          <cell r="B1080" t="str">
            <v>BLOQUE PARA CAMARA TELEFONICA ETB</v>
          </cell>
        </row>
        <row r="1081">
          <cell r="B1081" t="str">
            <v>BLOQUE ESTRUCTURAL TIPO PIEDRA GRIS</v>
          </cell>
        </row>
        <row r="1082">
          <cell r="B1082" t="str">
            <v>ADOQUIN DE ARCILLA CUARTERON 26x6x6</v>
          </cell>
        </row>
        <row r="1083">
          <cell r="B1083" t="str">
            <v>ADOQUIN DE CONCRETO (200x100x80mm)</v>
          </cell>
        </row>
        <row r="1084">
          <cell r="B1084" t="str">
            <v>ADOQUIN DE CONCRETO (200x100x80mm) COLOR</v>
          </cell>
        </row>
        <row r="1085">
          <cell r="B1085" t="str">
            <v>ADOQUIN DE CONCRETO A25 (200x100x60mm)</v>
          </cell>
        </row>
        <row r="1086">
          <cell r="B1086" t="str">
            <v>ADOQUIN DE ARCILLA 20x10x8</v>
          </cell>
        </row>
        <row r="1087">
          <cell r="B1087" t="str">
            <v>ADOQUIN DE ARCILLA 20x10x6</v>
          </cell>
        </row>
        <row r="1088">
          <cell r="B1088" t="str">
            <v>BLOQUE PARA CAMARA TELEFONICA EPM -TELECOM</v>
          </cell>
        </row>
        <row r="1089">
          <cell r="B1089" t="str">
            <v>BLOQUE No. 4</v>
          </cell>
        </row>
        <row r="1090">
          <cell r="B1090" t="str">
            <v>BLOQUE No. 5</v>
          </cell>
        </row>
        <row r="1091">
          <cell r="B1091" t="str">
            <v>SUMINISTRO E INSTALACION DE PANEL ARQUITECTONICO PREFABRICADO EN CONCRETO</v>
          </cell>
        </row>
        <row r="1092">
          <cell r="B1092" t="str">
            <v>BLOQUE PERFORADO 15X20X40</v>
          </cell>
        </row>
        <row r="1093">
          <cell r="B1093" t="str">
            <v>LADRILLO 10X20X30</v>
          </cell>
        </row>
        <row r="1094">
          <cell r="B1094" t="str">
            <v>PISO MEZCLADO EN CAUCHO BICAPA e= 3.0cm</v>
          </cell>
        </row>
        <row r="1095">
          <cell r="B1095" t="str">
            <v>LAJA DE PIEDRA NATURAL e= 2cm</v>
          </cell>
        </row>
        <row r="1096">
          <cell r="B1096" t="str">
            <v>POSTE PEATONAL M130 H=6m BRAZO SENCILLO</v>
          </cell>
        </row>
        <row r="1097">
          <cell r="B1097" t="str">
            <v>POSTE PEATONAL M130 H=6m BRAZO DOBLE</v>
          </cell>
        </row>
        <row r="1098">
          <cell r="B1098" t="str">
            <v>CANECA EN MALLA METALICA M120</v>
          </cell>
        </row>
        <row r="1099">
          <cell r="B1099" t="str">
            <v>BANCA EN CONCRETO CON ESPALDAR M30</v>
          </cell>
        </row>
        <row r="1100">
          <cell r="B1100" t="str">
            <v>BOLARDO EN CONCRETO M60</v>
          </cell>
        </row>
        <row r="1101">
          <cell r="B1101" t="str">
            <v>BOLARDO ALTO EN HIERRO M63</v>
          </cell>
        </row>
        <row r="1102">
          <cell r="B1102" t="str">
            <v>CICLO-PARQUEADERO M100</v>
          </cell>
        </row>
        <row r="1103">
          <cell r="B1103" t="str">
            <v>BANCA EN CONCRETO SIN ESPALDAR M31</v>
          </cell>
        </row>
        <row r="1104">
          <cell r="B1104" t="str">
            <v>BANCA MODULAR EN CONCRETO M40</v>
          </cell>
        </row>
        <row r="1105">
          <cell r="B1105" t="str">
            <v>CABINA TELEFONICA PEDESTAL M20</v>
          </cell>
        </row>
        <row r="1106">
          <cell r="B1106" t="str">
            <v>PARADERO EN ACERO INOXIDABLE M10 (INSTALADO)</v>
          </cell>
        </row>
        <row r="1107">
          <cell r="B1107" t="str">
            <v>CICLO-PARQUEADERO M101</v>
          </cell>
        </row>
        <row r="1108">
          <cell r="B1108" t="str">
            <v>BANCA EN MADERA M50</v>
          </cell>
        </row>
        <row r="1109">
          <cell r="B1109" t="str">
            <v>PROTECTOR DE ARBOL M90</v>
          </cell>
        </row>
        <row r="1110">
          <cell r="B1110" t="str">
            <v>PROTECTOR DE ARBOL DE DOS TUBOS M91</v>
          </cell>
        </row>
        <row r="1111">
          <cell r="B1111" t="str">
            <v>POSTE HISTORICO M131 H=5m</v>
          </cell>
        </row>
        <row r="1112">
          <cell r="B1112" t="str">
            <v>BOLARDO BAJO EN HIERRO M62</v>
          </cell>
        </row>
        <row r="1113">
          <cell r="B1113" t="str">
            <v>BOLARDO BAJO EN CONCRETO M61</v>
          </cell>
        </row>
        <row r="1114">
          <cell r="B1114" t="str">
            <v>BARANDA METALICA M80 (instalado y pintado)</v>
          </cell>
        </row>
        <row r="1115">
          <cell r="B1115" t="str">
            <v>BARANDA METALICA M81 (instalado y pintado)</v>
          </cell>
        </row>
        <row r="1116">
          <cell r="B1116" t="str">
            <v>CANECA EN ACERO INOXIDABLE TIPO BARCELONA</v>
          </cell>
        </row>
        <row r="1117">
          <cell r="B1117" t="str">
            <v>CABINA TELEFONICA DE PARED M21</v>
          </cell>
        </row>
        <row r="1118">
          <cell r="B1118" t="str">
            <v>BARANDA METALICA M-82 TIPO ESPECIFICACION IDU, INCLUYE CORBATIN DE REMATE. CARTILLA DE MOBILIARIO URBANO. SUMINISTRO E INSTALACION A TODO COSTO.</v>
          </cell>
        </row>
        <row r="1119">
          <cell r="B1119" t="str">
            <v>DOTACION BARRA ADULTOS/MAYORES - DISEÑO IDRD (SUMINISTRO E INSTALACION</v>
          </cell>
        </row>
        <row r="1120">
          <cell r="B1120" t="str">
            <v>DOTACION CAMINADOR ADULTOS/MAYORES - DISEÑO IDRD - SUMINISTRO E INSTALACION</v>
          </cell>
        </row>
        <row r="1121">
          <cell r="B1121" t="str">
            <v>DOTACION FLEXION PIERNAS ADULTOS/MAYORES - DISEÑO IDRD - SUMINISTRO E INSTALACION</v>
          </cell>
        </row>
        <row r="1122">
          <cell r="B1122" t="str">
            <v>DOTACION GIRO DE CADERA PARA ADULTOS - SEGUN ESPECIFICACION IDRD - SUMINISTRO E INSTALACION</v>
          </cell>
        </row>
        <row r="1123">
          <cell r="B1123" t="str">
            <v>MODULO DE INFORMACION EN ACERO INOXIDABLE M-145 - SUMINISTRO E INSTALACION</v>
          </cell>
        </row>
        <row r="1124">
          <cell r="B1124" t="str">
            <v>MODULO DE PANEL PUBLICITARIO EN ACERO INOXIDABLE M-160 - SUMINISTRO E INSTALACION</v>
          </cell>
        </row>
        <row r="1125">
          <cell r="B1125" t="str">
            <v>JUEGO MURO DESLIZADERO IDRD - NIÑOS (1 - 5 AÑOS) SUMINISTRO E INSTALACION</v>
          </cell>
        </row>
        <row r="1126">
          <cell r="B1126" t="str">
            <v>DOTACION PLATAFORMA ADULTOS/MAYORES - DISEÑO IDRD - SUMINISTRO E INSTALACION</v>
          </cell>
        </row>
        <row r="1127">
          <cell r="B1127" t="str">
            <v>JUEGO RUEDA GIRO SENCILLO IDRD - NIÑOS (1-5 AÑOS) SUMINISTRO E INSTALACIÓN</v>
          </cell>
        </row>
        <row r="1128">
          <cell r="B1128" t="str">
            <v>JUEGO TAPETE GATEADOR IDRD - NIÑOS (1-5 AÑOS) SUMINISTRO E INSTALACION</v>
          </cell>
        </row>
        <row r="1129">
          <cell r="B1129" t="str">
            <v>MODULO DE SERVICIO M-141 EN ACERO INOXIDABLE - SUMINISTRO E INSTALACION</v>
          </cell>
        </row>
        <row r="1130">
          <cell r="B1130" t="str">
            <v>SARDINEL PREFABRICADO A10 (800x200x500mm)</v>
          </cell>
        </row>
        <row r="1131">
          <cell r="B1131" t="str">
            <v>LOSETA PREFABRICADA A30 (600x400x60mm)</v>
          </cell>
        </row>
        <row r="1132">
          <cell r="B1132" t="str">
            <v>LOSETA PREFABRICADA A60 (400x200x60mm)</v>
          </cell>
        </row>
        <row r="1133">
          <cell r="B1133" t="str">
            <v>BORDILLO PREFABRICADO A80 (800x200x350mm)</v>
          </cell>
        </row>
        <row r="1134">
          <cell r="B1134" t="str">
            <v>PIEZA REMATE A105 - RAMPA A (800x400x275mm)</v>
          </cell>
        </row>
        <row r="1135">
          <cell r="B1135" t="str">
            <v>SARDINEL ESPECIAL A100 - RAMPA A (600x200x500mm)</v>
          </cell>
        </row>
        <row r="1136">
          <cell r="B1136" t="str">
            <v>BORDE SEPARADOR VERDE A170 (800x300x820mm)</v>
          </cell>
        </row>
        <row r="1137">
          <cell r="B1137" t="str">
            <v>BARRERA MONODIRECCIONAL NEW JERSEY (900x290x1000)</v>
          </cell>
        </row>
        <row r="1138">
          <cell r="B1138" t="str">
            <v>BARRERA BIDIRECCIONAL NEW JERSEY (800x600x1500)</v>
          </cell>
        </row>
        <row r="1139">
          <cell r="B1139" t="str">
            <v>LOSETA PREFABRICADA A50 - A55 - A56(400x400x60mm)</v>
          </cell>
        </row>
        <row r="1140">
          <cell r="B1140" t="str">
            <v>CAÑUELA PREFABRICADA A120 (800x300x225mm)</v>
          </cell>
        </row>
        <row r="1141">
          <cell r="B1141" t="str">
            <v>BORDE CONTENEDOR DE RAICES A70 (1080x120x135mm)</v>
          </cell>
        </row>
        <row r="1142">
          <cell r="B1142" t="str">
            <v>SARDINEL BAJO A85 - RAMPAS (800x200x350mm)</v>
          </cell>
        </row>
        <row r="1143">
          <cell r="B1143" t="str">
            <v>TOPELLANTAS (500x200x150mm)</v>
          </cell>
        </row>
        <row r="1144">
          <cell r="B1144" t="str">
            <v>SARDINEL ALTO RAMPA A86</v>
          </cell>
        </row>
        <row r="1145">
          <cell r="B1145" t="str">
            <v>SARDINEL ESPECIAL A 110 - RAMPA B (600X400X500MM)</v>
          </cell>
        </row>
        <row r="1146">
          <cell r="B1146" t="str">
            <v>PLACA SINU VETA (100x50cm) E= 2cm</v>
          </cell>
        </row>
        <row r="1147">
          <cell r="B1147" t="str">
            <v>ADHESIVO TIPO LATEX PARA MORTERO</v>
          </cell>
        </row>
        <row r="1148">
          <cell r="B1148" t="str">
            <v>SELLANTE PARA PISO</v>
          </cell>
        </row>
        <row r="1149">
          <cell r="B1149" t="str">
            <v>EMBOQUILLADOR CON LATEX (JUNTA 4mm)</v>
          </cell>
        </row>
        <row r="1150">
          <cell r="B1150" t="str">
            <v>BORDE CONTENEDOR DE RAICES A75 (1480mm x 120mm x 135mm)</v>
          </cell>
        </row>
        <row r="1151">
          <cell r="B1151" t="str">
            <v>TRAVIESAS EN CONCRETO</v>
          </cell>
        </row>
        <row r="1152">
          <cell r="B1152" t="str">
            <v>ADOQUIN EN CONCRETO COLOR OCRE 200 X 100 A25</v>
          </cell>
        </row>
        <row r="1153">
          <cell r="B1153" t="str">
            <v>ADOQUIN ECOLOGICO EN CONCRETO DE 40 X 40 X 8cm</v>
          </cell>
        </row>
        <row r="1154">
          <cell r="B1154" t="str">
            <v>BALDOSA DE GRANITO 33 x 33 CM</v>
          </cell>
        </row>
        <row r="1155">
          <cell r="B1155" t="str">
            <v>ZOCALO EN GRANITO h=7.2CM</v>
          </cell>
        </row>
        <row r="1156">
          <cell r="B1156" t="str">
            <v>PORCELANATO BEIGE 60 x 60 CM2</v>
          </cell>
        </row>
        <row r="1157">
          <cell r="B1157" t="str">
            <v>PISO PIZARRA NEGRA NATURAL DE 40x40 CM2</v>
          </cell>
        </row>
        <row r="1158">
          <cell r="B1158" t="str">
            <v>BALDOSA EN GRANO PULIDO TIPO 1 Y TIPO 2 (30X30)</v>
          </cell>
        </row>
        <row r="1159">
          <cell r="B1159" t="str">
            <v>ZOCALO EN GRANITO H=7.2CM</v>
          </cell>
        </row>
        <row r="1160">
          <cell r="B1160" t="str">
            <v>PISO CAUCHO TIPO EMEFLEX</v>
          </cell>
        </row>
        <row r="1161">
          <cell r="B1161" t="str">
            <v>BALDOSA EN GRANO PULIDO TIPO 1 Y TIPO 2 (30X30)</v>
          </cell>
        </row>
        <row r="1162">
          <cell r="B1162" t="str">
            <v>PLACA ROYAL VETA 20x40x4cm</v>
          </cell>
        </row>
        <row r="1163">
          <cell r="B1163" t="str">
            <v>PLACA ROYAL VETA 40x40x4cm</v>
          </cell>
        </row>
        <row r="1164">
          <cell r="B1164" t="str">
            <v>PLACA ROYAL VETA 40x60x4cm</v>
          </cell>
        </row>
        <row r="1165">
          <cell r="B1165" t="str">
            <v>SEÑAL DOBLE CARA PARA CICLORUTA PARAL 3m</v>
          </cell>
        </row>
        <row r="1166">
          <cell r="B1166" t="str">
            <v>SEÑAL DE TRANSITO GRUPO I (60x60cm) POSTE 3.5m</v>
          </cell>
        </row>
        <row r="1167">
          <cell r="B1167" t="str">
            <v>SEÑAL DE TRANSITO GRUPO I (75x75cm) POSTE 3.5m</v>
          </cell>
        </row>
        <row r="1168">
          <cell r="B1168" t="str">
            <v>SEÑAL DE TRANSITO GRUPO I (90x90cm) POSTE 3.5m</v>
          </cell>
        </row>
        <row r="1169">
          <cell r="B1169" t="str">
            <v>TACHON EN CONCRETO 0.4x0.15x0.08m</v>
          </cell>
        </row>
        <row r="1170">
          <cell r="B1170" t="str">
            <v>TACHA REFLECTIVA UNIDIRECCIONAL</v>
          </cell>
        </row>
        <row r="1171">
          <cell r="B1171" t="str">
            <v>LINEA TERMOPLASTICA CONT. A=0.12m (con Microesf.)</v>
          </cell>
        </row>
        <row r="1172">
          <cell r="B1172" t="str">
            <v>LINEA TERMOPLASTICA DISC. A=0.12m (con Microesf.)</v>
          </cell>
        </row>
        <row r="1173">
          <cell r="B1173" t="str">
            <v>LINEA TERMOPLASTICA CONT. A=0.15m (con Microesf.)</v>
          </cell>
        </row>
        <row r="1174">
          <cell r="B1174" t="str">
            <v>LINEA TERMOPLASTICA DISC. A=0.15m (con Microesf.)</v>
          </cell>
        </row>
        <row r="1175">
          <cell r="B1175" t="str">
            <v>PINTURA TERMOPLASTICA (Sum y Aplic. con Microesf.)</v>
          </cell>
        </row>
        <row r="1176">
          <cell r="B1176" t="str">
            <v>CINTA DE DEMARCACION Cal. 3 (ROLLO 500mx0.10m)</v>
          </cell>
        </row>
        <row r="1177">
          <cell r="B1177" t="str">
            <v>BARRERA RELLENABLE (1.45x0.45x0.55m) CON CINTA RET</v>
          </cell>
        </row>
        <row r="1178">
          <cell r="B1178" t="str">
            <v>BARRERA RELLENABLE (2.00x0.55x1.00m) CON CINTA RET</v>
          </cell>
        </row>
        <row r="1179">
          <cell r="B1179" t="str">
            <v>SEÑALIZACION TUBULAR COLOMBINA PLASTICA</v>
          </cell>
        </row>
        <row r="1180">
          <cell r="B1180" t="str">
            <v>CINTA DE SEÑALIZACION CAL 4 (ROLLO 500mx0.10m)</v>
          </cell>
        </row>
        <row r="1181">
          <cell r="B1181" t="str">
            <v>TELA VERDE DE CERRAMIENTO (2.10mx250)</v>
          </cell>
        </row>
        <row r="1182">
          <cell r="B1182" t="str">
            <v>POLISOMBRA 65% (1x7m) R-800 NEGRA</v>
          </cell>
        </row>
        <row r="1183">
          <cell r="B1183" t="str">
            <v>POLISOMBRA 47% (4x100m)</v>
          </cell>
        </row>
        <row r="1184">
          <cell r="B1184" t="str">
            <v>SEÑAL EN POLIETILENO ALVEOLAR PARE</v>
          </cell>
        </row>
        <row r="1185">
          <cell r="B1185" t="str">
            <v>CONOS H=1mt</v>
          </cell>
        </row>
        <row r="1186">
          <cell r="B1186" t="str">
            <v>ESTOPEROL 10 cm x 3 cm</v>
          </cell>
        </row>
        <row r="1187">
          <cell r="B1187" t="str">
            <v>PEGANTE EPOXICO DE DOS COMPONENTES</v>
          </cell>
        </row>
        <row r="1188">
          <cell r="B1188" t="str">
            <v>SEÑALETICA SITP 1-2 RUTAS H=3.75 INCL CENEFA</v>
          </cell>
        </row>
        <row r="1189">
          <cell r="B1189" t="str">
            <v>SEÑALETICA SITP 3-5 RUTAS H=3.75 INC CENEFA</v>
          </cell>
        </row>
        <row r="1190">
          <cell r="B1190" t="str">
            <v>SEÑALETICA SITP 6-8 RUTAS H=3.75 INCL CENEFA</v>
          </cell>
        </row>
        <row r="1191">
          <cell r="B1191" t="str">
            <v>SEÑALETICA SITP 9-11 RUTAS H=3.75 INCL CENEFA</v>
          </cell>
        </row>
        <row r="1192">
          <cell r="B1192" t="str">
            <v>SEÑALETICA SITP 12-20 RUTAS H=3.75 INCL CENEFA</v>
          </cell>
        </row>
        <row r="1193">
          <cell r="B1193" t="str">
            <v>SEÑALETICA SITP 1-2 RUTAS H=3.75 NO INCL CENEFA</v>
          </cell>
        </row>
        <row r="1194">
          <cell r="B1194" t="str">
            <v>SEÑALETICA SITP 3-5 RUTAS H=3.75 NO INCL CENEFA</v>
          </cell>
        </row>
        <row r="1195">
          <cell r="B1195" t="str">
            <v>SEÑALETICA SITP 6-8 RUTAS H=3.60 NO INCL CENEFA</v>
          </cell>
        </row>
        <row r="1196">
          <cell r="B1196" t="str">
            <v>SEÑALETICA SITP 9-11 RUTAS H=3.60 NO INCL CENEFA</v>
          </cell>
        </row>
        <row r="1197">
          <cell r="B1197" t="str">
            <v>SEÑALETICA SITP 12-20 RUTAS H=3.60 NO INCL CENEFA</v>
          </cell>
        </row>
        <row r="1198">
          <cell r="B1198" t="str">
            <v>SEÑALETICA SITP 1-2 RUTAS H=3.15 NO INCL CENEFA</v>
          </cell>
        </row>
        <row r="1199">
          <cell r="B1199" t="str">
            <v>SEÑALETICA SITP 3-5 RUTAS H=3.15 NO INCL CENEFA</v>
          </cell>
        </row>
        <row r="1200">
          <cell r="B1200" t="str">
            <v>SEÑAL BANDERA SITP (INCL ART. GRAFICAS) H=0.15MT</v>
          </cell>
        </row>
        <row r="1201">
          <cell r="B1201" t="str">
            <v>RETIRO SEÑAL VERTICAL BANDERA SITP</v>
          </cell>
        </row>
        <row r="1202">
          <cell r="B1202" t="str">
            <v>POSTE DE REFERENCIA SI-04</v>
          </cell>
        </row>
        <row r="1203">
          <cell r="B1203" t="str">
            <v>AFICHE TAMAÑO MEDIO PLIEGO A 4X0 TINTAS EN PROPALCOTE DE 115 GR.</v>
          </cell>
        </row>
        <row r="1204">
          <cell r="B1204" t="str">
            <v>PLEGABLES DE SOSTENIBILIDAD EN TRES CUERPOS TAMAÑO CARTA A 4X4 TINTAS EN PROPALCOTE.</v>
          </cell>
        </row>
        <row r="1205">
          <cell r="B1205" t="str">
            <v>VALLA DE 3.0 M X 6.0 M CON ESTRUCTURA METÁLICA</v>
          </cell>
        </row>
        <row r="1206">
          <cell r="B1206" t="str">
            <v>VOLANTES TAMAÑO CARTA POLICROMÍA DE 114 GR.</v>
          </cell>
        </row>
        <row r="1207">
          <cell r="B1207" t="str">
            <v>VOLANTES TAMAÑO 1/2 CARTA POLICROMÍA COTE DE 115 GR.</v>
          </cell>
        </row>
        <row r="1208">
          <cell r="B1208" t="str">
            <v>ALQUILER TUBO SEÑALIZADOR CON CINTA DE ALTA DENSIDAD</v>
          </cell>
        </row>
        <row r="1209">
          <cell r="B1209" t="str">
            <v>ALQUILER BARRERA PLÁSTICA RELLENABLE DE 2M X 0.55M X 1M CON CINTA REFLECTIVA</v>
          </cell>
        </row>
        <row r="1210">
          <cell r="B1210" t="str">
            <v>ALQUILER PALETA PARE-SIGA DE 45 CM REGLAMENTADA</v>
          </cell>
        </row>
        <row r="1211">
          <cell r="B1211" t="str">
            <v>TACHON PLASTICO O CAUCHO DE ALTA RESISTENCIA, COMO POLIPROPILENO DE ALTO IMPACTO CON ESTRUCTURA DE REFUERZO Y CON ELEMENTOS REFLECTIVOS DE ALTA EFICIENCIA. TIPO TRANSMILENIO L=40.5cm x 15cm x 8.5cm</v>
          </cell>
        </row>
        <row r="1212">
          <cell r="B1212" t="str">
            <v>SUMINISTRO E INSTALACION DE BARANDAS EN ACERO INOXIDABLE VAGON (BARANDAS INTERNAS EN ACERO INOXIDABLE H= 0.80m L= 4.0m)</v>
          </cell>
        </row>
        <row r="1213">
          <cell r="B1213" t="str">
            <v>SUMINISTRO E INSTALACIÓN DE CABINA PARA PAGO. INCLUYE VENTANAS PUNTO DE PAGO (VENTANA FIJA MONTANTE Y VIDRIO TEMPLADO DE 6mm V-2 CUERPO DE 1.0mx0.36m); MESON EN ACERO DE 0.43mx2.56m, CAL. 18  4"x8" SATINADO. SOLDADURA PARA ACERO INOXIDABLE</v>
          </cell>
        </row>
        <row r="1214">
          <cell r="B1214" t="str">
            <v>SUMINISTRO E INSTALACION DE PANEL EN LAMINA DE ACERO INOXIDABLE CAL.18 MURO ANCHO</v>
          </cell>
        </row>
        <row r="1215">
          <cell r="B1215" t="str">
            <v>SUMINISTRO E INSTALACION DE BARANDAS EXTERNAS PARA PUNTO DE PAGO EN TUBO PASAMANO REDONDO 2" EN ACERO INOXIDABLE CAL.16</v>
          </cell>
        </row>
        <row r="1216">
          <cell r="B1216" t="str">
            <v>SUMINISTRO Y APLICACION PARA DEMARCACION DE FLECHA MIXTA DE GIRO/FRONTAL EN PINTURA TERMOPLASTICA. NORMATIVA INVIAS</v>
          </cell>
        </row>
        <row r="1217">
          <cell r="B1217" t="str">
            <v>DEMARCACION LINEA DE CEDA EL PASO DISCONTINUA DE 0.8mt ESPACIADO 0.4mt, E=2.3mm EN PINTURA TERMOPLASTICA, INCLUYE SUMINISTRO Y APLICACION CON EQUIPO, INCLUYE MICROESFERAS</v>
          </cell>
        </row>
        <row r="1218">
          <cell r="B1218" t="str">
            <v>DEMARCACION LINEA CARRIL A=0.12mt L=3.0 SEPARCION =5.0mt E=2.3mm, EN PINTURA TERMOPLATICA. INCLUYE SUMINISTRO Y APLICACION CON EQUIPO. INCLUYE MICROESFERAS</v>
          </cell>
        </row>
        <row r="1219">
          <cell r="B1219" t="str">
            <v>SUMINISTRO E INSTALACION DE TOTEM H=12mt, SUMINISTRO DE MATERIALES, FABRICACION, TRANSPORTE INTALACION DE ESTRUCTURA DE TOTEM SEGUN PLANOS DE DISEÑO, INCLUYE TODOS LOS ACABADOS, LOGOS Y MAPA, SIN RELOJ PARA EXTERIORES DE DOBLE CARA, CONSOLA DE CONTRO</v>
          </cell>
        </row>
        <row r="1220">
          <cell r="B1220" t="str">
            <v>BOYA PLASTICA DE 20 x 20 x 9 cm DE ALTURA</v>
          </cell>
        </row>
        <row r="1221">
          <cell r="B1221" t="str">
            <v>HITO DE 75cm DE ALTURA Y 8cm DE DIAMETRO CON REFLECTIVOS DE COLOR AMARILLO</v>
          </cell>
        </row>
        <row r="1222">
          <cell r="B1222" t="str">
            <v>BORRADO SEÑALIZACIÓN VIAL TIPO FRESADO CON MÁQUINA BERTELLI O SIMILAR</v>
          </cell>
        </row>
        <row r="1223">
          <cell r="B1223" t="str">
            <v>BORRADO SEÑALIZACIÓN VIAL TIPO FRESADO CON MÁQUINA BERTELLI O SIMILAR</v>
          </cell>
        </row>
        <row r="1224">
          <cell r="B1224" t="str">
            <v>CINTA REFLECTIVA TIPO IV (ALTA DENSIDAD)</v>
          </cell>
        </row>
        <row r="1225">
          <cell r="B1225" t="str">
            <v>REFLECTIVO AMARILLO LIMÓN TIPO VIII-XI</v>
          </cell>
        </row>
        <row r="1226">
          <cell r="B1226" t="str">
            <v>REFLECTIVO TIPO 1 (Grado Ingenieria)</v>
          </cell>
        </row>
        <row r="1227">
          <cell r="B1227" t="str">
            <v>CANASTILLA PARA SEÑAL DE CICLORUTA</v>
          </cell>
        </row>
        <row r="1228">
          <cell r="B1228" t="str">
            <v>TACHA REFLECTIVA BIDIRECCIONAL</v>
          </cell>
        </row>
        <row r="1229">
          <cell r="B1229" t="str">
            <v>RESALTO EN CAUCHO DE L=1m, ANCHO 30cm, ALTO 4.5cm (INCLUYE PERNOS)</v>
          </cell>
        </row>
        <row r="1230">
          <cell r="B1230" t="str">
            <v>BLOQUE CANALIZADOR AMARILLO - SEPARADOR TIPO TRANSMILENIO</v>
          </cell>
        </row>
        <row r="1231">
          <cell r="B1231" t="str">
            <v>PINTURA ACRÍLICA BASE AGUA PARA DEMARCACION</v>
          </cell>
        </row>
        <row r="1232">
          <cell r="B1232" t="str">
            <v>MICROESFERAS REFLECTIVAS</v>
          </cell>
        </row>
        <row r="1233">
          <cell r="B1233" t="str">
            <v>ESMALTE URETANO GRIS (COMPONENTE A)</v>
          </cell>
        </row>
        <row r="1234">
          <cell r="B1234" t="str">
            <v>CATALIZADOR PARA ESMALTE URETANO (COMPONENTE B)</v>
          </cell>
        </row>
        <row r="1235">
          <cell r="B1235" t="str">
            <v>PINTURA DE ESMALTE</v>
          </cell>
        </row>
        <row r="1236">
          <cell r="B1236" t="str">
            <v>ESMALTE ALQUIDICO</v>
          </cell>
        </row>
        <row r="1237">
          <cell r="B1237" t="str">
            <v>PINTURA EN VINILO PARA PUENTE PEATONAL</v>
          </cell>
        </row>
        <row r="1238">
          <cell r="B1238" t="str">
            <v>PINTURA ACRÍLICA BASE AGUA (e= 15 mils. INCLUYE SUMINISTRO Y APLICACIÓN CON EQUIPO. INCLUYE MICROESFERAS).</v>
          </cell>
        </row>
        <row r="1239">
          <cell r="B1239" t="str">
            <v>ESTUCO PLASTICO Y ACRILICO PARA INTERIOR /EXTERIOR</v>
          </cell>
        </row>
        <row r="1240">
          <cell r="B1240" t="str">
            <v>PINTURA BASE AGUA PARA USO EXTERIOR</v>
          </cell>
        </row>
        <row r="1241">
          <cell r="B1241" t="str">
            <v>PINTURA PARA ALUMINIO</v>
          </cell>
        </row>
        <row r="1242">
          <cell r="B1242" t="str">
            <v>PINTURA EPOXICA</v>
          </cell>
        </row>
        <row r="1243">
          <cell r="B1243" t="str">
            <v>ANTICORROSIVO CROMATO DE ZINC</v>
          </cell>
        </row>
        <row r="1244">
          <cell r="B1244" t="str">
            <v>SUMINISTRO E INSTALACION DE VINILO ADHESIVO SOBRE LAMINA DE ALUMINIO PARA RUTEROS VALLA, "SALIDA GRACIAS", "SALIDA", "OTROS DESTINOS" (185Ccm x 31.6cm) SEGUN MANUAL DE IMAGEN DE TRANSMILENIO</v>
          </cell>
        </row>
        <row r="1245">
          <cell r="B1245" t="str">
            <v>SUMINISTRO E INSTALACION DE VINILO ADHESIVO SOBRE LAMINA DE ALUMINIO PARA "SALIDAS LATERALES" (275cm x 31.6cm) SEGUN MANUAL DE IMAGEN DE TRANSMILENIO S.A.</v>
          </cell>
        </row>
        <row r="1246">
          <cell r="B1246" t="str">
            <v>SUMINISTRO E INSTALACION DE VINILO ADHESIVO SOBRE LAMINA DE ALUMINIO PARA "ENTRADA PRINCIPAL, ENTRADA DE VAGON, SALIDA DE VAGON" (405cm x 31.6cm) SEGUN MANUAL DE IMAGEN DE TRANSMILENIO S.A.</v>
          </cell>
        </row>
        <row r="1247">
          <cell r="B1247" t="str">
            <v>SUMINISTRO E INSTALACION DE FRANJA EN ADHESIVO VINILICO ESMERILADO EFECTO STAND BLASTED FROSTED CRYSTAL, GARANTIA DE 5 AÑOS AL EXTERIOR. SEGUN MANUAL DE IMAGEN DE TRANSMILENIO S.A.</v>
          </cell>
        </row>
        <row r="1248">
          <cell r="B1248" t="str">
            <v>SUMINISTRO E INSTALACION DE FRANJA EN VINILO CON ADHESIVO EN VINILO ALTO 6cm, GARANTIA DE 5 AÑOS AL EXTERIOR SEGUN COLOR. SEGUN MANUAL DE IMAGEN DE TRANSMILENIO S.A.</v>
          </cell>
        </row>
        <row r="1249">
          <cell r="B1249" t="str">
            <v>SUMINISTRO E INSTALACION DE FRANJA EN VINILO CON ADHESIVO EN VINILO ALTO 3cm, GARANTIA DE 5 AÑOS AL EXTERIOR SEGUN COLOR. SEGUN MANUAL DE IMAGEN DE TRANSMILENIO S.A.</v>
          </cell>
        </row>
        <row r="1250">
          <cell r="B1250" t="str">
            <v>SUMINISTRO E INSTALACION DE LOGO DE ALCALDIA O TRANSMILENIO EN ADHESIVO VINILICO ESMERILADO EFECTO SAND BLASTED FROSTED CRYSTAL, ALTO 50cm LARGO 50cm, GARANTIA DE 5 AÑOS AL EXTERIOR. SEGUN MANUAL DE IMAGEN DE TRANSMILENIO S.A.</v>
          </cell>
        </row>
        <row r="1251">
          <cell r="B1251" t="str">
            <v>SUMINISTRO E INSTALACION DE SEÑAL DISCAPACITOS EN VINILO CON ADHESIVO EN VINILO FUNDIDO, ALTO 20cm LARGO 20cm, GARANTIA DE 5 AÑOS AL EXTERIOR. SEGUN MANUAL DE IMAGEN DE TRANSMILENIO S.A.</v>
          </cell>
        </row>
        <row r="1252">
          <cell r="B1252" t="str">
            <v>SUMINISTRO E INSTALACION DE LETREROS PUERTA PREFERENCIAL NIÑOS DISCAPACITADOS, ANCIANOS, EMBARAZADAS,  EN ADHESIVO VINILICO CON ADHESIVOS EN VINILO FUNDIDO, COLOR, DOS TAMAÑOS, GARANTIA DE 5 AÑOS AL EXTERIOR. SEGUN MANUAL DE IMAGEN DE TRANSMILENIO S.</v>
          </cell>
        </row>
        <row r="1253">
          <cell r="B1253" t="str">
            <v>SUMINISTRO Y APLICACION DE PINTURA DE TRAFICO ESPESOR SECO 4mils PARA SEÑALIZACION DE PISO EN PUERTA CORREDIZA SENCILLA. SEGUN MANUAL DE IMAGEN DE TRANSMILENIO S.A.</v>
          </cell>
        </row>
        <row r="1254">
          <cell r="B1254" t="str">
            <v>SUMINISTRO Y APLICACION DE PINTURA DE TRAFICO ESPESOR SECO 4mils PARA SEÑALIZACION DE PISO EN PUERTA CORREDIZA TELESCOPICA. SEGUN MANUAL DE IMAGEN DE TRANSMILENIO S.A.</v>
          </cell>
        </row>
        <row r="1255">
          <cell r="B1255" t="str">
            <v>SUMINISTRO E INSTALACION DE SEÑAL TIPO DE VAGON EN LAMINA, RECUBRIMIENTO POR AMBAS CARAS EN PELICULA REFLECTIVA GRADO INGENIERIA AZUL PARA EL FONDO Y BLANCO PARA NUMERO O LETRA. SEGUN MANUAL DE IMAGEN TRANSMILENIO S.A. INCLUYE ELEMENTOS DE FIJACION</v>
          </cell>
        </row>
        <row r="1256">
          <cell r="B1256" t="str">
            <v>SUMINISTRO E INSTALACION DE SEÑAL TIPO DE FRECUENCIA EN LAMINA, RECUBRIMIENTO POR AMBAS CARAS  EN PELICULA REFLECTIVA GRADO INGENIERIA AZUL PARA EL FONDO  Y BLANCO PARA NUMERO O LETRA. SEGUN MANUAL DE IMAGEN DE TRANSMILENIO S.A. INCLUYE ELEMENTOS DE</v>
          </cell>
        </row>
        <row r="1257">
          <cell r="B1257" t="str">
            <v>SUMINISTRO E INSTALACION DE BANDERA Y ANGULO PORTABANDERA. SEGUN MANUAL DE IMAGEN TRANSMILENIO S.A. INCLUYE ELEMENTOS DE FIJACION</v>
          </cell>
        </row>
        <row r="1258">
          <cell r="B1258" t="str">
            <v>SUMINISTRO E INSTALACION DE SEÑAL DE ALINEACION BUS. SEGUN MANUAL DE IMAGEN  DE TRANSMILENIO S.A. INCLUYE ELEMENTOS DE FIJACION</v>
          </cell>
        </row>
        <row r="1259">
          <cell r="B1259" t="str">
            <v>SUMINISTRO E INSTALACION DE RUTEROS VALLAS EN VINILO CON ADHESIVOS EN VINILO FUNDIDO SOBRE PS CALIBRE 80. SEGUN MANUAL DE IMAGEN DE TRANSMILENIO S.A.</v>
          </cell>
        </row>
        <row r="1260">
          <cell r="B1260" t="str">
            <v>SUMINISTRO E INSTALACION DE RUTEROS MONTANTES EN VINILO CON ADHESIVOS EN VINILO FUNDIDO SOBRE IMPRESION DIGITAL SOBRE PS CALIBRE 80. SEGUN MANUAL DE IMAGEN DE TRANSMILENIO S.A.</v>
          </cell>
        </row>
        <row r="1261">
          <cell r="B1261" t="str">
            <v>SUMINISTRO E INSTALACION DE RUTERO MONTANTE RUTA FACIL EN VINILO FUNDIDO 32cm x 16cm. SEGUN MANUAL DE IMAGEN DE TRANSMILENIO S.A.</v>
          </cell>
        </row>
        <row r="1262">
          <cell r="B1262" t="str">
            <v>SUMINISTRO E INSTALACION DE RUTEROS MONTANTES SERVICIOS Y HORARIOS + INFORMATIVO+RIELES. SEGUN MANUAL DE IMAGEN DE TRANSMILENIO S.A.</v>
          </cell>
        </row>
        <row r="1263">
          <cell r="B1263" t="str">
            <v>TERMOPLASTICO</v>
          </cell>
        </row>
        <row r="1264">
          <cell r="B1264" t="str">
            <v>PLASTICO EN FRIO (INCLUYE CATALIZADOR)</v>
          </cell>
        </row>
        <row r="1265">
          <cell r="B1265" t="str">
            <v>PINTURA DE TRÁFICO Y/O IMPRIMANTE NEGRO</v>
          </cell>
        </row>
        <row r="1266">
          <cell r="B1266" t="str">
            <v>PINTURA BASE AGUA</v>
          </cell>
        </row>
        <row r="1267">
          <cell r="B1267" t="str">
            <v>PINTURA EN ACEITE</v>
          </cell>
        </row>
        <row r="1268">
          <cell r="B1268" t="str">
            <v>PINTURA EN VINILO TIPO 1</v>
          </cell>
        </row>
        <row r="1269">
          <cell r="B1269" t="str">
            <v>PINTURA ACRÍLICA BASE SOLVENTE AMARILLO / BLANCO PARA DEMARCACION - PINTUTRAFICO</v>
          </cell>
        </row>
        <row r="1270">
          <cell r="B1270" t="str">
            <v>PINTURA ACRÍLICA BASE SOLVENTE NEGRO PARA DEMARCACION - PINTUTRAFICO</v>
          </cell>
        </row>
        <row r="1271">
          <cell r="B1271" t="str">
            <v>PINTURA ACRÍLICA BASE SOLVENTE AZUL / ROJO PARA DEMARCACION - PINTUTRAFICO</v>
          </cell>
        </row>
        <row r="1272">
          <cell r="B1272" t="str">
            <v>IMPRIMANTE NEGRO MATE - ACRILICO BASE SOLVENTE - PINTUTRAFICO</v>
          </cell>
        </row>
        <row r="1273">
          <cell r="B1273" t="str">
            <v>PINTURA ACRÍLICA BASE SOLVENTE AMARILLO / BLANCO PARA DEMARCACION - TERTRAFICO</v>
          </cell>
        </row>
        <row r="1274">
          <cell r="B1274" t="str">
            <v>ANTICORROSIVO PHCL</v>
          </cell>
        </row>
        <row r="1275">
          <cell r="B1275" t="str">
            <v>DISOLVENTE THINER</v>
          </cell>
        </row>
        <row r="1276">
          <cell r="B1276" t="str">
            <v>PINTURA BASE ACEITE PINTULUX BLANCO</v>
          </cell>
        </row>
        <row r="1277">
          <cell r="B1277" t="str">
            <v>PINTURA ANTICORROSIVA GRIS C/CATALIZADOR</v>
          </cell>
        </row>
        <row r="1278">
          <cell r="B1278" t="str">
            <v>MASILLA SUPERMATICO 5 GALONES</v>
          </cell>
        </row>
        <row r="1279">
          <cell r="B1279" t="str">
            <v>POLIURETANO GRIS CON ACTIVADOR</v>
          </cell>
        </row>
        <row r="1280">
          <cell r="B1280" t="str">
            <v>PINTURA PINTUCOAT ALUMINIO C/CATALIZADOR</v>
          </cell>
        </row>
        <row r="1281">
          <cell r="B1281" t="str">
            <v>A.C.P.M.</v>
          </cell>
        </row>
        <row r="1282">
          <cell r="B1282" t="str">
            <v>GASOLINA CORRIENTE</v>
          </cell>
        </row>
        <row r="1283">
          <cell r="B1283" t="str">
            <v>PLANCHON EN ORDINARIO 2.90 X 0.18 X 0.04</v>
          </cell>
        </row>
        <row r="1284">
          <cell r="B1284" t="str">
            <v>PLANCHON EN ORDINARIO 3.90 X 0.18 X 0.04</v>
          </cell>
        </row>
        <row r="1285">
          <cell r="B1285" t="str">
            <v>PLANCHON EN ORDINARIO 4.90 X 0.18 X 0.04</v>
          </cell>
        </row>
        <row r="1286">
          <cell r="B1286" t="str">
            <v>PLANCHON EN ORDINARIO 5.90 X 0.18 X 0.04</v>
          </cell>
        </row>
        <row r="1287">
          <cell r="B1287" t="str">
            <v>REPISA EN ORDINARIO 2.90 X 0.08 X 0.04</v>
          </cell>
        </row>
        <row r="1288">
          <cell r="B1288" t="str">
            <v>REPISA EN ORDINARIO 3.90 X 0.08 X 0.04</v>
          </cell>
        </row>
        <row r="1289">
          <cell r="B1289" t="str">
            <v>REPISA EN ORDINARIO 4.90 X 0.08 X 0.04</v>
          </cell>
        </row>
        <row r="1290">
          <cell r="B1290" t="str">
            <v>REPISA EN ORDINARIO 5.90 X 0.08 X 0.04</v>
          </cell>
        </row>
        <row r="1291">
          <cell r="B1291" t="str">
            <v>DURMIENTE EN ORDINARIO 2.90 X 0.04 X 0.04</v>
          </cell>
        </row>
        <row r="1292">
          <cell r="B1292" t="str">
            <v>DURMIENTE EN ORDINARIO 3.90 X 0.04 X 0.04</v>
          </cell>
        </row>
        <row r="1293">
          <cell r="B1293" t="str">
            <v>CERCO EN ORDINARIO 2.90 X 0.08 X 0.08</v>
          </cell>
        </row>
        <row r="1294">
          <cell r="B1294" t="str">
            <v>CERCO EN ORDINARIO 3.90 X 0.08 X 0.08</v>
          </cell>
        </row>
        <row r="1295">
          <cell r="B1295" t="str">
            <v>CERCO EN ORDINARIO 4.90 X 0.08 X 0.08</v>
          </cell>
        </row>
        <row r="1296">
          <cell r="B1296" t="str">
            <v>CERCO EN ORDINARIO 5.90 X 0.08 X 0.08</v>
          </cell>
        </row>
        <row r="1297">
          <cell r="B1297" t="str">
            <v>TABLA BURRA EN ORDINARIO 2.90 X 0.28 X 0.025</v>
          </cell>
        </row>
        <row r="1298">
          <cell r="B1298" t="str">
            <v>TABLA BURRA EN ORDINARIO 2.90 X 0.23 X 0.025</v>
          </cell>
        </row>
        <row r="1299">
          <cell r="B1299" t="str">
            <v>TABLA BURRA EN ORDINARIO 2.90 X 0.18 X 0.025</v>
          </cell>
        </row>
        <row r="1300">
          <cell r="B1300" t="str">
            <v>TABLA BURRA EN ORDINARIO 2.90 X 0.13 X 0.025</v>
          </cell>
        </row>
        <row r="1301">
          <cell r="B1301" t="str">
            <v>TABLA CHAPA EN ORDINARIO 2.90 X 0.28 X 0.02</v>
          </cell>
        </row>
        <row r="1302">
          <cell r="B1302" t="str">
            <v>TABLA CHAPA EN ORDINARIO 2.90 X 0.23 X 0.02</v>
          </cell>
        </row>
        <row r="1303">
          <cell r="B1303" t="str">
            <v>TABLA CHAPA EN ORDINARIO 2.90 X 0.18 X 0.02</v>
          </cell>
        </row>
        <row r="1304">
          <cell r="B1304" t="str">
            <v>TABLA CHAPA EN ORDINARIO 2.90 X 0.13 X 0.02</v>
          </cell>
        </row>
        <row r="1305">
          <cell r="B1305" t="str">
            <v>CAMILLA EN ORDINARIO 1.40 X 0.70</v>
          </cell>
        </row>
        <row r="1306">
          <cell r="B1306" t="str">
            <v>LISTON EN ORDINARIO 3.00 X 0.10 X 0.018</v>
          </cell>
        </row>
        <row r="1307">
          <cell r="B1307" t="str">
            <v>LIMATON 3.00 M</v>
          </cell>
        </row>
        <row r="1308">
          <cell r="B1308" t="str">
            <v>LIMATON 4.00 M</v>
          </cell>
        </row>
        <row r="1309">
          <cell r="B1309" t="str">
            <v>LIMATON 5.00 M</v>
          </cell>
        </row>
        <row r="1310">
          <cell r="B1310" t="str">
            <v>LIMATON 6.00 M</v>
          </cell>
        </row>
        <row r="1311">
          <cell r="B1311" t="str">
            <v>LIMATON 7.00 M</v>
          </cell>
        </row>
        <row r="1312">
          <cell r="B1312" t="str">
            <v>LIMATON 8.00 M</v>
          </cell>
        </row>
        <row r="1313">
          <cell r="B1313" t="str">
            <v>VARA DE CORREDOR 3.0 M</v>
          </cell>
        </row>
        <row r="1314">
          <cell r="B1314" t="str">
            <v>VARA DE CORREDOR 4.0 M</v>
          </cell>
        </row>
        <row r="1315">
          <cell r="B1315" t="str">
            <v>VARA DE CORREDOR 5.0 M</v>
          </cell>
        </row>
        <row r="1316">
          <cell r="B1316" t="str">
            <v>VARA DE CORREDOR 6.0 M</v>
          </cell>
        </row>
        <row r="1317">
          <cell r="B1317" t="str">
            <v>VARA DE CORREDOR 7.0 M</v>
          </cell>
        </row>
        <row r="1318">
          <cell r="B1318" t="str">
            <v>VARA DE CLAVO 3.00 M</v>
          </cell>
        </row>
        <row r="1319">
          <cell r="B1319" t="str">
            <v>VARA DE CLAVO 6.00 M</v>
          </cell>
        </row>
        <row r="1320">
          <cell r="B1320" t="str">
            <v>POSTE ROLLIZO</v>
          </cell>
        </row>
        <row r="1321">
          <cell r="B1321" t="str">
            <v>VARA DE 3cmX3cm</v>
          </cell>
        </row>
        <row r="1322">
          <cell r="B1322" t="str">
            <v>CASETÓN EN MADERA NO RECUPERABLE</v>
          </cell>
        </row>
        <row r="1323">
          <cell r="B1323" t="str">
            <v>LAMINA DE MADERA EN MADECO DE 30MM</v>
          </cell>
        </row>
        <row r="1324">
          <cell r="B1324" t="str">
            <v>DECK HOLLOW 1.20</v>
          </cell>
        </row>
        <row r="1325">
          <cell r="B1325" t="str">
            <v>CLIPS DECK</v>
          </cell>
        </row>
        <row r="1326">
          <cell r="B1326" t="str">
            <v>DURMIENTES</v>
          </cell>
        </row>
        <row r="1327">
          <cell r="B1327" t="str">
            <v>FORMALETA METALICA SARDINEL (ML)</v>
          </cell>
        </row>
        <row r="1328">
          <cell r="B1328" t="str">
            <v>FORMALETA PARAL CORTO-CAMILLA MET. 0.73x0.4m (M2)</v>
          </cell>
        </row>
        <row r="1329">
          <cell r="B1329" t="str">
            <v>FORMALETA MADERA PARA TAPAS-CAJAS Y CAMARAS</v>
          </cell>
        </row>
        <row r="1330">
          <cell r="B1330" t="str">
            <v>FORMALETA MADERA SUMIDEROS</v>
          </cell>
        </row>
        <row r="1331">
          <cell r="B1331" t="str">
            <v>CAMILLA EN MADERA NUEVA 0.70 x 1.4MT</v>
          </cell>
        </row>
        <row r="1332">
          <cell r="B1332" t="str">
            <v>ANDAMIO TUBULAR</v>
          </cell>
        </row>
        <row r="1333">
          <cell r="B1333" t="str">
            <v>RUEDAS PARA ANDAMIO</v>
          </cell>
        </row>
        <row r="1334">
          <cell r="B1334" t="str">
            <v>PLANCHON PARA ANDAMIO</v>
          </cell>
        </row>
        <row r="1335">
          <cell r="B1335" t="str">
            <v>ANDAMIO TUBULAR DE 1.50m (6 SECCIONES)</v>
          </cell>
        </row>
        <row r="1336">
          <cell r="B1336" t="str">
            <v>FORMALETA PARA CONCRETOS</v>
          </cell>
        </row>
        <row r="1337">
          <cell r="B1337" t="str">
            <v>FORMALETA COLUMNAS INCL. ACCESORIOS</v>
          </cell>
        </row>
        <row r="1338">
          <cell r="B1338" t="str">
            <v>FORMALETA ENTREPISO</v>
          </cell>
        </row>
        <row r="1339">
          <cell r="B1339" t="str">
            <v>FORMALETA METÁLICA (CONCRETO HIDRÁULICO)</v>
          </cell>
        </row>
        <row r="1340">
          <cell r="B1340" t="str">
            <v>PARAL B6X2.44 CAL 26</v>
          </cell>
        </row>
        <row r="1341">
          <cell r="B1341" t="str">
            <v>ALAMBRE RECOCIDO No.18</v>
          </cell>
        </row>
        <row r="1342">
          <cell r="B1342" t="str">
            <v>PUNTILLA</v>
          </cell>
        </row>
        <row r="1343">
          <cell r="B1343" t="str">
            <v>AGUA</v>
          </cell>
        </row>
        <row r="1344">
          <cell r="B1344" t="str">
            <v>CENIZA</v>
          </cell>
        </row>
        <row r="1345">
          <cell r="B1345" t="str">
            <v>DISCO DIAMANTADO ASFALTO-CONCRETO 350mm</v>
          </cell>
        </row>
        <row r="1346">
          <cell r="B1346" t="str">
            <v>PLASTICO NEGRO CALIBRE 6</v>
          </cell>
        </row>
        <row r="1347">
          <cell r="B1347" t="str">
            <v>BOLSA DE LONA</v>
          </cell>
        </row>
        <row r="1348">
          <cell r="B1348" t="str">
            <v>ALQUILER BAÑO TIPO FLUSHING</v>
          </cell>
        </row>
        <row r="1349">
          <cell r="B1349" t="str">
            <v>EXTINTOR x 5LB</v>
          </cell>
        </row>
        <row r="1350">
          <cell r="B1350" t="str">
            <v>BOTIQUIN</v>
          </cell>
        </row>
        <row r="1351">
          <cell r="B1351" t="str">
            <v>ALQUILER DE BAÑO TIPO LUXURY</v>
          </cell>
        </row>
        <row r="1352">
          <cell r="B1352" t="str">
            <v>TUERCA HEXAGONAL 1/2"</v>
          </cell>
        </row>
        <row r="1353">
          <cell r="B1353" t="str">
            <v>ARANDELA DE PRECISION</v>
          </cell>
        </row>
        <row r="1354">
          <cell r="B1354" t="str">
            <v>ARANDELA PLANA</v>
          </cell>
        </row>
        <row r="1355">
          <cell r="B1355" t="str">
            <v>ROSCADO PARA VARILLA 1/2"</v>
          </cell>
        </row>
        <row r="1356">
          <cell r="B1356" t="str">
            <v>DISCO DE CORTE METAL 7 X 1/8"</v>
          </cell>
        </row>
        <row r="1357">
          <cell r="B1357" t="str">
            <v>DISCO ABRASIVO DESGASTE METAL 7 X 1/4"</v>
          </cell>
        </row>
        <row r="1358">
          <cell r="B1358" t="str">
            <v>PISO EN ALUMINIO</v>
          </cell>
        </row>
        <row r="1359">
          <cell r="B1359" t="str">
            <v>TORNILLO EN ALUMINIO AUTOPERFORANTE</v>
          </cell>
        </row>
        <row r="1360">
          <cell r="B1360" t="str">
            <v>NEOPRENO</v>
          </cell>
        </row>
        <row r="1361">
          <cell r="B1361" t="str">
            <v>PISO EN PANELES PREFABRICADOS EN CONCRETO REFORZADO</v>
          </cell>
        </row>
        <row r="1362">
          <cell r="B1362" t="str">
            <v>PALA PUNTA REDONDA No2 CON CABO DE MADERA</v>
          </cell>
        </row>
        <row r="1363">
          <cell r="B1363" t="str">
            <v>CEPILLO INDUSTRIAL DE NYLON CON CABO DE 35CM A 42CM X 9CM X 17CM</v>
          </cell>
        </row>
        <row r="1364">
          <cell r="B1364" t="str">
            <v>CARRETILLA  RUEDA NEUMATICA PLATON METALICO CAPACIDAD CINCO PIES CUBICOS MANGO MADERA TIPO BUGGY</v>
          </cell>
        </row>
        <row r="1365">
          <cell r="B1365" t="str">
            <v>BARRA DE 18LB CON PUNTA Y PALA 150CM X 10CM</v>
          </cell>
        </row>
        <row r="1366">
          <cell r="B1366" t="str">
            <v>SERRUCHO DE 20" DIENTE ENDURECIDO</v>
          </cell>
        </row>
        <row r="1367">
          <cell r="B1367" t="str">
            <v>MARTILLO DE BOLA DE 2LB</v>
          </cell>
        </row>
        <row r="1368">
          <cell r="B1368" t="str">
            <v>PLASTICO POLIETILENO NEGRO DE 4MT A 8MT X 5MT CALIBRE 6</v>
          </cell>
        </row>
        <row r="1369">
          <cell r="B1369" t="str">
            <v>BOTIQUIN PRIMEROS AUXILIOS CON MEDICAMENTOS DE 22CM X 27CM</v>
          </cell>
        </row>
        <row r="1370">
          <cell r="B1370" t="str">
            <v>CAMILLA MADERA PRIMEROS AUXILIOS INMOVILIZADOR CABEZA</v>
          </cell>
        </row>
        <row r="1371">
          <cell r="B1371" t="str">
            <v>EXTINTOR POLVO QUIMICO SECO DE 20LB TIPO ABC METALICO CON GANCHO Y AVISO</v>
          </cell>
        </row>
        <row r="1372">
          <cell r="B1372" t="str">
            <v>BOTA CUERO LISA AMARILLA DIELECTRICA CON PUNTERA DE ACERO 14000 VOLTIOS</v>
          </cell>
        </row>
        <row r="1373">
          <cell r="B1373" t="str">
            <v>BOTA CUERO LISA NEGRA SEGURIDAD PUNTERA DE ACERO</v>
          </cell>
        </row>
        <row r="1374">
          <cell r="B1374" t="str">
            <v>BOTA CAUCHO ARGYLL SUPER SAFETY CINTA AMARILLA PUNTERA Y PLANTILLA EN ACERO</v>
          </cell>
        </row>
        <row r="1375">
          <cell r="B1375" t="str">
            <v>PROTECTOR AUDITIVO TIPO TAPON ESPUMA PILURETANO 33NRR DESECHABLE SIN CORDON</v>
          </cell>
        </row>
        <row r="1376">
          <cell r="B1376" t="str">
            <v>MASCARILLA DESECHABLE CONTRA POLVOS Y PARTICULAS NO TOXICAS</v>
          </cell>
        </row>
        <row r="1377">
          <cell r="B1377" t="str">
            <v>MASCARILLA DESECHABLE CON VALVULA CONTRA POLVO Y PARTICULAS NO TOXICAS</v>
          </cell>
        </row>
        <row r="1378">
          <cell r="B1378" t="str">
            <v>PROTECTOR AUDITIVO TIPO TAPON INSERCION EN SILICONA CON CORDEL EN ESTUCHE 25DB</v>
          </cell>
        </row>
        <row r="1379">
          <cell r="B1379" t="str">
            <v>RESPIRADOR DOBLE FILTO CONTRA POLVO</v>
          </cell>
        </row>
        <row r="1380">
          <cell r="B1380" t="str">
            <v>FILTRO CONTRA POLVO PARA RESPIRADOR 9018 90181 90182 9016 90192</v>
          </cell>
        </row>
        <row r="1381">
          <cell r="B1381" t="str">
            <v>CARTUCHO VAPORES ORGANICOS</v>
          </cell>
        </row>
        <row r="1382">
          <cell r="B1382" t="str">
            <v>CASCO DE SEGURIDAD BLANCO VERSATILES DIELECTRICO EN POLIPROPILENO CON SISTEMA DE AJUSTE RATCHET 4 AP</v>
          </cell>
        </row>
        <row r="1383">
          <cell r="B1383" t="str">
            <v>BARBUQUEJO EN REATA CON MENTONERA PARA 10096A 10095 10091 CON TRES APOYO PARA CASCO</v>
          </cell>
        </row>
        <row r="1384">
          <cell r="B1384" t="str">
            <v>ANTEOJO LENTE CLARO ENVOLVENTE POLICARBONATO ANTIEMPAÑANTE</v>
          </cell>
        </row>
        <row r="1385">
          <cell r="B1385" t="str">
            <v>PROTECTOR AUDITIVO TIPO COPA PARA ADAPTAR A CASCO NRR 21DB PELTOR</v>
          </cell>
        </row>
        <row r="1386">
          <cell r="B1386" t="str">
            <v>CARETA PARA SOLDAR INTELIGENTE AUTOMATICA CON LENTE FOTOSENSIBLE</v>
          </cell>
        </row>
        <row r="1387">
          <cell r="B1387" t="str">
            <v>ARNES MULTIPROPOSITO CON ESLINGA - 4 ANILLOS - PARA RESTRICCION Y DETENCION DE CAIDAS CON PUNTO FIJO</v>
          </cell>
        </row>
        <row r="1388">
          <cell r="B1388" t="str">
            <v>ESLINGA SEGURIDAD CINTA DE NYLON EN Y CON AMORTIGUADOR Y 2 MOSQUETONES GRANDES</v>
          </cell>
        </row>
        <row r="1389">
          <cell r="B1389" t="str">
            <v>IMPERMEABLE INDUSTRIAL PVC CON CAPUCHA EN NYLON TALLA L</v>
          </cell>
        </row>
        <row r="1390">
          <cell r="B1390" t="str">
            <v>OVEROL IMPERMEABLE INDUSTRIAL AMARILLO 2 PIEZAS CON CAPUCHA</v>
          </cell>
        </row>
        <row r="1391">
          <cell r="B1391" t="str">
            <v>OVEROL EN DRILL 2PZS COLOR KAKI</v>
          </cell>
        </row>
        <row r="1392">
          <cell r="B1392" t="str">
            <v>GUANTE CARNAZA SOLDADOR REFORZADO LARGO 16" CONTRA CHISPAS COSTURA KEVLAR KODIAK</v>
          </cell>
        </row>
        <row r="1393">
          <cell r="B1393" t="str">
            <v>GUANTE EN VAQUETA Y LONA TRABAJO PESADO ALTA DURACION Y COMODIDAD</v>
          </cell>
        </row>
        <row r="1394">
          <cell r="B1394" t="str">
            <v>GUANTE CUERO DE CERDO TIPO INGENIERO</v>
          </cell>
        </row>
        <row r="1395">
          <cell r="B1395" t="str">
            <v>GUANTE NITRILO 13" RESISTENTE CONTRA QUIMICOS COMBUSTIBLES SOLVENTES GRASAS</v>
          </cell>
        </row>
        <row r="1396">
          <cell r="B1396" t="str">
            <v>GUANTE VAQUETA TIPO INGENIERO ALTA SUAVIDAD</v>
          </cell>
        </row>
        <row r="1397">
          <cell r="B1397" t="str">
            <v>GUANTE CARNAZA REFORZADO EN CARNAZA LARGO</v>
          </cell>
        </row>
        <row r="1398">
          <cell r="B1398" t="str">
            <v>GUANTE CAUCHO NEGRO CORRUGADO CALIBRE 35 LARGO 41CM TALLA 9</v>
          </cell>
        </row>
        <row r="1399">
          <cell r="B1399" t="str">
            <v>GUANTE NEOPRENO 12" LARGO RESISTENTE QUIMICOS ACEITES ACIDOS CAUSTICOS ALCOHOLES SOLVENTES</v>
          </cell>
        </row>
        <row r="1400">
          <cell r="B1400" t="str">
            <v>CINTA PARA SEÑALIZACION DE 500MT X 4" PELIGO CALIBRE 3.5</v>
          </cell>
        </row>
        <row r="1401">
          <cell r="B1401" t="str">
            <v>RESPIRADOR PARA GASES DOBLE SIN CARTUCHO</v>
          </cell>
        </row>
        <row r="1402">
          <cell r="B1402" t="str">
            <v>TELA VERDE PARA CERRAMIENTO X METRO ANCHO DE 60GR</v>
          </cell>
        </row>
        <row r="1403">
          <cell r="B1403" t="str">
            <v>TELA VERDE PARA CERRAMIENTO X METRO ANCHO DE 60GR (ROLLO DE 100MTS)</v>
          </cell>
        </row>
        <row r="1404">
          <cell r="B1404" t="str">
            <v>BOLSA PARA BASURA TIPO INDUSTRIAL NEGRA  DE 60X90 CALIBRE 2</v>
          </cell>
        </row>
        <row r="1405">
          <cell r="B1405" t="str">
            <v>SEÑALIZACION SISO EN LAMINA POLIESTRIENO 1MM Y VINILO AUTOADHESIVO REFLECTIVO GRADO INGENIERIA PRISMATICO 20X60CM</v>
          </cell>
        </row>
        <row r="1406">
          <cell r="B1406" t="str">
            <v>SEÑALIZACION SISO EN LAMINA DE POLIESTRIENO 1MM Y VINILO AUTOADHESIVO REFLECTIVO GRADO INGENIERIA PRISMATICO 30X60CM</v>
          </cell>
        </row>
        <row r="1407">
          <cell r="B1407" t="str">
            <v>SEÑALIZACION SISO EN LAMINA DE POLIESTRIENO 1MM Y VINILO AUTOADHESIVO REFLECTIVO GRADO INGENIERIA PRISMATICO 15X30CM</v>
          </cell>
        </row>
        <row r="1408">
          <cell r="B1408" t="str">
            <v>SEÑALIZACION SISO EN LAMINA DE POLIESTRIENO 1MM Y VINILO AUTOADHESIVO REFLECTIVO GRADO INGENIERIA PRISMATICO DE 20X30CM</v>
          </cell>
        </row>
        <row r="1409">
          <cell r="B1409" t="str">
            <v>CANECA PLÁSTICA NEGRADE 55 GALONES CON TAPA PLANA</v>
          </cell>
        </row>
        <row r="1410">
          <cell r="B1410" t="str">
            <v>CINTA TEFLON</v>
          </cell>
        </row>
        <row r="1411">
          <cell r="B1411" t="str">
            <v>SOLDADURA DE ESTAÑO ROLLO DE 250 GR. 1/16"</v>
          </cell>
        </row>
        <row r="1412">
          <cell r="B1412" t="str">
            <v>CAJILLA PLÁSTICA Y TAPA EN POLIPROPILENO PARA MEDIDOR</v>
          </cell>
        </row>
        <row r="1413">
          <cell r="B1413" t="str">
            <v>TUBERÍA ACERO GALVANIZADO 1" (6 METROS DE LARGO)</v>
          </cell>
        </row>
        <row r="1414">
          <cell r="B1414" t="str">
            <v>KIT SILLA YEE 200 x 160 PVC</v>
          </cell>
        </row>
        <row r="1415">
          <cell r="B1415" t="str">
            <v>KIT SILLA YEE 315 x 160 PVC</v>
          </cell>
        </row>
        <row r="1416">
          <cell r="B1416" t="str">
            <v>JUEGO DE MOLDES PARA ESTAMPADO CONCRETO</v>
          </cell>
        </row>
        <row r="1417">
          <cell r="B1417" t="str">
            <v>COLOR ENDURECEDOR DE CUARZO - OCRE (4 Kg/m2)</v>
          </cell>
        </row>
        <row r="1418">
          <cell r="B1418" t="str">
            <v>DESMOLDANTE EN POLVO COLOR GRIS (0.2 Kg/m2)</v>
          </cell>
        </row>
        <row r="1419">
          <cell r="B1419" t="str">
            <v>SELLADOR ACRÍLICO TRANSPARENTE SEMILUSTRE (0.25 L/m2)</v>
          </cell>
        </row>
        <row r="1420">
          <cell r="B1420" t="str">
            <v>CINTA MÉTRICA DE 30 MT</v>
          </cell>
        </row>
        <row r="1421">
          <cell r="B1421" t="str">
            <v>MALLA DE GALLINERO 1 1/4" (ROLLO 0.90m x 10.0m)</v>
          </cell>
        </row>
        <row r="1422">
          <cell r="B1422" t="str">
            <v>CABLES POSTENSADOS(INCLUYE TORONES CALIDAD 270K, ASTM A 416, LOW RELAXATION O SIMILAR, ANCLAJE, DUCTOS METALICOS GALVANIZADOS CON UNIONES, SERVICIO DE TENSIONAMIENTO CON GATO MULTITORON E INYECCION  CON EQUIPO Y OPERARIO)</v>
          </cell>
        </row>
        <row r="1423">
          <cell r="B1423" t="str">
            <v>BOQUILLA CON LATEX</v>
          </cell>
        </row>
        <row r="1424">
          <cell r="B1424" t="str">
            <v>DISPENSADOR DE JABON</v>
          </cell>
        </row>
        <row r="1425">
          <cell r="B1425" t="str">
            <v>JABONERA</v>
          </cell>
        </row>
        <row r="1426">
          <cell r="B1426" t="str">
            <v>PORTAROLLO</v>
          </cell>
        </row>
        <row r="1427">
          <cell r="B1427" t="str">
            <v>TOALLERO</v>
          </cell>
        </row>
        <row r="1428">
          <cell r="B1428" t="str">
            <v>LAVAPLATOS EN ACERO INOXIDABLE DE SOBREPONER CON ALETA Cr DE 1.0x0.50 MTS</v>
          </cell>
        </row>
        <row r="1429">
          <cell r="B1429" t="str">
            <v>SILICONA TRANSPARENTE 300ML</v>
          </cell>
        </row>
        <row r="1430">
          <cell r="B1430" t="str">
            <v>CANALETA METALICA DE 12CM x 5CM CON TAPA (2.4MT)</v>
          </cell>
        </row>
        <row r="1431">
          <cell r="B1431" t="str">
            <v>SUMINISTRO E INSTALACION DE CUBIERTA LISA TIPO SANDWICH DECK EN ALUZINC CALIBRE 26 PINTADA AL HORNO POR LAS DOS CARAS COLOR A ELEGIR CON AISLAMIENTO ACUSTICO EN FIBRA DE VIDRIO DE 30mm CON SUS RESPECTIVOS CLIPS DE FIJACION. INCL REMATES DE CUBIERTA</v>
          </cell>
        </row>
        <row r="1432">
          <cell r="B1432" t="str">
            <v>SUMINISTRO E INSTALACION CIELO RASO MULTIPANEL 80b LISO CON ESTRUCTURA TIPO b SELLADO EN ALUZINC PARA TUNEL, CUBIERTA GENERAL Y MODULOS</v>
          </cell>
        </row>
        <row r="1433">
          <cell r="B1433" t="str">
            <v>SUMINISTRO E INSTALACION DE CELOSIA 40mm (Cortasol en aluzinc 0.5M)  LISO SIN TENSOR COLOR ESTANDAR</v>
          </cell>
        </row>
        <row r="1434">
          <cell r="B1434" t="str">
            <v>SANITARIO LINEA INSTITUCIONAL COLOR BLANCO (VALVULA ANTIVANDALICA TIPO PUSH METALICO, CROMADO)</v>
          </cell>
        </row>
        <row r="1435">
          <cell r="B1435" t="str">
            <v>SANITARIO LINEA INSTITUCIONAL PARA DISCAPACITADOS COLOR BLANCO (VALVULA ANTIVANDALICA TIPO PUSH METALICO, CROMADO)</v>
          </cell>
        </row>
        <row r="1436">
          <cell r="B1436" t="str">
            <v>ORINAL MEDIANO DE COLGAR TIPO INSTITUCIONAL COLOR BLANCO (VALVULA ANTIVANDALICA TIPO PUSH METALICO, CROMADO)</v>
          </cell>
        </row>
        <row r="1437">
          <cell r="B1437" t="str">
            <v>PAPELERA DE 200/400 mts EN LAMINA DE ACERO INOXIDABLE SATINADO CON CERROJO</v>
          </cell>
        </row>
        <row r="1438">
          <cell r="B1438" t="str">
            <v>GRIFERIA  PARA LAVAMANOS INSTITUCIONAL DE MESON TIPO PUSH METALICO CROMADO</v>
          </cell>
        </row>
        <row r="1439">
          <cell r="B1439" t="str">
            <v>SECADOR ELECTRICO DE MANOS, CARCAZA OVALADA METALICA ACERO INOXIDABLE 304 SATINADO CAL. 1.2mm</v>
          </cell>
        </row>
        <row r="1440">
          <cell r="B1440" t="str">
            <v>VALVULA ANTIVANDALICA PARA ORINAL CON ACCESORIOS PARA CONECTAR</v>
          </cell>
        </row>
        <row r="1441">
          <cell r="B1441" t="str">
            <v>SUMINISTRO E INSTALACION DE NEOPRENO PARA PLATAFORMA DE DESCENSO PASAJEROS EN VAGONES. INCLUYE EQUIPO MENOR, TALADRO, PULDORA, PLANTA ELECTRICA, PEGANTE PEGACAUCHO, TORNILLOS AUTOPERFORANTES</v>
          </cell>
        </row>
        <row r="1442">
          <cell r="B1442" t="str">
            <v>ABRAZADERA CORREDIZA</v>
          </cell>
        </row>
        <row r="1443">
          <cell r="B1443" t="str">
            <v>TORNILLOS INOXIDABLES</v>
          </cell>
        </row>
        <row r="1444">
          <cell r="B1444" t="str">
            <v>FUNGIBLES</v>
          </cell>
        </row>
        <row r="1445">
          <cell r="B1445" t="str">
            <v>TORNILLO</v>
          </cell>
        </row>
        <row r="1446">
          <cell r="B1446" t="str">
            <v>ZARANDA DE 6" x 3" PARA CLASIFICACION MATERIAL</v>
          </cell>
        </row>
        <row r="1447">
          <cell r="B1447" t="str">
            <v>MALLA ESLABONADA CALIBRE 10.5</v>
          </cell>
        </row>
        <row r="1448">
          <cell r="B1448" t="str">
            <v>TEJA DE ZINC 800 x 2438</v>
          </cell>
        </row>
        <row r="1449">
          <cell r="B1449" t="str">
            <v>AMARRAS</v>
          </cell>
        </row>
        <row r="1450">
          <cell r="B1450" t="str">
            <v>LIJA</v>
          </cell>
        </row>
        <row r="1451">
          <cell r="B1451" t="str">
            <v>TANQUE DE AGUA</v>
          </cell>
        </row>
        <row r="1452">
          <cell r="B1452" t="str">
            <v>ICOPOR D-12 20 MM (LAMINA)</v>
          </cell>
        </row>
        <row r="1453">
          <cell r="B1453" t="str">
            <v>CINTA DE PAPEL SUPERCINTA 250</v>
          </cell>
        </row>
        <row r="1454">
          <cell r="B1454" t="str">
            <v>LÁMINA DRY WALL 1/2`` SUPERPLACA</v>
          </cell>
        </row>
        <row r="1455">
          <cell r="B1455" t="str">
            <v>LIJA DE AGUA 150 SUPER</v>
          </cell>
        </row>
        <row r="1456">
          <cell r="B1456" t="str">
            <v>ALAMBRON 40  1/4 PULG LISO</v>
          </cell>
        </row>
        <row r="1457">
          <cell r="B1457" t="str">
            <v>VARILLA DILATACIÓN ALUMINIO</v>
          </cell>
        </row>
        <row r="1458">
          <cell r="B1458" t="str">
            <v>LÁMINA ALUMINIO ALFAJOR DE 1/8``</v>
          </cell>
        </row>
        <row r="1459">
          <cell r="B1459" t="str">
            <v>TANQUE DE GRASAS ECOPLAST 250L</v>
          </cell>
        </row>
        <row r="1460">
          <cell r="B1460" t="str">
            <v>TAPA TANQUE DE GRASAS ECOPLAST 250L</v>
          </cell>
        </row>
        <row r="1461">
          <cell r="B1461" t="str">
            <v>TANQUE PULMÓN 24 LTS MARCA PEARL</v>
          </cell>
        </row>
        <row r="1462">
          <cell r="B1462" t="str">
            <v>TANQUE PULMÓN 100 LTS MARCA PEARL</v>
          </cell>
        </row>
        <row r="1463">
          <cell r="B1463" t="str">
            <v>TANQUE PULMÓN 60 LTS MARCA PEARL</v>
          </cell>
        </row>
        <row r="1464">
          <cell r="B1464" t="str">
            <v>TANQUE DE ALMACENAMIENTO DE AGUA DE 3000L, INCLUYE ACCESORIOS</v>
          </cell>
        </row>
        <row r="1465">
          <cell r="B1465" t="str">
            <v>PEGACOR GRIS INTERIORES (25KG)</v>
          </cell>
        </row>
        <row r="1466">
          <cell r="B1466" t="str">
            <v>LAVAMANOS INSTITUCIONAL CORONA SAN LORENZO O SIMILAR</v>
          </cell>
        </row>
        <row r="1467">
          <cell r="B1467" t="str">
            <v>REJILLA PARA CARCAMO DE ALUMINIO 15*30</v>
          </cell>
        </row>
        <row r="1468">
          <cell r="B1468" t="str">
            <v>LAVAMANOS SOBREPONER CORONA  MAXIMO O SIMILAR</v>
          </cell>
        </row>
        <row r="1469">
          <cell r="B1469" t="str">
            <v>LAVAMANOS DE COLGAR CORONA PARA  PERSONAS CON MOVILIDAD REDUCIDA</v>
          </cell>
        </row>
        <row r="1470">
          <cell r="B1470" t="str">
            <v>GRIFERIA LAVAPLATOS TIPO PUSH, GRIVAL O SIMILAR</v>
          </cell>
        </row>
        <row r="1471">
          <cell r="B1471" t="str">
            <v>GRIFERÍA LAVAPLATOS SIRENA SENCILLO MESÓN</v>
          </cell>
        </row>
        <row r="1472">
          <cell r="B1472" t="str">
            <v>REJILLA PARA DESAGÜE DE PISO EN ALUMINIO O BRONCE DE 4``, COLREJILLAS O SIMILAR</v>
          </cell>
        </row>
        <row r="1473">
          <cell r="B1473" t="str">
            <v>CARNAZA PARA LIMPIAR PISO (BOLSA 5KG)</v>
          </cell>
        </row>
        <row r="1474">
          <cell r="B1474" t="str">
            <v>GRANO Nº1 BLANCO</v>
          </cell>
        </row>
        <row r="1475">
          <cell r="B1475" t="str">
            <v>ESPEJO FLOTADO BISELADO</v>
          </cell>
        </row>
        <row r="1476">
          <cell r="B1476" t="str">
            <v>TAPA DE REGISTRO 20*20 EN ACERO</v>
          </cell>
        </row>
        <row r="1477">
          <cell r="B1477" t="str">
            <v>MARMOL SINU VETA</v>
          </cell>
        </row>
        <row r="1478">
          <cell r="B1478" t="str">
            <v>OTROS MATERIALES Y ACCESORIOS</v>
          </cell>
        </row>
        <row r="1479">
          <cell r="B1479" t="str">
            <v>YESO CORRIENTE</v>
          </cell>
        </row>
        <row r="1480">
          <cell r="B1480" t="str">
            <v>CAOLÍN</v>
          </cell>
        </row>
        <row r="1481">
          <cell r="B1481" t="str">
            <v>INTERVINIL PRO DRYWALL</v>
          </cell>
        </row>
        <row r="1482">
          <cell r="B1482" t="str">
            <v>VIDRIO TEMPLADO DE 10MM</v>
          </cell>
        </row>
        <row r="1483">
          <cell r="B1483" t="str">
            <v>PELICULA DE SEGURIDAD</v>
          </cell>
        </row>
        <row r="1484">
          <cell r="B1484" t="str">
            <v>PELICULA ANTISOLAR</v>
          </cell>
        </row>
        <row r="1485">
          <cell r="B1485" t="str">
            <v>PERFIL EN ALUMINIO ANODIZADO COLOR NATURAL</v>
          </cell>
        </row>
        <row r="1486">
          <cell r="B1486" t="str">
            <v>VIDRIO TEMPLADO DE 6MM</v>
          </cell>
        </row>
        <row r="1487">
          <cell r="B1487" t="str">
            <v>ALUMINIO MOD=7-44</v>
          </cell>
        </row>
        <row r="1488">
          <cell r="B1488" t="str">
            <v>PISAVIDRIOS EN ALUMINIO</v>
          </cell>
        </row>
        <row r="1489">
          <cell r="B1489" t="str">
            <v>CORTASOL TIPO PANEL 84R ESTRUCTURA SL2 LISO. INCLUYE FIJACIONES Y SUBESTRUCTURA</v>
          </cell>
        </row>
        <row r="1490">
          <cell r="B1490" t="str">
            <v>SONOWALL LANA MINERAL DE ROCA ELÁSTICA ESPESOR 2`` . DIMENSIONES 0.61MX1.22M</v>
          </cell>
        </row>
        <row r="1491">
          <cell r="B1491" t="str">
            <v>LAMINA SUPERBOARD 8MM (2.44MX1.22M)</v>
          </cell>
        </row>
        <row r="1492">
          <cell r="B1492" t="str">
            <v>CINTA FIBRA DE VIDRIO 90M</v>
          </cell>
        </row>
        <row r="1493">
          <cell r="B1493" t="str">
            <v>TEXPLACA 5 GL (34KG)</v>
          </cell>
        </row>
        <row r="1494">
          <cell r="B1494" t="str">
            <v>TORNILLO CABEZA LENTEJA P/BROCA</v>
          </cell>
        </row>
        <row r="1495">
          <cell r="B1495" t="str">
            <v>TORNILLO PLACA AVELLANADO</v>
          </cell>
        </row>
        <row r="1496">
          <cell r="B1496" t="str">
            <v>MARCO Y TAPA PARA CAJA DE INSPECCIÓN 0.5x0.5m</v>
          </cell>
        </row>
        <row r="1497">
          <cell r="B1497" t="str">
            <v>MARCO Y TAPA CAJA PASO SENCILLA ANDEN ETB</v>
          </cell>
        </row>
        <row r="1498">
          <cell r="B1498" t="str">
            <v>MARCO Y TAPAS CAJA PASO DOBLE ANDEN ETB</v>
          </cell>
        </row>
        <row r="1499">
          <cell r="B1499" t="str">
            <v>MARCO Y TAPA CIRCULAR CAMARA INSPECCIÓN ETB PL0025</v>
          </cell>
        </row>
        <row r="1500">
          <cell r="B1500" t="str">
            <v>MARCO Y TAPA CAJA INSPECCION SENCILL CODENSA CS275</v>
          </cell>
        </row>
        <row r="1501">
          <cell r="B1501" t="str">
            <v>MARCO Y TAPA CIRCULAR CAJA VEHICULAR CODENSA CS280</v>
          </cell>
        </row>
        <row r="1502">
          <cell r="B1502" t="str">
            <v>TAPA Y ANILLO EN POLIPROPILENO RECICLADO PARA POZO</v>
          </cell>
        </row>
        <row r="1503">
          <cell r="B1503" t="str">
            <v>MARCO Y TAPA PARA SUMIDERO 0.52 X 0.90 EAAB NP-023</v>
          </cell>
        </row>
        <row r="1504">
          <cell r="B1504" t="str">
            <v>MARCO Y TAPA CAJA INSPECCION AP / BT CODENSA CS274</v>
          </cell>
        </row>
        <row r="1505">
          <cell r="B1505" t="str">
            <v>MARCO Y TAPA CAJA PASO 0.30x0.30m ETB</v>
          </cell>
        </row>
        <row r="1506">
          <cell r="B1506" t="str">
            <v>MARCO Y TAPA CAJA PASO SENCILLA EN CALZADA ETB</v>
          </cell>
        </row>
        <row r="1507">
          <cell r="B1507" t="str">
            <v>MARCO Y TAPAS CAJA PASO DOBLE EN CALZADA ETB</v>
          </cell>
        </row>
        <row r="1508">
          <cell r="B1508" t="str">
            <v>MARCO Y TAPAS CAJA INSPECCION DOBLE CODENSA CS276</v>
          </cell>
        </row>
        <row r="1509">
          <cell r="B1509" t="str">
            <v>AROBASE AROTAPA HF TIPO 1 EAAB NP-024</v>
          </cell>
        </row>
        <row r="1510">
          <cell r="B1510" t="str">
            <v>MARCO Y TAPA CIRCULAR TELECOM CT-014 (SF)</v>
          </cell>
        </row>
        <row r="1511">
          <cell r="B1511" t="str">
            <v>MARCO Y TAPA CIRCULAR TELECOM CT-014 (F)</v>
          </cell>
        </row>
        <row r="1512">
          <cell r="B1512" t="str">
            <v>MARCO Y TAPA CAMARA F1 TELECOM CT-043 (SF)</v>
          </cell>
        </row>
        <row r="1513">
          <cell r="B1513" t="str">
            <v>MARCO Y TAPA CAMARA F1 TELECOM CT-043 (F)</v>
          </cell>
        </row>
        <row r="1514">
          <cell r="B1514" t="str">
            <v>MARCO Y TAPAS CAMARA DOBLE F1 TELECOM CT-044 (SF)</v>
          </cell>
        </row>
        <row r="1515">
          <cell r="B1515" t="str">
            <v>MARCO Y TAPAS CAMARA DOBLE F1 TELECOM CT-044 (F)</v>
          </cell>
        </row>
        <row r="1516">
          <cell r="B1516" t="str">
            <v>MARCO Y TAPA CAMARA F2 TELECOM CT-053 (F)</v>
          </cell>
        </row>
        <row r="1517">
          <cell r="B1517" t="str">
            <v>GANCHO DE TIRO TELECOM CT-017</v>
          </cell>
        </row>
        <row r="1518">
          <cell r="B1518" t="str">
            <v>PLAQUETA TIPO REJILLA (PEATONAL)</v>
          </cell>
        </row>
        <row r="1519">
          <cell r="B1519" t="str">
            <v>MARCO PARA CAJA CS-276</v>
          </cell>
        </row>
        <row r="1520">
          <cell r="B1520" t="str">
            <v>TAPA PARA CAJA CS-276 (2 TAPAS)</v>
          </cell>
        </row>
        <row r="1521">
          <cell r="B1521" t="str">
            <v>MARCO PARA CAJA CS-275</v>
          </cell>
        </row>
        <row r="1522">
          <cell r="B1522" t="str">
            <v>TAPA PARA CAJA CS-275</v>
          </cell>
        </row>
        <row r="1523">
          <cell r="B1523" t="str">
            <v>MARCO PARA CAJA CS-274</v>
          </cell>
        </row>
        <row r="1524">
          <cell r="B1524" t="str">
            <v>TAPA PARA CAJA CS-274</v>
          </cell>
        </row>
        <row r="1525">
          <cell r="B1525" t="str">
            <v>ARO CODENSA 280</v>
          </cell>
        </row>
        <row r="1526">
          <cell r="B1526" t="str">
            <v>ARO Y TAPA CODENSA  280</v>
          </cell>
        </row>
        <row r="1527">
          <cell r="B1527" t="str">
            <v>SOLDADURA SOLVENTE PARA PVC (1/4 GLN)</v>
          </cell>
        </row>
        <row r="1528">
          <cell r="B1528" t="str">
            <v>LIMPIADOR (1/4 GLN)</v>
          </cell>
        </row>
        <row r="1529">
          <cell r="B1529" t="str">
            <v>SOLDADURA ALUMINOTERMICA INCLUYE PULIDA</v>
          </cell>
        </row>
        <row r="1530">
          <cell r="B1530" t="str">
            <v>SOLDADURA E-7018  1/8"</v>
          </cell>
        </row>
        <row r="1531">
          <cell r="B1531" t="str">
            <v>FUNDENTE (PARA SOLDADURA)</v>
          </cell>
        </row>
        <row r="1532">
          <cell r="B1532" t="str">
            <v>PEGANTE BOXER</v>
          </cell>
        </row>
        <row r="1533">
          <cell r="B1533" t="str">
            <v>ELEMENTOS PARA LA SOLDADURA (MOLDE, MECHERO, PINZAS)</v>
          </cell>
        </row>
        <row r="1534">
          <cell r="B1534" t="str">
            <v>SOLDADURA CABLE-VARILLA 1/0</v>
          </cell>
        </row>
        <row r="1535">
          <cell r="B1535" t="str">
            <v>SOLDADURA EXOTERMICA CAP No. 90</v>
          </cell>
        </row>
        <row r="1536">
          <cell r="B1536" t="str">
            <v>TUBERÍA ESTRUCTURAL METÁLICO CUADRADO DE 6mt (50mm x 50mm) ESPESOR 2mm</v>
          </cell>
        </row>
        <row r="1537">
          <cell r="B1537" t="str">
            <v>ANGULO METÁLICO 4" x 3/8" (3 UNID x 28m + 6 UNID x 17m) INSTALADO</v>
          </cell>
        </row>
        <row r="1538">
          <cell r="B1538" t="str">
            <v>SUMINISTRO FABRICACION GALVANIZADO EN CALIENTE PINTURA TRANSPORTE Y MONTAJE DE ACERO ESTRUCTURAL A-36 PHR Y/Ó A-500C, PARA ESTACIONES TIPO TRANSMILENIO O ESTRUCTURA AL AIRE LIBRE LIMPIEZA CON SANDBLASTING SEGUN NORMA SSPC SP6, IMPRIMANTE EPOXICO</v>
          </cell>
        </row>
        <row r="1539">
          <cell r="B1539" t="str">
            <v>LAMINA GALVANIZADA</v>
          </cell>
        </row>
        <row r="1540">
          <cell r="B1540" t="str">
            <v>LAMINA ALFAJOR CALIBRE 3mm 2m x 1m</v>
          </cell>
        </row>
        <row r="1541">
          <cell r="B1541" t="str">
            <v>ANGULO 1/8" x 1" x 6m</v>
          </cell>
        </row>
        <row r="1542">
          <cell r="B1542" t="str">
            <v>PLATINA METALICA DE 1/8" x 10cm x 2.8cm</v>
          </cell>
        </row>
        <row r="1543">
          <cell r="B1543" t="str">
            <v>ANGULO METÁLICO 3"x1/4"</v>
          </cell>
        </row>
        <row r="1544">
          <cell r="B1544" t="str">
            <v>LAMINA ALFAJOR CALIBRE 6mm 3m x 1m</v>
          </cell>
        </row>
        <row r="1545">
          <cell r="B1545" t="str">
            <v>LAMINA GALVANIZADA CAL. 16 (4x8)</v>
          </cell>
        </row>
        <row r="1546">
          <cell r="B1546" t="str">
            <v>ANGULO DE 2"x2"x1/4" x 6m</v>
          </cell>
        </row>
        <row r="1547">
          <cell r="B1547" t="str">
            <v>ANGULO DE 2"x2"x1/8" x 6m</v>
          </cell>
        </row>
        <row r="1548">
          <cell r="B1548" t="str">
            <v>LAMINA GALVANIZADA CAL. 16 (2x1)</v>
          </cell>
        </row>
        <row r="1549">
          <cell r="B1549" t="str">
            <v>TAPA EN LÁMINA DE ALFAJOR DE 6mm</v>
          </cell>
        </row>
        <row r="1550">
          <cell r="B1550" t="str">
            <v>DESMONTE DE TRAMOS DE SUPERESTRUCTURA Y ESCALERAS (ESTRUCTURA METALICA). INCLUYE TODOS LOS COSTOS DE SUMINISTRO DE EQUIPOS, TRANSPORTES, MANEJO, ALMACENAMIENTO, DESPERDICIOS, CARGUE Y TRANSPORTE DE MATERIALES</v>
          </cell>
        </row>
        <row r="1551">
          <cell r="B1551" t="str">
            <v>DESMONTE DE TRAMOS DE SUPERESTRUCTURA RAMPAS Y ESCALERAS (ESTRUCTURA METALICA). INCLUYE TODOS LOS COSTOS DE SUMINISTRO DE EQUIPOS, TRANSPORTES, MANEJO, ALMACENAMIENTO, DESPERDICIOS, CARGUE Y TRANSPORTE DE MATERIALES</v>
          </cell>
        </row>
        <row r="1552">
          <cell r="B1552" t="str">
            <v>ANGULO</v>
          </cell>
        </row>
        <row r="1553">
          <cell r="B1553" t="str">
            <v>PLATINA METALICA</v>
          </cell>
        </row>
        <row r="1554">
          <cell r="B1554" t="str">
            <v>LAC 9 x 1200 x 2400mm G36</v>
          </cell>
        </row>
        <row r="1555">
          <cell r="B1555" t="str">
            <v>PLATINA DE 1 1/2" x 1/4"</v>
          </cell>
        </row>
        <row r="1556">
          <cell r="B1556" t="str">
            <v>TUERCA PARA TORNILLO DE 3/4" NC GRADO 5</v>
          </cell>
        </row>
        <row r="1557">
          <cell r="B1557" t="str">
            <v>TORNILLOS 3/4"</v>
          </cell>
        </row>
        <row r="1558">
          <cell r="B1558" t="str">
            <v>LAMINA HOT ROLLED 4.5mm x 1200mm x 2400mm</v>
          </cell>
        </row>
        <row r="1559">
          <cell r="B1559" t="str">
            <v>ESTRUCTURA PARA SEÑAL ELEVADA TIPO BANDERA CON SOPORTE EN TUBO DE 4" CON CERCHA EN TUBO DE 1 1/2" TABLERO EN LAMINA GALVANIZADA CAL. 22 CON PAPEL REFLECTIVO. SUMINISTRO E INSTALACION</v>
          </cell>
        </row>
        <row r="1560">
          <cell r="B1560" t="str">
            <v>ACERO ASTM A500 GRADO C CON FY=345 MPA Y FU=427 MPA.</v>
          </cell>
        </row>
        <row r="1561">
          <cell r="B1561" t="str">
            <v>PERNO DE 3/8``X2 1/4``</v>
          </cell>
        </row>
        <row r="1562">
          <cell r="B1562" t="str">
            <v>ACERO ASTM A572 GRADO 50 CON FY=345 MPA Y FU=450 MPA.</v>
          </cell>
        </row>
        <row r="1563">
          <cell r="B1563" t="str">
            <v>ACERO ASTM A992 FY= 345 MPA Y FU= 450MPA</v>
          </cell>
        </row>
        <row r="1564">
          <cell r="B1564" t="str">
            <v>ACERO ASTM A615</v>
          </cell>
        </row>
        <row r="1565">
          <cell r="B1565" t="str">
            <v>TORON DE TENSIONAMIENTO DE 5/8``</v>
          </cell>
        </row>
        <row r="1566">
          <cell r="B1566" t="str">
            <v>ANCLAJE PARA LÍNEA DE VIDA</v>
          </cell>
        </row>
        <row r="1567">
          <cell r="B1567" t="str">
            <v>MONTAJE LÍNEA DE VIDA</v>
          </cell>
        </row>
        <row r="1568">
          <cell r="B1568" t="str">
            <v>TORNILLO 7X7/16</v>
          </cell>
        </row>
        <row r="1569">
          <cell r="B1569" t="str">
            <v>TORNILLO GRABBER 6X1``</v>
          </cell>
        </row>
        <row r="1570">
          <cell r="B1570" t="str">
            <v>PERFIL PTS 1-1/2`` X  1-1/2``</v>
          </cell>
        </row>
        <row r="1571">
          <cell r="B1571" t="str">
            <v>PLATINA DE 2`` X 3/8``</v>
          </cell>
        </row>
        <row r="1572">
          <cell r="B1572" t="str">
            <v>FABRICACIÓN DE ÁNGULO DE 1 1/2`` X 1/8`` DE ESPESOR, LA MEDIDA DEPENDE DEL TAMAÑO DE LA UNIDAD CONDENSADORA, 30 CMS DE ALTURA, PINTADA EN NEGRO POLIURETANO.</v>
          </cell>
        </row>
        <row r="1573">
          <cell r="B1573" t="str">
            <v>PLATAFORMA FABRICADA EN LAMINA ALFAJOR DE 1/8``, ÁNGULO DE 1 1/2`` Y ESPESOR 1/8``; MEDIDAS 1,50 ML X 1,50 ML, CON PASAMANOS EN DOS DE SUS LADOS EN TUBERÍA SIN COSTURA DE 1``, CUMPLIENDO NORMATIVIDAD PARA TRABAJOS SEGURO EN ALTURAS. PINTADA EN NEGRO</v>
          </cell>
        </row>
        <row r="1574">
          <cell r="B1574" t="str">
            <v>PERNO DE 1/2``x 6 (150mm) PARA BRIDAS EN ACERO DE ALTA RESISTENCIA - TORNILLERIA Y TUERCAS ASTM A-325 TIPO 1 GALVANIZADA EN CALIENTE.</v>
          </cell>
        </row>
        <row r="1575">
          <cell r="B1575" t="str">
            <v>TUERCAS 5/8"</v>
          </cell>
        </row>
        <row r="1576">
          <cell r="B1576" t="str">
            <v>ARANDELAS 5/8"</v>
          </cell>
        </row>
        <row r="1577">
          <cell r="B1577" t="str">
            <v>PERNOS Ø 1/2" x 2 1/2"</v>
          </cell>
        </row>
        <row r="1578">
          <cell r="B1578" t="str">
            <v>PERNOS Ø 1/2" x 2"</v>
          </cell>
        </row>
        <row r="1579">
          <cell r="B1579" t="str">
            <v>CINTA REFLECTIVA REFLECTIVO PRISMATICO TIPO VIII POR NORMA 700 c/d (BLANCO) (TRM 2025.75)</v>
          </cell>
        </row>
        <row r="1580">
          <cell r="B1580" t="str">
            <v>LAMINA GALVANIZADA CALIBRE 20 (1.22m x 2.44m)</v>
          </cell>
        </row>
        <row r="1581">
          <cell r="B1581" t="str">
            <v>GRAMA</v>
          </cell>
        </row>
        <row r="1582">
          <cell r="B1582" t="str">
            <v>TIERRA NEGRA</v>
          </cell>
        </row>
        <row r="1583">
          <cell r="B1583" t="str">
            <v>LLAMA AMARILLA (suministro y plantación. incluye tierra negra )</v>
          </cell>
        </row>
        <row r="1584">
          <cell r="B1584" t="str">
            <v>COLA DE ZORRO (Suministro y plantación, incluye tierra negra , transporte y disposición final de escombros)</v>
          </cell>
        </row>
        <row r="1585">
          <cell r="B1585" t="str">
            <v>ALCAPARRO (Incluye siembra, caja, tierra, abono y tutor, transporte y disposición final)</v>
          </cell>
        </row>
        <row r="1586">
          <cell r="B1586" t="str">
            <v>EUCALIPTO POMARROSO H=1.5mt (Incluye siembra caja, tierra, abono y tutor)</v>
          </cell>
        </row>
        <row r="1587">
          <cell r="B1587" t="str">
            <v>CHICALA H=1.5 (Incluye siembra, caja, tierra,  abono y tutor)</v>
          </cell>
        </row>
        <row r="1588">
          <cell r="B1588" t="str">
            <v>CAJETO H=1.5 mt (Incluye siembra, caja, tierra, abono y tutor)</v>
          </cell>
        </row>
        <row r="1589">
          <cell r="B1589" t="str">
            <v>JAZMIN CHINO H= 1.5 mt (Incluye siembra, caja, tierra, abono y tutor</v>
          </cell>
        </row>
        <row r="1590">
          <cell r="B1590" t="str">
            <v>BLOQUEO Y TRANSPLANTE DE ARBOLES DE 1-5mt (Incluye transporte, recolección)</v>
          </cell>
        </row>
        <row r="1591">
          <cell r="B1591" t="str">
            <v>BLOQUEO Y TRANSPLANTE DE ARBOLES DE 5 - 10mt (Incluye transporte, recolección)</v>
          </cell>
        </row>
        <row r="1592">
          <cell r="B1592" t="str">
            <v>BLOQUEO Y TRANSPLANTE DE ARBOLES DE 10 - 15mt (Incluye transporte, recolección)</v>
          </cell>
        </row>
        <row r="1593">
          <cell r="B1593" t="str">
            <v>LLAMA AMARILLA (SUMINISTRO Y PLANTACIÓN. INCLUYE TIERRA NEGRA Y TRANSPORTE, 7 UNIDADES POR M2</v>
          </cell>
        </row>
        <row r="1594">
          <cell r="B1594" t="str">
            <v>COLA DE ZORRO (SUMINISTRO Y PLANTACIÓN. INCLUYE TIERRA NEGRA Y TRANSPORTE, 7 UNIDADES POR M2</v>
          </cell>
        </row>
        <row r="1595">
          <cell r="B1595" t="str">
            <v>PASTO KIKUYO CORTADO A MÁQUINA (INCLUYE SUMINISTRO Y RIEGO DE TIERRA FERTIL DE 10 cm DE ESPESOR E INSTALACIÓN Y SIEMBRA DE PASTO Y SALADO Y NIVELACIÓN</v>
          </cell>
        </row>
        <row r="1596">
          <cell r="B1596" t="str">
            <v>NOGAL H= 1.5 mt. INCLUYE SIEMBRA, CAJA, TIERRA, ABONO Y TUTOR</v>
          </cell>
        </row>
        <row r="1597">
          <cell r="B1597" t="str">
            <v>ROBLE H= 1.5 mt. INCLUYE SIEMBRA, CAJA, TIERRA, ABONO Y TUTOR</v>
          </cell>
        </row>
        <row r="1598">
          <cell r="B1598" t="str">
            <v>CAUCHO SABANERO H= 1.5 mt. INCLUYE SIEMBRA, CAJA, TIERRA, ABONO Y TUTOR</v>
          </cell>
        </row>
        <row r="1599">
          <cell r="B1599" t="str">
            <v>MAGNÓLIO H= 1.5 mt. INCLUYE SIEMBRA, CAJA, TIERRA, ABONO Y TUTOR</v>
          </cell>
        </row>
        <row r="1600">
          <cell r="B1600" t="str">
            <v>YARUMO H= 1.5 mt. INCLUYE SIEMBRA, CAJA, TIERRA, ABONO Y TUTOR</v>
          </cell>
        </row>
        <row r="1601">
          <cell r="B1601" t="str">
            <v>SUMINISTRO Y PLANTACION DE FUCCIA H=1.3mt (Incluye tierra, abono, tutor)</v>
          </cell>
        </row>
        <row r="1602">
          <cell r="B1602" t="str">
            <v>SUMINISTRO Y PLANTACION DE DURAZNILLO H=1.5mt (Incluye tierra, abono, tutor)</v>
          </cell>
        </row>
        <row r="1603">
          <cell r="B1603" t="str">
            <v>SUMINISTRO Y PLANTACION DE CALISTEMO H=1.5mt (Incluye tierra, abono, tutor</v>
          </cell>
        </row>
        <row r="1604">
          <cell r="B1604" t="str">
            <v>SUMINISTRO Y PLANTACION DE AMARRABOLLO H=1.3mt (Incluye tierra, abono, tutor</v>
          </cell>
        </row>
        <row r="1605">
          <cell r="B1605" t="str">
            <v>SUMINISTRO Y PLANTACION DE GUAYACÁN H=1.5mt (Incluye tierra, abono, tutor</v>
          </cell>
        </row>
        <row r="1606">
          <cell r="B1606" t="str">
            <v>SUMINISTRO Y PLANTACION DE ARRAYÁN H=1.3mt (Incluye tierra, abono, tutor)</v>
          </cell>
        </row>
        <row r="1607">
          <cell r="B1607" t="str">
            <v>SUMINISTRO Y PLANTACION DE CARBONERO H=1.5mt (Incluye tierra, abono, tutor</v>
          </cell>
        </row>
        <row r="1608">
          <cell r="B1608" t="str">
            <v>SUMINISTRO Y PLANTACION DE ENDRINO H=1.5mt (Incluye tierra, abono, tutor</v>
          </cell>
        </row>
        <row r="1609">
          <cell r="B1609" t="str">
            <v>SUMINISTRO Y PLANTACION DE HAYUELO  H=1.5mt (Incluye tierra, abono, tutor</v>
          </cell>
        </row>
        <row r="1610">
          <cell r="B1610" t="str">
            <v>SUMINISTRO Y PLANTACION DE FALSO PIMIENTO  H=1.3mt (Incluye tierra, abono, tutor</v>
          </cell>
        </row>
        <row r="1611">
          <cell r="B1611" t="str">
            <v>SUMINISTRO Y PLANTACION DE SIETE CUEROS NAZARENO  H=1.5mt (Incluye tierra, abono, tutor</v>
          </cell>
        </row>
        <row r="1612">
          <cell r="B1612" t="str">
            <v>SUMINISTRO Y PLANTACION DE CUBRESUELOS CACHACO MULADAR  (Incluye 20 unidades por M2</v>
          </cell>
        </row>
        <row r="1613">
          <cell r="B1613" t="str">
            <v>SUMINISTRO Y PLANTACION DE CUBRESUELOS BALSAMINA (incluye 20 unidades por M2</v>
          </cell>
        </row>
        <row r="1614">
          <cell r="B1614" t="str">
            <v>SUMINISTRO Y PLANTACION DE CUBRESUELOS SUELDA (incluye 20 unidades por M2</v>
          </cell>
        </row>
        <row r="1615">
          <cell r="B1615" t="str">
            <v>SUMINISTRPO CONSTRUCCIO E INSTALACION DE JARDIN VERTICAL. INCLUYE ESTRUCTURA Y/O PANEL DE SOPORTE INDEPENDIENTE ELEMENTOS PARA SOPORTE Y SUJECION DEJARDIN, SACOS Y/O CANGUROS PARA SIEMBRA DE JARDIN VERTICAL. MATERIAL VEGETAL . DISEÑO PAISAJISTICO Y</v>
          </cell>
        </row>
        <row r="1616">
          <cell r="B1616" t="str">
            <v>BOTAS DE CAUCHO (PAR)</v>
          </cell>
        </row>
        <row r="1617">
          <cell r="B1617" t="str">
            <v>OVEROL DOS PIEZAS</v>
          </cell>
        </row>
        <row r="1618">
          <cell r="B1618" t="str">
            <v>BOTAS DE SEGURIDAD PUNTA DE ACERO (PAR)</v>
          </cell>
        </row>
        <row r="1619">
          <cell r="B1619" t="str">
            <v>CAPA IMPERMEABLE</v>
          </cell>
        </row>
        <row r="1620">
          <cell r="B1620" t="str">
            <v>PROTECCION AUDITIVA DE INSERTAR (PAR)</v>
          </cell>
        </row>
        <row r="1621">
          <cell r="B1621" t="str">
            <v>GAFAS DE SEGURIDAD</v>
          </cell>
        </row>
        <row r="1622">
          <cell r="B1622" t="str">
            <v>GUANTES DE VAQUETA</v>
          </cell>
        </row>
        <row r="1623">
          <cell r="B1623" t="str">
            <v>MASCARILLA DESECHABLE (bolsa 100 unidades)</v>
          </cell>
        </row>
        <row r="1624">
          <cell r="B1624" t="str">
            <v>CASCO</v>
          </cell>
        </row>
        <row r="1625">
          <cell r="B1625" t="str">
            <v>EXAMEN OCUPACIONAL</v>
          </cell>
        </row>
        <row r="1626">
          <cell r="B1626" t="str">
            <v>PETO EN CARNAZA</v>
          </cell>
        </row>
        <row r="1627">
          <cell r="B1627" t="str">
            <v>PROTECTOR DE COPA</v>
          </cell>
        </row>
        <row r="1628">
          <cell r="B1628" t="str">
            <v>BOTAS PANTANERAS</v>
          </cell>
        </row>
        <row r="1629">
          <cell r="B1629" t="str">
            <v>DOTACION ABDOMINALES ADULTOS/MAYORES. DISEÑO IDRD - SUMINISTRO E INSTALACION (APU)</v>
          </cell>
        </row>
        <row r="1630">
          <cell r="B1630" t="str">
            <v>JUEGO BALANCIN - IDRD - NIÑOS (1-5 AÑOS) SUMINISTRO E INSTALACION</v>
          </cell>
        </row>
        <row r="1631">
          <cell r="B1631" t="str">
            <v>FINURA DE CEMENTO</v>
          </cell>
        </row>
        <row r="1632">
          <cell r="B1632" t="str">
            <v>PESO ESPECIFICO DEL CEMENTO</v>
          </cell>
        </row>
        <row r="1633">
          <cell r="B1633" t="str">
            <v>TIEMPO DE FRAGUADO DEL CEMENTO</v>
          </cell>
        </row>
        <row r="1634">
          <cell r="B1634" t="str">
            <v>TENSION EN PROBETAS DE MORTERO (9 probetas)</v>
          </cell>
        </row>
        <row r="1635">
          <cell r="B1635" t="str">
            <v>COMPRESION EN PROBETAS DE MORTERO (9 probetas)</v>
          </cell>
        </row>
        <row r="1636">
          <cell r="B1636" t="str">
            <v>FLEXION EN PROBETAS DE MORTERO (9 probetas)</v>
          </cell>
        </row>
        <row r="1637">
          <cell r="B1637" t="str">
            <v>PESO UNITARIO SUELTO Y APISONADO</v>
          </cell>
        </row>
        <row r="1638">
          <cell r="B1638" t="str">
            <v>PESO ESPECIFICO</v>
          </cell>
        </row>
        <row r="1639">
          <cell r="B1639" t="str">
            <v>CONTENIDO DE MATERIA ORGANICA (COLORIMETRIA)</v>
          </cell>
        </row>
        <row r="1640">
          <cell r="B1640" t="str">
            <v>EQUIVALENTE DE ARENA</v>
          </cell>
        </row>
        <row r="1641">
          <cell r="B1641" t="str">
            <v>PORCENTAJE DE CARAS FRACTURADAS</v>
          </cell>
        </row>
        <row r="1642">
          <cell r="B1642" t="str">
            <v>DESGASTE EN MAQUINA DE LOS ANGELES (SIN TRITURACIO</v>
          </cell>
        </row>
        <row r="1643">
          <cell r="B1643" t="str">
            <v>DESGASTE EN MAQUINA DE LOS ANGELES (CON TRITURACIO</v>
          </cell>
        </row>
        <row r="1644">
          <cell r="B1644" t="str">
            <v>RESISTENCIA DE AGREGADOS A SULFATOS</v>
          </cell>
        </row>
        <row r="1645">
          <cell r="B1645" t="str">
            <v>AZUL DE METILENO</v>
          </cell>
        </row>
        <row r="1646">
          <cell r="B1646" t="str">
            <v>DETERMINACION DEL CONTENIDO DE HUMEDAD</v>
          </cell>
        </row>
        <row r="1647">
          <cell r="B1647" t="str">
            <v>PESO UNITARIO</v>
          </cell>
        </row>
        <row r="1648">
          <cell r="B1648" t="str">
            <v>GRANULOMETRIA POR HIDROMETRO</v>
          </cell>
        </row>
        <row r="1649">
          <cell r="B1649" t="str">
            <v>GRANULOMETRIA POR TAMIZADO SIN LAVADO</v>
          </cell>
        </row>
        <row r="1650">
          <cell r="B1650" t="str">
            <v>GRANULOMETRIA POR TAMIZADO CON LAVADO</v>
          </cell>
        </row>
        <row r="1651">
          <cell r="B1651" t="str">
            <v>LAVADO SOBRE TAMIZ 200</v>
          </cell>
        </row>
        <row r="1652">
          <cell r="B1652" t="str">
            <v>PESO ESPECIFICO DE SOLIDOS</v>
          </cell>
        </row>
        <row r="1653">
          <cell r="B1653" t="str">
            <v>LIMITES DE ATTERBERG (LIM. LIQUIDO, LIM. PLASTICO)</v>
          </cell>
        </row>
        <row r="1654">
          <cell r="B1654" t="str">
            <v>LIMITES DE CONTRACCION</v>
          </cell>
        </row>
        <row r="1655">
          <cell r="B1655" t="str">
            <v>CONTENIDO DE MATERIA ORGANICA POR IGNICION</v>
          </cell>
        </row>
        <row r="1656">
          <cell r="B1656" t="str">
            <v>COMPACTACION PROCTOR MODIFICADO</v>
          </cell>
        </row>
        <row r="1657">
          <cell r="B1657" t="str">
            <v>COMPACTACION HARVARD MINIATURA</v>
          </cell>
        </row>
        <row r="1658">
          <cell r="B1658" t="str">
            <v>DENSIDAD EN TERRENO (CONO Y ARENA)</v>
          </cell>
        </row>
        <row r="1659">
          <cell r="B1659" t="str">
            <v>CONSOLIDACION RAPIDA</v>
          </cell>
        </row>
        <row r="1660">
          <cell r="B1660" t="str">
            <v>CONSOLIDACION LENTA CON DESCARGA</v>
          </cell>
        </row>
        <row r="1661">
          <cell r="B1661" t="str">
            <v>CONSOLIDACION DOBLE CARGA</v>
          </cell>
        </row>
        <row r="1662">
          <cell r="B1662" t="str">
            <v>PERMEABILIDAD CABEZA CONSTANTE</v>
          </cell>
        </row>
        <row r="1663">
          <cell r="B1663" t="str">
            <v>EXPANSION LIBRE O CONTROLADA EN CONSOLIDOMETRO</v>
          </cell>
        </row>
        <row r="1664">
          <cell r="B1664" t="str">
            <v>EXPANSION LAMBE</v>
          </cell>
        </row>
        <row r="1665">
          <cell r="B1665" t="str">
            <v>CBR INALTERADO SIN INMERSION</v>
          </cell>
        </row>
        <row r="1666">
          <cell r="B1666" t="str">
            <v>CBR INALTERADO CON INMERSION</v>
          </cell>
        </row>
        <row r="1667">
          <cell r="B1667" t="str">
            <v>CBR SUELOS GRANULARES (METODO I)</v>
          </cell>
        </row>
        <row r="1668">
          <cell r="B1668" t="str">
            <v>CBR SUELOS COHESIVOS (METODO II)</v>
          </cell>
        </row>
        <row r="1669">
          <cell r="B1669" t="str">
            <v>CORTE DIRECTO MATERIAL ARENOSO</v>
          </cell>
        </row>
        <row r="1670">
          <cell r="B1670" t="str">
            <v>COMPRESION TRIAXIAL NO CONSOLIDADO NO DRENADO</v>
          </cell>
        </row>
        <row r="1671">
          <cell r="B1671" t="str">
            <v>COMPRESION TRIAXIAL CONSOLIDADO NO DRENADO</v>
          </cell>
        </row>
        <row r="1672">
          <cell r="B1672" t="str">
            <v>COMPRESION TRIAXIAL CONSOLIDADO DRENADO</v>
          </cell>
        </row>
        <row r="1673">
          <cell r="B1673" t="str">
            <v>COMPRESION TRIAXIAL CICLICO</v>
          </cell>
        </row>
        <row r="1674">
          <cell r="B1674" t="str">
            <v>COMPRESION INCONFINADA</v>
          </cell>
        </row>
        <row r="1675">
          <cell r="B1675" t="str">
            <v>COMPACTACION PROCTOR STANDAR</v>
          </cell>
        </row>
        <row r="1676">
          <cell r="B1676" t="str">
            <v>EXTRACCION DE NUCLEO DE CONCRETO 2"</v>
          </cell>
        </row>
        <row r="1677">
          <cell r="B1677" t="str">
            <v>EXTRACCION DE NUCLEO DE CONCRETO 3"</v>
          </cell>
        </row>
        <row r="1678">
          <cell r="B1678" t="str">
            <v>EXTRACCION DE NUCLEOS DE CONCRETO 4"</v>
          </cell>
        </row>
        <row r="1679">
          <cell r="B1679" t="str">
            <v>ALQUILER DE MOLDE PARA MUESTRA DE CONCRETO</v>
          </cell>
        </row>
        <row r="1680">
          <cell r="B1680" t="str">
            <v>ALQUILER DE CONO SLUMP</v>
          </cell>
        </row>
        <row r="1681">
          <cell r="B1681" t="str">
            <v>PERFORACION MANUAL EN SUELO BLANDO</v>
          </cell>
        </row>
        <row r="1682">
          <cell r="B1682" t="str">
            <v>PERFORACION MANUAL EN SUELO DURO</v>
          </cell>
        </row>
        <row r="1683">
          <cell r="B1683" t="str">
            <v>PERFORACION CON EQUIPO MECANICO</v>
          </cell>
        </row>
        <row r="1684">
          <cell r="B1684" t="str">
            <v>EXTRACCION DE NUCLEO DE PAVIMENTO ASFALTICO</v>
          </cell>
        </row>
        <row r="1685">
          <cell r="B1685" t="str">
            <v>EXTRACION MANUAL DE PANELA ASFALTICA</v>
          </cell>
        </row>
        <row r="1686">
          <cell r="B1686" t="str">
            <v>PUNTO DE DEFLECTOMETRIA FWD</v>
          </cell>
        </row>
        <row r="1687">
          <cell r="B1687" t="str">
            <v>IRI</v>
          </cell>
        </row>
        <row r="1688">
          <cell r="B1688" t="str">
            <v>ESPESOR DE PAVIMENTO POR GEORADAR</v>
          </cell>
        </row>
        <row r="1689">
          <cell r="B1689" t="str">
            <v>INVENTARIO DE FALLAS (INGENIERO CIVIL Y AUXILIAR D</v>
          </cell>
        </row>
        <row r="1690">
          <cell r="B1690" t="str">
            <v>SONDEO PAVIMENTO FLEXIBLE</v>
          </cell>
        </row>
        <row r="1691">
          <cell r="B1691" t="str">
            <v>SONDEO PAVIMENTO RIGIDO</v>
          </cell>
        </row>
        <row r="1692">
          <cell r="B1692" t="str">
            <v>DISEÑO DE MEZCLA DE CONCRETO</v>
          </cell>
        </row>
        <row r="1693">
          <cell r="B1693" t="str">
            <v>ROTURA DE CILINDRO</v>
          </cell>
        </row>
        <row r="1694">
          <cell r="B1694" t="str">
            <v>FLEXION EN VIGUETAS DE CONCRETO</v>
          </cell>
        </row>
        <row r="1695">
          <cell r="B1695" t="str">
            <v>TENSION INDIRECTA</v>
          </cell>
        </row>
        <row r="1696">
          <cell r="B1696" t="str">
            <v>INDICE DE PENETRACION</v>
          </cell>
        </row>
        <row r="1697">
          <cell r="B1697" t="str">
            <v>CONTENIDO DE ASFALTO</v>
          </cell>
        </row>
        <row r="1698">
          <cell r="B1698" t="str">
            <v>PUNTO DE ABLANDAMIENTO</v>
          </cell>
        </row>
        <row r="1699">
          <cell r="B1699" t="str">
            <v>ADHERENCIA EN BANDEJA</v>
          </cell>
        </row>
        <row r="1700">
          <cell r="B1700" t="str">
            <v>ESTABILIDAD Y FLUJO MARSHALL</v>
          </cell>
        </row>
        <row r="1701">
          <cell r="B1701" t="str">
            <v>DISEÑO MARSHALL</v>
          </cell>
        </row>
        <row r="1702">
          <cell r="B1702" t="str">
            <v>INDICE DE APLANAMIENTO Y ALARGAMIENTO DE AGREGADOS</v>
          </cell>
        </row>
        <row r="1703">
          <cell r="B1703" t="str">
            <v>PRUEBA HIDROSTATICA HASTA D=12"</v>
          </cell>
        </row>
        <row r="1704">
          <cell r="B1704" t="str">
            <v>RESISTENCIA  A LA COMPRESION DE CILINDROS Y NUCLEOS DE CONCRETO</v>
          </cell>
        </row>
        <row r="1705">
          <cell r="B1705" t="str">
            <v>ENSAYO DE PENETRACION FRENTE DE CARBONATACION</v>
          </cell>
        </row>
        <row r="1706">
          <cell r="B1706" t="str">
            <v>DETECCION DE REFUERZO UTILIZANDO FERROSCAN (Lectura por elemento)</v>
          </cell>
        </row>
        <row r="1707">
          <cell r="B1707" t="str">
            <v>ANALISIS GRANULOMETRICO DE AGREGADOS GRUESOS Y FINOS CON LAVADO</v>
          </cell>
        </row>
        <row r="1708">
          <cell r="B1708" t="str">
            <v>RESISTENCIA AL DESGASTE DE LOS AGREGADOS DE TAMAÑOS MENORES DE 37.5mm (1 1/2") MAQUINA DE LOS ANGELES SIN TRITURACION</v>
          </cell>
        </row>
        <row r="1709">
          <cell r="B1709" t="str">
            <v>MICRO DEVAL % MAXIMO</v>
          </cell>
        </row>
        <row r="1710">
          <cell r="B1710" t="str">
            <v>10% DE FINOS</v>
          </cell>
        </row>
        <row r="1711">
          <cell r="B1711" t="str">
            <v>PERDIDAS EN ENSAYO DE SOLIDEZ EN SULFATOS, % MAXIMO</v>
          </cell>
        </row>
        <row r="1712">
          <cell r="B1712" t="str">
            <v>PARTICULAS LIVIANAS, %MAXIMO PARA AGREGADO GRUESO</v>
          </cell>
        </row>
        <row r="1713">
          <cell r="B1713" t="str">
            <v>PARTICULAS FRACTURADAS MECANICAMENTE % MINIMO</v>
          </cell>
        </row>
        <row r="1714">
          <cell r="B1714" t="str">
            <v>INDICE DE APLANAMIENTO Y ALARGAMIENTO DE LOS AGREGADOS PARA CARRETERAS</v>
          </cell>
        </row>
        <row r="1715">
          <cell r="B1715" t="str">
            <v>CONTENIDO DE SULFATOS EXPRESADO COMO SO4 % MAXIMO PARA AGREGADOS</v>
          </cell>
        </row>
        <row r="1716">
          <cell r="B1716" t="str">
            <v>PARTICULAR LIVIANAS  % MAXIMO PARA AGREGADO FINO</v>
          </cell>
        </row>
        <row r="1717">
          <cell r="B1717" t="str">
            <v>MATERIAL QUE PASA EL TAMIZ No200 % MAXIMO</v>
          </cell>
        </row>
        <row r="1718">
          <cell r="B1718" t="str">
            <v>COLOR MAS OSCURO PERMISIBLE</v>
          </cell>
        </row>
        <row r="1719">
          <cell r="B1719" t="str">
            <v>GRAVEDAD ESPECIFICA Y ABSORSION DE AGREGADOS FINOS</v>
          </cell>
        </row>
        <row r="1720">
          <cell r="B1720" t="str">
            <v>ANGULARIDAD DEL AGREGADO FINO % MINIMO</v>
          </cell>
        </row>
        <row r="1721">
          <cell r="B1721" t="str">
            <v>PENETRACION</v>
          </cell>
        </row>
        <row r="1722">
          <cell r="B1722" t="str">
            <v>VISCOSIDAD</v>
          </cell>
        </row>
        <row r="1723">
          <cell r="B1723" t="str">
            <v>DUCTILIDAD</v>
          </cell>
        </row>
        <row r="1724">
          <cell r="B1724" t="str">
            <v>TSR RESISTENCIA DE UNA MEZCLA BITUMINOSA COMPACTADA AL DAÑO CAUSADO POR HUMEDAD</v>
          </cell>
        </row>
        <row r="1725">
          <cell r="B1725" t="str">
            <v>PUNTO DE IGNICION</v>
          </cell>
        </row>
        <row r="1726">
          <cell r="B1726" t="str">
            <v>MODULO DINAMICO</v>
          </cell>
        </row>
        <row r="1727">
          <cell r="B1727" t="str">
            <v>MODULO RESILIENTE A TRAVES DE ENSAYO DE TENSION INDIRECTA PARA MEZCLAS ASFALTICAS (9 PUNTOS  3 TEMPERATURAS Y 3 FRECUENCIAS)</v>
          </cell>
        </row>
        <row r="1728">
          <cell r="B1728" t="str">
            <v>LEY DE FATIGA (DEFORMACION PERMANENTE)</v>
          </cell>
        </row>
        <row r="1729">
          <cell r="B1729" t="str">
            <v>ENSAYO DE DEFORMACION PLASTICA</v>
          </cell>
        </row>
        <row r="1730">
          <cell r="B1730" t="str">
            <v>RESISTENCIA A LA TRACCION INDIRECTA</v>
          </cell>
        </row>
        <row r="1731">
          <cell r="B1731" t="str">
            <v>MODULO DE ELASTICIDAD</v>
          </cell>
        </row>
        <row r="1732">
          <cell r="B1732" t="str">
            <v>ASENTAMIENTO</v>
          </cell>
        </row>
        <row r="1733">
          <cell r="B1733" t="str">
            <v>EXTRACCION DE NUCLEOS DE CONCRETO DE 3" DE DIAMETRO x 6" DE LONGITUD O 4" DE DIAMETRO x 8" DE LONGITUD ENSAYO PARA ESTRUCTURAS (INCLUYE REPARACIÓN)</v>
          </cell>
        </row>
        <row r="1734">
          <cell r="B1734" t="str">
            <v>REISISTENCIA A LA FLEXION METODO VIGA SIMPLE CARGADA EN LOS TERCIOS DE LA LUZ</v>
          </cell>
        </row>
        <row r="1735">
          <cell r="B1735" t="str">
            <v>PUNTO DE ABLANDAMIENTO (ANILLO Y BOLA)</v>
          </cell>
        </row>
        <row r="1736">
          <cell r="B1736" t="str">
            <v xml:space="preserve">DISEÑO DE MEZCLAS ASFALTICAS METODO MARSHALL.(Incluye relación Estabilidad/Flujo)  </v>
          </cell>
        </row>
        <row r="1737">
          <cell r="B1737" t="str">
            <v>DISEÑO DE MEZCLAS DE CONCRETO HIDRAULICO. (Incluye Rotura a la Compresión)</v>
          </cell>
        </row>
        <row r="1738">
          <cell r="B1738" t="str">
            <v>DBO5</v>
          </cell>
        </row>
        <row r="1739">
          <cell r="B1739" t="str">
            <v>DQO</v>
          </cell>
        </row>
        <row r="1740">
          <cell r="B1740" t="str">
            <v>OXIGENO DISUELTO</v>
          </cell>
        </row>
        <row r="1741">
          <cell r="B1741" t="str">
            <v>NITROGENO TOTAL</v>
          </cell>
        </row>
        <row r="1742">
          <cell r="B1742" t="str">
            <v>FOSFORO</v>
          </cell>
        </row>
        <row r="1743">
          <cell r="B1743" t="str">
            <v>COLIFORMES TOTALES</v>
          </cell>
        </row>
        <row r="1744">
          <cell r="B1744" t="str">
            <v>COLIFORMES FECALES</v>
          </cell>
        </row>
        <row r="1745">
          <cell r="B1745" t="str">
            <v>CONDUCTIVIDAD</v>
          </cell>
        </row>
        <row r="1746">
          <cell r="B1746" t="str">
            <v>POTASIO</v>
          </cell>
        </row>
        <row r="1747">
          <cell r="B1747" t="str">
            <v>ACIDEZ TOTAL</v>
          </cell>
        </row>
        <row r="1748">
          <cell r="B1748" t="str">
            <v>ALCALINIDAD TOTAL</v>
          </cell>
        </row>
        <row r="1749">
          <cell r="B1749" t="str">
            <v>TURBIEDAD</v>
          </cell>
        </row>
        <row r="1750">
          <cell r="B1750" t="str">
            <v>GRASAS Y ACEITES</v>
          </cell>
        </row>
        <row r="1751">
          <cell r="B1751" t="str">
            <v>SOLIDOS SUSPENDIDOS TOTALES</v>
          </cell>
        </row>
        <row r="1752">
          <cell r="B1752" t="str">
            <v>SOLIDOS DISUELTOS TOTALES</v>
          </cell>
        </row>
        <row r="1753">
          <cell r="B1753" t="str">
            <v>SOLIDOS TOTALES</v>
          </cell>
        </row>
        <row r="1754">
          <cell r="B1754" t="str">
            <v>SOLIDOS SEDIMENTABLES</v>
          </cell>
        </row>
        <row r="1755">
          <cell r="B1755" t="str">
            <v>FENOLES</v>
          </cell>
        </row>
        <row r="1756">
          <cell r="B1756" t="str">
            <v>PERIFITON</v>
          </cell>
        </row>
        <row r="1757">
          <cell r="B1757" t="str">
            <v>FITOPLANCTON</v>
          </cell>
        </row>
        <row r="1758">
          <cell r="B1758" t="str">
            <v>ZOOPLANCTON</v>
          </cell>
        </row>
        <row r="1759">
          <cell r="B1759" t="str">
            <v>BENTOS (MACROINVERTEBRADOS)</v>
          </cell>
        </row>
        <row r="1760">
          <cell r="B1760" t="str">
            <v>MACROFITAS</v>
          </cell>
        </row>
        <row r="1761">
          <cell r="B1761" t="str">
            <v>FAUNA ICTICA</v>
          </cell>
        </row>
        <row r="1762">
          <cell r="B1762" t="str">
            <v>HIDROCARBUROS TOTALES (TPH)</v>
          </cell>
        </row>
        <row r="1763">
          <cell r="B1763" t="str">
            <v>OLOR</v>
          </cell>
        </row>
        <row r="1764">
          <cell r="B1764" t="str">
            <v>PH</v>
          </cell>
        </row>
        <row r="1765">
          <cell r="B1765" t="str">
            <v>SABOR</v>
          </cell>
        </row>
        <row r="1766">
          <cell r="B1766" t="str">
            <v>TEMPERATURA</v>
          </cell>
        </row>
        <row r="1767">
          <cell r="B1767" t="str">
            <v>COLOR</v>
          </cell>
        </row>
        <row r="1768">
          <cell r="B1768" t="str">
            <v>PARTICULAS EN SUSPENSION (PST)</v>
          </cell>
        </row>
        <row r="1769">
          <cell r="B1769" t="str">
            <v>PARTICULAS EN SUSPENSION (PM10)</v>
          </cell>
        </row>
        <row r="1770">
          <cell r="B1770" t="str">
            <v>OXIDOS DE AZUFRE (SOX)</v>
          </cell>
        </row>
        <row r="1771">
          <cell r="B1771" t="str">
            <v>OXIDOS DE NITROGENO (NOX)</v>
          </cell>
        </row>
        <row r="1772">
          <cell r="B1772" t="str">
            <v>MONOXIDO DE CARBONO (CO)</v>
          </cell>
        </row>
        <row r="1773">
          <cell r="B1773" t="str">
            <v>MEDICION DE RUIDO AMBIENTAL EN HORARIO DIURNO Y NOCTURNO, ALQUILER DE SONOMETRO E INFORME</v>
          </cell>
        </row>
        <row r="1774">
          <cell r="B1774" t="str">
            <v>HONORARIOS, DESPLAZAMIENTO, VIATICOS E INFORME DE MONITOREO DE AGUAS</v>
          </cell>
        </row>
        <row r="1775">
          <cell r="B1775" t="str">
            <v>HONORARIOS, DESPLAZAMIENTO, VIATICOS E INFORME DE MONITOREO DE AIRE</v>
          </cell>
        </row>
        <row r="1776">
          <cell r="B1776" t="str">
            <v>ANALISIS GRANULOMETRICO  DE LOS AGREGADOS EXTRAIDOS DE MEZCLAS ASFALTICAS</v>
          </cell>
        </row>
        <row r="1777">
          <cell r="B1777" t="str">
            <v>PESO UNITARIO BRIQUETA O BLOQUE</v>
          </cell>
        </row>
        <row r="1778">
          <cell r="B1778" t="str">
            <v>PREPARACION DE UNA BRIQUETA</v>
          </cell>
        </row>
        <row r="1779">
          <cell r="B1779" t="str">
            <v>CONTENIDO DE ASFALTO EN MEZCLAS</v>
          </cell>
        </row>
        <row r="1780">
          <cell r="B1780" t="str">
            <v>RESISTENCIA A LA FLEXION DEL CONCRETO (METODO DE LA VIGA SIMPLE) CARGADAO EN LOS TERCIOS DE LA LUZ</v>
          </cell>
        </row>
        <row r="1781">
          <cell r="B1781" t="str">
            <v>ENSAYO DE ULTRA SONIDO POR ELEMENTO O ZONA</v>
          </cell>
        </row>
        <row r="1782">
          <cell r="B1782" t="str">
            <v>ENSAYO DE ESCLEROMETRO POR ELEMENTO O ZONA</v>
          </cell>
        </row>
        <row r="1783">
          <cell r="B1783" t="str">
            <v>DETERMINACION DE LA RESISTENCIA A COMPRESION DE NUCLEOS DE CONCRETO. INCLUYE EXTRACCION CORTE, ENSAYO Y RELLENO DE ELEMENTOS</v>
          </cell>
        </row>
        <row r="1784">
          <cell r="B1784" t="str">
            <v>PERFORACIÓN DE APIQUES MANUALES (INCLUYE TOMA DE MUESTRA Y PERFIL ESTRATIGRÁFICO)</v>
          </cell>
        </row>
        <row r="1785">
          <cell r="B1785" t="str">
            <v>TOMA DE MUESTRA</v>
          </cell>
        </row>
        <row r="1786">
          <cell r="B1786" t="str">
            <v>PESO UNITARIO POR PESO Y VOLÚMEN</v>
          </cell>
        </row>
        <row r="1787">
          <cell r="B1787" t="str">
            <v>VELETA DE LABORATORIO</v>
          </cell>
        </row>
        <row r="1788">
          <cell r="B1788" t="str">
            <v>PENETRÓMETRO MANUAL</v>
          </cell>
        </row>
        <row r="1789">
          <cell r="B1789" t="str">
            <v>CD - SUELOS COHESIVOS NO CONSOLIDADO NO DRENADO UU (TRES PUNTOS)</v>
          </cell>
        </row>
        <row r="1790">
          <cell r="B1790" t="str">
            <v>CD - SUELOS COHESIVOS CONSOLIDADO NO DRENADO CU (TRES PUNTOS)</v>
          </cell>
        </row>
        <row r="1791">
          <cell r="B1791" t="str">
            <v>DETERMINACIÓN DE RESISTENCIA AL CORTE: MÉTODO DE CORTE DIRECTO EN SUELOS COHESIVOS CONSOLIDADO DRENADO CD (TRES PUNTOS)</v>
          </cell>
        </row>
        <row r="1792">
          <cell r="B1792" t="str">
            <v>PARÁMETROS DE RESISTENCIA DEL SUELO MEDIANTE COMPRESIÓN TRIAXIAL: COMPRESIÓN TRIAXIAL ESTÁTICA NO CONSOLIDADO NO DRENADO UU (TRES PUNTOS)</v>
          </cell>
        </row>
        <row r="1793">
          <cell r="B1793" t="str">
            <v>COMPRESIÓN TRIAXIAL EN SUELOS ARENOSOS CONSOLIDADO DRENADO</v>
          </cell>
        </row>
        <row r="1794">
          <cell r="B1794" t="str">
            <v>CBR - MUESTRA INALTERADA, CON HUMEDAD NATURAL E INMERSIÓN (POR PUNTO)</v>
          </cell>
        </row>
        <row r="1795">
          <cell r="B1795" t="str">
            <v>DENSIDAD EN EL TERRENO. MÉTODO DEL CONO Y LA ARENA (EN LA CIUDAD DE BOGOTÁ. NO INCLUYE TRANSPORTE)</v>
          </cell>
        </row>
        <row r="1796">
          <cell r="B1796" t="str">
            <v>RELACIÓN DE SOPORTE DEL SUELO EN LABORATORIO CBR MÉTODO I</v>
          </cell>
        </row>
        <row r="1797">
          <cell r="B1797" t="str">
            <v>COMPRESIÓN IN CONFINADA (TABLA, CURVA ESF - DEF., HÚMEDAD, PESO UNITARIO Y PREPARACIÓN DE MUESTRA)</v>
          </cell>
        </row>
        <row r="1798">
          <cell r="B1798" t="str">
            <v>MÓDULO RESILENTE DE SUELOS DE SUBRASANTE</v>
          </cell>
        </row>
        <row r="1799">
          <cell r="B1799" t="str">
            <v>PRUEBA CBR MÉTODO I (MATERIAL GRANULAR, INCLUYE PROCTOR)</v>
          </cell>
        </row>
        <row r="1800">
          <cell r="B1800" t="str">
            <v>ENSAYO DE TENSIÓN INDIRECTA PARA DETERMINAR EL MÓDULO RESILENTE DE MEZCLAS ASFÁLTICAS (9 PUNTOS: 3 TEMPERATURAS Y 3 FRECUENCIAS)</v>
          </cell>
        </row>
        <row r="1801">
          <cell r="B1801" t="str">
            <v>COMPACTACIÓN PROCTOR MODIFICADO</v>
          </cell>
        </row>
        <row r="1802">
          <cell r="B1802" t="str">
            <v>PERMEABILIDAD CABEZA CONSTANTE O VARIABLE (MATERIALES COHESIVOS)</v>
          </cell>
        </row>
        <row r="1803">
          <cell r="B1803" t="str">
            <v>PERMEABILIDAD CABEZA CONSTANTE O VARIABLE (MATERIALES GRANULARES)</v>
          </cell>
        </row>
        <row r="1804">
          <cell r="B1804" t="str">
            <v>REGATAS DE SETECCIÓN DE REFUERZO</v>
          </cell>
        </row>
        <row r="1805">
          <cell r="B1805" t="str">
            <v>DETECCIÓN DE REFUERZO CON PS20</v>
          </cell>
        </row>
        <row r="1806">
          <cell r="B1806" t="str">
            <v>DETECCIÓN DEL REFUERZO UTILIZANDO FERROSCAN (LECTURA POR ELEMENTO)</v>
          </cell>
        </row>
        <row r="1807">
          <cell r="B1807" t="str">
            <v>DETECCIÓN DEL REFUERZO UTILIZANDO FERROSCAN (POR DÍA)</v>
          </cell>
        </row>
        <row r="1808">
          <cell r="B1808" t="str">
            <v>ENSAYO DE CARBONATACIÓN - PROFUNDIDAD DE CARBONATACIÓN</v>
          </cell>
        </row>
        <row r="1809">
          <cell r="B1809" t="str">
            <v>DETERMINACIÓN DE LA RESISTENCIA A LA COMPRESIÓN DE NÚCLEOS DE CONCRETO, INCLUYE EXTRACCIÓN, CORTE, ENSAYO Y RELLENO DE ELEMENTOS.</v>
          </cell>
        </row>
        <row r="1810">
          <cell r="B1810" t="str">
            <v>ESTIMACIÓN DE LA RESISTENCIA DEL CONCRETO CON ESCLERÓMETRO</v>
          </cell>
        </row>
        <row r="1811">
          <cell r="B1811" t="str">
            <v>ENSAYO DE ESCLERÓMETRO, POR ELEMENTO O ZONA</v>
          </cell>
        </row>
        <row r="1812">
          <cell r="B1812" t="str">
            <v>VELOCIDAD DE ONDA POR MEDIO DEL PULSO ULTRASÓNICO - CONCRETOS (POR PUNTO EN CAMPO)</v>
          </cell>
        </row>
        <row r="1813">
          <cell r="B1813" t="str">
            <v>ENSAYO DE ULTRASONIDO, POR ELEMENTO O ZONA</v>
          </cell>
        </row>
        <row r="1814">
          <cell r="B1814" t="str">
            <v>EFECTO DEL AGUA SOBRE LA COHESION DE LAS MEZCLAS ASFALTICAS COMPACTADAS INMERSION- COMPRESION</v>
          </cell>
        </row>
        <row r="1815">
          <cell r="B1815" t="str">
            <v>MODULO RESILIENTE DE SUELOS DE SUBRASANTE (GRANULARES O COHESIVOS)</v>
          </cell>
        </row>
        <row r="1816">
          <cell r="B1816" t="str">
            <v>MODULO RESILIENTE DE BASE Y SUBBASE GRANULAR</v>
          </cell>
        </row>
        <row r="1817">
          <cell r="B1817" t="str">
            <v>PERFORACION MECANICA EN SUELO DURO</v>
          </cell>
        </row>
        <row r="1818">
          <cell r="B1818" t="str">
            <v>PERFORACION MECANICA EN SUELOS BLANDOS</v>
          </cell>
        </row>
        <row r="1819">
          <cell r="B1819" t="str">
            <v>HUMEDAD NATURAL</v>
          </cell>
        </row>
        <row r="1820">
          <cell r="B1820" t="str">
            <v>LIMITES DE CONSISTENCIA</v>
          </cell>
        </row>
        <row r="1821">
          <cell r="B1821" t="str">
            <v>RESISTENCIA A LA COMPRESION INCONFINADA EN ROCA</v>
          </cell>
        </row>
        <row r="1822">
          <cell r="B1822" t="str">
            <v>FATIGA MEZCLAS ASFALTICAS EN PROBETAS TRAPEZOIDALES NF P 98-261-1 o UNE-EN  12697-24:2013 ANEXO A</v>
          </cell>
        </row>
        <row r="1823">
          <cell r="B1823" t="str">
            <v>MEDICION DE CAMPOS ELECTROMAGNETICOS NORMA IEEE 644</v>
          </cell>
        </row>
        <row r="1824">
          <cell r="B1824" t="str">
            <v>MEDICION DE DISTANCIAS DE SEGURIDAD</v>
          </cell>
        </row>
        <row r="1825">
          <cell r="B1825" t="str">
            <v>MEDICION DE RUIDO ACUSTICO RESOLUCION 0627 DE 2006</v>
          </cell>
        </row>
        <row r="1826">
          <cell r="B1826" t="str">
            <v>MEDICION DE RADIO DE INTERFERENCIA NORMA IEEE 430</v>
          </cell>
        </row>
        <row r="1827">
          <cell r="B1827" t="str">
            <v>MEDICION DE RESISTIVIDAD NORMA IEEE 81</v>
          </cell>
        </row>
        <row r="1828">
          <cell r="B1828" t="str">
            <v>SERVICIOS DE DETECCION DE TUBERIA, EMPLEANDO RADAR DE PENETRACION TERRESTRE, GPR O GEORADAR. INCLUYE PERSONAL ESPECIALIZADO, EQUIPOS, INFORMES DE ADQUISICION, PROCESAMIENTO E INTERPRETACION DEL LEVANTAMIENTO DE INFORMACION Y PLANIMETRIA</v>
          </cell>
        </row>
        <row r="1829">
          <cell r="B1829" t="str">
            <v>MEDICION DE ESPESOR DE SOLDADURA EN ESTRUCTURAS METALICAS MEDIANTE ULTRASONIDO CONVENCIONAL</v>
          </cell>
        </row>
        <row r="1830">
          <cell r="B1830" t="str">
            <v>MEDICION DE ESPESOR DE PINTURA</v>
          </cell>
        </row>
        <row r="1831">
          <cell r="B1831" t="str">
            <v>ENSAYO DE TINTAS O LIQUIDOS PENETRANTES</v>
          </cell>
        </row>
        <row r="1832">
          <cell r="B1832" t="str">
            <v>ENSAYO DE RADIOGRAFIA JUNTAS Y/O PLACAS CON DIAMETRO=6" HASTA 36"</v>
          </cell>
        </row>
        <row r="1833">
          <cell r="B1833" t="str">
            <v>ENSAYO DE RADIOGRAFIA (Incluye 15 inspecciones de juntas de D=6")</v>
          </cell>
        </row>
        <row r="1834">
          <cell r="B1834" t="str">
            <v>ENSAYO DE RADIOGRAFIA (Incluye 15 inspecciones de juntas de D=8")</v>
          </cell>
        </row>
        <row r="1835">
          <cell r="B1835" t="str">
            <v>ENSAYO DE RADIOGRAFIA (Incluye 15 inspecciones de juntas de D=10")</v>
          </cell>
        </row>
        <row r="1836">
          <cell r="B1836" t="str">
            <v>ENSAYO DE RADIOGRAFIA (Incluye 12 inspecciones de juntas de D=12")</v>
          </cell>
        </row>
        <row r="1837">
          <cell r="B1837" t="str">
            <v>ENSAYO DE RADIOGRAFIA (Incluye 12 inspecciones de juntas de D=14")</v>
          </cell>
        </row>
        <row r="1838">
          <cell r="B1838" t="str">
            <v>ENSAYO DE RADIOGRAFIA (Incluye 10 inspecciones de juntas de D=16"</v>
          </cell>
        </row>
        <row r="1839">
          <cell r="B1839" t="str">
            <v>ENSAYO DE RADIOGRAFIA (Incluye 8 inspecciones de juntas de D=20")</v>
          </cell>
        </row>
        <row r="1840">
          <cell r="B1840" t="str">
            <v>ENSAYO DE RADIOGRAFIA (Incluye 20 inspecciones de placas de D entre 24" hasta 36")</v>
          </cell>
        </row>
        <row r="1841">
          <cell r="B1841" t="str">
            <v>PERFORACION MECANICA EN ROCA</v>
          </cell>
        </row>
        <row r="1842">
          <cell r="B1842" t="str">
            <v>ENSAYO DE DOWN HOLE (50m)</v>
          </cell>
        </row>
        <row r="1843">
          <cell r="B1843" t="str">
            <v>INSTALACION TUBERIA PVC PARA DOWN HOLW</v>
          </cell>
        </row>
        <row r="1844">
          <cell r="B1844" t="str">
            <v>ENSAYOS DE LABORATORIOS DINAMICOS (triaxial ciclico, columna resonante y Bender Element)</v>
          </cell>
        </row>
        <row r="1845">
          <cell r="B1845" t="str">
            <v>CARBONATOS</v>
          </cell>
        </row>
        <row r="1846">
          <cell r="B1846" t="str">
            <v>CLORUROS</v>
          </cell>
        </row>
        <row r="1847">
          <cell r="B1847" t="str">
            <v>SULFATOS</v>
          </cell>
        </row>
        <row r="1848">
          <cell r="B1848" t="str">
            <v>NITRATOS</v>
          </cell>
        </row>
        <row r="1849">
          <cell r="B1849" t="str">
            <v>HIERRO TOTAL</v>
          </cell>
        </row>
        <row r="1850">
          <cell r="B1850" t="str">
            <v>CALCIO</v>
          </cell>
        </row>
        <row r="1851">
          <cell r="B1851" t="str">
            <v>MAGNESIO</v>
          </cell>
        </row>
        <row r="1852">
          <cell r="B1852" t="str">
            <v>SODIO</v>
          </cell>
        </row>
        <row r="1853">
          <cell r="B1853" t="str">
            <v>INFORME CARACTERIZACIÓN FISICO QUIMICA Y BACTERIOLOGICA</v>
          </cell>
        </row>
        <row r="1854">
          <cell r="B1854" t="str">
            <v>MUESTREO PUNTUAL</v>
          </cell>
        </row>
        <row r="1855">
          <cell r="B1855" t="str">
            <v>TRANSPORTE DIARIO PARA CAMBIO DE MUESTREO DE CALIDAD DE AGUA</v>
          </cell>
        </row>
        <row r="1856">
          <cell r="B1856" t="str">
            <v>Equipo de Muestreo y análisis PM10 que cumpla método EPAe-CFR Título 40, Parte 50, Apéndice J: PM10</v>
          </cell>
        </row>
        <row r="1857">
          <cell r="B1857" t="str">
            <v>Equipo de Muestreo y análisis PST que cumpla método EPAe-CFR Título 40, Parte 50, Apéndice B: Alto volumen</v>
          </cell>
        </row>
        <row r="1858">
          <cell r="B1858" t="str">
            <v>Equipo de Muestreo y análisis Sox que cumpla método EPAe-CFR Título 40, Parte 50, Apéndice A: Pararrosanilina</v>
          </cell>
        </row>
        <row r="1859">
          <cell r="B1859" t="str">
            <v>Equipo de Muestreo y análisis Nox que cumpla con Environ mental Monitoring System Laboratory Handbook. Revisión 02. Sección 2,4: Sodio Arsenito</v>
          </cell>
        </row>
        <row r="1860">
          <cell r="B1860" t="str">
            <v>Equipo de Muestreo y análisis CO que cumpla EPAe-CFR Título 40, Parte 50, Apéndice C: lectura directa</v>
          </cell>
        </row>
        <row r="1861">
          <cell r="B1861" t="str">
            <v>Seguridad de los equipos de monitoreo y suministro de energía</v>
          </cell>
        </row>
        <row r="1862">
          <cell r="B1862" t="str">
            <v>Equipo de Estudio de ruido,1 punto, mediciones 24 horas. Incluye:informe técnico y mapas de isófonas.</v>
          </cell>
        </row>
        <row r="1863">
          <cell r="B1863" t="str">
            <v>Sondeo mecánico con extracción contínua de testigo en suelos</v>
          </cell>
        </row>
        <row r="1864">
          <cell r="B1864" t="str">
            <v>Sondeo mecánico con extracción contínua de testigo en coluvión/aluvión</v>
          </cell>
        </row>
        <row r="1865">
          <cell r="B1865" t="str">
            <v>Sondeo mecánico con extracción contínua de testigo en roca</v>
          </cell>
        </row>
        <row r="1866">
          <cell r="B1866" t="str">
            <v>Ensayo de penetración estándar (SPT)</v>
          </cell>
        </row>
        <row r="1867">
          <cell r="B1867" t="str">
            <v>Ensayo de piezocono estándar (CPTu)</v>
          </cell>
        </row>
        <row r="1868">
          <cell r="B1868" t="str">
            <v>Ensayo de disipación en CPTu</v>
          </cell>
        </row>
        <row r="1869">
          <cell r="B1869" t="str">
            <v>Ensayo de placa de carga</v>
          </cell>
        </row>
        <row r="1870">
          <cell r="B1870" t="str">
            <v>Ensayo de permeabilidad tipo Lugeon</v>
          </cell>
        </row>
        <row r="1871">
          <cell r="B1871" t="str">
            <v>Ensayo de permeabilidad tipo Lefranc</v>
          </cell>
        </row>
        <row r="1872">
          <cell r="B1872" t="str">
            <v>Instalación de piezómetro de tubo abierto tipo Casagrande</v>
          </cell>
        </row>
        <row r="1873">
          <cell r="B1873" t="str">
            <v>Sondeo eléctrico vertical (SEV) y/o sondeo electromagnético (SEDT)</v>
          </cell>
        </row>
        <row r="1874">
          <cell r="B1874" t="str">
            <v>Línea de reflexión (Perfil de 100m)</v>
          </cell>
        </row>
        <row r="1875">
          <cell r="B1875" t="str">
            <v>Línea de refracción sismica (Perfil de 50m)</v>
          </cell>
        </row>
        <row r="1876">
          <cell r="B1876" t="str">
            <v>TRANSPORTE DIARIO PARA CAMBIO DE MUESTREO DE CALIDAD DE AIRE</v>
          </cell>
        </row>
        <row r="1877">
          <cell r="B1877" t="str">
            <v>TRANSPORTE DIARIO PARA CAMBIO DE MUESTREO DE CALIDAD DE RUIDO</v>
          </cell>
        </row>
        <row r="1878">
          <cell r="B1878" t="str">
            <v>PERFORACION HORIZONTAL PARA TUBERIA DE Ø 4"</v>
          </cell>
        </row>
        <row r="1879">
          <cell r="B1879" t="str">
            <v>PARAMETROS DE RESISTENCIA DEL SUELO MEDIANTE COMPRESION TRIAXIAL: COMPRESION TRIAXIAL ESTATICA CONSOLIDADO - NO DRENADO CU</v>
          </cell>
        </row>
        <row r="1880">
          <cell r="B1880" t="str">
            <v>DIAGNOSTICO DE EVALUACION SUPERFICIAL. LEVANTAMIENTO DE FALLAS - SEGMENTO DE 50 A 100 METROS PAVIMENTO RIGIDO</v>
          </cell>
        </row>
        <row r="1881">
          <cell r="B1881" t="str">
            <v>TUBERIA GRP 300mm (300mm-800mm PRESION)</v>
          </cell>
        </row>
        <row r="1882">
          <cell r="B1882" t="str">
            <v>TUBERIA GRP 400mm (300mm-800mmPRESION)</v>
          </cell>
        </row>
        <row r="1883">
          <cell r="B1883" t="str">
            <v>TUBERIA GRP 500mm (300mm-800mm PRESION)</v>
          </cell>
        </row>
        <row r="1884">
          <cell r="B1884" t="str">
            <v>TUBERIA GRP 600mm (300mm-800mm PRESION)</v>
          </cell>
        </row>
        <row r="1885">
          <cell r="B1885" t="str">
            <v>TUBERIA GRP 700mm (300mm-800mm PRESION)</v>
          </cell>
        </row>
        <row r="1886">
          <cell r="B1886" t="str">
            <v>TUBERIA GRP 800mm (300mm-800mm PRESION)</v>
          </cell>
        </row>
        <row r="1887">
          <cell r="B1887" t="str">
            <v>TUBERIA GRP 900mm (600mm-2400mm FLUJO LIBRE)</v>
          </cell>
        </row>
        <row r="1888">
          <cell r="B1888" t="str">
            <v>TUBERIA GRP 1000mm (600mm-2400mm FLUJO LIBRE)</v>
          </cell>
        </row>
        <row r="1889">
          <cell r="B1889" t="str">
            <v>TUBERIA GRP 1100mm (600mm-2400mm FLUJO LIBRE)</v>
          </cell>
        </row>
        <row r="1890">
          <cell r="B1890" t="str">
            <v>TUBERIA GRP 1200mm (600mm-2400mm FLUJO LIBRE)</v>
          </cell>
        </row>
        <row r="1891">
          <cell r="B1891" t="str">
            <v>TUBERIA GRP 1300 (600mm-2400mm FLUJO LIBRE)</v>
          </cell>
        </row>
        <row r="1892">
          <cell r="B1892" t="str">
            <v>TUBERIA GRP 1400 (600mm-2400mm FLUJO LIBRE)</v>
          </cell>
        </row>
        <row r="1893">
          <cell r="B1893" t="str">
            <v>TUBERIA GRP 1500 (600mm-2400mm FLUJO LIBRE</v>
          </cell>
        </row>
        <row r="1894">
          <cell r="B1894" t="str">
            <v>TUBERIA GRP 1600 (600mm-2400mm FLUJO LIBRE)</v>
          </cell>
        </row>
        <row r="1895">
          <cell r="B1895" t="str">
            <v>TUBERIA GRP 1700 (600mm-2400mm FLUJO LIBRE)</v>
          </cell>
        </row>
        <row r="1896">
          <cell r="B1896" t="str">
            <v>ACOPLE GRP 300mm (PN 10 Bar)</v>
          </cell>
        </row>
        <row r="1897">
          <cell r="B1897" t="str">
            <v>ACOPLE GRP 350mm (PN 10 Bar)</v>
          </cell>
        </row>
        <row r="1898">
          <cell r="B1898" t="str">
            <v>ACOPLE GRP 400mm (PN 10 Bar)</v>
          </cell>
        </row>
        <row r="1899">
          <cell r="B1899" t="str">
            <v>ACOPLE GRP 500mm (PN 10 Bar)</v>
          </cell>
        </row>
        <row r="1900">
          <cell r="B1900" t="str">
            <v>ACOPLE GRP 600mm (PN 10 Bar)</v>
          </cell>
        </row>
        <row r="1901">
          <cell r="B1901" t="str">
            <v>ACOPLE GRP 700mm (PN 10 Bar)</v>
          </cell>
        </row>
        <row r="1902">
          <cell r="B1902" t="str">
            <v>ACOPLE GRP 800mm (PN 10 Bar)</v>
          </cell>
        </row>
        <row r="1903">
          <cell r="B1903" t="str">
            <v>ACOPLE GRP 900mm (PN 10 Bar)</v>
          </cell>
        </row>
        <row r="1904">
          <cell r="B1904" t="str">
            <v>ACOPLE GRP 1000mm  (PN1/PN6)</v>
          </cell>
        </row>
        <row r="1905">
          <cell r="B1905" t="str">
            <v>ACOPLE GRP 1100mm  (PN1/PN6)</v>
          </cell>
        </row>
        <row r="1906">
          <cell r="B1906" t="str">
            <v>ACOPLE GRP 1200mm  (PN1/PN6)</v>
          </cell>
        </row>
        <row r="1907">
          <cell r="B1907" t="str">
            <v>ACOPLE GRP 1300mm  (PN1/PN6)</v>
          </cell>
        </row>
        <row r="1908">
          <cell r="B1908" t="str">
            <v>ACOPLE GRP 1400mm  (PN1/PN6)</v>
          </cell>
        </row>
        <row r="1909">
          <cell r="B1909" t="str">
            <v>ACOPLE GRP 1500mm  (PN1/PN6)</v>
          </cell>
        </row>
        <row r="1910">
          <cell r="B1910" t="str">
            <v>ACOPLE GRP 1600mm  (PN1/PN6)</v>
          </cell>
        </row>
        <row r="1911">
          <cell r="B1911" t="str">
            <v>ACOPLE GRP 1700mm  (PN1/PN6)</v>
          </cell>
        </row>
        <row r="1912">
          <cell r="B1912" t="str">
            <v>ACOPLE GRP 1800mm  (PN1/PN6)</v>
          </cell>
        </row>
        <row r="1913">
          <cell r="B1913" t="str">
            <v>ACOPLE GRP 2000mm  (PN1/PN6)</v>
          </cell>
        </row>
        <row r="1914">
          <cell r="B1914" t="str">
            <v>TUBERIA GRP 1800 (600mm-2400mm FLUJO LIBRE)</v>
          </cell>
        </row>
        <row r="1915">
          <cell r="B1915" t="str">
            <v>TUBERIA GRP 2000 (600mm-2400mm FLUJO LIBRE)</v>
          </cell>
        </row>
        <row r="1916">
          <cell r="B1916" t="str">
            <v>ACOPLE GRP 2400mm</v>
          </cell>
        </row>
        <row r="1917">
          <cell r="B1917" t="str">
            <v>TUBERIA GRP 2400 (600mm-2400mm FLUJO LIBRE)</v>
          </cell>
        </row>
        <row r="1918">
          <cell r="B1918" t="str">
            <v>CAMARA GRP 2500 * 2500 * 1200 (INCLUYE TUBERIA , CHIMENEA 2.5m Y ACCESORIOS.</v>
          </cell>
        </row>
        <row r="1919">
          <cell r="B1919" t="str">
            <v>CAMARA GRP 2600 * 2600 * 1200 (INCLUYE TUBERIA , CHIMENEA 2.5m Y ACCESORIOS.</v>
          </cell>
        </row>
        <row r="1920">
          <cell r="B1920" t="str">
            <v>TUBERIA GRP DN 350 PN1 SN2500</v>
          </cell>
        </row>
        <row r="1921">
          <cell r="B1921" t="str">
            <v>ACOPLE GRP DN 350 PN1</v>
          </cell>
        </row>
        <row r="1922">
          <cell r="B1922" t="str">
            <v>TUBERIA GRP DN 450 PN1 SN2500</v>
          </cell>
        </row>
        <row r="1923">
          <cell r="B1923" t="str">
            <v>ACOPLE GRP DN 450 PN1</v>
          </cell>
        </row>
        <row r="1924">
          <cell r="B1924" t="str">
            <v>TUBERIA GRP DN 550 PN1 SN2500</v>
          </cell>
        </row>
        <row r="1925">
          <cell r="B1925" t="str">
            <v>ACOPLE GRP DN 550 PN1</v>
          </cell>
        </row>
        <row r="1926">
          <cell r="B1926" t="str">
            <v>TUBERIA GRP DN 650 PN1 SN2500</v>
          </cell>
        </row>
        <row r="1927">
          <cell r="B1927" t="str">
            <v>ACOPLE GRP DN 650 PN1</v>
          </cell>
        </row>
        <row r="1928">
          <cell r="B1928" t="str">
            <v>TUBERIA GRP DN 750 PN1 SN2500</v>
          </cell>
        </row>
        <row r="1929">
          <cell r="B1929" t="str">
            <v>ACOPLE GRP DN 750 PN1</v>
          </cell>
        </row>
        <row r="1930">
          <cell r="B1930" t="str">
            <v>TUBERIA GRP DN 850 PN1 SN2500</v>
          </cell>
        </row>
        <row r="1931">
          <cell r="B1931" t="str">
            <v>ACOPLE GRP DN 850 PN1</v>
          </cell>
        </row>
        <row r="1932">
          <cell r="B1932" t="str">
            <v>TUBERIA GRP DN 2500 PN1 SN2500</v>
          </cell>
        </row>
        <row r="1933">
          <cell r="B1933" t="str">
            <v>ACOPLE GRP DN 2500 PN1</v>
          </cell>
        </row>
        <row r="1934">
          <cell r="B1934" t="str">
            <v>TRANSPORTE TUBERIA GRP</v>
          </cell>
        </row>
        <row r="1935">
          <cell r="B1935" t="str">
            <v>TUBERIA GRP DN 2600 PN1 SN2500</v>
          </cell>
        </row>
        <row r="1936">
          <cell r="B1936" t="str">
            <v>ACOPLE GRP DN 2600 PN1</v>
          </cell>
        </row>
        <row r="1937">
          <cell r="B1937" t="str">
            <v>CAMARA GRP 900 * 900 * 1200 (INCLUYE TUBERIA , CHIMENEA 1.0m Y ACCESORIOS.</v>
          </cell>
        </row>
        <row r="1938">
          <cell r="B1938" t="str">
            <v>CAMARA GRP 900 * 900 * 1200 (INCLUYE TUBERIA , CHIMENEA 2.5m Y ACCESORIOS.</v>
          </cell>
        </row>
        <row r="1939">
          <cell r="B1939" t="str">
            <v>CAMARA GRP 1000 * 1000 * 1200 (INCLUYE TUBERIA , CHIMENEA 2.5m Y ACCESORIOS.</v>
          </cell>
        </row>
        <row r="1940">
          <cell r="B1940" t="str">
            <v>CAMARA GRP 1100 * 1100 * 1200 (INCLUYE TUBERIA , CHIMENEA 2.5m Y ACCESORIOS.</v>
          </cell>
        </row>
        <row r="1941">
          <cell r="B1941" t="str">
            <v>CAMARA GRP 1300 * 1300 * 1200 (INCLUYE TUBERIA , CHIMENEA 5m Y ACCESORIOS.</v>
          </cell>
        </row>
        <row r="1942">
          <cell r="B1942" t="str">
            <v>CAMARA GRP 1500 * 1500 * 1200 (INCLUYE TUBERIA , CHIMENEA 2.5m Y ACCESORIOS.</v>
          </cell>
        </row>
        <row r="1943">
          <cell r="B1943" t="str">
            <v>CAMARA GRP 1600 * 1600 * 1200 (INCLUYE TUBERIA , CHIMENEA 2.5m Y ACCESORIOS.</v>
          </cell>
        </row>
        <row r="1944">
          <cell r="B1944" t="str">
            <v>CAMARA GRP 1800 * 1800 * 1200 (INCLUYE TUBERIA , CHIMENEA 2.5m Y ACCESORIOS.</v>
          </cell>
        </row>
        <row r="1945">
          <cell r="B1945" t="str">
            <v>CAMARA GRP 1800 * 1800 * 1200 (INCLUYE TUBERIA , CHIMENEA 5m Y ACCESORIOS.</v>
          </cell>
        </row>
        <row r="1946">
          <cell r="B1946" t="str">
            <v>CAMARA GRP 2000 * 2000 * 1200 (INCLUYE TUBERIA , CHIMENEA 2.5m Y ACCESORIOS.</v>
          </cell>
        </row>
        <row r="1947">
          <cell r="B1947" t="str">
            <v>TUBERIA ACERO AL CARBON SIN COSTURA SCH40 D=3"</v>
          </cell>
        </row>
        <row r="1948">
          <cell r="B1948" t="str">
            <v>TUBERIA ACERO AL CARBON SIN COSTURA SCH40 D=4"</v>
          </cell>
        </row>
        <row r="1949">
          <cell r="B1949" t="str">
            <v>TUBERIA ACERO AL CARBON SIN COSTURA SCH40 D=6"</v>
          </cell>
        </row>
        <row r="1950">
          <cell r="B1950" t="str">
            <v>TUBERIA ACERO AL CARBON SIN COSTURA SCH40 D=8"</v>
          </cell>
        </row>
        <row r="1951">
          <cell r="B1951" t="str">
            <v>TUBERIA ACERO CARBON ASTM A=53 SCH 40 DE D=12"</v>
          </cell>
        </row>
        <row r="1952">
          <cell r="B1952" t="str">
            <v>TUBO SCHEDULE 40  4" x 1/4"</v>
          </cell>
        </row>
        <row r="1953">
          <cell r="B1953" t="str">
            <v>TEE PVC PRESIÓN SCH40 2 1/2``</v>
          </cell>
        </row>
        <row r="1954">
          <cell r="B1954" t="str">
            <v>SERVICIO DE ALQUILER VIDEO BEAM</v>
          </cell>
        </row>
        <row r="1955">
          <cell r="B1955" t="str">
            <v>SERVICIO DE ALQUILER VIDEO BEAM</v>
          </cell>
        </row>
        <row r="1956">
          <cell r="B1956" t="str">
            <v>SERVICIO DE ALQUILER PORTATILES COREL</v>
          </cell>
        </row>
        <row r="1957">
          <cell r="B1957" t="str">
            <v>IMPRESIÓN HOJA CARTA, A 1X0 TINTAS EN PAPEL BOND DE 75 GR.</v>
          </cell>
        </row>
        <row r="1958">
          <cell r="B1958" t="str">
            <v>ALQUILER DE SILLAS PLÁSTICAS SIN BRAZOS</v>
          </cell>
        </row>
        <row r="1959">
          <cell r="B1959" t="str">
            <v>ALQUILER DE ESCRITORIO EN MADERA CON 5 CAJONES SIN CERRADURAS</v>
          </cell>
        </row>
        <row r="1960">
          <cell r="B1960" t="str">
            <v>ALQUILER SILLA DE ESCRITORIO GIRATORIA CON BRAZOS</v>
          </cell>
        </row>
        <row r="1961">
          <cell r="B1961" t="str">
            <v>EQUIPO ANDROIDE CON GPS, CÁMARA, WIFI</v>
          </cell>
        </row>
        <row r="1962">
          <cell r="B1962" t="str">
            <v>ALQUILER SEÑAL VERTICAL GRUPO I (60X60CM) (INCLUYE SUMINISTRO E INSTALACIÓN)</v>
          </cell>
        </row>
        <row r="1963">
          <cell r="B1963" t="str">
            <v>ALQUILER SEÑAL VERTICAL GRUPO I (75X75CM) (INCLUYE SUMINISTRO E INSTALACIÓN)</v>
          </cell>
        </row>
        <row r="1964">
          <cell r="B1964" t="str">
            <v>ALQUILER SEÑAL VERTICAL GRUPO I (90X90CM) (INCLUYE SUMINISTRO E INSTALACIÓN)</v>
          </cell>
        </row>
        <row r="1965">
          <cell r="B1965" t="str">
            <v>ALQUILER CAMIONETA 1300-2000 cc - MODELO 2006-2003 (75% TARIFA)</v>
          </cell>
        </row>
        <row r="1966">
          <cell r="B1966" t="str">
            <v>ALQUILER DE CONTENEDOR - OFICINA</v>
          </cell>
        </row>
        <row r="1967">
          <cell r="B1967" t="str">
            <v>ALQUILER VEHICULO CAPACIDAD 3 TONELADAS O SUPERIOR (MODELO 2006-2003)</v>
          </cell>
        </row>
        <row r="1968">
          <cell r="B1968" t="str">
            <v>ALQUILER SEÑAL LUMINOSA BIDIRECCIONAL 1.50m x 0.50m</v>
          </cell>
        </row>
        <row r="1969">
          <cell r="B1969" t="str">
            <v>AVISO PUNTO CREA 1.50m x 0.90m EN LÁMINA GALVANIZADA CAL. 24. INCLUYE SUMINISTRO E INSTALACIÓN</v>
          </cell>
        </row>
        <row r="1970">
          <cell r="B1970" t="str">
            <v>CARPA VESTIER 2.0m x 2.0m TECHO Y ESTRUCTURA CON LATERALES EN LONA</v>
          </cell>
        </row>
        <row r="1971">
          <cell r="B1971" t="str">
            <v>ALQUILER PARAL LARGO (2.0m A 2.50m)</v>
          </cell>
        </row>
        <row r="1972">
          <cell r="B1972" t="str">
            <v>ALQUILER VEHICULO CAPACIDAD 3 TONELADAS O SUPERIOR (MODELO 2006-2003)</v>
          </cell>
        </row>
        <row r="1973">
          <cell r="B1973" t="str">
            <v>ALQUILER CAMION APLICADOR DE VIAS MARCA FOTON DOBLE CABINA DE 3.5 ton DE CAPACIDAD,  CON EQUIPO DE APLICACIÓN DE DOS MAQUINAS DEMARCADORAS HIDRA AIRLESS HIDRAM 4000, UNA MAQUINA DEMARCADORA POWRLINE 9900 PARA METRO LINEAL Y METRO CUADRADO</v>
          </cell>
        </row>
        <row r="1974">
          <cell r="B1974" t="str">
            <v>ALQUILER CAMION DE APOYO MARCA FOTON CABINA SENCILLA DE 3.5 ton DE CAPACIDAD</v>
          </cell>
        </row>
        <row r="1975">
          <cell r="B1975" t="str">
            <v>ALQUILER KIT DE SEÑALIZACION PARA CIERRES VIALES (conos, señales temporales: cierre de carril, bandereros, obreros en la via, barricada de via cerrada)</v>
          </cell>
        </row>
        <row r="1976">
          <cell r="B1976" t="str">
            <v>EXÁMEN MÉDICO OCUPACIONAL DE INGRESO</v>
          </cell>
        </row>
        <row r="1977">
          <cell r="B1977" t="str">
            <v>EXÁMEN MÉDICO OCUPACIONAL DE RETIRO</v>
          </cell>
        </row>
        <row r="1978">
          <cell r="B1978" t="str">
            <v>AUDIOMETRÍA DE INGRESO</v>
          </cell>
        </row>
        <row r="1979">
          <cell r="B1979" t="str">
            <v>AUDIOMETRÍA DE EGRESO</v>
          </cell>
        </row>
        <row r="1980">
          <cell r="B1980" t="str">
            <v>OPTOMETRÍA DE INGRESO</v>
          </cell>
        </row>
        <row r="1981">
          <cell r="B1981" t="str">
            <v>OPTOMETRÍA DE EGRESO</v>
          </cell>
        </row>
        <row r="1982">
          <cell r="B1982" t="str">
            <v>ESPIROMETRÍA DE INGRESO</v>
          </cell>
        </row>
        <row r="1983">
          <cell r="B1983" t="str">
            <v>ESPIROMETRÍA DE EGRESO</v>
          </cell>
        </row>
        <row r="1984">
          <cell r="B1984" t="str">
            <v>TUBERIA GALVANIZADA D=2"</v>
          </cell>
        </row>
        <row r="1985">
          <cell r="B1985" t="str">
            <v>TUBERIA ACERO GALVANIZADA D=3/4"</v>
          </cell>
        </row>
        <row r="1986">
          <cell r="B1986" t="str">
            <v>TUBERIA GALVANIZADA D=4"</v>
          </cell>
        </row>
        <row r="1987">
          <cell r="B1987" t="str">
            <v>TAPON D= 2 1/2" PARA TUBERIA DE ACERO NEGRA CALIBRE 40</v>
          </cell>
        </row>
        <row r="1988">
          <cell r="B1988" t="str">
            <v>TUBO METALICO GALVANIZADO DE 3" CALIBRE 14 (3 metros)</v>
          </cell>
        </row>
        <row r="1989">
          <cell r="B1989" t="str">
            <v>TUBO 1-1/2`` EN ACERO INOXIDABLE</v>
          </cell>
        </row>
        <row r="1990">
          <cell r="B1990" t="str">
            <v>TUBO GALVANIZADO 1½``</v>
          </cell>
        </row>
        <row r="1991">
          <cell r="B1991" t="str">
            <v>MONITOREO DIARIO DE AVIFAUNA (Incluye nomina profesional, alquiler de cámara, bonoculos, grabadora, microfono, transporte e informe final)</v>
          </cell>
        </row>
        <row r="1992">
          <cell r="B1992" t="str">
            <v>MONITOREO AVIFAUNA EN LA AV. BOYACA ENTRE YOMASA Y LA CALLE 170 (Incluye nomina profesional, alquiler de camara, binoculos, grabadora, microfono, transporte e informe final)</v>
          </cell>
        </row>
        <row r="1993">
          <cell r="B1993" t="str">
            <v>METALMECÁNICA (PARA FABRICACIÓN DE SEÑALES DE TRÁNSITO SENCILLAS Y DOBLES DE 60cm)</v>
          </cell>
        </row>
        <row r="1994">
          <cell r="B1994" t="str">
            <v>SCREEN PARA SEÑALES DE 60cm Y SEÑALES DE TEXTO O CROQUIS SI-05, SI-05C, SI-27, SI-28)</v>
          </cell>
        </row>
        <row r="1995">
          <cell r="B1995" t="str">
            <v>PINTURA ELECTROSTÁTICA PEDESTAL Y PARTE POSTERIOR DE TABLERO PARA SEÑALES SENCILLAS Y DOBLES DE 60cm</v>
          </cell>
        </row>
        <row r="1996">
          <cell r="B1996" t="str">
            <v>METALMECÁNICA (PARA FABRICACIÓN DE SEÑALES DE TRÁNSITO SENCILLAS Y DOBLES DE 75cm)</v>
          </cell>
        </row>
        <row r="1997">
          <cell r="B1997" t="str">
            <v>SCREEN PARA SEÑALES DE 75cm Y SEÑALES DE TEXTO O CROQUIS SI-05, SI-05C, SI-27, SI-28)</v>
          </cell>
        </row>
        <row r="1998">
          <cell r="B1998" t="str">
            <v>PINTURA ELECTROSTÁTICA PEDESTAL Y PARTE POSTERIOR DE TABLERO PARA SEÑALES SENCILLAS Y DOBLES DE 75cm</v>
          </cell>
        </row>
        <row r="1999">
          <cell r="B1999" t="str">
            <v>METALMECÁNICA (PARA TABLERO)</v>
          </cell>
        </row>
        <row r="2000">
          <cell r="B2000" t="str">
            <v>SCREEN PARA TABLERO</v>
          </cell>
        </row>
        <row r="2001">
          <cell r="B2001" t="str">
            <v>PINTURA ELECTROSTÁTICA TABLERO</v>
          </cell>
        </row>
        <row r="2002">
          <cell r="B2002" t="str">
            <v>METALMECÁNICA (PARA PEDESTAL)</v>
          </cell>
        </row>
        <row r="2003">
          <cell r="B2003" t="str">
            <v>PINTURA ELECTROSTÁTICA PEDESTAL</v>
          </cell>
        </row>
        <row r="2004">
          <cell r="B2004" t="str">
            <v>DINAMITA</v>
          </cell>
        </row>
        <row r="2005">
          <cell r="B2005" t="str">
            <v>BENTONITA</v>
          </cell>
        </row>
        <row r="2006">
          <cell r="B2006" t="str">
            <v>CONSTRUCCIÓN DE FOSO DE ASCENSOR DE ACUERDO CON LAS ESPECIFICACIONES TÉCNICAS DEL FABRICANTE DE LOS EQUIPOS.</v>
          </cell>
        </row>
        <row r="2007">
          <cell r="B2007" t="str">
            <v>CARGA FULMINANTE FUERTE+CLAVO 5/16`` B.VEL 1``</v>
          </cell>
        </row>
        <row r="2008">
          <cell r="B2008" t="str">
            <v>SUMINISTRO, TRANSPORTE E INSTALACIÓN DE MALLA DE PROTECCIÓN EN ZONA DE ABORDAJE.</v>
          </cell>
        </row>
        <row r="2009">
          <cell r="B2009" t="str">
            <v>CONTROLADOR DE VELOCIDAD VARIABLE MARCA ABB CON TRASDUCTOR DE PRESIÓN, DE 4-20 MILIAMPERIOS Y EM COFRE METALICO</v>
          </cell>
        </row>
        <row r="2010">
          <cell r="B2010" t="str">
            <v>MESÓN EN GRANITO JASPE  E=4CM</v>
          </cell>
        </row>
        <row r="2011">
          <cell r="B2011" t="str">
            <v>MUEBLE BAJO COCINETA</v>
          </cell>
        </row>
        <row r="2012">
          <cell r="B2012" t="str">
            <v>MESÓN ACERO INOXIDABLE 212X52 CM, INCLUYE POSUELO</v>
          </cell>
        </row>
        <row r="2013">
          <cell r="B2013" t="str">
            <v>LAVAESCOBAS 40X40 EN GRANO PULIDO</v>
          </cell>
        </row>
        <row r="2014">
          <cell r="B2014" t="str">
            <v>TABLEX DE 30MM FORRADO A DOS CARAS EN FORMICA COLOR GRIS</v>
          </cell>
        </row>
        <row r="2015">
          <cell r="B2015" t="str">
            <v>MUEBLE SUP.MADECOR LISO</v>
          </cell>
        </row>
        <row r="2016">
          <cell r="B2016" t="str">
            <v>MESÓN ACERO INOXIDABLE, INCLUYE POZUELO</v>
          </cell>
        </row>
        <row r="2017">
          <cell r="B2017" t="str">
            <v>CAJA FUERTE</v>
          </cell>
        </row>
        <row r="2018">
          <cell r="B2018" t="str">
            <v>SET BILLETERO</v>
          </cell>
        </row>
        <row r="2019">
          <cell r="B2019" t="str">
            <v>PORTA VOLANTES O CASILLERO</v>
          </cell>
        </row>
        <row r="2020">
          <cell r="B2020" t="str">
            <v>GABINETE COLGADO EN MADERA PRIMEROS AUXILIOS</v>
          </cell>
        </row>
        <row r="2021">
          <cell r="B2021" t="str">
            <v>ESTUFA EMPOTRABLE ELÉCTRICA DE 2 PUESTOS EN ACERO INOXIDABLE</v>
          </cell>
        </row>
        <row r="2022">
          <cell r="B2022" t="str">
            <v>SISTEMA CONTRA INCENDIO ESTACIÓN TUNAL</v>
          </cell>
        </row>
        <row r="2023">
          <cell r="B2023" t="str">
            <v>SISTEMA CONTRA INCENDIO ESTACIÓN ILIMANÍ</v>
          </cell>
        </row>
        <row r="2024">
          <cell r="B2024" t="str">
            <v>SISTEMA CONTRA INCENDIO ESTACIÓN MANITAS</v>
          </cell>
        </row>
        <row r="2025">
          <cell r="B2025" t="str">
            <v>SISTEMA CONTRA INCENDIO ESTACIÓN JUAN PABLO II</v>
          </cell>
        </row>
        <row r="2026">
          <cell r="B2026" t="str">
            <v>SUBESTACIÓN ELÉCTRICA CON: 1 CELDA CON TRANSFORMADOR SECO DE 150 KVA, 11.4 KV - 440 V ,  1 CELDA CON SECCIONADOR FUSIBLE DE MEDIA TENSIÓN EN SF6,   CELDA DE MEDIDA Y DISTRIBUCIÓN  A 440 V CON CONTADOR DE ENERGÍA MULTIFUNCIONAL Y ANALIZADOR DE REDES;</v>
          </cell>
        </row>
        <row r="2027">
          <cell r="B2027" t="str">
            <v>UPS TRIFÁSICA, 4 HILOS + TIERRA, 60HZ, F.P.: 0.8 A LA SALIDA, DE 100 KVA, 440 VCA, INCLUYE, BATERÍAS, BYPASS CON PROTECCIONES Y CABLEADO (Incluye suministro e instalación)</v>
          </cell>
        </row>
        <row r="2028">
          <cell r="B2028" t="str">
            <v>CELDA DE DISTRIBUCIÓN CON TRANSFORMADOR SECO TRIFÁSICO DE 30 KVA, 440V -208/120 V. EQUIPADA CON INTERRUPTORES Y CABLEADO INTERNO (Incluye suministro e instalación)</v>
          </cell>
        </row>
        <row r="2029">
          <cell r="B2029" t="str">
            <v>SUBESTACIÓN ELÉCTRICA CON: 1 CELDA CON TRANSFORMADOR SECO DE 225 KVA, 11.4 KV - 440V ,  1 CELDA CON SECCIONADOR FUSIBLE DE MEDIA TENSIÓN EN SF6,   CELDA DE MEDIDA Y DISTRIBUCIÓN  A 440 V CON CONTADOR DE ENERGÍA MULTIFUNCIONAL Y ANALIZADOR DE REDES; C</v>
          </cell>
        </row>
        <row r="2030">
          <cell r="B2030" t="str">
            <v>SUBESTACIÓN ELÉCTRICA CON :  2 CELDAS DE MEDIA TENSIÓN CON  TRANSFORMADORES SECOS DE 1600 KVA, 11.4KV - 440V Y UNA CELDA DE MEDIA TENSIÓN CON TRANSFORMADOR DE 150 KVA,  CELDA DE REMONTE ,  1 CELDA CON SECCIONADORES DOBLE TIRO AISLADOS EN SF6,   3 CEL</v>
          </cell>
        </row>
        <row r="2031">
          <cell r="B2031" t="str">
            <v>UPS TRIFÁSICA, 4 HILOS + TIERRA, 60HZ, F.P.: 0.8 A LA SALIDA, DE 20 KVA ON LINE, 208 VCA, INCLUYE, BATERÍAS, BYPASS CON PROTECCIONES Y CABLEADO (Incluye suministro e instalación)</v>
          </cell>
        </row>
        <row r="2032">
          <cell r="B2032" t="str">
            <v>FILTRO PARA MITIGACIÓN DE ARMONICOS Y CORRECCIÓN DE FACTOR DE POTENCIA EN BAJA TENSIÓN, TRIFÁSICO MAS TIERRA, 208 VC.A. -480 VC.A., 50/60 HZ, CORRIENTE DE SALIDA 100A - 300 A; CON CERRAMIENTO IP54 PARA INTERIOR, CON INTERFAZ DIGITAL TACTIL, TEMPERATU</v>
          </cell>
        </row>
        <row r="2033">
          <cell r="B2033" t="str">
            <v>UPS TRIFÁSICA, 4 HILOS + TIERRA, 60HZ, F.P.: 0.8 A LA SALIDA, DE 50 KVA, 440 VCA, INCLUYE, BATERÍAS, BYPASS CON PROTECCIONES Y CABLEADO (Incluye suministro e instalación)</v>
          </cell>
        </row>
        <row r="2034">
          <cell r="B2034" t="str">
            <v>GRUPO ELECTRÓGENO, TRIFASICO, 440V, 60HZ DE 50 KVA, CON TANQUE DE DIARIO. TABLERO DE TRANSFERENCIA AUTOMÁTICA EQUIPADO ( RED NORMAL - PLANTA -UPS). INCLUYE ADECUACIÓNES DE OBRA CIVIL Y ELEMENTOS PARA EVACUACIÓN DE HUMOS. (Incluye suministro e instala</v>
          </cell>
        </row>
        <row r="2035">
          <cell r="B2035" t="str">
            <v>CELDA DE DISTRIBUCIÓN CON TRANSFORMADOR SECO TRIFÁSICO DE 25 KVA, 440V -208/120 V. EQUIPADA CON INTERRUPTORES Y CABLEADO INTERNO (Incluye suministro e instalación)</v>
          </cell>
        </row>
        <row r="2036">
          <cell r="B2036" t="str">
            <v>ESCALERA ESCAMOTEABLE METALICA (INCLUYE MARCO)</v>
          </cell>
        </row>
        <row r="2037">
          <cell r="B2037" t="str">
            <v>DIVISIÓN SANITARIA ACERO INOXIDABLE AMBAS CARAS CAL. 22 SOCODA</v>
          </cell>
        </row>
        <row r="2038">
          <cell r="B2038" t="str">
            <v>MODELOS GRO WALL POR METRO 68X22X20 CON 3 CAVIDADES INSTALACIÓN ANCLADO SOBRE LA PARED, 7 UNIDADES POR M2</v>
          </cell>
        </row>
        <row r="2039">
          <cell r="B2039" t="str">
            <v>MODULO SCREEN  PANEL EDGE, 500X500MM EN ALUZINC 0.8MM CON ACABADO ACABADO LISO</v>
          </cell>
        </row>
        <row r="2040">
          <cell r="B2040" t="str">
            <v>PANEL FACHADA FLOTANTE. INCLUYE FIJACIONES Y SUBESTRUCTURA</v>
          </cell>
        </row>
        <row r="2041">
          <cell r="B2041" t="str">
            <v>SCREEN PANEL N</v>
          </cell>
        </row>
        <row r="2042">
          <cell r="B2042" t="str">
            <v>PUERTA PIVOTANTE PERSIANA EN ALUMINIO ANODIZADO (2.50X2.10) ALA DOBLE, PERFIL ALN-362  + MARCO</v>
          </cell>
        </row>
        <row r="2043">
          <cell r="B2043" t="str">
            <v>CERRADURA(CHAPA) L-370 YALE</v>
          </cell>
        </row>
        <row r="2044">
          <cell r="B2044" t="str">
            <v>PUERTA BATIENTE PERSIANA EN ALUMINIO ANODIZADO (2.20X2.10) ALA DOBLE, PERFIL ALN-362+ MARCO</v>
          </cell>
        </row>
        <row r="2045">
          <cell r="B2045" t="str">
            <v>PUERTA EN VIDRIO DE SEGURIDAD DE 10MM Y MARCO EN ALUMINIO (5.00X2.60)</v>
          </cell>
        </row>
        <row r="2046">
          <cell r="B2046" t="str">
            <v>PUERTA PIVOTANTE PERSIANA EN ALUMINIO ANODIZADO (0.80X2.10) PERFIL ALN-362 + MARCO</v>
          </cell>
        </row>
        <row r="2047">
          <cell r="B2047" t="str">
            <v>PUERTA PIVOTANTE PERSIANA EN ALUMINIO ANODIZADO (1.00X2.10) PERFIL ALN-362 + MARCO</v>
          </cell>
        </row>
        <row r="2048">
          <cell r="B2048" t="str">
            <v>PUERTA DE SEGURIDAD EN PERFILERIA METALICA</v>
          </cell>
        </row>
        <row r="2049">
          <cell r="B2049" t="str">
            <v>PUERTA Y MARCO EN LAMINA METÁLICA CALIBRE 18 DOBLADA, 0,90MX2,10M</v>
          </cell>
        </row>
        <row r="2050">
          <cell r="B2050" t="str">
            <v>PUERTA Y MARCO EN LAMINA METÁLICA CALIBRE 18 DOBLADA, 1.00MX2,10M</v>
          </cell>
        </row>
        <row r="2051">
          <cell r="B2051" t="str">
            <v>PUERTA VIDRIERA PIVOTANTE (1.00X2.10)</v>
          </cell>
        </row>
        <row r="2052">
          <cell r="B2052" t="str">
            <v>PUERTAS VIDRIERAS PIVOTANTE (3.00X2.10)</v>
          </cell>
        </row>
        <row r="2053">
          <cell r="B2053" t="str">
            <v>PUERTA DE SERVICIO EN INGRESO A LA ESTACIÓN (SISTEMA DE TORNIQUETES)</v>
          </cell>
        </row>
        <row r="2054">
          <cell r="B2054" t="str">
            <v>PUERTA ELECTRICA DE ACCESO A LA ESTACIÓN CON MARCO EN ACERO PINTADO COLOR ALUMINIO</v>
          </cell>
        </row>
        <row r="2055">
          <cell r="B2055" t="str">
            <v>PUERTA PIVOTANTE PERSIANA EN ALUMINIO ANODIZADO (3.95X2.10) PERFIL ALN-362</v>
          </cell>
        </row>
        <row r="2056">
          <cell r="B2056" t="str">
            <v>PUERTA DE INGRESO, CON TALENQUERA DE CONTROL DE ACCIONAMIENTO MECÁNICO.</v>
          </cell>
        </row>
        <row r="2057">
          <cell r="B2057" t="str">
            <v>PUERTA Y MARCO EN LAMINA METÁLICA CALIBRE 18 DOBLADA, 1.10MX2,10M  + MARCO</v>
          </cell>
        </row>
        <row r="2058">
          <cell r="B2058" t="str">
            <v>PUERTA PIVOTANTE EN LAMINA METÁLICA CALIBRE 18 DOBLADA, 1.20MX2,10M + MARCO</v>
          </cell>
        </row>
        <row r="2059">
          <cell r="B2059" t="str">
            <v>ELEVADOR PARA PERSONAS CON MOVILIDAD REDUCIDA. CAPACIDAD: (700-800) KG. DIMENSIONES: 1200MM X1200 MM. PUERTA DE 90CM, RECORRIDO MAX 15M; 2 PARADAS. SIN CUARTO DE MÁQUINAS. NO INCLUYE OBRAS CIVILES. (Incluye suministro e instalación)</v>
          </cell>
        </row>
        <row r="2060">
          <cell r="B2060" t="str">
            <v>48000 BTU/HR, REFRIGERANTE R410, 220 VAC, CON CONTROL REMOTO, TIPO CASETTE, INCLUYE EL KIT DE TUBERÍA DE REFRIGERACIÓN DE 5 ML</v>
          </cell>
        </row>
        <row r="2061">
          <cell r="B2061" t="str">
            <v>SUMINISTRO, TRANSPORTE E INSTALACIÓN DE ELEVADOR PARA PERSONAS CON MOVILIDAD REDUCIDA. CAPACIDAD: (700-800) KG. DIMENSIONES: 1200MM X1200 MM. PUERTA DE 90CM, RECORRIDO MAX 15M; 2 PARADAS. PARA TRABAJO PESADO CON DOBLE MOTORIZACIÓN.SIN CUARTO DE MÁQUI</v>
          </cell>
        </row>
        <row r="2062">
          <cell r="B2062" t="str">
            <v>TUBERIA CCP D= 20" TIPO CILINDRO DE ACERO CON REFUERZO DE VARILLA</v>
          </cell>
        </row>
        <row r="2063">
          <cell r="B2063" t="str">
            <v>TUBERIA CCP D= 16" TIPO CILINDRO DE ACERO CON REFUERZO DE VARILLA</v>
          </cell>
        </row>
        <row r="2064">
          <cell r="B2064" t="str">
            <v>TUBERIA CCP D= 24" TIPO CILINDRO DE ACERO CON REFUERZO DE VARILLA</v>
          </cell>
        </row>
        <row r="2065">
          <cell r="B2065" t="str">
            <v>CODO EN ACERO D= 24" CON REVESTIMIENTO INTERIOR Y EXTERIOR EN MORTERO DE CEMENTO ENTRE 22 1/2° Y 45° L= 0.80m x 0.80m</v>
          </cell>
        </row>
        <row r="2066">
          <cell r="B2066" t="str">
            <v>SALIDA NORMAL EN ACERO D= 16" INSTALADA EN FABRICA SOBRE TUBO CCP d= 24" CON EXTREMO BRIDADO</v>
          </cell>
        </row>
        <row r="2067">
          <cell r="B2067" t="str">
            <v>SALIDA NORMAL EN ACERO D= 3" EMSAMBLADA EN FABRICA SOBRE TUBO CCP O ACCESORO DE D= 24" CON EXTREMO BRIDADO</v>
          </cell>
        </row>
        <row r="2068">
          <cell r="B2068" t="str">
            <v>SALIDA TANGENCIAL PARA PURGA EN ACERO D=4" SOBRE TUBO CCP O ACCESORIO DE D= 24" CON EXTREMO BRIDADO ENSAMBLADA EN FABRICA SOBRE TUBO O ACCESORIO. NO INCL. EL VALOR DEL ELEMENTO SOBRE EL CUAL VA INSTALADA, REVESTIMIENTOS INT. Y EXT. EN PINTURA EPOXICA</v>
          </cell>
        </row>
        <row r="2069">
          <cell r="B2069" t="str">
            <v>TEE EN ACERO PARA BOCA DE ACCESO D= 24" x D= 20" CON ESPIGO Y CAMPANA EN LA RAMA PRINCIPAL Y BRIDA CIEGA Y UN JUEGO DE ESPARRAGOS, TUERCA Y EMPAQUE EN LA DERIVACION</v>
          </cell>
        </row>
        <row r="2070">
          <cell r="B2070" t="str">
            <v>CODO EN ACERO D= 24" CON REVESTIMIENTO INTERIOR Y EXTERIOR EN MORTERO DE CEMENTO ENTRE 6° Y 22 1/2° L= 0.45m x 0.45m</v>
          </cell>
        </row>
        <row r="2071">
          <cell r="B2071" t="str">
            <v>CINTURON DE CIERRE EN ACERO D= 24" REVESTIDO CON PINTURA ANTICORROSIVA L= 0.30m. SUMINISTRADA SUELTA . PRESION DE TRABAJO = 300 PSI</v>
          </cell>
        </row>
        <row r="2072">
          <cell r="B2072" t="str">
            <v>ESPIGO LISO PARA CINTURON DE CIERRE EN ACERO D= 24", ENSAMBLADO EN FABRICA SOBRE TUBO O ACCESORIO</v>
          </cell>
        </row>
        <row r="2073">
          <cell r="B2073" t="str">
            <v>CINTURON DE CIERRE EN ACERO D= 16" REVESTIDO CON PINTURA ANTICORROSIVA L= 0.30m SUMINISTRADA SUELTA. PRESION DE TRABAJO = 150 PSI</v>
          </cell>
        </row>
        <row r="2074">
          <cell r="B2074" t="str">
            <v>TEE EN ACERO D= 16" x 16" CON EXTREMOS LISOS PARA CINTURON DE CIERRE L= 1.30m x 0.50m (NO INCLUYE MATERIALES DE ANCLAJE) REVESTIMIENTO INTERIOR Y EXTERIOR EN MORTERO DE CEMENTO. PRESION DE TRABAJO = 150 PSI</v>
          </cell>
        </row>
        <row r="2075">
          <cell r="B2075" t="str">
            <v>UNION DE DESMONTAJE D= 16" TIPO BRIDA - BRIDA (RIGIDA) REVESTIDA CON PINTURA EPOXICA L= 0.30m. PRESION DE TRABAJO = 150 PSI</v>
          </cell>
        </row>
        <row r="2076">
          <cell r="B2076" t="str">
            <v>BRIDA EN ACERO D= 16" CLASE D  ENSAMBLADA EN FABRICA SOBRE TUBO CCP O ACCESORIO. NO INCLUYE EL VALOR DEL ELEMENTO SOBRE EL CUAL VA INSTALADA. PRESION DE TRABAJO = 150 PSI</v>
          </cell>
        </row>
        <row r="2077">
          <cell r="B2077" t="str">
            <v>JUEGO DE ESPARRAGOS, TUERCAS Y EMPAQUE PARA UNION  BRIDADA D= 16". PRESION DE TRABAJO = 150 PSI</v>
          </cell>
        </row>
        <row r="2078">
          <cell r="B2078" t="str">
            <v>CODO EN ACERO D= 24" CON REVESTIMIENTO INTERIOR Y EXTERIOR EN MORTERO DE CEMENTO ENTRE 45° Y 67 1/2°  L= 1.20m x 1.20m. INCLUYE UNIONES (ESPIGO CAMPANA), MORTERO PARA UNION. (NO INCLUYE MATERIALES PARA ANCLAJE). PRESION DE TRABAJO = 300 PSI</v>
          </cell>
        </row>
        <row r="2079">
          <cell r="B2079" t="str">
            <v>CODO EN ACERO D= 16" ENTRE 6° Y 22 1/2° L= 0.35m x 0.35m CON REVESTIMIENTO INTERIOR Y EXTERIOR EN MORTERO DE CEMENTO. INCL UNIONES (ESPIGO CAMPANA), EMPAQUES DE CAUCHO, MORTERO PARA UNION. (NO INCL MATERIALES PARA ANCLAJE). PRESION DE TRABAJO=150 PSI</v>
          </cell>
        </row>
        <row r="2080">
          <cell r="B2080" t="str">
            <v>CODO EN ACERO D= 16" ENTRE 67.5° Y 90° L= 1.25m x 1.25m CON REVESTIMIENTO INTERIOR Y EXTERIOR EN MORTERO DE CEMENTO. INCL UNIONES (ESPIGO CAMPANA), EMPAQUES DE CAUCHO, MORTERO PARA UNION. (NO INCL MATERIALES PARA ANCLAJE). PRESION DE TRABAJO=150 PSI</v>
          </cell>
        </row>
        <row r="2081">
          <cell r="B2081" t="str">
            <v>ESPIGO LISO PARA CINTURON DE CIERRE EN ACERO D= 16", ENSAMBLADO EN FABRICA SOBRE TUBO O ACCESORIO</v>
          </cell>
        </row>
        <row r="2082">
          <cell r="B2082" t="str">
            <v>CODO EN ACERO D= 20" ENTRE 6° Y 22 1/2° L= 0.35m x 0.35m CON REVESTIMIENTO INTERIOR Y EXTERIOR EN MORTERO DE CEMENTO. INCL UNIONES (ESPIGO CAMPANA), EMPAQUES DE CAUCHO, MORTERO PARA UNION. (NO INCL MATERIALES PARA ANCLAJE). PRESION DE TRABAJO=150 PSI</v>
          </cell>
        </row>
        <row r="2083">
          <cell r="B2083" t="str">
            <v>CODO EN ACERO D= 20" ENTRE 22 1/2° Y 45° L= 0.65mx0.65m CON REVESTIMIENTO INTERIOR Y EXTERIOR EN MORTERO DE CEMENTO. INCL UNIONES (ESPIGO CAMPANA), EMPAQUES DE CAUCHO, MORTERO PARA UNION. (NO INCL MATERIALES PARA ANCLAJE). PRESION DE TRABAJO=150 PSI</v>
          </cell>
        </row>
        <row r="2084">
          <cell r="B2084" t="str">
            <v>BRIDA EN ACERO D= 20"  ENSAMBLADA EN FABRICA SOBRE TUBO CCP O ACCESORIO. NO INCLUYE EL VALOR DEL ELEMENTO SOBRE EL CUAL VA INSTALADA. PRESION DE TRABAJO = 150 PSI</v>
          </cell>
        </row>
        <row r="2085">
          <cell r="B2085" t="str">
            <v>BRIDA CIEGA EN ACERO D= 20". PRESION DE TRABAJO = 150 PSI</v>
          </cell>
        </row>
        <row r="2086">
          <cell r="B2086" t="str">
            <v>CINTURON DE CIERRE EN ACERO D= 20" REVESTIDO CON PINTURA ANTICORROSIVA. PRESION DE TRABAJO = 150 PSI</v>
          </cell>
        </row>
        <row r="2087">
          <cell r="B2087" t="str">
            <v>ESPIGO LISO PARA CINTURON DE CIERRE EN ACERO D= 20", ENSAMBLADO EN FABRICA SOBRE TUBO O ACCESORIO</v>
          </cell>
        </row>
        <row r="2088">
          <cell r="B2088" t="str">
            <v>JUEGO DE ESPARRAGOS, TUERCAS Y EMPAQUE PARA UNION  BRIDADA D= 20". PRESION DE TRABAJO = 150 PSI</v>
          </cell>
        </row>
        <row r="2089">
          <cell r="B2089" t="str">
            <v>TEE EN ACERO D= 20" x 20" CON ESPIGO Y CAMPANA EN LA RAMA PRINCIPAL Y BRIDA-BRIDA CIEGA Y UN JUEGO DE ESPARRAGOS, TUERCAS Y EMPAQUE PARA UNION BRIDADA EN LA DERIVACION L= 1.30m x 0.60m (NO INCLUYE MATERIALES DE ANCLAJE). PRESION DE TRABAJO = 150 PSI</v>
          </cell>
        </row>
        <row r="2090">
          <cell r="B2090" t="str">
            <v>TUBERIA CCP D= 12" TIPO CILINDRO DE ACERO CON REFUERZO DE VARILLA, REBESTIMIENTO INTERIOR Y RECUBRIMIENTO EXTERIOR EN MRTERO DE CEMENTO. INCL. UNIONES, ESPIGO CAMPANA CON EMPAQUE DE CAUCHO. NORMAS NTC 747 Y AWWA C-303</v>
          </cell>
        </row>
        <row r="2091">
          <cell r="B2091" t="str">
            <v>CODO CCP D= 12" ENTRE 22.5° Y 45° EN ACERO CON ESPIGO Y CAMPANA. REVESTIMIENTO INTERIOR Y RECUBRIMIENTO EXTERIOR EN MORTERO DE CEMENTO. FABRICADO DE CONFORMIDAD CON LAS NORMAS NTC 747 Y AWWA C-303. PRESION DE TRABAJO = 150 PSI</v>
          </cell>
        </row>
        <row r="2092">
          <cell r="B2092" t="str">
            <v>CODO CCP D= 16" ENTRE 22.5° Y 45° EN ACERO CON ESPIGO Y CAMPANA. REVESTIMIENTO INTERIOR Y RECUBRIMIENTO EXTERIOR EN MORTERO DE CEMENTO. FABRICADO DE CONFORMIDAD CON LAS NORMAS NTC 747 Y AWWA C-303. PRESION DE TRABAJO = 150 PSI</v>
          </cell>
        </row>
        <row r="2093">
          <cell r="B2093" t="str">
            <v>SALIDA NORMAL EN ACERO D= 6" CON EXTREMO BRIDADO. REVESTIMIENTO INTERIOR Y EXTERIOR EN PINTURA EPOXICA L=0.15m INST. EN FABRICA SOBRE TUBO O ACCESORO HASTA D= 12". NO INCL. VALOR DEL TUBO SOBRE EL CUAL VA A SE INST. NI ESPARRAGOS, TUERCAS, EMPAQUE.</v>
          </cell>
        </row>
        <row r="2094">
          <cell r="B2094" t="str">
            <v>SALIDA NORMAL EN ACERO D= 12" CON EXTREMO BRIDADO. REVESTIMIENTO INTERIOR Y EXTERIOR EN PINTURA EPOXICA L=0.50m INST. EN FABRICA SOBRE TUBO O ACCESORO D= 16". NO INCL. VALOR DEL TUBO SOBRE EL CUAL VA A SER INSTALADA. PRESION DE TRABAJO = 150 PSI</v>
          </cell>
        </row>
        <row r="2095">
          <cell r="B2095" t="str">
            <v>TUBERÍA ACERO INOXIDABLE REF 304 X 2``</v>
          </cell>
        </row>
        <row r="2096">
          <cell r="B2096" t="str">
            <v>SERVICIO DE LOCALIZACION CON GRP, ESTUDIOS DE RESISTIVIDAD Y GEOREFERENCIACION DE RED MATRIZ DE ACUEDUCTO (INCL. DERIVACIONES) A TODO COSTO</v>
          </cell>
        </row>
        <row r="2097">
          <cell r="B2097" t="str">
            <v>SALIDA TANGENCIAL EN ACERO 8" CON EXTREMO BRIDADO, REVESTIMIENTO INT. Y EXT. EN MORTERO DE CEMENTO L=0.75m. INST EN FABRICA SOBRE TUBO O ACCES. 24". PRESION 150 PSI. SALIDA PARA PURGA</v>
          </cell>
        </row>
        <row r="2098">
          <cell r="B2098" t="str">
            <v>CODO EN ACERO 24" CON ESPIGO Y CAMPANA. REVESTIMIENTO INT. Y EXT. EN MORTERO DE CEMENTO. NORMA 747 Y AWWA C-303. PRESION DE TRABAJO 150 PSI</v>
          </cell>
        </row>
        <row r="2099">
          <cell r="B2099" t="str">
            <v>SALIDA NORMAL EN ACERO 1" CON EXTREMOS ROSCADOS. REVESTIMIENTO INT Y EXT EN PINTURA EPOXICA L=0.15mINST EN FABRICA SOBRE TUBO O ACCESORIO 24". PRESION 150 PSI. SALIDA PARA MACROMEDIDOR.</v>
          </cell>
        </row>
        <row r="2100">
          <cell r="B2100" t="str">
            <v>TEE EN ACERO 24"x24" CON ESPIGO Y CAMPANA EN RAMA PRINCIPAL Y BRIDA Y BRIDA CIEGA EN DERIVACION, CON REVESTIMIENTO INT Y RECUBRIMIENTO EXT EN MORTERO DE CEMENTO. L=1.50mx0.60m. NORMA AWWA C 207. PRESION 150 PSI.INCL ESPARRAGOS, TUERCAS Y EMPAQUE</v>
          </cell>
        </row>
        <row r="2101">
          <cell r="B2101" t="str">
            <v>TEE EN ACERO 24"x12" CON ESPIGO Y CAMPANA EN RAMA PRINCIPAL Y BRIDA, CON REVESTIMIENTO INT Y RECUBRIMIENTO EXT EN MORTERO DE CEMENTO. L=1.00mx0.50m. NORMA AWWA C 200. PRESION 150 PSI. NO INCL ESPARRAGOS, TUERCAS NI EMPAQUE</v>
          </cell>
        </row>
        <row r="2102">
          <cell r="B2102" t="str">
            <v>TEE EN ACERO 24"x24" CON ESPIGO Y CAMPANA EN RAMA PRINCIPAL Y BRIDA, CON REVESTIMIENTO INT Y RECUBRIMIENTO EXT EN MORTERO DE CEMENTO. L=1.50mx0.60m. NORMA AWWA C 200. PRESION 150 PSI.NO INCL ESPARRAGOS, TUERCAS NI EMPAQUE</v>
          </cell>
        </row>
        <row r="2103">
          <cell r="B2103" t="str">
            <v>UNION DE DESMONTAJE EN ACERO 24" TIPO BRIDA-BRIDA (RIGIDA). REVESTIDA CON PINTURA EPOXICA. INCL DOS EMPAQUES PARA UNION BRIDA FABRICADOS A PARTIR DE LAMINA NON ASBESTO e= 1/8" L=0.30m. PRESION 150 PSI</v>
          </cell>
        </row>
        <row r="2104">
          <cell r="B2104" t="str">
            <v>ANILLO PASAMURO EN ACERO 24" INST EN FABRICA SOBRE TUBO O ACCESORIO EN ACERO. FABRICADO A PARTIR DE LAMINA ASTM A 36 e= 12mmxHOMBRO= 3". INCL CINTURON DE REFUERZO SOLDADO A TUBO O ACCESORIO e= 6mm x l=0.30m. PRESION 150 PSI</v>
          </cell>
        </row>
        <row r="2105">
          <cell r="B2105" t="str">
            <v>ANILLO CORTAFLUJO EN ACERO 24" INSTAL EN FABRICA SOBRE TUBO O ACCESORIO EN ACERO. FABRICADO A PARTIR DE LAMINA ASTM A 36 e= 6mm x HOMBRO = 3". PRESION 150 PSI.</v>
          </cell>
        </row>
        <row r="2106">
          <cell r="B2106" t="str">
            <v>NIPLE EN ACERO 24" CON ESPIGO O CAMPANA Y BRIDA, CON REVESTIMIENTO INT EN MORTERO DE CEMENTO Y RECUBRIMIENTO EXTERIOR EN PINTURA EPOXICA. L= 2.30m. PRESION 150 PSI</v>
          </cell>
        </row>
        <row r="2107">
          <cell r="B2107" t="str">
            <v>TUBERIA CCP 30" TIPO CILINDRO DE ACERO CON REFUERZO DE VARILLA, REVESTIMIENTO INT Y RECUBRIMIENTO EXT EN MORTERO DE CEMENTO, UNIONES ESPIGO CAMPANA CON EMPAQUE DE CAUCHO. NORMA NTC 747 Y AWWA C-303. PRESION 150 PSI. LONGITUDES UNIATRIAS ESTANDAR 10m</v>
          </cell>
        </row>
        <row r="2108">
          <cell r="B2108" t="str">
            <v>CODO EN ACERO 30" CON ESPIGO Y CAMPANA. REVESTIMIENTO INT Y RECUBRIMIENTO EXT EN MORTERO DE CEMENTO, ANGULO ENTRE 67 1/2° Y 90° l= 1.40m x 1.40m. NORMA NTC 747 Y AWWA C-303. PRESION 150 PSI.</v>
          </cell>
        </row>
        <row r="2109">
          <cell r="B2109" t="str">
            <v>CODO EN ACERO 30" CON ESPIGO Y CAMPANA. REVESTIMIENTO INT Y RECUBRIMIENTO EXT EN MORTERO DE CEMENTO, ANGULO ENTRE 45° Y 67 1/2° L= 1.00m x 1.00m. NORMA NTC 747 Y AWWA C-303. PRESION 150 PSI.</v>
          </cell>
        </row>
        <row r="2110">
          <cell r="B2110" t="str">
            <v>CODO EN ACERO 30" CON ESPIGO Y CAMPANA. REVESTIMIENTO INT Y RECUBRIMIENTO EXT EN MORTERO DE CEMENTO, ANGULO ENTRE 22 1/2° Y 45° L= 0.75m x 0.75m. NORMA NTC 747 Y AWWA C-303. PRESION 150 PSI.</v>
          </cell>
        </row>
        <row r="2111">
          <cell r="B2111" t="str">
            <v>CODO EN ACERO 30" CON ESPIGO Y CAMPANA. REVESTIMIENTO INT Y RECUBRIMIENTO EXT EN MORTERO DE CEMENTO, ANGULO ENTRE 5° Y 22 1/2°  L= 0.45m x 0.45m. NORMA NTC 747 Y AWWA C-303. PRESION 150 PSI.</v>
          </cell>
        </row>
        <row r="2112">
          <cell r="B2112" t="str">
            <v>CINTURON DE CIERRE EN ACERO 30" REVESTIDO CON PINTURA ANTICORROSIVA. SUMINISTRADO SUELTO PARA SER INSTALADO EN OBRA POR OTROS. L= 0.30m. NORMAS NTC-747 Y AWWA C-303. PRESION 150 PSI.</v>
          </cell>
        </row>
        <row r="2113">
          <cell r="B2113" t="str">
            <v>ESPIGO LISO PARA CINTURON DE CIERRE 30" REVESTIDO INTERIORMENTE CON MORTERO DE CEMENTO Y EXTERIORMENTE CON PINTURA ANTICORROSIVA. INST EN FABRICA SOBRE YOBO CCP O ACCESORIO. L= 0.20m. NO INCLUYE EL TUBO SOBRE EL CUAL VA INSTALADO. PRESION 150 PSI</v>
          </cell>
        </row>
        <row r="2114">
          <cell r="B2114" t="str">
            <v>SALIDA TANGENCIAL EN ACERO 6" CON EXTREMO BRIDADO. REV. INTER. EN PINTURA EPOXICA Y EXT. EN MORTERO DE CEMENTO. L= 0.85m. INST. EN FABRICA SOBRE TUBO O ACCES. 30". FABRICADA A PARTIR TUBO SCHEDULE 40 ASTM A 53/BRIDA AWWA C-207 CL.D. PRESION 150 PSI</v>
          </cell>
        </row>
        <row r="2115">
          <cell r="B2115" t="str">
            <v>AMPLIACION EN ACERO 24" x 30" CON ESPIGO D= 24" Y CAMPANA 30", CON REVESTIMIENTO INTERIOR Y RECUBRIMIENTO EXTERIOR EN MORTERO DE CEMENTO L= 0.62m. PRESION 150 PSI.</v>
          </cell>
        </row>
        <row r="2116">
          <cell r="B2116" t="str">
            <v>REDUCCION EN ACERO 30" x 24" CON ESPIGO 30" Y CAMPANA 24" CON REVESTIMIENTO INTERIOR Y RECUBRIMIENTO EXTERIOR EN MORTERO DE CEMENTO. L= 0.62m. PRESION 150 PSI.</v>
          </cell>
        </row>
        <row r="2117">
          <cell r="B2117" t="str">
            <v>SALIDA TANGENCIAL EN ACERO 6" CON EXTR. BRIDADO. REV. INTER. PINTURA EPOXICA Y EXT. MORTERO DE CEMENTO. L= 0.75m. INST. FABRICA SOBRE TUBO O ACCES. 24". FABRIC. A PARTIR TUBO SCHEDULE 40 ASTM A 53/BRIDA AWWA C-207 CL.D. PRESION 150PSI. SALIDA PURGA</v>
          </cell>
        </row>
        <row r="2118">
          <cell r="B2118" t="str">
            <v>TRANSPORTE DE POSTES AP/LA</v>
          </cell>
        </row>
        <row r="2119">
          <cell r="B2119" t="str">
            <v>MOVILIZACIÓN, MONTAJE Y DESMONTAJE PILOTEADORA</v>
          </cell>
        </row>
        <row r="2120">
          <cell r="B2120" t="str">
            <v>TRANSPORTE TUBERIA GRP</v>
          </cell>
        </row>
        <row r="2121">
          <cell r="B2121" t="str">
            <v>TRANSPORTE ACOPLE GRP</v>
          </cell>
        </row>
        <row r="2122">
          <cell r="B2122" t="str">
            <v>CONCRETO TREMIE CORRIENTE 4000 PSI</v>
          </cell>
        </row>
        <row r="2123">
          <cell r="B2123" t="str">
            <v>SOLDADURA 7018 x 3/32</v>
          </cell>
        </row>
        <row r="2124">
          <cell r="B2124" t="str">
            <v>LAMINA 4 x 8 CAL. 18 C.R.</v>
          </cell>
        </row>
        <row r="2125">
          <cell r="B2125" t="str">
            <v>TUBERÍA ESTRUCTURAL METÁLICO CUADRADO DE 6mt (50mm x 25mm) ESPESOR 2mm (TUBERIA DE 2" x 1" CAL. 18)</v>
          </cell>
        </row>
        <row r="2126">
          <cell r="B2126" t="str">
            <v>PINTURA ELECTRÓSTATICA</v>
          </cell>
        </row>
        <row r="2127">
          <cell r="B2127" t="str">
            <v>SOLDADURA 6018</v>
          </cell>
        </row>
        <row r="2128">
          <cell r="B2128" t="str">
            <v>GALVANIZADO EN CALIENTE</v>
          </cell>
        </row>
        <row r="2129">
          <cell r="B2129" t="str">
            <v>OXIGENO</v>
          </cell>
        </row>
        <row r="2130">
          <cell r="B2130" t="str">
            <v>ACETILENO</v>
          </cell>
        </row>
        <row r="2131">
          <cell r="B2131" t="str">
            <v>LAMINA HR A-36</v>
          </cell>
        </row>
        <row r="2132">
          <cell r="B2132" t="str">
            <v>GRUA PH</v>
          </cell>
        </row>
        <row r="2133">
          <cell r="B2133" t="str">
            <v xml:space="preserve">VIGAS IPE  </v>
          </cell>
        </row>
        <row r="2134">
          <cell r="B2134" t="str">
            <v>PERFILES C</v>
          </cell>
        </row>
      </sheetData>
      <sheetData sheetId="23"/>
      <sheetData sheetId="24"/>
      <sheetData sheetId="25">
        <row r="6">
          <cell r="B6" t="str">
            <v>Grupo Equipo</v>
          </cell>
        </row>
        <row r="7">
          <cell r="B7" t="str">
            <v>Grupo Mano de obra</v>
          </cell>
        </row>
        <row r="8">
          <cell r="B8" t="str">
            <v>Grupo Material</v>
          </cell>
        </row>
        <row r="9">
          <cell r="B9" t="str">
            <v>Grupo Transporte</v>
          </cell>
        </row>
      </sheetData>
      <sheetData sheetId="26"/>
      <sheetData sheetId="27"/>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row r="2">
          <cell r="B2">
            <v>0</v>
          </cell>
        </row>
      </sheetData>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dts"/>
      <sheetName val="ctb"/>
      <sheetName val="JORNALES"/>
      <sheetName val="Teknion"/>
      <sheetName val="Samas Groep"/>
      <sheetName val="Hon Industries"/>
      <sheetName val="Herman Miller"/>
      <sheetName val="general"/>
      <sheetName val="CDItem"/>
      <sheetName val="BASES"/>
      <sheetName val="apu"/>
      <sheetName val="330.2"/>
      <sheetName val="cantidades red acuducto"/>
      <sheetName val="precios"/>
      <sheetName val="DEPENDENCIAS"/>
      <sheetName val="REQUISITOS"/>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 val="201.15"/>
      <sheetName val="201.21"/>
      <sheetName val="201.7"/>
      <sheetName val="201.8"/>
      <sheetName val="330.1P (7801)"/>
      <sheetName val="632.1P "/>
      <sheetName val="632.4P"/>
      <sheetName val="Datos"/>
      <sheetName val="precios-básicos2002"/>
      <sheetName val="Modelo"/>
      <sheetName val="UNDS"/>
      <sheetName val="Listado"/>
      <sheetName val="des_rps"/>
      <sheetName val="Circuitos"/>
      <sheetName val="CUADRILLA"/>
      <sheetName val="INSUMO"/>
      <sheetName val="BASES"/>
      <sheetName val="Base Datos"/>
      <sheetName val="ANALISIS RESUMIDOS"/>
      <sheetName val="INSUMOS"/>
      <sheetName val="octubre"/>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Unit"/>
      <sheetName val="ResumenMaterial"/>
    </sheetNames>
    <sheetDataSet>
      <sheetData sheetId="0" refreshError="1"/>
      <sheetData sheetId="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Av 68 con 64"/>
      <sheetName val="Presup Av 1o de mayo con 73a "/>
      <sheetName val="Presup Av 68 con 10"/>
      <sheetName val="Presup Clle 63 con 50"/>
      <sheetName val="Análisis Unit"/>
      <sheetName val="ResumenMaterial"/>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DATOS"/>
      <sheetName val="Presup Av 1o de mayo con 73a "/>
      <sheetName val="Presup_Cancha"/>
      <sheetName val="SKJ452"/>
      <sheetName val="ITA878"/>
      <sheetName val="AEA-944"/>
      <sheetName val="DUB-823"/>
      <sheetName val="GPI 526"/>
      <sheetName val="XXJ617"/>
      <sheetName val="SNG_855"/>
      <sheetName val="VEA 374"/>
      <sheetName val="HFB024"/>
      <sheetName val="PAJ825"/>
      <sheetName val="BASE"/>
      <sheetName val="Insumos"/>
      <sheetName val="APU"/>
      <sheetName val="materiales"/>
      <sheetName val="otros"/>
      <sheetName val="Res-Accide-10"/>
      <sheetName val="basicos"/>
      <sheetName val="Hoja2"/>
      <sheetName val="600.1 (2)"/>
      <sheetName val="610.1 (2)"/>
      <sheetName val="630.6 (2)"/>
      <sheetName val="630.7 (2)"/>
      <sheetName val="640.1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OBRA"/>
      <sheetName val="CUADRO RESUM"/>
      <sheetName val="CUADRO RESUM FALTANTE"/>
      <sheetName val="factores"/>
      <sheetName val="lista recursos"/>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factores"/>
      <sheetName val="lista recursos"/>
      <sheetName val="CálculoTarifasMR"/>
      <sheetName val="COSTOS OFICINA"/>
      <sheetName val="COSTOS CAMPAMENTO"/>
      <sheetName val="Desembolsos"/>
      <sheetName val="Análisis de precios"/>
      <sheetName val="Despiece"/>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INTERV"/>
      <sheetName val="FM"/>
      <sheetName val="16 LIMP"/>
      <sheetName val="dren"/>
      <sheetName val="14 CERRAM"/>
      <sheetName val="13"/>
      <sheetName val="12 ACCES"/>
      <sheetName val="11.3.1"/>
      <sheetName val="11 METAL"/>
      <sheetName val="10 PV"/>
      <sheetName val="9 PAÑET"/>
      <sheetName val="7 LLUVIA"/>
      <sheetName val="6 hidros"/>
      <sheetName val="5 MUROS"/>
      <sheetName val="4 PISOS"/>
      <sheetName val="3 EST"/>
      <sheetName val="2 MOVIM"/>
      <sheetName val="1 PRELIM"/>
      <sheetName val="PRESUPUESTO DEF"/>
      <sheetName val="APU´S PEÑONCITO"/>
      <sheetName val="PRECIOS MATERIALES "/>
      <sheetName val="MO (2)"/>
      <sheetName val="INSUMOS"/>
      <sheetName val="ANALISIS BASICOS"/>
      <sheetName val="APUS ELECTRICOS"/>
      <sheetName val="Base Datos"/>
      <sheetName val="FIBRA ÓPTICA"/>
      <sheetName val="cotas"/>
      <sheetName val="Otros"/>
      <sheetName val="PRESUPUESTO, CANTIDADES Y APUS "/>
      <sheetName val="PRECIOS"/>
      <sheetName val="COSTEO TOTAL OBRA"/>
      <sheetName val="validaciones"/>
      <sheetName val="Anal"/>
    </sheetNames>
    <sheetDataSet>
      <sheetData sheetId="0"/>
      <sheetData sheetId="1">
        <row r="39">
          <cell r="D39">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E13" t="str">
            <v>1.1.1</v>
          </cell>
        </row>
      </sheetData>
      <sheetData sheetId="19"/>
      <sheetData sheetId="20"/>
      <sheetData sheetId="21"/>
      <sheetData sheetId="22">
        <row r="9">
          <cell r="D9">
            <v>10000</v>
          </cell>
        </row>
      </sheetData>
      <sheetData sheetId="23"/>
      <sheetData sheetId="24"/>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TERV"/>
      <sheetName val="presupuesto"/>
      <sheetName val="INDICE"/>
      <sheetName val="Equipo"/>
      <sheetName val="materiales"/>
      <sheetName val="otros"/>
      <sheetName val="200P1"/>
      <sheetName val="200P2"/>
      <sheetName val="200.1"/>
      <sheetName val="200.2"/>
      <sheetName val="201.1.1"/>
      <sheetName val="201.7.2"/>
      <sheetName val="201.7P1"/>
      <sheetName val="201.7P2"/>
      <sheetName val="201.9P"/>
      <sheetName val="201.8P"/>
      <sheetName val="201.4"/>
      <sheetName val="201.10"/>
      <sheetName val="201.11"/>
      <sheetName val="201. 12"/>
      <sheetName val="201. 13"/>
      <sheetName val="201.14"/>
      <sheetName val="201.15"/>
      <sheetName val="201.16"/>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2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1.1"/>
      <sheetName val="441.1P"/>
      <sheetName val="441.2"/>
      <sheetName val="441.2P"/>
      <sheetName val="441.3"/>
      <sheetName val="441.3P"/>
      <sheetName val="441.4"/>
      <sheetName val="450. 1"/>
      <sheetName val="450. 1P"/>
      <sheetName val="450. 2"/>
      <sheetName val="450. 2P"/>
      <sheetName val="450. 3"/>
      <sheetName val="450. 3P"/>
      <sheetName val="450.9"/>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 1P"/>
      <sheetName val="461.1"/>
      <sheetName val="461.2"/>
      <sheetName val="462.1"/>
      <sheetName val="462.2"/>
      <sheetName val="462.1P"/>
      <sheetName val="462.2P"/>
      <sheetName val="462.3P"/>
      <sheetName val="464.1"/>
      <sheetName val="464.2"/>
      <sheetName val="464.3"/>
      <sheetName val="464.4"/>
      <sheetName val="465.1"/>
      <sheetName val="466.1"/>
      <sheetName val="466.2"/>
      <sheetName val="500.1"/>
      <sheetName val="501.1"/>
      <sheetName val="510.1"/>
      <sheetName val="600.1"/>
      <sheetName val="600.2"/>
      <sheetName val="600.3"/>
      <sheetName val="600.4"/>
      <sheetName val="600.4 P"/>
      <sheetName val="600.5"/>
      <sheetName val="600.5 P"/>
      <sheetName val="610.1"/>
      <sheetName val="610.2"/>
      <sheetName val="620.1"/>
      <sheetName val="620.2"/>
      <sheetName val="620.3"/>
      <sheetName val="620P"/>
      <sheetName val="621.1"/>
      <sheetName val="621.1P"/>
      <sheetName val="621.2"/>
      <sheetName val="621.3"/>
      <sheetName val="621.4"/>
      <sheetName val="621.5"/>
      <sheetName val="621.5P1"/>
      <sheetName val="621.5P2"/>
      <sheetName val="621.6"/>
      <sheetName val="622.1"/>
      <sheetName val="622.2"/>
      <sheetName val="622.3"/>
      <sheetName val="622.4"/>
      <sheetName val="622.5"/>
      <sheetName val="623.1P"/>
      <sheetName val="623.2"/>
      <sheetName val="630.1"/>
      <sheetName val="630.2"/>
      <sheetName val="630.3"/>
      <sheetName val="630.4"/>
      <sheetName val="630.5"/>
      <sheetName val="630.5P"/>
      <sheetName val="630.6"/>
      <sheetName val="630.7"/>
      <sheetName val="630.P1"/>
      <sheetName val="630.P2"/>
      <sheetName val="630.P3"/>
      <sheetName val="630.7P"/>
      <sheetName val="631P"/>
      <sheetName val="632.1"/>
      <sheetName val="632.P"/>
      <sheetName val="640.1"/>
      <sheetName val="640.1P1"/>
      <sheetName val="640.1P2"/>
      <sheetName val="640.1P3"/>
      <sheetName val="640.2"/>
      <sheetName val="641.1"/>
      <sheetName val="641.2"/>
      <sheetName val="641.P"/>
      <sheetName val="642.1"/>
      <sheetName val="642.1P"/>
      <sheetName val="642.2"/>
      <sheetName val="642.2P"/>
      <sheetName val="650.1"/>
      <sheetName val="650.2"/>
      <sheetName val="650.3"/>
      <sheetName val="650.4"/>
      <sheetName val="660.1"/>
      <sheetName val="660.2"/>
      <sheetName val="660.3"/>
      <sheetName val="661.1"/>
      <sheetName val="661.1P"/>
      <sheetName val="662.1"/>
      <sheetName val="662.2"/>
      <sheetName val="670.1"/>
      <sheetName val="670.2"/>
      <sheetName val="671.1"/>
      <sheetName val="671.2"/>
      <sheetName val="672.1"/>
      <sheetName val="672.1P"/>
      <sheetName val="673.1"/>
      <sheetName val="673.2"/>
      <sheetName val="673.3"/>
      <sheetName val="674.1"/>
      <sheetName val="674.2"/>
      <sheetName val="680.1"/>
      <sheetName val="680.1P"/>
      <sheetName val="680.2"/>
      <sheetName val="680.3"/>
      <sheetName val="681.1"/>
      <sheetName val="682.1"/>
      <sheetName val="690.1"/>
      <sheetName val="700.2"/>
      <sheetName val="700.1"/>
      <sheetName val="700.3"/>
      <sheetName val="700.4"/>
      <sheetName val="700.P"/>
      <sheetName val="701.1"/>
      <sheetName val="710.1"/>
      <sheetName val="710.2"/>
      <sheetName val="710.P1"/>
      <sheetName val="710.P2"/>
      <sheetName val="710.P3"/>
      <sheetName val="710.P4"/>
      <sheetName val="710.P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s>
    <sheetDataSet>
      <sheetData sheetId="0"/>
      <sheetData sheetId="1"/>
      <sheetData sheetId="2">
        <row r="2">
          <cell r="A2" t="str">
            <v>CARRETERA:</v>
          </cell>
          <cell r="B2" t="str">
            <v>BUCARAMANGA - SAN ALBERTO (45 A 08)</v>
          </cell>
        </row>
        <row r="3">
          <cell r="B3" t="str">
            <v>BUCARAMANGA - PAMPLONA ( 6603)</v>
          </cell>
        </row>
        <row r="5">
          <cell r="A5" t="str">
            <v>SECTOR:</v>
          </cell>
          <cell r="B5" t="str">
            <v>RIONEGRO - SAN ALBERTO (45 A 08)</v>
          </cell>
        </row>
        <row r="6">
          <cell r="B6" t="str">
            <v>BUCARAMANGA - CUESTABOBA ( 6603)</v>
          </cell>
        </row>
        <row r="8">
          <cell r="A8" t="str">
            <v>ITEM</v>
          </cell>
          <cell r="B8" t="str">
            <v>DESCRIPCION</v>
          </cell>
          <cell r="C8" t="str">
            <v xml:space="preserve">UNIDAD </v>
          </cell>
          <cell r="D8" t="str">
            <v>COSTO TOTAL</v>
          </cell>
        </row>
        <row r="9">
          <cell r="A9" t="str">
            <v>200P1</v>
          </cell>
          <cell r="B9" t="str">
            <v>LOCALIZACION Y REPLANTEO (ESTRUCTURAS)</v>
          </cell>
          <cell r="C9" t="str">
            <v>M2</v>
          </cell>
          <cell r="D9">
            <v>808</v>
          </cell>
        </row>
        <row r="10">
          <cell r="A10" t="str">
            <v>200P2</v>
          </cell>
          <cell r="B10" t="str">
            <v>LOCALIZACION Y REPLANTEO (CARRETERA)</v>
          </cell>
          <cell r="C10" t="str">
            <v>M</v>
          </cell>
          <cell r="D10">
            <v>1266</v>
          </cell>
        </row>
        <row r="11">
          <cell r="A11" t="str">
            <v>200.1</v>
          </cell>
          <cell r="B11" t="str">
            <v xml:space="preserve"> DESMONTE Y LIMPIEZA EN BOSQUE           </v>
          </cell>
          <cell r="C11" t="str">
            <v xml:space="preserve"> HA</v>
          </cell>
          <cell r="D11">
            <v>2300513</v>
          </cell>
        </row>
        <row r="12">
          <cell r="A12" t="str">
            <v>200.2</v>
          </cell>
          <cell r="B12" t="str">
            <v xml:space="preserve">DESMONTE Y LIMPIEZA EN ZONAS NO BOSCOSAS           </v>
          </cell>
          <cell r="C12" t="str">
            <v xml:space="preserve"> HA</v>
          </cell>
          <cell r="D12">
            <v>947703</v>
          </cell>
        </row>
        <row r="13">
          <cell r="A13" t="str">
            <v>201.1.1</v>
          </cell>
          <cell r="B13" t="str">
            <v>DEMOLICIÓN DE EDIFICACIONES.</v>
          </cell>
          <cell r="C13" t="str">
            <v>M2</v>
          </cell>
          <cell r="D13">
            <v>12576</v>
          </cell>
        </row>
        <row r="14">
          <cell r="A14" t="str">
            <v>201.7.2</v>
          </cell>
          <cell r="B14" t="str">
            <v>DEMOLICION DE ESTRUCTURAS</v>
          </cell>
          <cell r="C14" t="str">
            <v>M3</v>
          </cell>
          <cell r="D14">
            <v>121615</v>
          </cell>
        </row>
        <row r="15">
          <cell r="A15" t="str">
            <v>201.7P1</v>
          </cell>
          <cell r="B15" t="str">
            <v>DEMOLICION DE ESTRUCTURAS (CONCRETO CICLOPEO)</v>
          </cell>
          <cell r="C15" t="str">
            <v>M3</v>
          </cell>
          <cell r="D15">
            <v>72415</v>
          </cell>
        </row>
        <row r="16">
          <cell r="A16" t="str">
            <v>201.7P2</v>
          </cell>
          <cell r="B16" t="str">
            <v>DEMOLICION DE ESTRUCTURAS (CONCRETO REFORZADO)</v>
          </cell>
          <cell r="C16" t="str">
            <v>M3</v>
          </cell>
          <cell r="D16">
            <v>94693</v>
          </cell>
        </row>
        <row r="17">
          <cell r="A17" t="str">
            <v>201.9P</v>
          </cell>
          <cell r="B17" t="str">
            <v xml:space="preserve">DEMOLICION PISOS, ANDENES Y BORDILLOS DE CONCRETO.  </v>
          </cell>
          <cell r="C17" t="str">
            <v>M3</v>
          </cell>
          <cell r="D17">
            <v>82876</v>
          </cell>
        </row>
        <row r="18">
          <cell r="A18" t="str">
            <v>201.8P</v>
          </cell>
          <cell r="B18" t="str">
            <v xml:space="preserve">DEMOLICION DE PAVIMENTOS DE CONCRETO.    </v>
          </cell>
          <cell r="C18" t="str">
            <v>M3</v>
          </cell>
          <cell r="D18">
            <v>134801</v>
          </cell>
        </row>
        <row r="19">
          <cell r="A19" t="str">
            <v>201.4</v>
          </cell>
          <cell r="B19" t="str">
            <v xml:space="preserve">DEMOLICION DE OBSTACULOS.   </v>
          </cell>
          <cell r="C19" t="str">
            <v>Gbl</v>
          </cell>
          <cell r="D19">
            <v>0</v>
          </cell>
        </row>
        <row r="20">
          <cell r="A20" t="str">
            <v>201.10</v>
          </cell>
          <cell r="B20" t="str">
            <v>DEMOLICIÓN DE BORDILLOS EN CONCRETO</v>
          </cell>
          <cell r="C20" t="str">
            <v>M</v>
          </cell>
          <cell r="D20">
            <v>20504996</v>
          </cell>
        </row>
        <row r="21">
          <cell r="A21" t="str">
            <v>201.11</v>
          </cell>
          <cell r="B21" t="str">
            <v xml:space="preserve">DESMONTAJE Y TRASLADO DE ESTRUCTURAS METALICAS. </v>
          </cell>
          <cell r="C21" t="str">
            <v>KG</v>
          </cell>
          <cell r="D21">
            <v>1027</v>
          </cell>
        </row>
        <row r="22">
          <cell r="A22" t="str">
            <v>201.12</v>
          </cell>
          <cell r="B22" t="str">
            <v xml:space="preserve">REMOCION DE ESPECIES VEGETALES    </v>
          </cell>
          <cell r="C22" t="str">
            <v>U</v>
          </cell>
          <cell r="D22">
            <v>392233</v>
          </cell>
        </row>
        <row r="23">
          <cell r="A23" t="str">
            <v>201.13</v>
          </cell>
          <cell r="B23" t="str">
            <v>REMOCION DE OBSTACULOS</v>
          </cell>
          <cell r="C23" t="str">
            <v>U</v>
          </cell>
          <cell r="D23">
            <v>0</v>
          </cell>
        </row>
        <row r="24">
          <cell r="A24" t="str">
            <v>201.14</v>
          </cell>
          <cell r="B24" t="str">
            <v>REMOCION DE DUCTOS DE SERVICIOS EXISTENTES</v>
          </cell>
          <cell r="C24" t="str">
            <v>M</v>
          </cell>
          <cell r="D24">
            <v>0</v>
          </cell>
        </row>
        <row r="25">
          <cell r="A25" t="str">
            <v>201.15</v>
          </cell>
          <cell r="B25" t="str">
            <v>REMOCION DE ALCANTARILLAS</v>
          </cell>
          <cell r="C25" t="str">
            <v>M</v>
          </cell>
          <cell r="D25">
            <v>69774</v>
          </cell>
        </row>
        <row r="26">
          <cell r="A26" t="str">
            <v>201.16</v>
          </cell>
          <cell r="B26" t="str">
            <v xml:space="preserve">REMOCION DE CERCAS DE ALAMBRE       </v>
          </cell>
          <cell r="C26" t="str">
            <v>M</v>
          </cell>
          <cell r="D26">
            <v>2027</v>
          </cell>
        </row>
        <row r="27">
          <cell r="A27" t="str">
            <v>210.1.1</v>
          </cell>
          <cell r="B27" t="str">
            <v xml:space="preserve">EXCAVACIÓN SIN CLASIFICAR DE LA EXPLANACIÓN Y CANALES </v>
          </cell>
          <cell r="C27" t="str">
            <v>M3</v>
          </cell>
          <cell r="D27">
            <v>6339</v>
          </cell>
        </row>
        <row r="28">
          <cell r="A28" t="str">
            <v>210.1.2</v>
          </cell>
          <cell r="B28" t="str">
            <v>EXCAVACIÓN SIN CLASIFICAR DE PRÉSTAMOS</v>
          </cell>
          <cell r="C28" t="str">
            <v>M3</v>
          </cell>
          <cell r="D28">
            <v>6570</v>
          </cell>
        </row>
        <row r="29">
          <cell r="A29" t="str">
            <v>210.2.1</v>
          </cell>
          <cell r="B29" t="str">
            <v xml:space="preserve">EXCAVACION EN ROCA DE LA EXPLANACION Y CANALES </v>
          </cell>
          <cell r="C29" t="str">
            <v>M3</v>
          </cell>
          <cell r="D29">
            <v>39197</v>
          </cell>
        </row>
        <row r="30">
          <cell r="A30" t="str">
            <v>210.2.2</v>
          </cell>
          <cell r="B30" t="str">
            <v xml:space="preserve">EXCAVACION EN MATERIAL COMUN DE LA EXPLANACION Y CANALES </v>
          </cell>
          <cell r="C30" t="str">
            <v>M3</v>
          </cell>
          <cell r="D30">
            <v>5777</v>
          </cell>
        </row>
        <row r="31">
          <cell r="A31" t="str">
            <v>210.2.3</v>
          </cell>
          <cell r="B31" t="str">
            <v>EXCAVACIÓN EN ROCA DE PRÉSTAMOS</v>
          </cell>
          <cell r="C31" t="str">
            <v>M3</v>
          </cell>
          <cell r="D31">
            <v>43421</v>
          </cell>
        </row>
        <row r="32">
          <cell r="A32" t="str">
            <v>210.2.4</v>
          </cell>
          <cell r="B32" t="str">
            <v>EXCAVACIÓN EN MATERIAL COMÚN DE PRÉSTAMOS</v>
          </cell>
          <cell r="C32" t="str">
            <v>M3</v>
          </cell>
          <cell r="D32">
            <v>5546</v>
          </cell>
        </row>
        <row r="33">
          <cell r="A33" t="str">
            <v>211.1</v>
          </cell>
          <cell r="B33" t="str">
            <v>REMOCIÓN DE DERRUMBES</v>
          </cell>
          <cell r="C33" t="str">
            <v>M3</v>
          </cell>
          <cell r="D33">
            <v>5033</v>
          </cell>
        </row>
        <row r="34">
          <cell r="A34" t="str">
            <v>220.1</v>
          </cell>
          <cell r="B34" t="str">
            <v>TERRAPLENES</v>
          </cell>
          <cell r="C34" t="str">
            <v>M3</v>
          </cell>
          <cell r="D34">
            <v>21666</v>
          </cell>
        </row>
        <row r="35">
          <cell r="A35" t="str">
            <v>221.1</v>
          </cell>
          <cell r="B35" t="str">
            <v>PEDRAPLEN COMPACTO</v>
          </cell>
          <cell r="C35" t="str">
            <v>M3</v>
          </cell>
          <cell r="D35">
            <v>13710</v>
          </cell>
        </row>
        <row r="36">
          <cell r="A36" t="str">
            <v>221.2</v>
          </cell>
          <cell r="B36" t="str">
            <v>PEDRAPLEN SUELTO</v>
          </cell>
          <cell r="C36" t="str">
            <v>M3</v>
          </cell>
          <cell r="D36">
            <v>9830</v>
          </cell>
        </row>
        <row r="37">
          <cell r="A37" t="str">
            <v>225P</v>
          </cell>
          <cell r="B37" t="str">
            <v xml:space="preserve">CONFORMACION DE BOTADERO O ESCOMBRERAS </v>
          </cell>
          <cell r="C37" t="str">
            <v>M3</v>
          </cell>
          <cell r="D37">
            <v>2788</v>
          </cell>
        </row>
        <row r="38">
          <cell r="A38" t="str">
            <v>230.1</v>
          </cell>
          <cell r="B38" t="str">
            <v>MEJORAMIENTO DE LA SUBRASANTE INVOLUCRA SUELO EXISTENTE</v>
          </cell>
          <cell r="C38" t="str">
            <v>M2</v>
          </cell>
          <cell r="D38">
            <v>1657</v>
          </cell>
        </row>
        <row r="39">
          <cell r="A39" t="str">
            <v>230.2</v>
          </cell>
          <cell r="B39" t="str">
            <v>MEJORAMIENTO DE LA SUBRASANTE EMPLEANDO ÚNICAMENTE MATERIAL ADICIONADO</v>
          </cell>
          <cell r="C39" t="str">
            <v>M3</v>
          </cell>
          <cell r="D39">
            <v>14226</v>
          </cell>
        </row>
        <row r="40">
          <cell r="A40" t="str">
            <v>231.1</v>
          </cell>
          <cell r="B40" t="str">
            <v>GEOTEXTIL PARA SEPARACION DE SUELOS DE SUBRASANTE Y CAPAS GRANULARES</v>
          </cell>
          <cell r="C40" t="str">
            <v>M2</v>
          </cell>
          <cell r="D40">
            <v>8719</v>
          </cell>
        </row>
        <row r="41">
          <cell r="A41" t="str">
            <v>232.1</v>
          </cell>
          <cell r="B41" t="str">
            <v>GEOTEXTIL PARA ESTABILIZACIÓN DE SUELOS DE SUBRASANTE Y CAPAS GRANULARES</v>
          </cell>
          <cell r="C41" t="str">
            <v>M2</v>
          </cell>
          <cell r="D41">
            <v>8719</v>
          </cell>
        </row>
        <row r="42">
          <cell r="A42" t="str">
            <v>234.1</v>
          </cell>
          <cell r="B42" t="str">
            <v>AFINAMIENTO DE TALUDES</v>
          </cell>
          <cell r="C42" t="str">
            <v>M2</v>
          </cell>
          <cell r="D42">
            <v>9028</v>
          </cell>
        </row>
        <row r="43">
          <cell r="A43" t="str">
            <v>310.1</v>
          </cell>
          <cell r="B43" t="str">
            <v>CONFORMACION DE LA CALZADA EXISTENTE</v>
          </cell>
          <cell r="C43" t="str">
            <v>M2</v>
          </cell>
          <cell r="D43">
            <v>785</v>
          </cell>
        </row>
        <row r="44">
          <cell r="A44" t="str">
            <v>311.1</v>
          </cell>
          <cell r="B44" t="str">
            <v>AFIRMADO</v>
          </cell>
          <cell r="C44" t="str">
            <v>M3</v>
          </cell>
          <cell r="D44">
            <v>136473</v>
          </cell>
        </row>
        <row r="45">
          <cell r="A45" t="str">
            <v>311P1</v>
          </cell>
          <cell r="B45" t="str">
            <v>AFIRMADO ESTABILIZADO CON CEMENTO</v>
          </cell>
          <cell r="C45" t="str">
            <v>M3</v>
          </cell>
          <cell r="D45">
            <v>109638</v>
          </cell>
        </row>
        <row r="46">
          <cell r="A46" t="str">
            <v>311P2</v>
          </cell>
          <cell r="B46" t="str">
            <v>AFIRMADO ESTABILIZADO CON CAL</v>
          </cell>
          <cell r="C46" t="str">
            <v>M3</v>
          </cell>
          <cell r="D46">
            <v>96702</v>
          </cell>
        </row>
        <row r="47">
          <cell r="A47" t="str">
            <v>311P3</v>
          </cell>
          <cell r="B47" t="str">
            <v>BACHEO DE CARRETERAS EN AFIRMADO</v>
          </cell>
          <cell r="C47" t="str">
            <v>M3</v>
          </cell>
          <cell r="D47">
            <v>74905</v>
          </cell>
        </row>
        <row r="48">
          <cell r="A48" t="str">
            <v>312.1</v>
          </cell>
          <cell r="B48" t="str">
            <v>TRATAMIENTO PALIATIVO DE POLVO APLICADO EN FORMASÓLIDA EN HOJUELAS</v>
          </cell>
          <cell r="C48" t="str">
            <v>Kg</v>
          </cell>
          <cell r="D48">
            <v>1799</v>
          </cell>
        </row>
        <row r="49">
          <cell r="A49" t="str">
            <v>312.2</v>
          </cell>
          <cell r="B49" t="str">
            <v>TRATAMIENTO PALIATIVO DE POLVO APLICADO EN FORMASÓLIDA EN ESFERAS</v>
          </cell>
          <cell r="C49" t="str">
            <v>Kg</v>
          </cell>
          <cell r="D49">
            <v>1799</v>
          </cell>
        </row>
        <row r="50">
          <cell r="A50" t="str">
            <v>312.3</v>
          </cell>
          <cell r="B50" t="str">
            <v>TRATAMIENTO PALIATIVO DE POLVO APLICADO EN FORMA LÍQUIDA</v>
          </cell>
          <cell r="C50" t="str">
            <v>Lt</v>
          </cell>
          <cell r="D50">
            <v>761</v>
          </cell>
        </row>
        <row r="51">
          <cell r="A51" t="str">
            <v>312.4</v>
          </cell>
          <cell r="B51" t="str">
            <v>MATERIAL GRANULAR DE ADICIÓN</v>
          </cell>
          <cell r="C51" t="str">
            <v>M3</v>
          </cell>
          <cell r="D51">
            <v>125120</v>
          </cell>
        </row>
        <row r="52">
          <cell r="A52" t="str">
            <v>320.1</v>
          </cell>
          <cell r="B52" t="str">
            <v xml:space="preserve">SUBBASE GRANULAR </v>
          </cell>
          <cell r="C52" t="str">
            <v>M3</v>
          </cell>
          <cell r="D52">
            <v>212705</v>
          </cell>
        </row>
        <row r="53">
          <cell r="A53" t="str">
            <v>320.2</v>
          </cell>
          <cell r="B53" t="str">
            <v>SUBBASE GRANULAR PARA BACHEO</v>
          </cell>
          <cell r="C53" t="str">
            <v>M3</v>
          </cell>
          <cell r="D53">
            <v>222375</v>
          </cell>
        </row>
        <row r="54">
          <cell r="A54" t="str">
            <v>330.1</v>
          </cell>
          <cell r="B54" t="str">
            <v>BASE GRANULAR</v>
          </cell>
          <cell r="C54" t="str">
            <v>M3</v>
          </cell>
          <cell r="D54">
            <v>216721</v>
          </cell>
        </row>
        <row r="55">
          <cell r="A55" t="str">
            <v>330.2</v>
          </cell>
          <cell r="B55" t="str">
            <v>BASE GRANULAR PARA BACHEO</v>
          </cell>
          <cell r="C55" t="str">
            <v>M3</v>
          </cell>
          <cell r="D55">
            <v>241240</v>
          </cell>
        </row>
        <row r="56">
          <cell r="A56" t="str">
            <v>340.1</v>
          </cell>
          <cell r="B56" t="str">
            <v>BASE ESTABILIZADA CON EMULSIÓN ASFÁLTICA TIPO BEE-1</v>
          </cell>
          <cell r="C56" t="str">
            <v>M3</v>
          </cell>
          <cell r="D56">
            <v>242986</v>
          </cell>
        </row>
        <row r="57">
          <cell r="A57" t="str">
            <v>340.2</v>
          </cell>
          <cell r="B57" t="str">
            <v>BASE ESTABILIZADA CON EMULSIÓN ASFÁLTICA TIPO BEE-2</v>
          </cell>
          <cell r="C57" t="str">
            <v>M3</v>
          </cell>
          <cell r="D57">
            <v>242986</v>
          </cell>
        </row>
        <row r="58">
          <cell r="A58" t="str">
            <v>340.3</v>
          </cell>
          <cell r="B58" t="str">
            <v>BASE ESTABILIZADA CON EMULSIÓN ASFÁLTICA TIPO BEE-3</v>
          </cell>
          <cell r="C58" t="str">
            <v>M3</v>
          </cell>
          <cell r="D58">
            <v>242986</v>
          </cell>
        </row>
        <row r="59">
          <cell r="A59" t="str">
            <v>341.1</v>
          </cell>
          <cell r="B59" t="str">
            <v>BASE ESTABILIZADA CON CEMENTO PORTLAND</v>
          </cell>
          <cell r="C59" t="str">
            <v>M3</v>
          </cell>
          <cell r="D59">
            <v>85165</v>
          </cell>
        </row>
        <row r="60">
          <cell r="A60" t="str">
            <v>341.2</v>
          </cell>
          <cell r="B60" t="str">
            <v>CEMENTO PORTLAND</v>
          </cell>
          <cell r="C60" t="str">
            <v>KG</v>
          </cell>
          <cell r="D60">
            <v>846</v>
          </cell>
        </row>
        <row r="61">
          <cell r="A61" t="str">
            <v>342.1</v>
          </cell>
          <cell r="B61" t="str">
            <v>BASE DE CONCRETO HIDRÁULICO</v>
          </cell>
          <cell r="C61" t="str">
            <v>M3</v>
          </cell>
          <cell r="D61">
            <v>207504</v>
          </cell>
        </row>
        <row r="62">
          <cell r="A62" t="str">
            <v>342P</v>
          </cell>
          <cell r="B62" t="str">
            <v>BASE GRANULAR ESTABILIZADA CON CAL</v>
          </cell>
          <cell r="C62" t="str">
            <v>M3</v>
          </cell>
          <cell r="D62">
            <v>190565</v>
          </cell>
        </row>
        <row r="63">
          <cell r="A63" t="str">
            <v>410.1</v>
          </cell>
          <cell r="B63" t="str">
            <v>CEMENTO ASFALTICO DE PENETRACION 60-70</v>
          </cell>
          <cell r="C63" t="str">
            <v>KG</v>
          </cell>
          <cell r="D63">
            <v>2754</v>
          </cell>
        </row>
        <row r="64">
          <cell r="A64" t="str">
            <v>410.2</v>
          </cell>
          <cell r="B64" t="str">
            <v>CEMENTO ASFALTICO DE PENETRACION 80-100</v>
          </cell>
          <cell r="C64" t="str">
            <v>KG</v>
          </cell>
          <cell r="D64">
            <v>3060</v>
          </cell>
        </row>
        <row r="65">
          <cell r="A65" t="str">
            <v>411.1</v>
          </cell>
          <cell r="B65" t="str">
            <v>EMULSION ASFALTICA DE ROTURA MEDIA CRM</v>
          </cell>
          <cell r="C65" t="str">
            <v>LT</v>
          </cell>
          <cell r="D65">
            <v>2411</v>
          </cell>
        </row>
        <row r="66">
          <cell r="A66" t="str">
            <v>411.2</v>
          </cell>
          <cell r="B66" t="str">
            <v>EMULSION ASFALTICA DE ROTURA LENTA CRL-1</v>
          </cell>
          <cell r="C66" t="str">
            <v>LT</v>
          </cell>
          <cell r="D66">
            <v>2891</v>
          </cell>
        </row>
        <row r="67">
          <cell r="A67" t="str">
            <v>411.3</v>
          </cell>
          <cell r="B67" t="str">
            <v>EMULSION ASFALTICA DE ROTURA LENTA CRL-1H</v>
          </cell>
          <cell r="C67" t="str">
            <v>LT</v>
          </cell>
          <cell r="D67">
            <v>2571</v>
          </cell>
        </row>
        <row r="68">
          <cell r="A68" t="str">
            <v>414.1</v>
          </cell>
          <cell r="B68" t="str">
            <v>CEMENTO ASFALTICO MODIFICADO CON POLIMEROS TIPO I</v>
          </cell>
          <cell r="C68" t="str">
            <v>KG</v>
          </cell>
          <cell r="D68">
            <v>4059</v>
          </cell>
        </row>
        <row r="69">
          <cell r="A69" t="str">
            <v>414.2</v>
          </cell>
          <cell r="B69" t="str">
            <v>CEMENTO ASFALTICO MODIFICADO CON POLIMEROS TIPO II</v>
          </cell>
          <cell r="C69" t="str">
            <v>KG</v>
          </cell>
          <cell r="D69">
            <v>4371</v>
          </cell>
        </row>
        <row r="70">
          <cell r="A70" t="str">
            <v>414.3</v>
          </cell>
          <cell r="B70" t="str">
            <v>CEMENTO ASFALTICO MODIFICADO CON POLIMEROS TIPO III</v>
          </cell>
          <cell r="C70" t="str">
            <v>KG</v>
          </cell>
          <cell r="D70">
            <v>4371</v>
          </cell>
        </row>
        <row r="71">
          <cell r="A71" t="str">
            <v>414.4</v>
          </cell>
          <cell r="B71" t="str">
            <v>CEMENTO ASFALTICO MODIFICADO CON POLIMEROS TIPO IV</v>
          </cell>
          <cell r="C71" t="str">
            <v>KG</v>
          </cell>
          <cell r="D71">
            <v>4371</v>
          </cell>
        </row>
        <row r="72">
          <cell r="A72" t="str">
            <v>414.5</v>
          </cell>
          <cell r="B72" t="str">
            <v>CEMENTO ASFALTICO MODIFICADO CON POLIMEROS TIPO V</v>
          </cell>
          <cell r="C72" t="str">
            <v>KG</v>
          </cell>
          <cell r="D72">
            <v>4371</v>
          </cell>
        </row>
        <row r="73">
          <cell r="A73" t="str">
            <v>415.1</v>
          </cell>
          <cell r="B73" t="str">
            <v>EMULSIÓN ASFALTICA DE ROTURA MEDIA MODIFICADA CON POLIMEROS CRM-m</v>
          </cell>
          <cell r="C73" t="str">
            <v>LT</v>
          </cell>
          <cell r="D73">
            <v>4683</v>
          </cell>
        </row>
        <row r="74">
          <cell r="A74" t="str">
            <v>420.1</v>
          </cell>
          <cell r="B74" t="str">
            <v>RIEGO DE IMPRIMACIÓN CON EMULSIÓN ASFÁLTICA</v>
          </cell>
          <cell r="C74" t="str">
            <v>M2</v>
          </cell>
          <cell r="D74">
            <v>3282</v>
          </cell>
        </row>
        <row r="75">
          <cell r="A75" t="str">
            <v>420.2</v>
          </cell>
          <cell r="B75" t="str">
            <v>RIEGO DE IMPRIMACIÓN CON ASFALTO LÍQUIDO</v>
          </cell>
          <cell r="C75" t="str">
            <v>M2</v>
          </cell>
          <cell r="D75">
            <v>4034</v>
          </cell>
        </row>
        <row r="76">
          <cell r="A76" t="str">
            <v>421.1</v>
          </cell>
          <cell r="B76" t="str">
            <v>RIEGO DE LIGA CON EMULSION ASFALTICA CRR-1</v>
          </cell>
          <cell r="C76" t="str">
            <v>M2</v>
          </cell>
          <cell r="D76">
            <v>1817</v>
          </cell>
        </row>
        <row r="77">
          <cell r="A77" t="str">
            <v>421.2</v>
          </cell>
          <cell r="B77" t="str">
            <v>RIEGO DE LIGA CON EMULSION ASFALTICA CRR-2</v>
          </cell>
          <cell r="C77" t="str">
            <v>M2</v>
          </cell>
          <cell r="D77">
            <v>1903</v>
          </cell>
        </row>
        <row r="78">
          <cell r="A78" t="str">
            <v>421.3</v>
          </cell>
          <cell r="B78" t="str">
            <v>RIEGO DE LIGA CON EMULSION MODIFICADA CON POLIMEROS CRR-1M</v>
          </cell>
          <cell r="C78" t="str">
            <v>M2</v>
          </cell>
          <cell r="D78">
            <v>2347</v>
          </cell>
        </row>
        <row r="79">
          <cell r="A79" t="str">
            <v>421.4</v>
          </cell>
          <cell r="B79" t="str">
            <v>RIEGO DE LIGA CON EMULSION MODIFICADA CON POLIMEROS CRR-2M</v>
          </cell>
          <cell r="C79" t="str">
            <v>M2</v>
          </cell>
          <cell r="D79">
            <v>2260</v>
          </cell>
        </row>
        <row r="80">
          <cell r="A80" t="str">
            <v>430.1</v>
          </cell>
          <cell r="B80" t="str">
            <v>TRATAMIENTO SUPERFICIAL SIMPLE CON EMULSION CRR-2</v>
          </cell>
          <cell r="C80" t="str">
            <v>M2</v>
          </cell>
          <cell r="D80">
            <v>9572</v>
          </cell>
        </row>
        <row r="81">
          <cell r="A81" t="str">
            <v>430.2</v>
          </cell>
          <cell r="B81" t="str">
            <v>TRATAMIENTO SUPERFICIAL SIMPLE CON EMULSION CRR-2M</v>
          </cell>
          <cell r="C81" t="str">
            <v>M2</v>
          </cell>
          <cell r="D81">
            <v>11472</v>
          </cell>
        </row>
        <row r="82">
          <cell r="A82" t="str">
            <v>431.1</v>
          </cell>
          <cell r="B82" t="str">
            <v>TRATAMIENTO SUPERFICIAL DOBLE CON EMULSION CRR-2</v>
          </cell>
          <cell r="C82" t="str">
            <v>M2</v>
          </cell>
          <cell r="D82">
            <v>14252</v>
          </cell>
        </row>
        <row r="83">
          <cell r="A83" t="str">
            <v>431.2</v>
          </cell>
          <cell r="B83" t="str">
            <v>TRATAMIENTO SUPERFICIAL DOBLE CON EMULSION CRR-2M</v>
          </cell>
          <cell r="C83" t="str">
            <v>M2</v>
          </cell>
          <cell r="D83">
            <v>17576</v>
          </cell>
        </row>
        <row r="84">
          <cell r="A84" t="str">
            <v>432.1</v>
          </cell>
          <cell r="B84" t="str">
            <v>SELLO DE ARENA-ASFALTO CON EMULSIÓN CRR-2</v>
          </cell>
          <cell r="C84" t="str">
            <v>M2</v>
          </cell>
          <cell r="D84">
            <v>4383</v>
          </cell>
        </row>
        <row r="85">
          <cell r="A85" t="str">
            <v>432.2</v>
          </cell>
          <cell r="B85" t="str">
            <v>SELLO DE ARENA-ASFALTO CON EMULSIÓN CRR-2M</v>
          </cell>
          <cell r="C85" t="str">
            <v>M2</v>
          </cell>
          <cell r="D85">
            <v>5132</v>
          </cell>
        </row>
        <row r="86">
          <cell r="A86" t="str">
            <v>433.1</v>
          </cell>
          <cell r="B86" t="str">
            <v>LECHADA ASFÁLTICA CON EMULSIÓN CRL-1h, TIPO LA-1</v>
          </cell>
          <cell r="C86" t="str">
            <v>M2</v>
          </cell>
          <cell r="D86">
            <v>9292</v>
          </cell>
        </row>
        <row r="87">
          <cell r="A87" t="str">
            <v>433.2</v>
          </cell>
          <cell r="B87" t="str">
            <v>LECHADA ASFÁLTICA CON EMULSIÓN CRL-1h, TIPO LA-2</v>
          </cell>
          <cell r="C87" t="str">
            <v>M2</v>
          </cell>
          <cell r="D87">
            <v>7816</v>
          </cell>
        </row>
        <row r="88">
          <cell r="A88" t="str">
            <v>433.3</v>
          </cell>
          <cell r="B88" t="str">
            <v>LECHADA ASFÁLTICA CON EMULSIÓN CRL-1h, TIPO LA-3</v>
          </cell>
          <cell r="C88" t="str">
            <v>M2</v>
          </cell>
          <cell r="D88">
            <v>3342</v>
          </cell>
        </row>
        <row r="89">
          <cell r="A89" t="str">
            <v>433.4</v>
          </cell>
          <cell r="B89" t="str">
            <v>LECHADA ASFÁLTICA CON EMULSIÓN CRL-1h, TIPO LA-4</v>
          </cell>
          <cell r="C89" t="str">
            <v>M2</v>
          </cell>
          <cell r="D89">
            <v>4827</v>
          </cell>
        </row>
        <row r="90">
          <cell r="A90" t="str">
            <v>433.5</v>
          </cell>
          <cell r="B90" t="str">
            <v>LECHADA ASFÁLTICA CON EMULSIÓN CRL-1hm, TIPO LA-1</v>
          </cell>
          <cell r="C90" t="str">
            <v>M2</v>
          </cell>
          <cell r="D90">
            <v>7042</v>
          </cell>
        </row>
        <row r="91">
          <cell r="A91" t="str">
            <v>433.6</v>
          </cell>
          <cell r="B91" t="str">
            <v>LECHADA ASFÁLTICA CON EMULSIÓN CRL-1hm, TIPO LA-2</v>
          </cell>
          <cell r="C91" t="str">
            <v>M2</v>
          </cell>
          <cell r="D91">
            <v>5980</v>
          </cell>
        </row>
        <row r="92">
          <cell r="A92" t="str">
            <v>433.7</v>
          </cell>
          <cell r="B92" t="str">
            <v>LECHADA ASFÁLTICA CON EMULSIÓN CRL-1hm, TIPO LA-3</v>
          </cell>
          <cell r="C92" t="str">
            <v>M2</v>
          </cell>
          <cell r="D92">
            <v>2811</v>
          </cell>
        </row>
        <row r="93">
          <cell r="A93" t="str">
            <v>433.8</v>
          </cell>
          <cell r="B93" t="str">
            <v>LECHADA ASFÁLTICA CON EMULSIÓN CRL-1hm, TIPO LA-4</v>
          </cell>
          <cell r="C93" t="str">
            <v>M2</v>
          </cell>
          <cell r="D93">
            <v>3801</v>
          </cell>
        </row>
        <row r="94">
          <cell r="A94" t="str">
            <v>440.1</v>
          </cell>
          <cell r="B94" t="str">
            <v>MEZCLA DENSA EN FRIO TIPO MDF-1</v>
          </cell>
          <cell r="C94" t="str">
            <v>M3</v>
          </cell>
          <cell r="D94">
            <v>194671</v>
          </cell>
        </row>
        <row r="95">
          <cell r="A95" t="str">
            <v>440.1P</v>
          </cell>
          <cell r="B95" t="str">
            <v>MEZCLA DENSA EN FRIO MDF-1 (Comprada)</v>
          </cell>
          <cell r="C95" t="str">
            <v>M3</v>
          </cell>
          <cell r="D95">
            <v>719006</v>
          </cell>
        </row>
        <row r="96">
          <cell r="A96" t="str">
            <v>440.2</v>
          </cell>
          <cell r="B96" t="str">
            <v>MEZCLA DENSA EN FRIO TIPO MDF-2</v>
          </cell>
          <cell r="C96" t="str">
            <v>M3</v>
          </cell>
          <cell r="D96">
            <v>197318</v>
          </cell>
        </row>
        <row r="97">
          <cell r="A97" t="str">
            <v xml:space="preserve">440.2P </v>
          </cell>
          <cell r="B97" t="str">
            <v>MEZCLA DENSA EN FRIO MDF-2 (Comprada)</v>
          </cell>
          <cell r="C97" t="str">
            <v>M3</v>
          </cell>
          <cell r="D97">
            <v>722167</v>
          </cell>
        </row>
        <row r="98">
          <cell r="A98" t="str">
            <v>440.3</v>
          </cell>
          <cell r="B98" t="str">
            <v xml:space="preserve">MEZCLA DENSA EN FRIO TIPO MDF-3 </v>
          </cell>
          <cell r="C98" t="str">
            <v>M3</v>
          </cell>
          <cell r="D98">
            <v>199378</v>
          </cell>
        </row>
        <row r="99">
          <cell r="A99" t="str">
            <v>440.3P</v>
          </cell>
          <cell r="B99" t="str">
            <v>MEZCLA DENSA EN FRIO MDF-3 (Comprada)</v>
          </cell>
          <cell r="C99" t="str">
            <v>M3</v>
          </cell>
          <cell r="D99">
            <v>728504</v>
          </cell>
        </row>
        <row r="100">
          <cell r="A100" t="str">
            <v>440.4</v>
          </cell>
          <cell r="B100" t="str">
            <v>MEZCLA DENSA EN FRIO PARA BACHEO</v>
          </cell>
          <cell r="C100" t="str">
            <v>M3</v>
          </cell>
          <cell r="D100">
            <v>644372</v>
          </cell>
        </row>
        <row r="101">
          <cell r="A101" t="str">
            <v>441.1</v>
          </cell>
          <cell r="B101" t="str">
            <v>MEZCLA ABIERTA EN FRIO TIPO MAF-1</v>
          </cell>
          <cell r="C101" t="str">
            <v>M3</v>
          </cell>
          <cell r="D101">
            <v>194671</v>
          </cell>
        </row>
        <row r="102">
          <cell r="A102" t="str">
            <v>441.1P</v>
          </cell>
          <cell r="B102" t="str">
            <v>MEZCLA ABIERTA EN FRIO TIPO MAF-1 (Comprada)</v>
          </cell>
          <cell r="C102" t="str">
            <v>M3</v>
          </cell>
          <cell r="D102">
            <v>687585</v>
          </cell>
        </row>
        <row r="103">
          <cell r="A103" t="str">
            <v>441.2</v>
          </cell>
          <cell r="B103" t="str">
            <v>MEZCLA ABIERTA EN FRIO TIPO MAF-2</v>
          </cell>
          <cell r="C103" t="str">
            <v>M3</v>
          </cell>
          <cell r="D103">
            <v>197318</v>
          </cell>
        </row>
        <row r="104">
          <cell r="A104" t="str">
            <v>441.2P</v>
          </cell>
          <cell r="B104" t="str">
            <v>MEZCLA ABIERTA EN FRIO TIPO MAF-2 (Comprada)</v>
          </cell>
          <cell r="C104" t="str">
            <v>M3</v>
          </cell>
          <cell r="D104">
            <v>690596</v>
          </cell>
        </row>
        <row r="105">
          <cell r="A105" t="str">
            <v>441.3</v>
          </cell>
          <cell r="B105" t="str">
            <v>MEZCLA ABIERTA EN FRIO TIPO MAF-3</v>
          </cell>
          <cell r="C105" t="str">
            <v>M3</v>
          </cell>
          <cell r="D105">
            <v>199378</v>
          </cell>
        </row>
        <row r="106">
          <cell r="A106" t="str">
            <v>441.3P</v>
          </cell>
          <cell r="B106" t="str">
            <v>MEZCLA ABIERTA EN FRIO TIPO MAF-3 (Comprada)</v>
          </cell>
          <cell r="C106" t="str">
            <v>M3</v>
          </cell>
          <cell r="D106">
            <v>692939</v>
          </cell>
        </row>
        <row r="107">
          <cell r="A107" t="str">
            <v>441.4</v>
          </cell>
          <cell r="B107" t="str">
            <v>MEZCLA ABIERTA EN FRIO PARA BACHEO</v>
          </cell>
          <cell r="C107" t="str">
            <v>M3</v>
          </cell>
          <cell r="D107">
            <v>669220</v>
          </cell>
        </row>
        <row r="108">
          <cell r="A108" t="str">
            <v>450.1</v>
          </cell>
          <cell r="B108" t="str">
            <v>MEZCLA DENSA EN CALIENTE TIPO MDC-1</v>
          </cell>
          <cell r="C108" t="str">
            <v>M3</v>
          </cell>
          <cell r="D108">
            <v>316864</v>
          </cell>
        </row>
        <row r="109">
          <cell r="A109" t="str">
            <v>450.1P</v>
          </cell>
          <cell r="B109" t="str">
            <v>MEZCLA DENSA EN CALIENTE TIPO MDC-1 (Comprada)</v>
          </cell>
          <cell r="C109" t="str">
            <v>M3</v>
          </cell>
          <cell r="D109">
            <v>631408</v>
          </cell>
        </row>
        <row r="110">
          <cell r="A110" t="str">
            <v>450.2</v>
          </cell>
          <cell r="B110" t="str">
            <v>MEZCLA DENSA EN CALIENTE TIPO MDC-2</v>
          </cell>
          <cell r="C110" t="str">
            <v>M3</v>
          </cell>
          <cell r="D110">
            <v>408271</v>
          </cell>
        </row>
        <row r="111">
          <cell r="A111" t="str">
            <v>450.2P</v>
          </cell>
          <cell r="B111" t="str">
            <v>MEZCLA DENSA EN CALIENTE TIPO MDC-2 (Comprada)</v>
          </cell>
          <cell r="C111" t="str">
            <v>M3</v>
          </cell>
          <cell r="D111">
            <v>639691</v>
          </cell>
        </row>
        <row r="112">
          <cell r="A112" t="str">
            <v>450.3</v>
          </cell>
          <cell r="B112" t="str">
            <v>MEZCLA DENSA EN CALIENTE MDC-3</v>
          </cell>
          <cell r="C112" t="str">
            <v>M3</v>
          </cell>
          <cell r="D112">
            <v>316864</v>
          </cell>
        </row>
        <row r="113">
          <cell r="A113" t="str">
            <v>450.3P</v>
          </cell>
          <cell r="B113" t="str">
            <v>MEZCLA DENSA EN CALIENTE MDC-3 (Comprada)</v>
          </cell>
          <cell r="C113" t="str">
            <v>M3</v>
          </cell>
          <cell r="D113">
            <v>589253</v>
          </cell>
        </row>
        <row r="114">
          <cell r="A114" t="str">
            <v>450.9</v>
          </cell>
          <cell r="B114" t="str">
            <v>MEZCLA EN CALIENTE PARA BACHEO</v>
          </cell>
          <cell r="C114" t="str">
            <v>M3</v>
          </cell>
          <cell r="D114">
            <v>712163</v>
          </cell>
        </row>
        <row r="115">
          <cell r="A115" t="str">
            <v>451.1</v>
          </cell>
          <cell r="B115" t="str">
            <v>MEZCLA ABIERTA EN CALIENTE TIPO MAC-1</v>
          </cell>
          <cell r="C115" t="str">
            <v>M3</v>
          </cell>
          <cell r="D115">
            <v>316864</v>
          </cell>
        </row>
        <row r="116">
          <cell r="A116" t="str">
            <v>451.1P</v>
          </cell>
          <cell r="B116" t="str">
            <v>MEZCLA ABIERTA EN CALIENTE TIPO MAC-1 (Comprada)</v>
          </cell>
          <cell r="C116" t="str">
            <v>M3</v>
          </cell>
          <cell r="D116">
            <v>556122</v>
          </cell>
        </row>
        <row r="117">
          <cell r="A117" t="str">
            <v>451.2</v>
          </cell>
          <cell r="B117" t="str">
            <v>MEZCLA ABIERTA EN CALIENTE TIPO MAC-2</v>
          </cell>
          <cell r="C117" t="str">
            <v>M3</v>
          </cell>
          <cell r="D117">
            <v>316864</v>
          </cell>
        </row>
        <row r="118">
          <cell r="A118" t="str">
            <v>451.2P</v>
          </cell>
          <cell r="B118" t="str">
            <v>MEZCLA ABIERTA EN CALIENTE TIPO MAC-2 (Comprada)</v>
          </cell>
          <cell r="C118" t="str">
            <v>M3</v>
          </cell>
          <cell r="D118">
            <v>564405</v>
          </cell>
        </row>
        <row r="119">
          <cell r="A119" t="str">
            <v>451.3</v>
          </cell>
          <cell r="B119" t="str">
            <v>MEZCLA ABIERTA EN CALIENTE TIPO MAC-3</v>
          </cell>
          <cell r="C119" t="str">
            <v>M3</v>
          </cell>
          <cell r="D119">
            <v>316864</v>
          </cell>
        </row>
        <row r="120">
          <cell r="A120" t="str">
            <v>451.3P</v>
          </cell>
          <cell r="B120" t="str">
            <v>MEZCLA ABIERTA EN CALIENTE TIPO MAC-3 (Comprada)</v>
          </cell>
          <cell r="C120" t="str">
            <v>M3</v>
          </cell>
          <cell r="D120">
            <v>569374</v>
          </cell>
        </row>
        <row r="121">
          <cell r="A121" t="str">
            <v>451.4</v>
          </cell>
          <cell r="B121" t="str">
            <v>MEZCLA ABIERTA EN CALIENTE TIPO MAC-3 PARA BACHEO</v>
          </cell>
          <cell r="C121" t="str">
            <v>M3</v>
          </cell>
          <cell r="D121">
            <v>592989</v>
          </cell>
        </row>
        <row r="122">
          <cell r="A122" t="str">
            <v>452.1</v>
          </cell>
          <cell r="B122" t="str">
            <v>MEZCLA DISCONTINUA EN CALIENTE TIPO M-1</v>
          </cell>
          <cell r="C122" t="str">
            <v>M3</v>
          </cell>
          <cell r="D122">
            <v>316864</v>
          </cell>
        </row>
        <row r="123">
          <cell r="A123" t="str">
            <v>452.1P</v>
          </cell>
          <cell r="B123" t="str">
            <v>MEZCLA DISCONTINUA EN CALIENTE TIPO M-1 (Comprada)</v>
          </cell>
          <cell r="C123" t="str">
            <v>M3</v>
          </cell>
          <cell r="D123">
            <v>423818</v>
          </cell>
        </row>
        <row r="124">
          <cell r="A124" t="str">
            <v>452.2</v>
          </cell>
          <cell r="B124" t="str">
            <v>MEZCLA DISCONTINUA EN CALIENTE TIPO M-2</v>
          </cell>
          <cell r="C124" t="str">
            <v>M3</v>
          </cell>
          <cell r="D124">
            <v>316864</v>
          </cell>
        </row>
        <row r="125">
          <cell r="A125" t="str">
            <v>452.2P</v>
          </cell>
          <cell r="B125" t="str">
            <v>MEZCLA DISCONTINUA EN CALIENTE TIPO M-2 (Comprada)</v>
          </cell>
          <cell r="C125" t="str">
            <v>M3</v>
          </cell>
          <cell r="D125">
            <v>423818</v>
          </cell>
        </row>
        <row r="126">
          <cell r="A126" t="str">
            <v>452.3</v>
          </cell>
          <cell r="B126" t="str">
            <v>MEZCLA DISCONTINUA EN CALIENTE TIPO F-1</v>
          </cell>
          <cell r="C126" t="str">
            <v>M3</v>
          </cell>
          <cell r="D126">
            <v>316864</v>
          </cell>
        </row>
        <row r="127">
          <cell r="A127" t="str">
            <v>452.3P</v>
          </cell>
          <cell r="B127" t="str">
            <v>MEZCLA DISCONTINUA EN CALIENTE TIPO F-1 (Comprada)</v>
          </cell>
          <cell r="C127" t="str">
            <v>M3</v>
          </cell>
          <cell r="D127">
            <v>427695</v>
          </cell>
        </row>
        <row r="128">
          <cell r="A128" t="str">
            <v>452.4</v>
          </cell>
          <cell r="B128" t="str">
            <v>MEZCLA DISCONTINUA EN CALIENTE TIPO F-2</v>
          </cell>
          <cell r="C128" t="str">
            <v>M3</v>
          </cell>
          <cell r="D128">
            <v>316864</v>
          </cell>
        </row>
        <row r="129">
          <cell r="A129" t="str">
            <v>452.4P</v>
          </cell>
          <cell r="B129" t="str">
            <v>MEZCLA DISCONTINUA EN CALIENTE TIPO F-2 (Comprada)</v>
          </cell>
          <cell r="C129" t="str">
            <v>M3</v>
          </cell>
          <cell r="D129">
            <v>423818</v>
          </cell>
        </row>
        <row r="130">
          <cell r="A130" t="str">
            <v>453.1</v>
          </cell>
          <cell r="B130" t="str">
            <v>MEZCLA DRENANTE</v>
          </cell>
          <cell r="C130" t="str">
            <v>M3</v>
          </cell>
          <cell r="D130">
            <v>316864</v>
          </cell>
        </row>
        <row r="131">
          <cell r="A131" t="str">
            <v>460.1</v>
          </cell>
          <cell r="B131" t="str">
            <v>FRESADO DE PAVIMENTO ASFÁLTICO EN ESPESOR DE _____cm</v>
          </cell>
          <cell r="C131" t="str">
            <v>M2</v>
          </cell>
          <cell r="D131">
            <v>4883</v>
          </cell>
        </row>
        <row r="132">
          <cell r="A132" t="str">
            <v>460.1P</v>
          </cell>
          <cell r="B132" t="str">
            <v>FRESADO DE PAVIMENTO ASFÁLTICO EN ESPESOR DE 5,00 cm</v>
          </cell>
          <cell r="C132" t="str">
            <v>M3</v>
          </cell>
          <cell r="D132">
            <v>65140</v>
          </cell>
        </row>
        <row r="133">
          <cell r="A133" t="str">
            <v>461.1</v>
          </cell>
          <cell r="B133" t="str">
            <v>PAVIMENTO RECICLADO EN FRIO EN EL LUGAR CON EMULSIÓN ASFÁLTICA</v>
          </cell>
          <cell r="C133" t="str">
            <v>M3</v>
          </cell>
          <cell r="D133">
            <v>81874</v>
          </cell>
        </row>
        <row r="134">
          <cell r="A134" t="str">
            <v>461.2</v>
          </cell>
          <cell r="B134" t="str">
            <v>PAVIMENTO RECICLADO EN FRIO EN EL LUGAR CON CEMENTO ASFÁLTICO ESPUMADO</v>
          </cell>
          <cell r="C134" t="str">
            <v>M3</v>
          </cell>
          <cell r="D134">
            <v>100881</v>
          </cell>
        </row>
        <row r="135">
          <cell r="A135" t="str">
            <v>462.1</v>
          </cell>
          <cell r="B135" t="str">
            <v xml:space="preserve">ITEM:  MEZCLA ASFALTICA RECICLADA EN CALIENTE DEL TIPO MDC-0             </v>
          </cell>
          <cell r="C135" t="str">
            <v>M3</v>
          </cell>
          <cell r="D135">
            <v>63945</v>
          </cell>
        </row>
        <row r="136">
          <cell r="A136" t="str">
            <v>462.2</v>
          </cell>
          <cell r="B136" t="str">
            <v xml:space="preserve">ITEM: MEZCLA ASAFALTICA RECICLADA EN CALIENTE PARA BACHEO   </v>
          </cell>
          <cell r="C136" t="str">
            <v>M3</v>
          </cell>
          <cell r="D136">
            <v>53996</v>
          </cell>
        </row>
        <row r="137">
          <cell r="A137" t="str">
            <v>462.1P</v>
          </cell>
          <cell r="B137" t="str">
            <v>MEZCLA ASFÁLTICA RECICLADA EN CALIENTE TIPO MDC-1</v>
          </cell>
          <cell r="C137" t="str">
            <v>M3</v>
          </cell>
          <cell r="D137">
            <v>157614</v>
          </cell>
        </row>
        <row r="138">
          <cell r="A138" t="str">
            <v>462.2P</v>
          </cell>
          <cell r="B138" t="str">
            <v>MEZCLA ASFÁLTICA RECICLADA EN CALIENTE TIPO MDC-2</v>
          </cell>
          <cell r="C138" t="str">
            <v>M3</v>
          </cell>
          <cell r="D138">
            <v>174904</v>
          </cell>
        </row>
        <row r="139">
          <cell r="A139" t="str">
            <v>462.3P</v>
          </cell>
          <cell r="B139" t="str">
            <v>MEZCLA ASFÁLTICA RECICLADA EN CALIENTE TIPO MDC-3</v>
          </cell>
          <cell r="C139" t="str">
            <v>M3</v>
          </cell>
          <cell r="D139">
            <v>161614</v>
          </cell>
        </row>
        <row r="140">
          <cell r="A140" t="str">
            <v>464.1</v>
          </cell>
          <cell r="B140" t="str">
            <v>GEOTEXTIL PARA REHABILITACIÓN DE PAVIMENTOS ASFÁLTICOS</v>
          </cell>
          <cell r="C140" t="str">
            <v>M2</v>
          </cell>
          <cell r="D140">
            <v>7181</v>
          </cell>
        </row>
        <row r="141">
          <cell r="A141" t="str">
            <v>464.2</v>
          </cell>
          <cell r="B141" t="str">
            <v>SUMINISTRO DE CEMENTO ASFÁLTICO</v>
          </cell>
          <cell r="C141" t="str">
            <v>Kg</v>
          </cell>
          <cell r="D141">
            <v>3070</v>
          </cell>
        </row>
        <row r="142">
          <cell r="A142" t="str">
            <v>464.3</v>
          </cell>
          <cell r="B142" t="str">
            <v>SUMINISTRO DE EMULSIÓN ASFÁLTICA CONVENCIONAL</v>
          </cell>
          <cell r="C142" t="str">
            <v>Lt</v>
          </cell>
          <cell r="D142">
            <v>2236</v>
          </cell>
        </row>
        <row r="143">
          <cell r="A143" t="str">
            <v>464.4</v>
          </cell>
          <cell r="B143" t="str">
            <v>SUMINISTRO DE EMULSIÓN ASFÁLTICA MODIFICADA CON POLÍMEROS</v>
          </cell>
          <cell r="C143" t="str">
            <v>Lt</v>
          </cell>
          <cell r="D143">
            <v>5049</v>
          </cell>
        </row>
        <row r="144">
          <cell r="A144" t="str">
            <v>465.1</v>
          </cell>
          <cell r="B144" t="str">
            <v>EXCAVACION PARA REPARACION DE PAVIMENTO ASFÁLTICO EXISTENTE</v>
          </cell>
          <cell r="C144" t="str">
            <v>M3</v>
          </cell>
          <cell r="D144">
            <v>67257</v>
          </cell>
        </row>
        <row r="145">
          <cell r="A145" t="str">
            <v>466.1</v>
          </cell>
          <cell r="B145" t="str">
            <v>SELLO DE GRIETAS EN PAVIMENTO ASFÁLTICO SIN RUTEO</v>
          </cell>
          <cell r="C145" t="str">
            <v>M</v>
          </cell>
          <cell r="D145">
            <v>1832</v>
          </cell>
        </row>
        <row r="146">
          <cell r="A146" t="str">
            <v>466.2</v>
          </cell>
          <cell r="B146" t="str">
            <v>SELLO DE GRIETAS EN PAVIMENTO ASFÁLTICO CON RUTEO</v>
          </cell>
          <cell r="C146" t="str">
            <v>M</v>
          </cell>
          <cell r="D146">
            <v>3674</v>
          </cell>
        </row>
        <row r="147">
          <cell r="A147" t="str">
            <v>500.1</v>
          </cell>
          <cell r="B147" t="str">
            <v>PAVIMENTO DE CONCRETO HIDRAULICO</v>
          </cell>
          <cell r="C147" t="str">
            <v>M3</v>
          </cell>
          <cell r="D147">
            <v>1099145</v>
          </cell>
        </row>
        <row r="148">
          <cell r="A148" t="str">
            <v>501.1</v>
          </cell>
          <cell r="B148" t="str">
            <v>CEMENTO PÓRTLAND NORMAL</v>
          </cell>
          <cell r="C148" t="str">
            <v>Kg</v>
          </cell>
          <cell r="D148">
            <v>846</v>
          </cell>
        </row>
        <row r="149">
          <cell r="A149" t="str">
            <v>510.1</v>
          </cell>
          <cell r="B149" t="str">
            <v>PAVIMENTO DE ADOQUINES DE CONCRETO</v>
          </cell>
          <cell r="C149" t="str">
            <v>M2</v>
          </cell>
          <cell r="D149">
            <v>74968</v>
          </cell>
        </row>
        <row r="150">
          <cell r="A150" t="str">
            <v>600.1</v>
          </cell>
          <cell r="B150" t="str">
            <v>EXCAVACIONES VARIAS SIN CLASIFICAR</v>
          </cell>
          <cell r="C150" t="str">
            <v>M3</v>
          </cell>
          <cell r="D150">
            <v>19222</v>
          </cell>
        </row>
        <row r="151">
          <cell r="A151" t="str">
            <v>600.2</v>
          </cell>
          <cell r="B151" t="str">
            <v>EXCAVACIONES VARIAS EN ROCA EN SECO</v>
          </cell>
          <cell r="C151" t="str">
            <v>M3</v>
          </cell>
          <cell r="D151">
            <v>86463</v>
          </cell>
        </row>
        <row r="152">
          <cell r="A152" t="str">
            <v>600.3</v>
          </cell>
          <cell r="B152" t="str">
            <v>EXCAVACIONES VARIAS EN ROCA BAJO AGUA</v>
          </cell>
          <cell r="C152" t="str">
            <v>M3</v>
          </cell>
          <cell r="D152">
            <v>127144</v>
          </cell>
        </row>
        <row r="153">
          <cell r="A153" t="str">
            <v>600.4</v>
          </cell>
          <cell r="B153" t="str">
            <v>EXCAVACIONES VARIAS EN MATERIAL COMUN EN SECO</v>
          </cell>
          <cell r="C153" t="str">
            <v>M3</v>
          </cell>
          <cell r="D153">
            <v>14740</v>
          </cell>
        </row>
        <row r="154">
          <cell r="A154" t="str">
            <v>600.4P</v>
          </cell>
          <cell r="B154" t="str">
            <v>EXCAVACIONES VARIAS EN MATERIA COMUN EN SECO A MANO</v>
          </cell>
          <cell r="C154" t="str">
            <v>M3</v>
          </cell>
          <cell r="D154">
            <v>41535</v>
          </cell>
        </row>
        <row r="155">
          <cell r="A155" t="str">
            <v>600.5</v>
          </cell>
          <cell r="B155" t="str">
            <v>EXCAVACIONES VARIAS EN MATERIAL COMUN BAJO AGUA</v>
          </cell>
          <cell r="C155" t="str">
            <v>M3</v>
          </cell>
          <cell r="D155">
            <v>23711</v>
          </cell>
        </row>
        <row r="156">
          <cell r="A156" t="str">
            <v>600.5P</v>
          </cell>
          <cell r="B156" t="str">
            <v>EXCAVACIONES VARIAS EN MATERIAL COMUN BAJO AGUA A MANO</v>
          </cell>
          <cell r="C156" t="str">
            <v>M3</v>
          </cell>
          <cell r="D156">
            <v>89228</v>
          </cell>
        </row>
        <row r="157">
          <cell r="A157" t="str">
            <v>610.1</v>
          </cell>
          <cell r="B157" t="str">
            <v>RELLENO PARA ESTRUCTURAS</v>
          </cell>
          <cell r="C157" t="str">
            <v>M3</v>
          </cell>
          <cell r="D157">
            <v>115669</v>
          </cell>
        </row>
        <row r="158">
          <cell r="A158" t="str">
            <v>610.2</v>
          </cell>
          <cell r="B158" t="str">
            <v>RELLENOS CON MATERIAL FILTRANTE</v>
          </cell>
          <cell r="C158" t="str">
            <v>M3</v>
          </cell>
          <cell r="D158">
            <v>138529</v>
          </cell>
        </row>
        <row r="159">
          <cell r="A159" t="str">
            <v>620.1</v>
          </cell>
          <cell r="B159" t="str">
            <v>PILOTES PREFABRICADOS DE CONCRETO</v>
          </cell>
          <cell r="C159" t="str">
            <v>M</v>
          </cell>
          <cell r="D159">
            <v>0</v>
          </cell>
        </row>
        <row r="160">
          <cell r="A160" t="str">
            <v>620.2</v>
          </cell>
          <cell r="B160" t="str">
            <v>EXTENSION DE PILOTES PREFABRICADOS</v>
          </cell>
          <cell r="C160" t="str">
            <v>M</v>
          </cell>
          <cell r="D160">
            <v>0</v>
          </cell>
        </row>
        <row r="161">
          <cell r="A161" t="str">
            <v>620.3</v>
          </cell>
          <cell r="B161" t="str">
            <v>PRUEBA DE CARGA DE PILOTE PREFABRICADO</v>
          </cell>
          <cell r="C161" t="str">
            <v>M</v>
          </cell>
          <cell r="D161">
            <v>0</v>
          </cell>
        </row>
        <row r="162">
          <cell r="A162" t="str">
            <v>620P</v>
          </cell>
          <cell r="B162" t="str">
            <v>PILOTE EN MADERA DE D=15CM</v>
          </cell>
          <cell r="C162" t="str">
            <v>M</v>
          </cell>
          <cell r="D162">
            <v>88294</v>
          </cell>
        </row>
        <row r="163">
          <cell r="A163" t="str">
            <v>621.1</v>
          </cell>
          <cell r="B163" t="str">
            <v xml:space="preserve">ITEM:  PILOTE DE CONCRETO FUNDIDO EN SITIO, D=1m y PROFUNDIDAD 12m.             </v>
          </cell>
          <cell r="C163" t="str">
            <v>M</v>
          </cell>
          <cell r="D163">
            <v>2489639</v>
          </cell>
        </row>
        <row r="164">
          <cell r="A164" t="str">
            <v>621.1P</v>
          </cell>
          <cell r="B164" t="str">
            <v>PILOTE DE CONCRETO FUNDIDO EN SITU D=1M L=15M</v>
          </cell>
          <cell r="C164" t="str">
            <v>M</v>
          </cell>
          <cell r="D164">
            <v>2164037</v>
          </cell>
        </row>
        <row r="165">
          <cell r="A165" t="str">
            <v>621.2</v>
          </cell>
          <cell r="B165" t="str">
            <v>BASE ACAMPANADA</v>
          </cell>
          <cell r="C165" t="str">
            <v>M3</v>
          </cell>
          <cell r="D165">
            <v>2228636</v>
          </cell>
        </row>
        <row r="166">
          <cell r="A166" t="str">
            <v>621.3</v>
          </cell>
          <cell r="B166" t="str">
            <v>PILOTE DE PRUEBA DE DIÁMETRO _____</v>
          </cell>
          <cell r="C166" t="str">
            <v>M</v>
          </cell>
          <cell r="D166">
            <v>0</v>
          </cell>
        </row>
        <row r="167">
          <cell r="A167" t="str">
            <v>621.4</v>
          </cell>
          <cell r="B167" t="str">
            <v>BASE ACAMPANADA DE PRUEBA</v>
          </cell>
          <cell r="C167" t="str">
            <v>M3</v>
          </cell>
          <cell r="D167">
            <v>0</v>
          </cell>
        </row>
        <row r="168">
          <cell r="A168" t="str">
            <v>621.5</v>
          </cell>
          <cell r="B168" t="str">
            <v>ÍTEM: CAMISA PERMANENTE DE DIAMETRO EXTERIOR  1,5 m EN CONCRETO</v>
          </cell>
          <cell r="C168" t="str">
            <v>M</v>
          </cell>
          <cell r="D168">
            <v>532769</v>
          </cell>
        </row>
        <row r="169">
          <cell r="A169" t="str">
            <v>621.5P1</v>
          </cell>
          <cell r="B169" t="str">
            <v>CAMISA PERMANENTE DE DIÁMETRO EXTERIOR 1.5 M</v>
          </cell>
          <cell r="C169" t="str">
            <v>M</v>
          </cell>
          <cell r="D169">
            <v>3852875</v>
          </cell>
        </row>
        <row r="170">
          <cell r="A170" t="str">
            <v>621.5P2</v>
          </cell>
          <cell r="B170" t="str">
            <v>CAMISA PERMANENTE DE DIÁMETRO EXTERIOR 1.0 M EN CONCRETO</v>
          </cell>
          <cell r="C170" t="str">
            <v>M</v>
          </cell>
          <cell r="D170">
            <v>321076</v>
          </cell>
        </row>
        <row r="171">
          <cell r="A171" t="str">
            <v>621.6</v>
          </cell>
          <cell r="B171" t="str">
            <v>PRUEBA DE CARGA</v>
          </cell>
          <cell r="C171" t="str">
            <v>U</v>
          </cell>
          <cell r="D171">
            <v>97425857</v>
          </cell>
        </row>
        <row r="172">
          <cell r="A172" t="str">
            <v>622.1</v>
          </cell>
          <cell r="B172" t="str">
            <v>TABLESTACADO DE MADERA</v>
          </cell>
          <cell r="C172" t="str">
            <v>M2</v>
          </cell>
          <cell r="D172">
            <v>82637</v>
          </cell>
        </row>
        <row r="173">
          <cell r="A173" t="str">
            <v>622.2</v>
          </cell>
          <cell r="B173" t="str">
            <v>TABLESTACADO METALICO</v>
          </cell>
          <cell r="C173" t="str">
            <v>M2</v>
          </cell>
          <cell r="D173">
            <v>0</v>
          </cell>
        </row>
        <row r="174">
          <cell r="A174" t="str">
            <v>622.3</v>
          </cell>
          <cell r="B174" t="str">
            <v>TABLESTACADO DE CONCRETO REFORZADO</v>
          </cell>
          <cell r="C174" t="str">
            <v>M2</v>
          </cell>
          <cell r="D174">
            <v>0</v>
          </cell>
        </row>
        <row r="175">
          <cell r="A175" t="str">
            <v>622.4</v>
          </cell>
          <cell r="B175" t="str">
            <v>TABLESTACADO DE CONCRETO PREESFORZADO</v>
          </cell>
          <cell r="C175" t="str">
            <v>M2</v>
          </cell>
          <cell r="D175">
            <v>0</v>
          </cell>
        </row>
        <row r="176">
          <cell r="A176" t="str">
            <v>622.5</v>
          </cell>
          <cell r="B176" t="str">
            <v>CORTE DEL EXTREMO SUPERIOR DEL ELEMENTO</v>
          </cell>
          <cell r="C176" t="str">
            <v>M</v>
          </cell>
          <cell r="D176">
            <v>50598</v>
          </cell>
        </row>
        <row r="177">
          <cell r="A177" t="str">
            <v>623.1P</v>
          </cell>
          <cell r="B177" t="str">
            <v>ITEM: ANCLAJES EN ROCA DE 4" DE DIAMETRO CON 3 TORONES  DE 1/2" POSTENSADOS</v>
          </cell>
          <cell r="C177" t="str">
            <v>M</v>
          </cell>
          <cell r="D177">
            <v>406986</v>
          </cell>
        </row>
        <row r="178">
          <cell r="A178" t="str">
            <v>623.2</v>
          </cell>
          <cell r="B178" t="str">
            <v>PRUEBA DE CARGA</v>
          </cell>
          <cell r="C178" t="str">
            <v>U</v>
          </cell>
          <cell r="D178">
            <v>0</v>
          </cell>
        </row>
        <row r="179">
          <cell r="A179" t="str">
            <v>630.1</v>
          </cell>
          <cell r="B179" t="str">
            <v>CONCRETO CLASE A</v>
          </cell>
          <cell r="C179" t="str">
            <v>M3</v>
          </cell>
          <cell r="D179">
            <v>779727</v>
          </cell>
        </row>
        <row r="180">
          <cell r="A180" t="str">
            <v>630.2</v>
          </cell>
          <cell r="B180" t="str">
            <v>CONCRETO CLASE B</v>
          </cell>
          <cell r="C180" t="str">
            <v>M3</v>
          </cell>
          <cell r="D180">
            <v>737749</v>
          </cell>
        </row>
        <row r="181">
          <cell r="A181" t="str">
            <v>630.3</v>
          </cell>
          <cell r="B181" t="str">
            <v>CONCRETO CLASE C</v>
          </cell>
          <cell r="C181" t="str">
            <v>M3</v>
          </cell>
          <cell r="D181">
            <v>692820</v>
          </cell>
        </row>
        <row r="182">
          <cell r="A182" t="str">
            <v>630.4</v>
          </cell>
          <cell r="B182" t="str">
            <v>CONCRETO CLASE D</v>
          </cell>
          <cell r="C182" t="str">
            <v>M3</v>
          </cell>
          <cell r="D182">
            <v>635171</v>
          </cell>
        </row>
        <row r="183">
          <cell r="A183" t="str">
            <v>630.5</v>
          </cell>
          <cell r="B183" t="str">
            <v>CONCRETO CLASE E</v>
          </cell>
          <cell r="C183" t="str">
            <v>M3</v>
          </cell>
          <cell r="D183">
            <v>589480</v>
          </cell>
        </row>
        <row r="184">
          <cell r="A184" t="str">
            <v>630.5P</v>
          </cell>
          <cell r="B184" t="str">
            <v>CONCRETO CLASE E PARA CUNETAS</v>
          </cell>
          <cell r="C184" t="str">
            <v>M3</v>
          </cell>
          <cell r="D184">
            <v>648254</v>
          </cell>
        </row>
        <row r="185">
          <cell r="A185" t="str">
            <v>630.6</v>
          </cell>
          <cell r="B185" t="str">
            <v>CONCRETO CLASE F</v>
          </cell>
          <cell r="C185" t="str">
            <v>M3</v>
          </cell>
          <cell r="D185">
            <v>556142</v>
          </cell>
        </row>
        <row r="186">
          <cell r="A186" t="str">
            <v>630.7</v>
          </cell>
          <cell r="B186" t="str">
            <v>CONCRETO CLASE G</v>
          </cell>
          <cell r="C186" t="str">
            <v>M3</v>
          </cell>
          <cell r="D186">
            <v>408869</v>
          </cell>
        </row>
        <row r="187">
          <cell r="A187" t="str">
            <v>630.P1</v>
          </cell>
          <cell r="B187" t="str">
            <v>MORTERO 1:2</v>
          </cell>
          <cell r="C187" t="str">
            <v>M3</v>
          </cell>
          <cell r="D187">
            <v>717792</v>
          </cell>
        </row>
        <row r="188">
          <cell r="A188" t="str">
            <v>630.P2</v>
          </cell>
          <cell r="B188" t="str">
            <v>MORTERO 1:3</v>
          </cell>
          <cell r="C188" t="str">
            <v>M3</v>
          </cell>
          <cell r="D188">
            <v>595863</v>
          </cell>
        </row>
        <row r="189">
          <cell r="A189" t="str">
            <v>630.P3</v>
          </cell>
          <cell r="B189" t="str">
            <v>MORTERO 1:4</v>
          </cell>
          <cell r="C189" t="str">
            <v>M3</v>
          </cell>
          <cell r="D189">
            <v>525624</v>
          </cell>
        </row>
        <row r="190">
          <cell r="A190" t="str">
            <v>631P</v>
          </cell>
          <cell r="B190" t="str">
            <v>BOLSACRETOS</v>
          </cell>
          <cell r="C190" t="str">
            <v>M3</v>
          </cell>
          <cell r="D190">
            <v>717800.76355000003</v>
          </cell>
        </row>
        <row r="191">
          <cell r="A191" t="str">
            <v>632.1</v>
          </cell>
          <cell r="B191" t="str">
            <v>BARANDA DE CONCRETO</v>
          </cell>
          <cell r="C191" t="str">
            <v>M</v>
          </cell>
          <cell r="D191">
            <v>270040</v>
          </cell>
        </row>
        <row r="192">
          <cell r="A192" t="str">
            <v>632.P</v>
          </cell>
          <cell r="B192" t="str">
            <v>BARANDA METALICA</v>
          </cell>
          <cell r="C192" t="str">
            <v>M</v>
          </cell>
          <cell r="D192">
            <v>497571</v>
          </cell>
        </row>
        <row r="193">
          <cell r="A193" t="str">
            <v>640.1</v>
          </cell>
          <cell r="B193" t="str">
            <v>ACERO DE REFUERZO Fy _______ Mpa</v>
          </cell>
          <cell r="C193" t="str">
            <v>KG</v>
          </cell>
          <cell r="D193">
            <v>186</v>
          </cell>
        </row>
        <row r="194">
          <cell r="A194" t="str">
            <v>640.1P1</v>
          </cell>
          <cell r="B194" t="str">
            <v>ACERO DE REFUERZO Fy 260 Mpa</v>
          </cell>
          <cell r="C194" t="str">
            <v>KG</v>
          </cell>
          <cell r="D194">
            <v>5063</v>
          </cell>
        </row>
        <row r="195">
          <cell r="A195" t="str">
            <v>640.1P2</v>
          </cell>
          <cell r="B195" t="str">
            <v>ACERO DE REFUERZO GRADO 40</v>
          </cell>
          <cell r="C195" t="str">
            <v>KG</v>
          </cell>
          <cell r="D195">
            <v>5341</v>
          </cell>
        </row>
        <row r="196">
          <cell r="A196" t="str">
            <v>640.1P3</v>
          </cell>
          <cell r="B196" t="str">
            <v>ACERO DE REFUERZO Fy 420 Mpa</v>
          </cell>
          <cell r="C196" t="str">
            <v>Kg</v>
          </cell>
          <cell r="D196">
            <v>7161</v>
          </cell>
        </row>
        <row r="197">
          <cell r="A197" t="str">
            <v>640.2</v>
          </cell>
          <cell r="B197" t="str">
            <v>MALLA DE REFUERZO Fy _______ Mpa</v>
          </cell>
          <cell r="C197" t="str">
            <v>Kg</v>
          </cell>
          <cell r="D197">
            <v>8618</v>
          </cell>
        </row>
        <row r="198">
          <cell r="A198" t="str">
            <v>641.1</v>
          </cell>
          <cell r="B198" t="str">
            <v>ACERO DE PREESFUERZO</v>
          </cell>
          <cell r="C198" t="str">
            <v>TON-M</v>
          </cell>
          <cell r="D198">
            <v>1681</v>
          </cell>
        </row>
        <row r="199">
          <cell r="A199" t="str">
            <v>641.2</v>
          </cell>
          <cell r="B199" t="str">
            <v>ACERO DE PREESFUERZO</v>
          </cell>
          <cell r="C199" t="str">
            <v>Kg</v>
          </cell>
          <cell r="D199">
            <v>37278</v>
          </cell>
        </row>
        <row r="200">
          <cell r="A200" t="str">
            <v>641.P</v>
          </cell>
          <cell r="B200" t="str">
            <v>ANCLAJES EN ROCA DE 4" DE DIAMETRO CON 3 TORONES  DE 1/2" POSTENSADOS</v>
          </cell>
          <cell r="C200" t="str">
            <v>TON-M</v>
          </cell>
          <cell r="D200">
            <v>411668</v>
          </cell>
        </row>
        <row r="201">
          <cell r="A201" t="str">
            <v>642.1</v>
          </cell>
          <cell r="B201" t="str">
            <v>APOYO ELASTOMÉRICO</v>
          </cell>
          <cell r="C201" t="str">
            <v>U</v>
          </cell>
          <cell r="D201" t="e">
            <v>#DIV/0!</v>
          </cell>
        </row>
        <row r="202">
          <cell r="A202" t="str">
            <v>642.1P</v>
          </cell>
          <cell r="B202" t="str">
            <v>APOYO ELASTOMÉRICO</v>
          </cell>
          <cell r="C202" t="str">
            <v>U</v>
          </cell>
          <cell r="D202">
            <v>498333</v>
          </cell>
        </row>
        <row r="203">
          <cell r="A203" t="str">
            <v>642.2</v>
          </cell>
          <cell r="B203" t="str">
            <v>SELLO PARA JUNTAS DE PUENTES</v>
          </cell>
          <cell r="C203" t="str">
            <v>M</v>
          </cell>
          <cell r="D203">
            <v>49025</v>
          </cell>
        </row>
        <row r="204">
          <cell r="A204" t="str">
            <v>642.2P</v>
          </cell>
          <cell r="B204" t="str">
            <v>CONSTRUCCION JUNTAS ELASTOMÉRICAS DE ANCHO 30 CM</v>
          </cell>
          <cell r="C204" t="str">
            <v>M</v>
          </cell>
          <cell r="D204">
            <v>914521</v>
          </cell>
        </row>
        <row r="205">
          <cell r="A205" t="str">
            <v>650.1</v>
          </cell>
          <cell r="B205" t="str">
            <v>DISEÑO Y FABRICACION DE ESTRUCTURA METALICA</v>
          </cell>
          <cell r="C205" t="str">
            <v>KG</v>
          </cell>
          <cell r="D205" t="e">
            <v>#DIV/0!</v>
          </cell>
        </row>
        <row r="206">
          <cell r="A206" t="str">
            <v>650.2</v>
          </cell>
          <cell r="B206" t="str">
            <v>FABRICACION DE LA ESTRUCTURA METALICA</v>
          </cell>
          <cell r="C206" t="str">
            <v>KG</v>
          </cell>
          <cell r="D206">
            <v>0</v>
          </cell>
        </row>
        <row r="207">
          <cell r="A207" t="str">
            <v>650.3</v>
          </cell>
          <cell r="B207" t="str">
            <v>TRANSPORTE DE LA ESTRUCTURA METALICA</v>
          </cell>
          <cell r="C207" t="str">
            <v>KG</v>
          </cell>
          <cell r="D207">
            <v>0</v>
          </cell>
        </row>
        <row r="208">
          <cell r="A208" t="str">
            <v>650.4</v>
          </cell>
          <cell r="B208" t="str">
            <v>MONTAJE Y PINTURA DE ESTRUCTURA METALICA</v>
          </cell>
          <cell r="C208" t="str">
            <v>KG</v>
          </cell>
          <cell r="D208">
            <v>0</v>
          </cell>
        </row>
        <row r="209">
          <cell r="A209" t="str">
            <v>660.1</v>
          </cell>
          <cell r="B209" t="str">
            <v>TUBERIA DE CONCRETO SIMPLE 450 MM</v>
          </cell>
          <cell r="C209" t="str">
            <v>M</v>
          </cell>
          <cell r="D209">
            <v>344591</v>
          </cell>
        </row>
        <row r="210">
          <cell r="A210" t="str">
            <v>660.2</v>
          </cell>
          <cell r="B210" t="str">
            <v>TUBERIA DE CONCRETO SIMPLE 500 MM</v>
          </cell>
          <cell r="C210" t="str">
            <v>M</v>
          </cell>
          <cell r="D210">
            <v>443144</v>
          </cell>
        </row>
        <row r="211">
          <cell r="A211" t="str">
            <v>660.3</v>
          </cell>
          <cell r="B211" t="str">
            <v>TUBERIA DE CONCRETO SIMPLE 600 MM</v>
          </cell>
          <cell r="C211" t="str">
            <v>M</v>
          </cell>
          <cell r="D211">
            <v>587016</v>
          </cell>
        </row>
        <row r="212">
          <cell r="A212" t="str">
            <v>661.1</v>
          </cell>
          <cell r="B212" t="str">
            <v>TUBERÍA DE CONCRETO REFORZADO DE ------- mm DE DIÁMETRO INTERIOR</v>
          </cell>
          <cell r="C212" t="str">
            <v>M</v>
          </cell>
          <cell r="D212" t="e">
            <v>#DIV/0!</v>
          </cell>
        </row>
        <row r="213">
          <cell r="A213" t="str">
            <v>661.1P</v>
          </cell>
          <cell r="B213" t="str">
            <v>TUBERÍA DE CONCRETO REFORZADO DE 900 mm DE DIÁMETRO INTERIOR</v>
          </cell>
          <cell r="C213" t="str">
            <v>M</v>
          </cell>
          <cell r="D213">
            <v>505504</v>
          </cell>
        </row>
        <row r="214">
          <cell r="A214" t="str">
            <v>662.1</v>
          </cell>
          <cell r="B214" t="str">
            <v>TUBERÍA CORRUGADA ACERO GALVANIZADO, LAMINA CALIBRE --- Y DIÁMETRO --- mm</v>
          </cell>
          <cell r="C214" t="str">
            <v>M</v>
          </cell>
          <cell r="D214" t="e">
            <v>#DIV/0!</v>
          </cell>
        </row>
        <row r="215">
          <cell r="A215" t="str">
            <v>662.2</v>
          </cell>
          <cell r="B215" t="str">
            <v>TUBERÍA CORRUGADA ACERO RECUBRIMIENTO BITUMINOSO, LÁMINA CALIBRE __ D= __ mm</v>
          </cell>
          <cell r="C215" t="str">
            <v>M</v>
          </cell>
          <cell r="D215" t="e">
            <v>#DIV/0!</v>
          </cell>
        </row>
        <row r="216">
          <cell r="A216" t="str">
            <v>670.1</v>
          </cell>
          <cell r="B216" t="str">
            <v>DISIPADORES DE ENERGÍA Y SEDIMENTADORES EN GAVIONES</v>
          </cell>
          <cell r="C216" t="str">
            <v>M3</v>
          </cell>
          <cell r="D216">
            <v>223090</v>
          </cell>
        </row>
        <row r="217">
          <cell r="A217" t="str">
            <v>670.2</v>
          </cell>
          <cell r="B217" t="str">
            <v>DISIPADORES DE ENERGÍA Y SEDIMENTADORES EN CONCRETO CICLÓPEO</v>
          </cell>
          <cell r="C217" t="str">
            <v>M3</v>
          </cell>
          <cell r="D217">
            <v>531958</v>
          </cell>
        </row>
        <row r="218">
          <cell r="A218" t="str">
            <v>671.1</v>
          </cell>
          <cell r="B218" t="str">
            <v>CUNETA DE CONCRETO FUNDIDA EN EL LUGAR</v>
          </cell>
          <cell r="C218" t="str">
            <v>M3</v>
          </cell>
          <cell r="D218">
            <v>781229</v>
          </cell>
        </row>
        <row r="219">
          <cell r="A219" t="str">
            <v>672.1</v>
          </cell>
          <cell r="B219" t="str">
            <v>BORDILLOS DE CONCRETO</v>
          </cell>
          <cell r="C219" t="str">
            <v>M</v>
          </cell>
          <cell r="D219">
            <v>0</v>
          </cell>
        </row>
        <row r="220">
          <cell r="A220" t="str">
            <v>672.1P</v>
          </cell>
          <cell r="B220" t="str">
            <v>BORDILLO DE CONCRETO (0,4 m x 0,17 m)</v>
          </cell>
          <cell r="C220" t="str">
            <v>M</v>
          </cell>
          <cell r="D220">
            <v>87992</v>
          </cell>
        </row>
        <row r="221">
          <cell r="A221" t="str">
            <v>673.1</v>
          </cell>
          <cell r="B221" t="str">
            <v>MATERIAL GRANULAR FILTRANTE</v>
          </cell>
          <cell r="C221" t="str">
            <v>M3</v>
          </cell>
          <cell r="D221">
            <v>130063</v>
          </cell>
        </row>
        <row r="222">
          <cell r="A222" t="str">
            <v>673.2</v>
          </cell>
          <cell r="B222" t="str">
            <v>GEOTEXTIL</v>
          </cell>
          <cell r="C222" t="str">
            <v>M2</v>
          </cell>
          <cell r="D222">
            <v>8168</v>
          </cell>
        </row>
        <row r="223">
          <cell r="A223" t="str">
            <v>673.3</v>
          </cell>
          <cell r="B223" t="str">
            <v>MATERIAL DE COBERTURA</v>
          </cell>
          <cell r="C223" t="str">
            <v>M3</v>
          </cell>
          <cell r="D223">
            <v>252516</v>
          </cell>
        </row>
        <row r="224">
          <cell r="A224" t="str">
            <v>674.1</v>
          </cell>
          <cell r="B224" t="str">
            <v>DREN HORIZONTAL DE LONGITUD MENOR O IGUAL A DIEZ (10) METROS</v>
          </cell>
          <cell r="C224" t="str">
            <v>M</v>
          </cell>
          <cell r="D224">
            <v>249016</v>
          </cell>
        </row>
        <row r="225">
          <cell r="A225" t="str">
            <v>680.1</v>
          </cell>
          <cell r="B225" t="str">
            <v>ESCAMAS EN CONCRETO</v>
          </cell>
          <cell r="C225" t="str">
            <v>M2</v>
          </cell>
          <cell r="D225" t="e">
            <v>#DIV/0!</v>
          </cell>
        </row>
        <row r="226">
          <cell r="A226" t="str">
            <v>680.1P</v>
          </cell>
          <cell r="B226" t="str">
            <v>ESCAMAS EN CONCRETO (1m x 1m; e=0,18 M)</v>
          </cell>
          <cell r="C226" t="str">
            <v>U</v>
          </cell>
          <cell r="D226">
            <v>267577</v>
          </cell>
        </row>
        <row r="227">
          <cell r="A227" t="str">
            <v>680.2</v>
          </cell>
          <cell r="B227" t="str">
            <v>ARMADURA GALVANIZADA</v>
          </cell>
          <cell r="C227" t="str">
            <v>M</v>
          </cell>
          <cell r="D227" t="e">
            <v>#DIV/0!</v>
          </cell>
        </row>
        <row r="228">
          <cell r="A228" t="str">
            <v>680.3</v>
          </cell>
          <cell r="B228" t="str">
            <v>RELLENO GRANULAR PARA TIERRA ARMADA</v>
          </cell>
          <cell r="C228" t="str">
            <v>M3</v>
          </cell>
          <cell r="D228">
            <v>210729</v>
          </cell>
        </row>
        <row r="229">
          <cell r="A229" t="str">
            <v>681.1</v>
          </cell>
          <cell r="B229" t="str">
            <v>GAVIÓN</v>
          </cell>
          <cell r="C229" t="str">
            <v>M3</v>
          </cell>
          <cell r="D229">
            <v>210837</v>
          </cell>
        </row>
        <row r="230">
          <cell r="A230" t="str">
            <v>682.1</v>
          </cell>
          <cell r="B230" t="str">
            <v>COLCHOGAVIÓN</v>
          </cell>
          <cell r="C230" t="str">
            <v>M3</v>
          </cell>
          <cell r="D230">
            <v>282369</v>
          </cell>
        </row>
        <row r="231">
          <cell r="A231" t="str">
            <v>690.1</v>
          </cell>
          <cell r="B231" t="str">
            <v>IMPERMEABILIZACIÓN DE ESTRUCTURAS</v>
          </cell>
          <cell r="C231" t="str">
            <v>M2</v>
          </cell>
          <cell r="D231">
            <v>28052</v>
          </cell>
        </row>
        <row r="232">
          <cell r="A232" t="str">
            <v>700.1</v>
          </cell>
          <cell r="B232" t="str">
            <v>LÍNEA DE DEMARCACIÓN CON PINTURA EN FRÍO</v>
          </cell>
          <cell r="C232" t="str">
            <v>M</v>
          </cell>
          <cell r="D232">
            <v>2308</v>
          </cell>
        </row>
        <row r="233">
          <cell r="A233" t="str">
            <v>700.2</v>
          </cell>
          <cell r="B233" t="str">
            <v>LÍNEA DE DEMARCACIÓN CON RESINA TERMOPLÁSTICA</v>
          </cell>
          <cell r="C233" t="str">
            <v>M</v>
          </cell>
          <cell r="D233">
            <v>15441</v>
          </cell>
        </row>
        <row r="234">
          <cell r="A234" t="str">
            <v>700.3</v>
          </cell>
          <cell r="B234" t="str">
            <v>MARCA VIAL CON PINTURA EN FRÍO</v>
          </cell>
          <cell r="C234" t="str">
            <v>M2</v>
          </cell>
          <cell r="D234">
            <v>53670</v>
          </cell>
        </row>
        <row r="235">
          <cell r="A235" t="str">
            <v>700.4</v>
          </cell>
          <cell r="B235" t="str">
            <v>MARCA VIAL CON RESINA TERMOPLÁSTICA</v>
          </cell>
          <cell r="C235" t="str">
            <v>M2</v>
          </cell>
          <cell r="D235">
            <v>151159</v>
          </cell>
        </row>
        <row r="236">
          <cell r="A236" t="str">
            <v>700.P</v>
          </cell>
          <cell r="B236" t="str">
            <v>BANDAS SONORAS REDUCTORAS DE VELOCIDAD</v>
          </cell>
          <cell r="C236" t="str">
            <v>M2</v>
          </cell>
          <cell r="D236">
            <v>400631.0754333334</v>
          </cell>
        </row>
        <row r="237">
          <cell r="A237" t="str">
            <v>701.1</v>
          </cell>
          <cell r="B237" t="str">
            <v>TACHA REFLECTIVA</v>
          </cell>
          <cell r="C237" t="str">
            <v>U</v>
          </cell>
          <cell r="D237">
            <v>12199</v>
          </cell>
        </row>
        <row r="238">
          <cell r="A238" t="str">
            <v>710.1</v>
          </cell>
          <cell r="B238" t="str">
            <v>SEÑAL VERTICAL DE TRANSITO TIPO _____</v>
          </cell>
          <cell r="C238" t="str">
            <v>U</v>
          </cell>
          <cell r="D238">
            <v>0</v>
          </cell>
        </row>
        <row r="239">
          <cell r="A239" t="str">
            <v>710.2</v>
          </cell>
          <cell r="B239" t="str">
            <v>SEÑAL VERTICAL DE TRANSITO TIPO _____</v>
          </cell>
          <cell r="C239" t="str">
            <v>M2</v>
          </cell>
          <cell r="D239">
            <v>0</v>
          </cell>
        </row>
        <row r="240">
          <cell r="A240" t="str">
            <v>710.P1</v>
          </cell>
          <cell r="B240" t="str">
            <v>SEÑALES DE TRANSITO GRUPO I. (75cm*75cm)</v>
          </cell>
          <cell r="C240" t="str">
            <v>U</v>
          </cell>
          <cell r="D240">
            <v>487597</v>
          </cell>
        </row>
        <row r="241">
          <cell r="A241" t="str">
            <v>710.P2</v>
          </cell>
          <cell r="B241" t="str">
            <v>SEÑALES DE TRANSITO GRUPO II. (1.20m*0.40cm).       SP 40, SP 41</v>
          </cell>
          <cell r="C241" t="str">
            <v>U</v>
          </cell>
          <cell r="D241">
            <v>441474</v>
          </cell>
        </row>
        <row r="242">
          <cell r="A242" t="str">
            <v>710.P3</v>
          </cell>
          <cell r="B242" t="str">
            <v>SEÑALES DE TRANSITO GRUPO III. (2 BANDEJAS DE 2.40m*30cm)      SP 54</v>
          </cell>
          <cell r="C242" t="str">
            <v>U</v>
          </cell>
          <cell r="D242">
            <v>747692</v>
          </cell>
        </row>
        <row r="243">
          <cell r="A243" t="str">
            <v>710.P4</v>
          </cell>
          <cell r="B243" t="str">
            <v>SEÑAL DE TRANSITO GRUPO IV. (60cm*75cm)   DELINEADOR DE CURVA HORIZONTAL</v>
          </cell>
          <cell r="C243" t="str">
            <v>U</v>
          </cell>
          <cell r="D243">
            <v>513207</v>
          </cell>
        </row>
        <row r="244">
          <cell r="A244" t="str">
            <v>710.P5</v>
          </cell>
          <cell r="B244" t="str">
            <v>SEÑAL DE TRANSITO GRUPO V</v>
          </cell>
          <cell r="C244" t="str">
            <v>U</v>
          </cell>
          <cell r="D244">
            <v>850272</v>
          </cell>
        </row>
        <row r="245">
          <cell r="A245" t="str">
            <v>720.1</v>
          </cell>
          <cell r="B245" t="str">
            <v>POSTE DE REFERENCIA</v>
          </cell>
          <cell r="C245" t="str">
            <v>U</v>
          </cell>
          <cell r="D245">
            <v>325760</v>
          </cell>
        </row>
        <row r="246">
          <cell r="A246" t="str">
            <v>730.1</v>
          </cell>
          <cell r="B246" t="str">
            <v>DEFENSA METÁLICA</v>
          </cell>
          <cell r="C246" t="str">
            <v>M</v>
          </cell>
          <cell r="D246">
            <v>164055</v>
          </cell>
        </row>
        <row r="247">
          <cell r="A247" t="str">
            <v>730.2</v>
          </cell>
          <cell r="B247" t="str">
            <v>SECCIÓN FINAL</v>
          </cell>
          <cell r="C247" t="str">
            <v>U</v>
          </cell>
          <cell r="D247">
            <v>112654</v>
          </cell>
        </row>
        <row r="248">
          <cell r="A248" t="str">
            <v>730.3</v>
          </cell>
          <cell r="B248" t="str">
            <v>SECCIÓN DE TOPE</v>
          </cell>
          <cell r="C248" t="str">
            <v>U</v>
          </cell>
          <cell r="D248">
            <v>112654</v>
          </cell>
        </row>
        <row r="249">
          <cell r="A249" t="str">
            <v>731.1</v>
          </cell>
          <cell r="B249" t="str">
            <v>DEFENSA DE CONCRETO</v>
          </cell>
          <cell r="C249" t="str">
            <v>M</v>
          </cell>
          <cell r="D249" t="e">
            <v>#DIV/0!</v>
          </cell>
        </row>
        <row r="250">
          <cell r="A250" t="str">
            <v>740.1</v>
          </cell>
          <cell r="B250" t="str">
            <v>CAPTAFAROS</v>
          </cell>
          <cell r="C250" t="str">
            <v>U</v>
          </cell>
          <cell r="D250">
            <v>31253</v>
          </cell>
        </row>
        <row r="251">
          <cell r="A251" t="str">
            <v>800.1</v>
          </cell>
          <cell r="B251" t="str">
            <v>CERCA DE ALAMBRE DE PÚAS CON POSTES DE MADERA</v>
          </cell>
          <cell r="C251" t="str">
            <v>M</v>
          </cell>
          <cell r="D251">
            <v>20038</v>
          </cell>
        </row>
        <row r="252">
          <cell r="A252" t="str">
            <v>800.2</v>
          </cell>
          <cell r="B252" t="str">
            <v>CERCA DE ALAMBRE DE PÚAS CON POSTES DE CONCRETO</v>
          </cell>
          <cell r="C252" t="str">
            <v>M</v>
          </cell>
          <cell r="D252">
            <v>37456</v>
          </cell>
        </row>
        <row r="253">
          <cell r="A253" t="str">
            <v>800.3</v>
          </cell>
          <cell r="B253" t="str">
            <v>CERCA DE MALLA CON POSTES DE MADERA</v>
          </cell>
          <cell r="C253" t="str">
            <v>M</v>
          </cell>
          <cell r="D253">
            <v>45435</v>
          </cell>
        </row>
        <row r="254">
          <cell r="A254" t="str">
            <v>800.4</v>
          </cell>
          <cell r="B254" t="str">
            <v>CERCA DE MALLA CON POSTES DE CONCRETO</v>
          </cell>
          <cell r="C254" t="str">
            <v>M</v>
          </cell>
          <cell r="D254">
            <v>65645</v>
          </cell>
        </row>
        <row r="255">
          <cell r="A255" t="str">
            <v>801.1</v>
          </cell>
          <cell r="B255" t="str">
            <v>ROCERÍA</v>
          </cell>
          <cell r="C255" t="str">
            <v>Ha</v>
          </cell>
          <cell r="D255">
            <v>1182443</v>
          </cell>
        </row>
        <row r="256">
          <cell r="A256" t="str">
            <v>801.2</v>
          </cell>
          <cell r="B256" t="str">
            <v>LIMPIEZA DE BERMAS</v>
          </cell>
          <cell r="C256" t="str">
            <v>M2</v>
          </cell>
          <cell r="D256">
            <v>126</v>
          </cell>
        </row>
        <row r="257">
          <cell r="A257" t="str">
            <v>801.3</v>
          </cell>
          <cell r="B257" t="str">
            <v>LIMPIEZA A MANO DE CUNETAS EN TIERRA</v>
          </cell>
          <cell r="C257" t="str">
            <v>M</v>
          </cell>
          <cell r="D257">
            <v>541</v>
          </cell>
        </row>
        <row r="258">
          <cell r="A258" t="str">
            <v>801.4</v>
          </cell>
          <cell r="B258" t="str">
            <v>LIMPIEZA A MANO DE CUNETAS EN CONCRETO</v>
          </cell>
          <cell r="C258" t="str">
            <v>M</v>
          </cell>
          <cell r="D258">
            <v>454</v>
          </cell>
        </row>
        <row r="259">
          <cell r="A259" t="str">
            <v>801.5</v>
          </cell>
          <cell r="B259" t="str">
            <v>LIMPIEZA A MANO DE ENCOLES Y DESCOLES</v>
          </cell>
          <cell r="C259" t="str">
            <v>M</v>
          </cell>
          <cell r="D259">
            <v>1336</v>
          </cell>
        </row>
        <row r="260">
          <cell r="A260" t="str">
            <v>801.6</v>
          </cell>
          <cell r="B260" t="str">
            <v>LIMPIEZA A MANO DE ALCANTARILLAS DE TUBO DE 600 Ó 900 mm</v>
          </cell>
          <cell r="C260" t="str">
            <v>U</v>
          </cell>
          <cell r="D260">
            <v>18920</v>
          </cell>
        </row>
        <row r="261">
          <cell r="A261" t="str">
            <v>801.7</v>
          </cell>
          <cell r="B261" t="str">
            <v>LIMPIEZA A MANO DE PONTONES Y PUENTES</v>
          </cell>
          <cell r="C261" t="str">
            <v>M</v>
          </cell>
          <cell r="D261">
            <v>946</v>
          </cell>
        </row>
        <row r="262">
          <cell r="A262" t="str">
            <v>810.1</v>
          </cell>
          <cell r="B262" t="str">
            <v>PROTECCIÓN DE TALUDES CON BLOQUE DE CÉSPED</v>
          </cell>
          <cell r="C262" t="str">
            <v>M2</v>
          </cell>
          <cell r="D262">
            <v>23022</v>
          </cell>
        </row>
        <row r="263">
          <cell r="A263" t="str">
            <v>810.2</v>
          </cell>
          <cell r="B263" t="str">
            <v>PROTECCIÓN DE TALUDES CON TIERRA ORGÁNICA</v>
          </cell>
          <cell r="C263" t="str">
            <v>M2</v>
          </cell>
          <cell r="D263">
            <v>24628</v>
          </cell>
        </row>
        <row r="264">
          <cell r="A264" t="str">
            <v>810.3</v>
          </cell>
          <cell r="B264" t="str">
            <v>PROTECCIÓN DE TALUD CON HIDROSIEMBRA CONTROLADA</v>
          </cell>
          <cell r="C264" t="str">
            <v>M2</v>
          </cell>
          <cell r="D264">
            <v>43454</v>
          </cell>
        </row>
        <row r="265">
          <cell r="A265" t="str">
            <v>811.1</v>
          </cell>
          <cell r="B265" t="str">
            <v xml:space="preserve">PRODUCTO ENROLLADO PARA CONTROL DE EROSIÓN DEL TIPO ________ </v>
          </cell>
          <cell r="C265" t="str">
            <v>M2</v>
          </cell>
          <cell r="D265">
            <v>0</v>
          </cell>
        </row>
        <row r="266">
          <cell r="A266" t="str">
            <v>812.1</v>
          </cell>
          <cell r="B266" t="str">
            <v>RECUBRIMIENTO CON MALLA Y MORTERO 1:4 DE e= ___ Cm.</v>
          </cell>
          <cell r="C266" t="str">
            <v>M2</v>
          </cell>
          <cell r="D266">
            <v>0</v>
          </cell>
        </row>
        <row r="267">
          <cell r="A267" t="str">
            <v>900.1</v>
          </cell>
          <cell r="B267" t="str">
            <v>TRANSPORTE DE MATERIALES PROVENIENTES DE LA EXCAVACIÓN DE LA EXPLANACIÓN, CANALES Y PRESTAMOS, ENTRE CIEN METROS (100 m) Y MIL METROS  (1000m) DE DISTANCIA</v>
          </cell>
          <cell r="C267" t="str">
            <v>M3-E</v>
          </cell>
          <cell r="D267">
            <v>998</v>
          </cell>
        </row>
        <row r="268">
          <cell r="A268" t="str">
            <v>900.2</v>
          </cell>
          <cell r="B268" t="str">
            <v>TRANSPORTE DE MATERIALES PROVENIENTES DE LA EXCAVACIÓN DE LA EXPLANACIÓN, CANALES Y PRESTAMOS, PARA DISTANCIAS MAYORES DE MIL METROS  (1000m)</v>
          </cell>
          <cell r="C268" t="str">
            <v>M3-KM</v>
          </cell>
          <cell r="D268">
            <v>1330</v>
          </cell>
        </row>
        <row r="269">
          <cell r="A269" t="str">
            <v>900.3</v>
          </cell>
          <cell r="B269" t="str">
            <v>TRANSPORTE DE MATERIALES PROVENIENTES DE DERRUMBES</v>
          </cell>
          <cell r="C269" t="str">
            <v>M3-KM</v>
          </cell>
          <cell r="D269">
            <v>1596</v>
          </cell>
        </row>
        <row r="273">
          <cell r="A273" t="str">
            <v>630.7P</v>
          </cell>
          <cell r="B273" t="str">
            <v>Piedra pegada</v>
          </cell>
          <cell r="C273" t="str">
            <v>M3</v>
          </cell>
          <cell r="D273">
            <v>372908</v>
          </cell>
        </row>
      </sheetData>
      <sheetData sheetId="3"/>
      <sheetData sheetId="4"/>
      <sheetData sheetId="5">
        <row r="1">
          <cell r="A1" t="str">
            <v xml:space="preserve">                 INSTITUTO NACIONAL DE VÍAS</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CUADRILLAS"/>
      <sheetName val="INSUMOS"/>
      <sheetName val="PRESUPUESTO"/>
      <sheetName val="APU_REPLANTEO"/>
      <sheetName val="APU_DEMOLICION M2"/>
      <sheetName val="APU_DEMOLICION M3"/>
      <sheetName val="APU_EXCAV.MECANICA"/>
      <sheetName val="APU_EXCAV.MANUAL"/>
      <sheetName val="APU_SUB BASE SUELO CEMENTO"/>
      <sheetName val="APU_RELLENO SELECCIONADO"/>
      <sheetName val="APU_RELLENO RECEBO"/>
      <sheetName val="APU_ZAPATAS"/>
      <sheetName val="APU_VCIM"/>
      <sheetName val="APU_CONTRAPISO"/>
      <sheetName val="APU_SOLADO"/>
      <sheetName val="APU_PEDESTAL"/>
      <sheetName val="APU_CICLOPEO"/>
      <sheetName val="APU_COLUMNA CUADRADA"/>
      <sheetName val="APU_EST. METALICA"/>
      <sheetName val="APU_V.AEREA"/>
      <sheetName val="APU_V.CANAL"/>
      <sheetName val="APU_P.ALIGERADA"/>
      <sheetName val="APU_ESCALERAS"/>
      <sheetName val="APU_TANQUE"/>
      <sheetName val="APU_P.RAMPA"/>
      <sheetName val="APU_GRADERIAS"/>
      <sheetName val="APU_ACERO REF."/>
      <sheetName val="APU_COLUMNA REDONDA"/>
      <sheetName val="APU_M.E.S."/>
      <sheetName val="APU_MESON GRANITO"/>
      <sheetName val="APU_M.SUPERBOARD 6MM"/>
      <sheetName val="APU_PELDAÑO FIBROCEMENTO"/>
      <sheetName val="APU_PELDAÑO CONCRETO"/>
      <sheetName val="APU_M.SUPERBOARD 14MM"/>
      <sheetName val="APU_PAÑETE IMPER."/>
      <sheetName val="APU_PINTURA"/>
      <sheetName val="APU_ENCHAPE EGEO"/>
      <sheetName val="APU_ENCHAPE TROPICAL"/>
      <sheetName val="APU_ESPEJO"/>
      <sheetName val="APU_PINTURA ROJO"/>
      <sheetName val="APU_PINTURA EPOXICA"/>
      <sheetName val="APU_CIELORASO"/>
      <sheetName val="APU_PISO CONCRETO ESMALTADO"/>
      <sheetName val="APU_PISO  VINILICO COLOR"/>
      <sheetName val="APU_PISO CERAMICO"/>
      <sheetName val="APU_PISO VINILICO MADERA"/>
      <sheetName val="APU_PIRLAN METALICO"/>
      <sheetName val="APU_MEDIA CAÑA VINILO"/>
      <sheetName val="APU_MEDIA CAÑA GRANITO_PREFABR"/>
      <sheetName val="APU_PISO CAUCHO"/>
      <sheetName val="APU_PINTURA DEMARCACION"/>
      <sheetName val="APU_AFINADO 13"/>
      <sheetName val="APU_AFINADO IMPERM"/>
      <sheetName val="APU_CUB TIPO SANDWICH"/>
      <sheetName val="APU_CUBIERTA SENCILLA"/>
      <sheetName val="APU_PERFIL TUBULAR"/>
      <sheetName val="APU_POLICARBONATO"/>
      <sheetName val="APU_CANAL LAM.GALVANIZADA"/>
      <sheetName val="APU_REV.PANEL FS ALUMINIO"/>
      <sheetName val="APU_FACHADA SUPERBOARD 6MM "/>
      <sheetName val="APU_SANITARIO BALTICO"/>
      <sheetName val="APU_SANITARIO KIDDY"/>
      <sheetName val="APU_ORINAL GOTTA"/>
      <sheetName val="APU_SANITARIO DISCAPACITADOS"/>
      <sheetName val="APU_LAVAMANOS DISCAPACITADO"/>
      <sheetName val="APU_PORTAROLLO P.H."/>
      <sheetName val="APU_DISPENS. TOALLAS"/>
      <sheetName val="APU_DISPENS. JABON LIQUIDO"/>
      <sheetName val="APU_SECADOR MANOS"/>
      <sheetName val="APU_GRIFERIA "/>
      <sheetName val="APU_DUCHA ANTIVAND"/>
      <sheetName val="APU_V16-V20"/>
      <sheetName val="APU_VIDRIO OPALIZADO"/>
      <sheetName val="APU_BARANDA CIRCULACION"/>
      <sheetName val="APU_PASAMANOS DOBLE"/>
      <sheetName val="APU_BARANDA T1"/>
      <sheetName val="APU_BARANDA T2"/>
      <sheetName val="APU_PAPELERA"/>
      <sheetName val="APU_SILLA PLEGABLE"/>
      <sheetName val="APU_BARRA PLEGABLE"/>
      <sheetName val="APU_BARRA L"/>
      <sheetName val="APU_PERCHA"/>
      <sheetName val="APU_DIV.ACERO INOX."/>
      <sheetName val="APU_LAVATRAPEROS"/>
      <sheetName val="APU_TELEDUCHA"/>
      <sheetName val="APU_LOCKER"/>
      <sheetName val="APU_SILLETERIA"/>
      <sheetName val="APU_SILLETERIA VIP"/>
      <sheetName val="APU_LAVAPLATOS 50X35"/>
      <sheetName val="APU_PUERTA 133X220"/>
      <sheetName val="APU_PUERTA 100X220 "/>
      <sheetName val="APU_PUERTA 148X220"/>
      <sheetName val="APU_PUERTA 70X220"/>
      <sheetName val="APU_16,1"/>
      <sheetName val="APU_16,2"/>
      <sheetName val="APU_16,3"/>
      <sheetName val="APU_16,4"/>
      <sheetName val="APU_16,5"/>
      <sheetName val="APU_16,6"/>
      <sheetName val="APU_16,7"/>
      <sheetName val="API_16,8"/>
      <sheetName val="APU_16,9"/>
      <sheetName val="APU_16,10"/>
      <sheetName val="APU_16,11"/>
      <sheetName val="APU_16,12"/>
      <sheetName val="APU_V26-V27"/>
      <sheetName val="APU_V22-V25"/>
      <sheetName val="APU_V21"/>
      <sheetName val="APU_V1"/>
      <sheetName val="APU_V2"/>
      <sheetName val="APU_V3"/>
      <sheetName val="APU_V4"/>
      <sheetName val="APU_V5"/>
      <sheetName val="APU_V6"/>
      <sheetName val="APU_V7"/>
      <sheetName val="APU_V8"/>
      <sheetName val="APU_V9"/>
      <sheetName val="APU_V10"/>
      <sheetName val="APU_V11"/>
      <sheetName val="APU_V12"/>
      <sheetName val="APU_V13"/>
      <sheetName val="APU_V14"/>
      <sheetName val="APU_V15"/>
      <sheetName val="APU_V16"/>
      <sheetName val="APU_ESTR.PUNTO ARRANQUE"/>
      <sheetName val="APU_CELDA 15KVA"/>
      <sheetName val="APU_CELDA DE TRANSFORMADOR"/>
      <sheetName val="APU_TRANSFORMADOR 400KVA"/>
      <sheetName val="APU_CABLE XLPE 15KA"/>
      <sheetName val="APU_CANALIZACION 6 X 6&quot; "/>
      <sheetName val="APU_CELDA GRUPO MEDIDA "/>
      <sheetName val="APU_ACOMETIDA 3X500+1X300+1X20 "/>
      <sheetName val="APU_TGA"/>
      <sheetName val="APU_TGD"/>
      <sheetName val="APU_TRANSF-INC"/>
      <sheetName val="APU_ACOMETIDA 2(3x4 0+2 0+2T)"/>
      <sheetName val="APU_PUESTA TIERRA SUBESTACION"/>
      <sheetName val="APU_PUESTA TIERRA-TGA"/>
      <sheetName val="APU_PUESTA TIERRA-TRANSFERENCIA"/>
      <sheetName val="APU_SALIDA ILUMIN PVC"/>
      <sheetName val="APU_SALIDA ILUMIN EMT"/>
      <sheetName val="APU_SALIDA ILUM EMERGENCIA"/>
      <sheetName val="APU_SALIDA TOMA GFCI"/>
      <sheetName val="APU_SALIDA TOMA DOBLE TUB.PVC"/>
      <sheetName val="APU_SALIDA TOMA REGULADA"/>
      <sheetName val="APU_SALIDA TOMA DOBLE TUB.EMT"/>
      <sheetName val="APU_SALIDA VENTILADOR"/>
      <sheetName val="APU_SALIDA SONIDO"/>
      <sheetName val="APU_SALIDA DATOS SENCILLA"/>
      <sheetName val="APU_SALIDA DATOS DOBLE"/>
      <sheetName val="APU_SALIDA BIFASICA"/>
      <sheetName val="APU_LAMP HERMET 2X32W"/>
      <sheetName val="APU_LAMP LED 24W"/>
      <sheetName val="APU_APLIQUE TORTUGA"/>
      <sheetName val="APU_BALASTO"/>
      <sheetName val="APU_LAMP LED 50W "/>
      <sheetName val="APU_PROYECTOR H-BAY75W LED"/>
      <sheetName val="APU_PROYECTOR 112W LED"/>
      <sheetName val="APU_LAMP EMERGENCIA"/>
      <sheetName val="APU_TABLERO 24CTOS"/>
      <sheetName val="APU_TABLERO 12CTOS"/>
      <sheetName val="APU_ACOMETIDA 3x2 0+1x1 0+1x2T"/>
      <sheetName val="APU_ACOMETIDA 3x2+1x4+1x6T "/>
      <sheetName val="APU_ACOMETIDA 3x4+1x6+1x8T Cu"/>
      <sheetName val="APU_ACOMETIDA 3x6+1x8+1x10T Cu"/>
      <sheetName val="APU_ACOMETIDA 3x8+1x10+1x8T Cu"/>
      <sheetName val="APU_CANALIZACION  3x 2&quot; PVC"/>
      <sheetName val="APU_N8000 NETMAX CONTR. 120V"/>
      <sheetName val="APU_AO-1 N8000 ANALOG OUTPUT"/>
      <sheetName val="APU_AO-1 N8000 ANALOG INPUT"/>
      <sheetName val="APU_EVH-1152D 90X90"/>
      <sheetName val="APU_EVH-1152D 90X40"/>
      <sheetName val="APU_CPS2.12 120V"/>
      <sheetName val="APU_RCM-810"/>
      <sheetName val="APU_VRK-3B"/>
      <sheetName val="APU_INST. CABLEADO EQUIPOS"/>
      <sheetName val="APU_PATCH PANEL 24PTOS"/>
      <sheetName val="APU_PATCH CORD 5FT"/>
      <sheetName val="APU_PATCH CORD 3FT"/>
      <sheetName val="APU_ORGANIZADOR HORIZ. 2U"/>
      <sheetName val="APU_RACK1,20M"/>
      <sheetName val="APU_SWITCH 24PTOS"/>
      <sheetName val="APU_BANDEJA FIBRA OPTICA"/>
      <sheetName val="APU_FIBRA OPTICA 8HILOS"/>
      <sheetName val="APU_PATCH CORD FIBRA OPTICA"/>
      <sheetName val="APU_UPS10KVA"/>
      <sheetName val="APU_ACOMETIDA UPS "/>
      <sheetName val="APU_TABLERO UPS"/>
      <sheetName val="APU_CAJA DE PASO 40X40"/>
      <sheetName val="APU_PUNTAS CAPTORAS"/>
      <sheetName val="APU_ALAMBRON 8MM"/>
      <sheetName val="APU_BAJANTE ALAMBRON 8MM"/>
      <sheetName val="APU_PUESTA A TIERRA BAJANTES "/>
      <sheetName val="APU_CABLE.COBRE.2DESN_INTERCONE"/>
      <sheetName val="APU_CAJA CS276"/>
      <sheetName val="APU_CAJA CS275"/>
      <sheetName val="APU_CAJA CS274"/>
      <sheetName val="APU_CONEXION RED PUBLICA"/>
      <sheetName val="APU_TUB PVCP 3-4&quot;"/>
      <sheetName val="APU_ACC PVCP 3-4&quot;"/>
      <sheetName val="APU_REGISTRO 3-4&quot;"/>
      <sheetName val="APU_CHEQUEO 3-4&quot;"/>
      <sheetName val="APU_FLOTADOR 3-4&quot; "/>
      <sheetName val="APU_TUB HG 4&quot;"/>
      <sheetName val="APU_ACC HG 4&quot;"/>
      <sheetName val="APU_ABRAZADERAS 4&quot;"/>
      <sheetName val="APU_TUB HG 3&quot;"/>
      <sheetName val="APU_ACC HG 3&quot;"/>
      <sheetName val="APU_TUB HG 1 1 -2&quot;"/>
      <sheetName val="APU_ACC HG 1 1-2&quot;"/>
      <sheetName val="APU_ABRAZADERAS 1 1-2&quot;"/>
      <sheetName val="APU_COPA EXC 2X3"/>
      <sheetName val="APU_COPA CON 2X3 "/>
      <sheetName val="APU_REGISTRO 4&quot; "/>
      <sheetName val="APU_REGISTRO 3&quot;"/>
      <sheetName val="APU_REGISTRO 1 1-2&quot;"/>
      <sheetName val="APU_CHEQUE 4&quot;"/>
      <sheetName val="APU_CHEQUE 3&quot;"/>
      <sheetName val="APU_CHEQUE 1 1-2&quot;"/>
      <sheetName val="APU_JUNTA EXP BORRACH 2&quot;"/>
      <sheetName val="APU_VALVULA PIE-COLADERA 3&quot;"/>
      <sheetName val="APU_BRIDA 2&quot;"/>
      <sheetName val="APU_BRIDA 4&quot;"/>
      <sheetName val="APU_MANOMETRO"/>
      <sheetName val="APU_TUB PVC P 4&quot;"/>
      <sheetName val="APU_ACC PVC P 4&quot;"/>
      <sheetName val="APU_TUB PVC P 3&quot;"/>
      <sheetName val="APU_ACC PVC P 3&quot;"/>
      <sheetName val="APU_TUB PVC P 2 1-2&quot;"/>
      <sheetName val="APU_ACC PVC P 2 1-2&quot;"/>
      <sheetName val="APU_TUB PVC P 2&quot;"/>
      <sheetName val="APU_ACC PVC P 2&quot;"/>
      <sheetName val="APU_TUB PVC P 1 1-2&quot;"/>
      <sheetName val="APU_ACC PVC P 1 1-2&quot;"/>
      <sheetName val="APU_TUB PVC P 1 1-4&quot; "/>
      <sheetName val="APU_ACC PVC P 1 1-4&quot;"/>
      <sheetName val="APU_TUB PVC P 1&quot; "/>
      <sheetName val="APU_ACC PVC P 1&quot; "/>
      <sheetName val="APU_TUB PVC P 3-4&quot;"/>
      <sheetName val="APU_ACC PVC P 3-4&quot; "/>
      <sheetName val="APU_TUB PVC P 1-2&quot;"/>
      <sheetName val="APU_ACC PVC P 1-2&quot; "/>
      <sheetName val="APU_REGISTRO 1 1-4&quot;"/>
      <sheetName val="APU_REGISTRO 1&quot; "/>
      <sheetName val="APU_REGISTRO 3-4&quot;(2)"/>
      <sheetName val="APU_REGISTRO 1-2&quot;"/>
      <sheetName val="APU_PUNTO A.F. LAVAMAN 1-2&quot;"/>
      <sheetName val="APU_PUNTO A.F. SANIT.FLUX1 1-4&quot;"/>
      <sheetName val="APU_PUNTO A.F. ORINAL 1&quot;"/>
      <sheetName val="APU_TUB CPVC 3-4&quot;"/>
      <sheetName val="APU_ACC CPVC 3-4&quot; "/>
      <sheetName val="APU_TUB CPVC 1-2&quot;"/>
      <sheetName val="APU_ACC CPVC 1-2&quot;"/>
      <sheetName val="APU_PUNTO A.C. DUCHA 1-2&quot;"/>
      <sheetName val="APU_PUNTO SANIT LAVAMAN 2&quot;"/>
      <sheetName val="APU_PUNTO SANIT 4&quot;"/>
      <sheetName val="APU_TUB PVC-L 2&quot;"/>
      <sheetName val="APU_ACC PVC-S 2&quot;"/>
      <sheetName val="APU_TUB PVC-L 3&quot;"/>
      <sheetName val="APU_ACC PVC-S 3&quot;"/>
      <sheetName val="APU_TUB PVC-L 4&quot;"/>
      <sheetName val="APU_ACC PVC-S 4&quot;"/>
      <sheetName val="APU_VALVULA MAXIVENT 3&quot;"/>
      <sheetName val="APU_TUB NOVAFORT 8&quot;"/>
      <sheetName val="APU_TUB NOVAFORT 6&quot;"/>
      <sheetName val="APU_TUB PVC SANIT 4&quot;"/>
      <sheetName val="APU_ACC PVC-S 4&quot; (2)"/>
      <sheetName val="APU_TUB PVC SANIT 3&quot;"/>
      <sheetName val="APU_ACC PVC-S 3&quot; (2)"/>
      <sheetName val="APU_TUB PVC SANIT 2&quot;"/>
      <sheetName val="APU_ACC PVC-S 2&quot; (2)"/>
      <sheetName val="APU_ABRAZADERAS"/>
      <sheetName val="APU_BOX COULVERT"/>
      <sheetName val="APU_C.I. 60X60 (2)"/>
      <sheetName val="APU_RELLENO RECEBO (4)"/>
      <sheetName val="APU_RELLENO SELECCIONADO (4)"/>
      <sheetName val="APU_MONTAJE LLAVE DE MANGUERA"/>
      <sheetName val="APU_MONTAJE EQUIPO A POTABLE"/>
      <sheetName val="APU_MONTAJE EQUIPO R.C.I."/>
      <sheetName val="APU_TUB POLIETILENO RDE 17- 6&quot;"/>
      <sheetName val="APU_ACC POLIETILENO 6&quot;"/>
      <sheetName val="APU_TUB POLIETILENO RDE 17- 4&quot;"/>
      <sheetName val="APU_ACC POLIETILENO A.R.4&quot;"/>
      <sheetName val="APU_TUB POLIETIL_RDE 17- 2 1-2"/>
      <sheetName val="APU_ACC POLIETILENO A.R.2 1-2"/>
      <sheetName val="APU_TUB SCH40 2 1-2&quot;"/>
      <sheetName val="APU_ACC SCH40 2 1-2&quot;"/>
      <sheetName val="APU_TUB SCH40 2&quot;"/>
      <sheetName val="APU_ACC SCH40 2&quot; "/>
      <sheetName val="APU_TUB SCH40 1 1-4&quot;"/>
      <sheetName val="APU_TUB SCH40 1&quot;"/>
      <sheetName val="APU_ACC SCH40 1&quot;"/>
      <sheetName val="APU_STRAP 2&quot; _1 -4&quot;"/>
      <sheetName val="APU_STRAP 2&quot; _1&quot; "/>
      <sheetName val="APU_STRAP 1&quot; _ 1 1-4&quot;"/>
      <sheetName val="APU_ROCIADOR UP-RIGHT 1-2&quot;"/>
      <sheetName val="APU_GABINETE TIPO III"/>
      <sheetName val="APU_SIAMESA"/>
      <sheetName val="APU_CHEQUE 4&quot; SIAMESA"/>
      <sheetName val="APU_CHEQUE 2&quot;"/>
      <sheetName val="APU_VALVULA SENSOR 2&quot;"/>
      <sheetName val="APU_VALVULA MARIPOSA 2&quot;"/>
      <sheetName val="APU_TUB HG 6&quot; "/>
      <sheetName val="APU_TUB HG 4&quot; (3)"/>
      <sheetName val="APU_TUB HG 2&quot;"/>
      <sheetName val="APU_ACC HG 6&quot;"/>
      <sheetName val="APU_ACC HG 4&quot; (3)"/>
      <sheetName val="APU_ACC HG 2&quot;"/>
      <sheetName val="APU_SOPORTE SENCI 6&quot;"/>
      <sheetName val="APU_SOPORTE SENCI 4&quot;"/>
      <sheetName val="APU_SOPORTE SENCI 2&quot;"/>
      <sheetName val="APU_BRIDA 2&quot; (3)"/>
      <sheetName val="APU_MANOMETRO (3)"/>
      <sheetName val="APU_VALVULA MARIPOSA 6&quot;"/>
      <sheetName val="APU_VALVULA MARIPOSA 4&quot;"/>
      <sheetName val="APU_REGISTRO 2&quot;"/>
      <sheetName val="APU_CHEQUE AMORTIGUADOR 6&quot;"/>
      <sheetName val="APU_CHEQUE CORTINA 2&quot;"/>
      <sheetName val="APU_CABEZAL DE PRUEBA 4X2 1-2"/>
      <sheetName val="APU_DESINFECCION"/>
      <sheetName val="APU_LAVADA"/>
      <sheetName val="APU_EQUIPO AGUA POTABLE"/>
      <sheetName val="APU_EQUIPO RED C.I."/>
      <sheetName val="MSP 9000"/>
      <sheetName val="MSP 12000 "/>
      <sheetName val="MSP 18000 "/>
      <sheetName val="CU 1-4"/>
      <sheetName val="CU 1-2"/>
      <sheetName val="EMT 3-4"/>
      <sheetName val="4x12 AWG"/>
      <sheetName val="PVC 3-4"/>
      <sheetName val="APU_ASEO"/>
      <sheetName val="APU_REPLANTEO (2)"/>
      <sheetName val="APU_DESCAPOTE"/>
      <sheetName val="APU_EXCAV.MECANICA (2)"/>
      <sheetName val="APU_RELLENO SELECCIONADO (2)"/>
      <sheetName val="APU_RELLENO BASE GRANULAR"/>
      <sheetName val="APU_ENTRESUELO CASCAJO"/>
      <sheetName val="APU_RELLENO RECEBO (2)"/>
      <sheetName val="APU_GEOTEXTIL NT2000"/>
      <sheetName val="APU_ZAPATAS (2)"/>
      <sheetName val="APU_VCIM (2)"/>
      <sheetName val="APU_SOLADO (2)"/>
      <sheetName val="APU_PEDESTAL (2)"/>
      <sheetName val="APU_EST. METALICA (2)"/>
      <sheetName val="APU_V.AEREA (2)"/>
      <sheetName val="APU_ACERO REF. (2)"/>
      <sheetName val="APU_COLUMNA REDONDA (2)"/>
      <sheetName val="APU_BANCO SUPLENTES"/>
      <sheetName val="APU_BANCO ARBITROS"/>
      <sheetName val="APU_PRO PLAY 20M"/>
      <sheetName val="APU_GRAMA SINTETICA 60MM"/>
      <sheetName val="APU_CANAL SPORTFIX"/>
      <sheetName val="APU_PORTERIA"/>
      <sheetName val="APU_TABLERO MARCADOR"/>
      <sheetName val="APU_SALIDA ILUMIN EXT POSTE"/>
      <sheetName val="APU_ESCALERILLA 30X10"/>
      <sheetName val="APU_REFL_AREN_VISION-MVF403-A2"/>
      <sheetName val="APU_REFL_AREN_VISION-MVF403 A3"/>
      <sheetName val="APU_REFL_AREN_VISION-MVF403 A5"/>
      <sheetName val="APU_PC-AE 1500W"/>
      <sheetName val="APU_RALED II 53W EXTERIOR"/>
      <sheetName val="APU_SALIDA REFLEC_TORRE ILUMINA"/>
      <sheetName val="APU_SALIDA TOMA_TORRE ILUMINACI"/>
      <sheetName val="APU_SALIDA REFLECTOR CUB"/>
      <sheetName val="APU_ACOMETIDA 3x4+1x6+1x8T "/>
      <sheetName val="APU_ACOMETIDA 2x8 1x10T Cu"/>
      <sheetName val="APU_ACOM 4(3x4 0+1x2 0+1x2T) "/>
      <sheetName val="APU_ACOM 3x500+1x350+1x2 0T "/>
      <sheetName val="APU_ACOM 3x400+1x250+1x2 0T"/>
      <sheetName val="APU_TABL_ILUM_CANCHA SUR"/>
      <sheetName val="APU_TABL_ILUM_CANCHA NORTE"/>
      <sheetName val="APU_TABL_EXT_TORRE ILUM"/>
      <sheetName val="APU_CAJA_DERIV_BARRAJE_ILUM"/>
      <sheetName val="APU_PUNTAS CAPTORAS (2)"/>
      <sheetName val="APU_BAJANTE ALAMBRON 8MM (2)"/>
      <sheetName val="APU_PUESTA A TIERRA BAJANTE (2"/>
      <sheetName val="APU_CABLE.COBRE.2DESN_INTER (2"/>
      <sheetName val="APU_PLANTA ELECTRICA 400KVA"/>
      <sheetName val="APU_CAJA CS275 (2)"/>
      <sheetName val="APU_CAJA CS274 (2)"/>
      <sheetName val="APU_TUB NOVAFORT 16&quot;"/>
      <sheetName val="APU_TUB NOVAFORT 14&quot;"/>
      <sheetName val="APU_TUB NOVAFORT 12&quot;"/>
      <sheetName val="APU_TUB NOVAFORT 10&quot;"/>
      <sheetName val="APU_FILTRO  DRENAJE"/>
      <sheetName val="APU_C.I. 60X60"/>
      <sheetName val="APU_RELLENO ARENA"/>
      <sheetName val="APU_RELLENO RECEBO (3)"/>
      <sheetName val="APU_RELLENO SELECCIONADO (3)"/>
      <sheetName val="APU_MONTAJE EQUIPO A.LL."/>
      <sheetName val="APU_MONTAJE EQUIPO RIEGO"/>
      <sheetName val="APU_EQUIPO EYECCION A.LL."/>
      <sheetName val="APU_EQUIPO RIEGO"/>
      <sheetName val="APU_TUB HG 4&quot; (2)"/>
      <sheetName val="APU_ACC HG 4&quot; (2)"/>
      <sheetName val="APU_ABRAZADERAS 4&quot; (2)"/>
      <sheetName val="APU_TUB HG 1 1 -2&quot; (2)"/>
      <sheetName val="APU_ACC HG 1 1-2&quot; (2)"/>
      <sheetName val="APU_ABRAZADERAS 1 1-2&quot; (2)"/>
      <sheetName val="APU_COPA EXC 2X4"/>
      <sheetName val="APU_COPA CON 2X4"/>
      <sheetName val="APU_REGISTRO 4&quot;  (2)"/>
      <sheetName val="APU_REGISTRO 1 1-2&quot; (2)"/>
      <sheetName val="APU_CHEQUE 4&quot; (2)"/>
      <sheetName val="APU_CHEQUE 1 1-2&quot; (2)"/>
      <sheetName val="APU_JUNTA EXP BORRACH 2&quot; (2)"/>
      <sheetName val="APU_VALVULA PIE-COLADERA 4&quot;"/>
      <sheetName val="APU_BRIDA 2&quot; (2)"/>
      <sheetName val="APU_BRIDA 4&quot; (2)"/>
      <sheetName val="APU_MANOMETRO (2)"/>
      <sheetName val="APU_TUB PVC P 3&quot; (2)"/>
      <sheetName val="APU_ACC PVC P 3&quot; (2)"/>
      <sheetName val="APU_REGISTRO 3&quot; (2)"/>
      <sheetName val="APU_CHEQUE 3&quot; (2)"/>
      <sheetName val="APU_TUB PVC P 4&quot; (2)"/>
      <sheetName val="APU_ACC PVC P 4&quot; (2)"/>
      <sheetName val="APU_TUB PVC P 3&quot; (3)"/>
      <sheetName val="APU_ACC PVC P 3&quot; (3)"/>
      <sheetName val="APU_REGISTRO 3&quot; (3)"/>
      <sheetName val="APU_ELECTRO VALVULA"/>
      <sheetName val="APU_ASPERSOR 1 1-4&quot;"/>
      <sheetName val="APU_ASEO (2)"/>
    </sheetNames>
    <sheetDataSet>
      <sheetData sheetId="0"/>
      <sheetData sheetId="1">
        <row r="40">
          <cell r="C40" t="str">
            <v>CUADRILLA DD - CARPINTERIA (Ofic + Ayud + Pres)</v>
          </cell>
        </row>
      </sheetData>
      <sheetData sheetId="2">
        <row r="13">
          <cell r="C13" t="str">
            <v xml:space="preserve">A.C.P.M. </v>
          </cell>
          <cell r="E13">
            <v>8300</v>
          </cell>
        </row>
        <row r="14">
          <cell r="C14" t="str">
            <v>ABRAZADERA DOBLE GALVANIZADA 1 1/2""</v>
          </cell>
          <cell r="E14">
            <v>5800</v>
          </cell>
        </row>
        <row r="15">
          <cell r="C15" t="str">
            <v>ABRAZADERA DOBLE GALVANIZADA 2"</v>
          </cell>
          <cell r="E15">
            <v>6300</v>
          </cell>
        </row>
        <row r="16">
          <cell r="C16" t="str">
            <v>ABRAZADERA DOBLE GALVANIZADA 4"</v>
          </cell>
          <cell r="E16">
            <v>10500</v>
          </cell>
        </row>
        <row r="17">
          <cell r="C17" t="str">
            <v>ACCESORIO CROMADO JABONERA</v>
          </cell>
          <cell r="E17">
            <v>7572.66</v>
          </cell>
        </row>
        <row r="18">
          <cell r="C18" t="str">
            <v>ACCESORIO CROMADO PORTA ROLLO VERA CONSTRUCTOR - GERENCIA</v>
          </cell>
          <cell r="E18">
            <v>32555.439999999999</v>
          </cell>
        </row>
        <row r="19">
          <cell r="C19" t="str">
            <v>ACCESORIO CROMADO TOALLERO ARGOLLA VERA CONSTRUCTOR - GERENCIA</v>
          </cell>
          <cell r="E19">
            <v>35817.51</v>
          </cell>
        </row>
        <row r="20">
          <cell r="C20" t="str">
            <v>Acczent Exc Heterogéneo 2.0 mm capa 0.7 micras Trafico 34/43 Protecciòn Top Clean</v>
          </cell>
          <cell r="E20">
            <v>78423</v>
          </cell>
        </row>
        <row r="21">
          <cell r="C21" t="str">
            <v>ACERO ESTRUCTURAL CORRUGADO  ENCHIPA X KG</v>
          </cell>
          <cell r="E21">
            <v>2489</v>
          </cell>
        </row>
        <row r="22">
          <cell r="C22" t="str">
            <v>ACERO FIGURADO No. 10 (Ø 1 1/4") F'y=60000 PSI corrugado</v>
          </cell>
          <cell r="E22">
            <v>1844.5173745173706</v>
          </cell>
        </row>
        <row r="23">
          <cell r="C23" t="str">
            <v xml:space="preserve">ACERO FIGURADO No. 2 (Ø 1/4") F'y=60000 PSI </v>
          </cell>
          <cell r="E23">
            <v>2200</v>
          </cell>
        </row>
        <row r="24">
          <cell r="C24" t="str">
            <v xml:space="preserve">ACERO FIGURADO No. 3 (Ø 3/8") F'y=60000 PSI </v>
          </cell>
          <cell r="E24">
            <v>2243</v>
          </cell>
        </row>
        <row r="25">
          <cell r="C25" t="str">
            <v xml:space="preserve">ACERO FIGURADO No. 4 (Ø 1/2") F'y=60000 PSI </v>
          </cell>
          <cell r="E25">
            <v>1833</v>
          </cell>
        </row>
        <row r="26">
          <cell r="C26" t="str">
            <v xml:space="preserve">ACERO FIGURADO No. 5 (Ø 5/8") F'y=60000 PSI </v>
          </cell>
          <cell r="E26">
            <v>2438</v>
          </cell>
        </row>
        <row r="27">
          <cell r="C27" t="str">
            <v xml:space="preserve">ACERO FIGURADO No. 6 (Ø 3/4") F'y=60000 PSI </v>
          </cell>
          <cell r="E27">
            <v>2200</v>
          </cell>
        </row>
        <row r="28">
          <cell r="C28" t="str">
            <v xml:space="preserve">ACERO FIGURADO No. 7 (Ø 7/8") F'y=60000 PSI </v>
          </cell>
          <cell r="E28">
            <v>2200</v>
          </cell>
        </row>
        <row r="29">
          <cell r="C29" t="str">
            <v xml:space="preserve">ACERO FIGURADO No. 8 (Ø 1") F'y=60000 PSI </v>
          </cell>
          <cell r="E29">
            <v>2200</v>
          </cell>
        </row>
        <row r="30">
          <cell r="C30" t="str">
            <v xml:space="preserve">ACERO FIGURADO Ø 1/4" A Ø 1" F'y=60000 PSI </v>
          </cell>
          <cell r="E30">
            <v>2200</v>
          </cell>
        </row>
        <row r="31">
          <cell r="C31" t="str">
            <v>ACIDO MURIATICO 5lt</v>
          </cell>
          <cell r="E31">
            <v>2290</v>
          </cell>
        </row>
        <row r="32">
          <cell r="C32" t="str">
            <v>ACOPLE GRIFLEX SANITARIO AUTOSERVICIO NEUTRO</v>
          </cell>
          <cell r="E32">
            <v>1501</v>
          </cell>
        </row>
        <row r="33">
          <cell r="C33" t="str">
            <v>ACOPLE PLASTICO CON REGISTRO SANITARIO 40 CMS</v>
          </cell>
          <cell r="E33">
            <v>5637</v>
          </cell>
        </row>
        <row r="34">
          <cell r="C34" t="str">
            <v xml:space="preserve">ACOPLE UNIVERSAL D=10" (268 a 286mm) R1 </v>
          </cell>
          <cell r="E34">
            <v>348000</v>
          </cell>
        </row>
        <row r="35">
          <cell r="C35" t="str">
            <v xml:space="preserve">ACOPLE UNIVERSAL D=10" (292 a 310mm) R2 </v>
          </cell>
          <cell r="E35">
            <v>382800</v>
          </cell>
        </row>
        <row r="36">
          <cell r="C36" t="str">
            <v xml:space="preserve">ACOPLE UNIVERSAL D=12" (315 a 333mm) R1 </v>
          </cell>
          <cell r="E36">
            <v>467480</v>
          </cell>
        </row>
        <row r="37">
          <cell r="C37" t="str">
            <v xml:space="preserve">ACOPLE UNIVERSAL D=12" (350 a 368mm) R3 </v>
          </cell>
          <cell r="E37">
            <v>518520</v>
          </cell>
        </row>
        <row r="38">
          <cell r="C38" t="str">
            <v xml:space="preserve">ACOPLE UNIVERSAL D=3" (85 a 103mm) </v>
          </cell>
          <cell r="E38">
            <v>62640</v>
          </cell>
        </row>
        <row r="39">
          <cell r="C39" t="str">
            <v xml:space="preserve">ACOPLE UNIVERSAL D=4" (110 a 128mm) </v>
          </cell>
          <cell r="E39">
            <v>74240</v>
          </cell>
        </row>
        <row r="40">
          <cell r="C40" t="str">
            <v xml:space="preserve">ACOPLE UNIVERSAL D=6" (159 a 181mm) R1 </v>
          </cell>
          <cell r="E40">
            <v>116000</v>
          </cell>
        </row>
        <row r="41">
          <cell r="C41" t="str">
            <v xml:space="preserve">ACOPLE UNIVERSAL D=6" (167 a 189mm) R2 </v>
          </cell>
          <cell r="E41">
            <v>118320</v>
          </cell>
        </row>
        <row r="42">
          <cell r="C42" t="str">
            <v xml:space="preserve">ACOPLE UNIVERSAL D=8" (218 a 235mm) R1 </v>
          </cell>
          <cell r="E42">
            <v>148480</v>
          </cell>
        </row>
        <row r="43">
          <cell r="C43" t="str">
            <v xml:space="preserve">ACOPLE UNIVERSAL D=8" (234 a 252mm) R2 </v>
          </cell>
          <cell r="E43">
            <v>150800</v>
          </cell>
        </row>
        <row r="44">
          <cell r="C44" t="str">
            <v>ACRILTEX BLANCO PINTUCO X 5 GALONES</v>
          </cell>
          <cell r="E44">
            <v>223532</v>
          </cell>
        </row>
        <row r="45">
          <cell r="C45" t="str">
            <v>ACRILTEX ROJO COLONIAL 2784 1/4 GALON PINTUCO</v>
          </cell>
          <cell r="E45">
            <v>18434</v>
          </cell>
        </row>
        <row r="46">
          <cell r="C46" t="str">
            <v>ADAPTADOR MACHO DE 2 1/2"</v>
          </cell>
          <cell r="E46">
            <v>9503.6294399999988</v>
          </cell>
        </row>
        <row r="47">
          <cell r="C47" t="str">
            <v xml:space="preserve">ADAPTADOR MACHO PVC U.S. D=2`` </v>
          </cell>
          <cell r="E47">
            <v>3875.56</v>
          </cell>
        </row>
        <row r="48">
          <cell r="C48" t="str">
            <v xml:space="preserve">ADAPTADOR MACHO PVC U.S. D=3`` </v>
          </cell>
          <cell r="E48">
            <v>15236.6</v>
          </cell>
        </row>
        <row r="49">
          <cell r="C49" t="str">
            <v xml:space="preserve">ADAPTADOR MACHO PVC U.S. D=4`` </v>
          </cell>
          <cell r="E49">
            <v>28027.919999999998</v>
          </cell>
        </row>
        <row r="50">
          <cell r="C50" t="str">
            <v xml:space="preserve">ADAPTADOR TERMINAL CAMPANA CONDUIT 3" </v>
          </cell>
          <cell r="E50">
            <v>12065</v>
          </cell>
        </row>
        <row r="51">
          <cell r="C51" t="str">
            <v xml:space="preserve">ADAPTADOR TERMINAL CAMPANA CONDUIT 4" </v>
          </cell>
          <cell r="E51">
            <v>7592</v>
          </cell>
        </row>
        <row r="52">
          <cell r="C52" t="str">
            <v>ADECUACION DE ZONAS DE ALMACEN Y OFICINAS</v>
          </cell>
          <cell r="E52">
            <v>200000</v>
          </cell>
        </row>
        <row r="53">
          <cell r="C53" t="str">
            <v>ADHESIVO EPOXICO RAPIDO PLASTIACERO *25ML SINTECO UNIFIX</v>
          </cell>
          <cell r="E53">
            <v>8251</v>
          </cell>
        </row>
        <row r="54">
          <cell r="C54" t="str">
            <v>Adhesivo Piso en Rollo y Arquitectónico Vinisol</v>
          </cell>
          <cell r="E54">
            <v>63545</v>
          </cell>
        </row>
        <row r="55">
          <cell r="C55" t="str">
            <v>ADOQUIN DE ARCILLA 20x10x4</v>
          </cell>
          <cell r="E55">
            <v>363.75</v>
          </cell>
        </row>
        <row r="56">
          <cell r="C56" t="str">
            <v xml:space="preserve">ADOQUIN DE ARCILLA 20x10x6 </v>
          </cell>
          <cell r="E56">
            <v>475.3</v>
          </cell>
        </row>
        <row r="57">
          <cell r="C57" t="str">
            <v xml:space="preserve">ADOQUIN DE ARCILLA 20x10x8 </v>
          </cell>
          <cell r="E57">
            <v>397.7</v>
          </cell>
        </row>
        <row r="58">
          <cell r="C58" t="str">
            <v xml:space="preserve">ADOQUIN DE ARCILLA COLOR ARENA 20x10x6 </v>
          </cell>
          <cell r="E58">
            <v>500</v>
          </cell>
        </row>
        <row r="59">
          <cell r="C59" t="str">
            <v xml:space="preserve">ADOQUIN DE ARCILLA COLOR CONCRETO 20x10x6 </v>
          </cell>
          <cell r="E59">
            <v>700</v>
          </cell>
        </row>
        <row r="60">
          <cell r="C60" t="str">
            <v xml:space="preserve">ADOQUIN DE CONCRETO (200x100x80mm) COLOR </v>
          </cell>
          <cell r="E60">
            <v>872.41800000000001</v>
          </cell>
        </row>
        <row r="61">
          <cell r="C61" t="str">
            <v xml:space="preserve">ADOQUIN DE CONCRETO A25 (200x100x60mm) </v>
          </cell>
          <cell r="E61">
            <v>574</v>
          </cell>
        </row>
        <row r="62">
          <cell r="C62" t="str">
            <v>Adoquin Ecologico, Gramoquin de 10X29X43 (8UND /M2)</v>
          </cell>
          <cell r="E62">
            <v>5176.8899999999994</v>
          </cell>
        </row>
        <row r="63">
          <cell r="C63" t="str">
            <v>ADOQUIN ECOLOGICO, GRAMOQUIN DE 9x29x43</v>
          </cell>
          <cell r="E63">
            <v>4338</v>
          </cell>
        </row>
        <row r="64">
          <cell r="C64" t="str">
            <v xml:space="preserve">AGUA </v>
          </cell>
          <cell r="E64">
            <v>25</v>
          </cell>
        </row>
        <row r="65">
          <cell r="C65" t="str">
            <v>AISLADOR   PIN 15.0 Kv ANSI 55-5</v>
          </cell>
          <cell r="E65">
            <v>19050</v>
          </cell>
        </row>
        <row r="66">
          <cell r="C66" t="str">
            <v>ALAMBRE DE COBRE DESNUDO #8</v>
          </cell>
          <cell r="E66">
            <v>5500</v>
          </cell>
        </row>
        <row r="67">
          <cell r="C67" t="str">
            <v>ALAMBRE NEGRO Nº 18</v>
          </cell>
          <cell r="E67">
            <v>2977</v>
          </cell>
        </row>
        <row r="68">
          <cell r="C68" t="str">
            <v xml:space="preserve">ALAMBRE NEGRO No.18 </v>
          </cell>
          <cell r="E68">
            <v>0</v>
          </cell>
        </row>
        <row r="69">
          <cell r="C69" t="str">
            <v>ALLANADORA HELICOPTERO Ø 36" MOTOR GASOLINA 6HP</v>
          </cell>
          <cell r="E69">
            <v>34800</v>
          </cell>
        </row>
        <row r="70">
          <cell r="C70" t="str">
            <v>ALQUILER BAÑO PORTATIL (Incluye aseo 2 veces/semana, papel higién., químico desintegrador de mat. orgánica y transp.)</v>
          </cell>
          <cell r="E70">
            <v>275945.59999999998</v>
          </cell>
        </row>
        <row r="71">
          <cell r="C71" t="str">
            <v>ALQUILER CONTENEDOR OFICINA 2,40x6,00</v>
          </cell>
          <cell r="E71">
            <v>1200000</v>
          </cell>
        </row>
        <row r="72">
          <cell r="C72" t="str">
            <v>ALQUILER CONTENEDOR OFICINA 2,40x9,00</v>
          </cell>
          <cell r="E72">
            <v>2250400</v>
          </cell>
        </row>
        <row r="73">
          <cell r="C73" t="str">
            <v>ALQUILER CORTADORA DE CONCRETO DIESEL</v>
          </cell>
          <cell r="E73">
            <v>55000</v>
          </cell>
        </row>
        <row r="74">
          <cell r="C74" t="str">
            <v>ALQUILER DE ALLANADORA GASOLINA</v>
          </cell>
          <cell r="E74">
            <v>49000</v>
          </cell>
        </row>
        <row r="75">
          <cell r="C75" t="str">
            <v>AMARRE CABALLETE</v>
          </cell>
          <cell r="E75">
            <v>232</v>
          </cell>
        </row>
        <row r="76">
          <cell r="C76" t="str">
            <v>ANCLA DE MANO 3/8"</v>
          </cell>
          <cell r="E76">
            <v>4728</v>
          </cell>
        </row>
        <row r="77">
          <cell r="C77" t="str">
            <v xml:space="preserve">ANDAMIO TUBULAR  1,5x1,5+CRUCETA </v>
          </cell>
          <cell r="E77">
            <v>1350</v>
          </cell>
        </row>
        <row r="78">
          <cell r="C78" t="str">
            <v>ANGULO GALVANIZADO 1-1/4`*3/4` C-26 *2.44M</v>
          </cell>
          <cell r="E78">
            <v>1622</v>
          </cell>
        </row>
        <row r="79">
          <cell r="C79" t="str">
            <v>ANTICORROSIVO Y ACABADO EN COLOR NEGRO 1GL ESMALTEX</v>
          </cell>
          <cell r="E79">
            <v>67742</v>
          </cell>
        </row>
        <row r="80">
          <cell r="C80" t="str">
            <v>ARBOL FUCSIA ARBOREA</v>
          </cell>
          <cell r="E80">
            <v>85000</v>
          </cell>
        </row>
        <row r="81">
          <cell r="C81" t="str">
            <v>ARBOL MANO DE OSO</v>
          </cell>
          <cell r="E81">
            <v>85000</v>
          </cell>
        </row>
        <row r="82">
          <cell r="C82" t="str">
            <v xml:space="preserve">ARBOLES Y GRAMAS </v>
          </cell>
          <cell r="E82">
            <v>0</v>
          </cell>
        </row>
        <row r="83">
          <cell r="C83" t="str">
            <v>ARENA DE PEÑA</v>
          </cell>
          <cell r="E83">
            <v>36700</v>
          </cell>
        </row>
        <row r="84">
          <cell r="C84" t="str">
            <v>ARENA DE RIO</v>
          </cell>
          <cell r="E84">
            <v>120300</v>
          </cell>
        </row>
        <row r="85">
          <cell r="C85" t="str">
            <v>ARENA LAVADA DE PEÑA</v>
          </cell>
          <cell r="E85">
            <v>75000</v>
          </cell>
        </row>
        <row r="86">
          <cell r="C86" t="str">
            <v>ARENA SEMILAVADA DE PEÑA</v>
          </cell>
          <cell r="E86">
            <v>35000</v>
          </cell>
        </row>
        <row r="87">
          <cell r="C87" t="str">
            <v xml:space="preserve">AROBASE AROTAPA HF TIPO 1 EAAB NP-024 </v>
          </cell>
          <cell r="E87">
            <v>174000</v>
          </cell>
        </row>
        <row r="88">
          <cell r="C88" t="str">
            <v xml:space="preserve">ASFALTO DE PENETRACION 80-100 </v>
          </cell>
          <cell r="E88">
            <v>814</v>
          </cell>
        </row>
        <row r="89">
          <cell r="C89" t="str">
            <v xml:space="preserve">ASFALTO LIQUIDO MC30 </v>
          </cell>
          <cell r="E89">
            <v>2092.4079999999999</v>
          </cell>
        </row>
        <row r="90">
          <cell r="C90" t="str">
            <v xml:space="preserve">ASFALTO MODIFICADO CON POLIMEROS PM-I </v>
          </cell>
          <cell r="E90">
            <v>1907.04</v>
          </cell>
        </row>
        <row r="91">
          <cell r="C91" t="str">
            <v xml:space="preserve">ASFALTO MODIFICADO CON POLIMEROS PM-II </v>
          </cell>
          <cell r="E91">
            <v>2099.6</v>
          </cell>
        </row>
        <row r="92">
          <cell r="C92" t="str">
            <v>ASIENTO SANITARIO INSTITUCIONAL ABIERTO BLANCO</v>
          </cell>
          <cell r="E92">
            <v>66700</v>
          </cell>
        </row>
        <row r="93">
          <cell r="C93" t="str">
            <v>BALDOSA  EN GRANO DE MARMOL VIBRO PRENSADO, 33*33 CMS GRANO NUMERO 5</v>
          </cell>
          <cell r="E93">
            <v>65000</v>
          </cell>
        </row>
        <row r="94">
          <cell r="C94" t="str">
            <v>BALDOSA DE CAUCHO DE 50 X 50 E=6 MM</v>
          </cell>
          <cell r="E94">
            <v>22377</v>
          </cell>
        </row>
        <row r="95">
          <cell r="C95" t="str">
            <v>BALDOSA EN DUROPISO 30X30 CMS., ANTIDESLIZANTE E=5MM TRÁFICO PESADO</v>
          </cell>
          <cell r="E95">
            <v>28465</v>
          </cell>
        </row>
        <row r="96">
          <cell r="C96" t="str">
            <v xml:space="preserve">BALDOSIN ALFA BH1 0.33x0.33  </v>
          </cell>
          <cell r="E96">
            <v>48900</v>
          </cell>
        </row>
        <row r="97">
          <cell r="C97" t="str">
            <v xml:space="preserve">BANCA EN CONCRETO CON ESPALDAR M30 </v>
          </cell>
          <cell r="E97">
            <v>434025.33599999995</v>
          </cell>
        </row>
        <row r="98">
          <cell r="C98" t="str">
            <v xml:space="preserve">BANCA EN CONCRETO SIN ESPALDAR M31 </v>
          </cell>
          <cell r="E98">
            <v>208800</v>
          </cell>
        </row>
        <row r="99">
          <cell r="C99" t="str">
            <v xml:space="preserve">BANCA EN MADERA M50 </v>
          </cell>
          <cell r="E99">
            <v>324800</v>
          </cell>
        </row>
        <row r="100">
          <cell r="C100" t="str">
            <v xml:space="preserve">BANCA MODULAR EN CONCRETO M40 </v>
          </cell>
          <cell r="E100">
            <v>90480</v>
          </cell>
        </row>
        <row r="101">
          <cell r="C101" t="str">
            <v>BAÑO PORTATIL</v>
          </cell>
          <cell r="E101">
            <v>458199.99999999994</v>
          </cell>
        </row>
        <row r="102">
          <cell r="C102" t="str">
            <v xml:space="preserve">BARANDA METALICA M80 (instalado y pintado) </v>
          </cell>
          <cell r="E102">
            <v>133400</v>
          </cell>
        </row>
        <row r="103">
          <cell r="C103" t="str">
            <v xml:space="preserve">BARANDA METALICA M81 (instalado y pintado) </v>
          </cell>
          <cell r="E103">
            <v>156600</v>
          </cell>
        </row>
        <row r="104">
          <cell r="C104" t="str">
            <v>BARRA DE SEGURIDAD DE PARED A PISO EN ACERO INOXIDABLE SATINADO, CON TORNILLOS ESCONDIDOS PARA INSTALAR DERECHA O IZQUIERDA. IMPORTADO AYA.</v>
          </cell>
          <cell r="E104">
            <v>250559.99999999997</v>
          </cell>
        </row>
        <row r="105">
          <cell r="C105" t="str">
            <v>BARRA DE SEGURIDAD PLEGABLE ACERO INOX. 304, TORNILLOS DE ANCLAJE ACERO INOX. COLOR INOXIDABLE. REF. 706590001 CORONA</v>
          </cell>
          <cell r="E105">
            <v>405300</v>
          </cell>
        </row>
        <row r="106">
          <cell r="C106" t="str">
            <v>BARRA DE SEGURIDAD TIPO "SWING UP 1 1/4"</v>
          </cell>
          <cell r="E106">
            <v>215510</v>
          </cell>
        </row>
        <row r="107">
          <cell r="C107" t="str">
            <v xml:space="preserve">BARRERA BIDIRECCIONAL NEW JERSEY </v>
          </cell>
          <cell r="E107">
            <v>286491</v>
          </cell>
        </row>
        <row r="108">
          <cell r="C108" t="str">
            <v>BARRERA EPOX GRIS COMP A(1GAL) + CATALIZ COMPB (1GAL) SIKA</v>
          </cell>
          <cell r="E108">
            <v>201445</v>
          </cell>
        </row>
        <row r="109">
          <cell r="C109" t="str">
            <v xml:space="preserve">BARRERA MONODIRECCIONAL NEW JERSEY </v>
          </cell>
          <cell r="E109">
            <v>133814.70000000001</v>
          </cell>
        </row>
        <row r="110">
          <cell r="C110" t="str">
            <v xml:space="preserve">BARRERA RELLENABLE (1.45x0.45x0.55m) CON CINTA RET </v>
          </cell>
          <cell r="E110">
            <v>150800</v>
          </cell>
        </row>
        <row r="111">
          <cell r="C111" t="str">
            <v xml:space="preserve">BARRERA RELLENABLE (2.00x0.55x1.00m) CON CINTA RET </v>
          </cell>
          <cell r="E111">
            <v>290000</v>
          </cell>
        </row>
        <row r="112">
          <cell r="C112" t="str">
            <v xml:space="preserve">BASE GRANULAR B-600 </v>
          </cell>
          <cell r="E112">
            <v>41000</v>
          </cell>
        </row>
        <row r="113">
          <cell r="C113" t="str">
            <v>BASE GRANULAR BG</v>
          </cell>
          <cell r="E113">
            <v>52250</v>
          </cell>
        </row>
        <row r="114">
          <cell r="C114" t="str">
            <v>BENTONITA 50 KG</v>
          </cell>
          <cell r="E114">
            <v>0</v>
          </cell>
        </row>
        <row r="115">
          <cell r="C115" t="str">
            <v>BINDA BOQUILLA BLANCO x 10 KG (SIKA)</v>
          </cell>
          <cell r="E115">
            <v>2295.4079999999999</v>
          </cell>
        </row>
        <row r="116">
          <cell r="C116" t="str">
            <v>BINDA EXTRA GRIS x 50 KG (SIKA)</v>
          </cell>
          <cell r="E116">
            <v>567.10079999999982</v>
          </cell>
        </row>
        <row r="117">
          <cell r="C117" t="str">
            <v>BISAGRA COMUN 2"</v>
          </cell>
          <cell r="E117">
            <v>800</v>
          </cell>
        </row>
        <row r="118">
          <cell r="C118" t="str">
            <v>BISAGRA GATO OMEGA 3"</v>
          </cell>
          <cell r="E118">
            <v>1800</v>
          </cell>
        </row>
        <row r="119">
          <cell r="C119" t="str">
            <v>BISAGRA PLANA 1"</v>
          </cell>
          <cell r="E119">
            <v>800</v>
          </cell>
        </row>
        <row r="120">
          <cell r="C120" t="str">
            <v>BISEL PVC TIPO NOVALOC D=24"</v>
          </cell>
          <cell r="E120">
            <v>11344.12</v>
          </cell>
        </row>
        <row r="121">
          <cell r="C121" t="str">
            <v>BISEL PVC TIPO NOVALOC D=33"</v>
          </cell>
          <cell r="E121">
            <v>17534.330000000002</v>
          </cell>
        </row>
        <row r="122">
          <cell r="C122" t="str">
            <v>BLOQUE DE CEMENTO LISO DE 14X19X39 cm GRIS</v>
          </cell>
          <cell r="E122">
            <v>2878</v>
          </cell>
        </row>
        <row r="123">
          <cell r="C123" t="str">
            <v>BLOQUE EN CONCRETO TIPO CATALAN REF: CM-14 (15x10x10) COLOR CHOCOLATE</v>
          </cell>
          <cell r="E123">
            <v>1418</v>
          </cell>
        </row>
        <row r="124">
          <cell r="C124" t="str">
            <v>BLOQUE EN CONCRETO TIPO CATALAN REF: CM-14 (15x10x10) COLOR ROJO</v>
          </cell>
          <cell r="E124">
            <v>1660</v>
          </cell>
        </row>
        <row r="125">
          <cell r="C125" t="str">
            <v>BLOQUE EN CONCRETO TIPO CATALAN REF: CM-14 (15x10x30) COLOR BLANCO</v>
          </cell>
          <cell r="E125">
            <v>1639</v>
          </cell>
        </row>
        <row r="126">
          <cell r="C126" t="str">
            <v>BLOQUE EN CONCRETO TIPO CATALAN REF: CM-14 (15x10x30) COLOR OCRE</v>
          </cell>
          <cell r="E126">
            <v>1410</v>
          </cell>
        </row>
        <row r="127">
          <cell r="C127" t="str">
            <v>BLOQUE ESTANDAR No. 3  7x20x30</v>
          </cell>
          <cell r="E127">
            <v>1035</v>
          </cell>
        </row>
        <row r="128">
          <cell r="C128" t="str">
            <v>BLOQUE ESTRUCTURAL 12.5X19X39 SPLIT (13,5 UN/M2)</v>
          </cell>
          <cell r="E128">
            <v>3115</v>
          </cell>
        </row>
        <row r="129">
          <cell r="C129" t="str">
            <v xml:space="preserve">BLOQUE ESTRUCTURAL TIPO PIEDRA GRIS </v>
          </cell>
          <cell r="E129">
            <v>2550.1999999999998</v>
          </cell>
        </row>
        <row r="130">
          <cell r="C130" t="str">
            <v>BLOQUE No. 4 ESTANDAR 30x20x10 cm</v>
          </cell>
          <cell r="E130">
            <v>840</v>
          </cell>
        </row>
        <row r="131">
          <cell r="C131" t="str">
            <v xml:space="preserve">BLOQUE No. 5 </v>
          </cell>
          <cell r="E131">
            <v>835</v>
          </cell>
        </row>
        <row r="132">
          <cell r="C132" t="str">
            <v xml:space="preserve">BLOQUE PARA CAMARA TELEFONICA ETB </v>
          </cell>
          <cell r="E132">
            <v>4000</v>
          </cell>
        </row>
        <row r="133">
          <cell r="C133" t="str">
            <v xml:space="preserve">BOLARDO ALTO EN HIERRO M63 </v>
          </cell>
          <cell r="E133">
            <v>102080</v>
          </cell>
        </row>
        <row r="134">
          <cell r="C134" t="str">
            <v xml:space="preserve">BOLARDO BAJO EN CONCRETO M61 </v>
          </cell>
          <cell r="E134">
            <v>32480</v>
          </cell>
        </row>
        <row r="135">
          <cell r="C135" t="str">
            <v xml:space="preserve">BOLARDO BAJO EN HIERRO M62 </v>
          </cell>
          <cell r="E135">
            <v>107880</v>
          </cell>
        </row>
        <row r="136">
          <cell r="C136" t="str">
            <v xml:space="preserve">BOLARDO EN CONCRETO M60 </v>
          </cell>
          <cell r="E136">
            <v>36250</v>
          </cell>
        </row>
        <row r="137">
          <cell r="C137" t="str">
            <v>BOMBA EYECTORA 3"</v>
          </cell>
          <cell r="E137">
            <v>31320</v>
          </cell>
        </row>
        <row r="138">
          <cell r="C138" t="str">
            <v>BOMBA PARA CONCRETO</v>
          </cell>
          <cell r="E138">
            <v>28999.999999999996</v>
          </cell>
        </row>
        <row r="139">
          <cell r="C139" t="str">
            <v xml:space="preserve">BOMBEO DE CONCRETO </v>
          </cell>
          <cell r="E139">
            <v>44200</v>
          </cell>
        </row>
        <row r="140">
          <cell r="C140" t="str">
            <v xml:space="preserve">BOMBILLO SODIO 150 W, 208/220V </v>
          </cell>
          <cell r="E140">
            <v>37000</v>
          </cell>
        </row>
        <row r="141">
          <cell r="C141" t="str">
            <v xml:space="preserve">BOMBILLO SODIO 250 W, 208/220V </v>
          </cell>
          <cell r="E141">
            <v>44080</v>
          </cell>
        </row>
        <row r="142">
          <cell r="C142" t="str">
            <v xml:space="preserve">BOMBILLO SODIO 400 W, 208/220V </v>
          </cell>
          <cell r="E142">
            <v>51040</v>
          </cell>
        </row>
        <row r="143">
          <cell r="C143" t="str">
            <v xml:space="preserve">BOMBILLO SODIO 70 W, 208/220V </v>
          </cell>
          <cell r="E143">
            <v>25520</v>
          </cell>
        </row>
        <row r="144">
          <cell r="C144" t="str">
            <v xml:space="preserve">BORDE CONTENEDOR DE RAICES A70 (1080x120x135mm) </v>
          </cell>
          <cell r="E144">
            <v>9021.7799999999988</v>
          </cell>
        </row>
        <row r="145">
          <cell r="C145" t="str">
            <v xml:space="preserve">BORDE SEPARADOR VERDE A170 (1000x300x812mm) </v>
          </cell>
          <cell r="E145">
            <v>125949.9</v>
          </cell>
        </row>
        <row r="146">
          <cell r="C146" t="str">
            <v xml:space="preserve">BORDILLO PREFABRICADO A80 (800x200x350mm) </v>
          </cell>
          <cell r="E146">
            <v>21813</v>
          </cell>
        </row>
        <row r="147">
          <cell r="C147" t="str">
            <v>Botiquín de primeros auxilios sin medicina metalico 4 compartimientos con chapa y dos llaves. Medidas 50 cm de alto.</v>
          </cell>
          <cell r="E147">
            <v>62080</v>
          </cell>
        </row>
        <row r="148">
          <cell r="C148" t="str">
            <v>BOTÓN ANTIVANDALICO, METALICO, CROMADO, CON PALANCA PARA PERSONAS CON NECESIDADES ESPECIALES, SIN TORNILLOS A LA VISTA. IMPORTADO DOCOL.</v>
          </cell>
          <cell r="E148">
            <v>296960</v>
          </cell>
        </row>
        <row r="149">
          <cell r="C149" t="str">
            <v>BOTÓN DE ACCIONAMIENTO ANTIVANDÁLICO, SIN TORNILLOS A LA VISTA, METÁLICO CROMADO. IMPORTADO DOCOL</v>
          </cell>
          <cell r="E149">
            <v>120639.99999999999</v>
          </cell>
        </row>
        <row r="150">
          <cell r="C150" t="str">
            <v>BRAZO PARA SOPORTE LUMINARIA H CON COLLARIN (CODENSA)</v>
          </cell>
          <cell r="E150">
            <v>59000</v>
          </cell>
        </row>
        <row r="151">
          <cell r="C151" t="str">
            <v>BRIDA EN HIERRO  2"</v>
          </cell>
          <cell r="E151">
            <v>74008</v>
          </cell>
        </row>
        <row r="152">
          <cell r="C152" t="str">
            <v>BRIDA EN HIERRO  4"</v>
          </cell>
          <cell r="E152">
            <v>217499.99999999997</v>
          </cell>
        </row>
        <row r="153">
          <cell r="C153" t="str">
            <v>BROCHA MONA 4` KACHE TOOLS (UE=120)</v>
          </cell>
          <cell r="E153">
            <v>4502</v>
          </cell>
        </row>
        <row r="154">
          <cell r="C154" t="str">
            <v xml:space="preserve">CABINA TELEFONICA DE PARED M21 </v>
          </cell>
          <cell r="E154">
            <v>1687800</v>
          </cell>
        </row>
        <row r="155">
          <cell r="C155" t="str">
            <v xml:space="preserve">CABINA TELEFONICA PEDESTAL M20 </v>
          </cell>
          <cell r="E155">
            <v>3364000</v>
          </cell>
        </row>
        <row r="156">
          <cell r="C156" t="str">
            <v>CABLE DE ALUMINIO AISLADO #4</v>
          </cell>
          <cell r="E156">
            <v>1865</v>
          </cell>
        </row>
        <row r="157">
          <cell r="C157" t="str">
            <v>CABLE DE COBRE #10</v>
          </cell>
          <cell r="E157">
            <v>1500</v>
          </cell>
        </row>
        <row r="158">
          <cell r="C158" t="str">
            <v>CABLE DE COBRE #12</v>
          </cell>
          <cell r="E158">
            <v>1300</v>
          </cell>
        </row>
        <row r="159">
          <cell r="C159" t="str">
            <v>CABLE DE COBRE #8</v>
          </cell>
          <cell r="E159">
            <v>2300</v>
          </cell>
        </row>
        <row r="160">
          <cell r="C160" t="str">
            <v>CABLE DE COBRE AISLADO #12 AWG - THHN</v>
          </cell>
          <cell r="E160">
            <v>3100</v>
          </cell>
        </row>
        <row r="161">
          <cell r="C161" t="str">
            <v>CABLE ENCAUCHETADO 3X10 AWG</v>
          </cell>
          <cell r="E161">
            <v>6000</v>
          </cell>
        </row>
        <row r="162">
          <cell r="C162" t="str">
            <v>CABLE TELEFONOS 2 PARES</v>
          </cell>
          <cell r="E162">
            <v>1600</v>
          </cell>
        </row>
        <row r="163">
          <cell r="C163" t="str">
            <v>CAJA A LA PARED TERMOPLASTICA, PARA VALVULA</v>
          </cell>
          <cell r="E163">
            <v>35000</v>
          </cell>
        </row>
        <row r="164">
          <cell r="C164" t="str">
            <v>CAJA GALVANIZADA 5800</v>
          </cell>
          <cell r="E164">
            <v>720</v>
          </cell>
        </row>
        <row r="165">
          <cell r="C165" t="str">
            <v>CALADO EN CONCRETO 20x20x15 GRIS</v>
          </cell>
          <cell r="E165">
            <v>2050</v>
          </cell>
        </row>
        <row r="166">
          <cell r="C166" t="str">
            <v>CAMILLA DE 140X70</v>
          </cell>
          <cell r="E166">
            <v>4524</v>
          </cell>
        </row>
        <row r="167">
          <cell r="C167" t="str">
            <v xml:space="preserve">CAMILLA EN MADERA NUEVA </v>
          </cell>
          <cell r="E167">
            <v>200</v>
          </cell>
        </row>
        <row r="168">
          <cell r="C168" t="str">
            <v xml:space="preserve">CAMILLA EN ORDINARIO 1.40 X 0.70 </v>
          </cell>
          <cell r="E168">
            <v>20880</v>
          </cell>
        </row>
        <row r="169">
          <cell r="C169" t="str">
            <v>Camilla rígida en madera de 1,9m de largo x 1,08 de ancho con arnes</v>
          </cell>
          <cell r="E169">
            <v>118340</v>
          </cell>
        </row>
        <row r="170">
          <cell r="C170" t="str">
            <v>CAMIONETA (INCLUYE CONDUCTOR Y COMBUSTIBLE)</v>
          </cell>
          <cell r="E170">
            <v>7972130.8458888885</v>
          </cell>
        </row>
        <row r="171">
          <cell r="C171" t="str">
            <v xml:space="preserve">CANASTAS PARA PILOTES </v>
          </cell>
          <cell r="E171">
            <v>2194.14</v>
          </cell>
        </row>
        <row r="172">
          <cell r="C172" t="str">
            <v>CANASTILLA PARALAVAPLATOS 4"</v>
          </cell>
          <cell r="E172">
            <v>10500</v>
          </cell>
        </row>
        <row r="173">
          <cell r="C173" t="str">
            <v xml:space="preserve">CANASTILLA PASAJUNTAS </v>
          </cell>
          <cell r="E173">
            <v>1912.84</v>
          </cell>
        </row>
        <row r="174">
          <cell r="C174" t="str">
            <v xml:space="preserve">CANECA EN ACERO INOXIDABLE TIPO BARCELONA </v>
          </cell>
          <cell r="E174">
            <v>740775.41999999993</v>
          </cell>
        </row>
        <row r="175">
          <cell r="C175" t="str">
            <v xml:space="preserve">CANECA EN MALLA METALICA M120 </v>
          </cell>
          <cell r="E175">
            <v>214600</v>
          </cell>
        </row>
        <row r="176">
          <cell r="C176" t="str">
            <v>CAÑUELA BL CEMENTO V PROF 3 cms DE 22X30X80 TIPO A-120</v>
          </cell>
          <cell r="E176">
            <v>20708.439999999999</v>
          </cell>
        </row>
        <row r="177">
          <cell r="C177" t="str">
            <v>CARA EXTERNA E INTERNA CAL 28. ANCHO UTIL DE 1M. ESPUMA PUR 17MM. CLASE 3 - FACTORY MUTUAL CONTRA FUEGO.</v>
          </cell>
          <cell r="E177">
            <v>17615672.479999997</v>
          </cell>
        </row>
        <row r="178">
          <cell r="C178" t="str">
            <v>CARGADOR FRONTAL AE-60 (Incluye balde, operario y combustible)</v>
          </cell>
          <cell r="E178">
            <v>403680</v>
          </cell>
        </row>
        <row r="179">
          <cell r="C179" t="str">
            <v>CASETA PARA VIGILANCIA EN LÁMINA DE ACERO GALVANIZADO</v>
          </cell>
          <cell r="E179">
            <v>562600</v>
          </cell>
        </row>
        <row r="180">
          <cell r="C180" t="str">
            <v>CASETON  RECUPERABLE</v>
          </cell>
          <cell r="E180">
            <v>134000</v>
          </cell>
        </row>
        <row r="181">
          <cell r="C181" t="str">
            <v>CEMENTO BLANCO (2 Kg)</v>
          </cell>
          <cell r="E181">
            <v>989.75785135135243</v>
          </cell>
        </row>
        <row r="182">
          <cell r="C182" t="str">
            <v>CEMENTO GRIS PORTLAND (50Kg)</v>
          </cell>
          <cell r="E182">
            <v>25300</v>
          </cell>
        </row>
        <row r="183">
          <cell r="C183" t="str">
            <v>CEMENTO SOLVENTE CPVC 1/4 GLN</v>
          </cell>
          <cell r="E183">
            <v>112000</v>
          </cell>
        </row>
        <row r="184">
          <cell r="C184" t="str">
            <v>CERCHAS METALICA 3 MTS</v>
          </cell>
          <cell r="E184">
            <v>4524</v>
          </cell>
        </row>
        <row r="185">
          <cell r="C185" t="str">
            <v xml:space="preserve">CERCO EN ORDINARIO 2.90 X 0.08 X 0.08 </v>
          </cell>
          <cell r="E185">
            <v>17284</v>
          </cell>
        </row>
        <row r="186">
          <cell r="C186" t="str">
            <v xml:space="preserve">CERCO EN ORDINARIO 3.90 X 0.08 X 0.08 </v>
          </cell>
          <cell r="E186">
            <v>24000</v>
          </cell>
        </row>
        <row r="187">
          <cell r="C187" t="str">
            <v xml:space="preserve">CERCO EN ORDINARIO 4.90 X 0.08 X 0.08 </v>
          </cell>
          <cell r="E187">
            <v>40000</v>
          </cell>
        </row>
        <row r="188">
          <cell r="C188" t="str">
            <v xml:space="preserve">CERCO EN ORDINARIO 5.90 X 0.08 X 0.08 </v>
          </cell>
          <cell r="E188">
            <v>50000</v>
          </cell>
        </row>
        <row r="189">
          <cell r="C189" t="str">
            <v xml:space="preserve">CERRADURA POMO MADERA </v>
          </cell>
          <cell r="E189">
            <v>17900</v>
          </cell>
        </row>
        <row r="190">
          <cell r="C190" t="str">
            <v>CHAPA LISA 1,22m X 3.00m (9ML)</v>
          </cell>
          <cell r="E190">
            <v>51895.152000000002</v>
          </cell>
        </row>
        <row r="191">
          <cell r="C191" t="str">
            <v>CHAPA POMO</v>
          </cell>
          <cell r="E191">
            <v>29900</v>
          </cell>
        </row>
        <row r="192">
          <cell r="C192" t="str">
            <v>CHAZO ANCLAJE EXPANSIVO1/8"</v>
          </cell>
          <cell r="E192">
            <v>464</v>
          </cell>
        </row>
        <row r="193">
          <cell r="C193" t="str">
            <v xml:space="preserve">CHAZO ENMALLADO 8x4cm </v>
          </cell>
          <cell r="E193">
            <v>1137</v>
          </cell>
        </row>
        <row r="194">
          <cell r="C194" t="str">
            <v>CHAZO MULTIUSOS + BROCA+TORNILLO (3/8) 50UND STANPROF</v>
          </cell>
          <cell r="E194">
            <v>5956</v>
          </cell>
        </row>
        <row r="195">
          <cell r="C195" t="str">
            <v xml:space="preserve">CHEQUE AMORTIGUADO RANURADO DE Ø4" </v>
          </cell>
          <cell r="E195">
            <v>365795</v>
          </cell>
        </row>
        <row r="196">
          <cell r="C196" t="str">
            <v>CHEQUE CORTINA  1 1/2" HELBERT</v>
          </cell>
          <cell r="E196">
            <v>182932</v>
          </cell>
        </row>
        <row r="197">
          <cell r="C197" t="str">
            <v>CHEQUE CORTINA  3/4" HELBERT</v>
          </cell>
          <cell r="E197">
            <v>64843.999999999993</v>
          </cell>
        </row>
        <row r="198">
          <cell r="C198" t="str">
            <v>CHEQUE HIDRO  3" HELBERT</v>
          </cell>
          <cell r="E198">
            <v>580348</v>
          </cell>
        </row>
        <row r="199">
          <cell r="C199" t="str">
            <v>CHEQUE HIDRO  4" HELBERT</v>
          </cell>
          <cell r="E199">
            <v>992727.99999999988</v>
          </cell>
        </row>
        <row r="200">
          <cell r="C200" t="str">
            <v xml:space="preserve">CICLO-PARQUEADERO M100 </v>
          </cell>
          <cell r="E200">
            <v>533600</v>
          </cell>
        </row>
        <row r="201">
          <cell r="C201" t="str">
            <v xml:space="preserve">CICLO-PARQUEADERO M101 </v>
          </cell>
          <cell r="E201">
            <v>394400</v>
          </cell>
        </row>
        <row r="202">
          <cell r="C202" t="str">
            <v xml:space="preserve">CINTA DE DEMARCACION Cal. 3 (ROLLO 500mx0.10m) </v>
          </cell>
          <cell r="E202">
            <v>23200</v>
          </cell>
        </row>
        <row r="203">
          <cell r="C203" t="str">
            <v xml:space="preserve">CINTA DE SEÑALIZACION CAL 4 (ROLLO 500mx0.10m) </v>
          </cell>
          <cell r="E203">
            <v>23200</v>
          </cell>
        </row>
        <row r="204">
          <cell r="C204" t="str">
            <v>CINTA F3 24MM`*40MT ENMASCARAR 3M LT000089400 UE(72)</v>
          </cell>
          <cell r="E204">
            <v>5926</v>
          </cell>
        </row>
        <row r="205">
          <cell r="C205" t="str">
            <v xml:space="preserve">CINTA FLEXIBLE PARA SELLO DE JUNTAS A=10cm </v>
          </cell>
          <cell r="E205">
            <v>10904</v>
          </cell>
        </row>
        <row r="206">
          <cell r="C206" t="str">
            <v xml:space="preserve">CINTA FLEXIBLE PARA SELLO DE JUNTAS A=15cm </v>
          </cell>
          <cell r="E206">
            <v>19488</v>
          </cell>
        </row>
        <row r="207">
          <cell r="C207" t="str">
            <v xml:space="preserve">CINTA FLEXIBLE PARA SELLO DE JUNTAS A=22cm </v>
          </cell>
          <cell r="E207">
            <v>33524</v>
          </cell>
        </row>
        <row r="208">
          <cell r="C208" t="str">
            <v>CINTA FOIL ALUMINIO  X 45MT</v>
          </cell>
          <cell r="E208">
            <v>20250</v>
          </cell>
        </row>
        <row r="209">
          <cell r="C209" t="str">
            <v>CINTA MALLA EN FIBRA DE VIDRIO</v>
          </cell>
          <cell r="E209">
            <v>10000</v>
          </cell>
        </row>
        <row r="210">
          <cell r="C210" t="str">
            <v>CINTA MALLA PARA YESO CARTON 2` *90MTS</v>
          </cell>
          <cell r="E210">
            <v>8726</v>
          </cell>
        </row>
        <row r="211">
          <cell r="C211" t="str">
            <v xml:space="preserve">CINTA MICROPERFORADA </v>
          </cell>
          <cell r="E211">
            <v>1870</v>
          </cell>
        </row>
        <row r="212">
          <cell r="C212" t="str">
            <v>CINTA SIKA PVC V-15</v>
          </cell>
          <cell r="E212">
            <v>19488</v>
          </cell>
        </row>
        <row r="213">
          <cell r="C213" t="str">
            <v xml:space="preserve">CINTA TEFLON 1/2 X 10MTS </v>
          </cell>
          <cell r="E213">
            <v>2400</v>
          </cell>
        </row>
        <row r="214">
          <cell r="C214" t="str">
            <v>CLIP FIJACION PARA TEJA SIN TRASLAPO 1 1/2` 60*100MM</v>
          </cell>
          <cell r="E214">
            <v>496</v>
          </cell>
        </row>
        <row r="215">
          <cell r="C215" t="str">
            <v>CODO 45º 1/8 CXC SANITARIO 6"</v>
          </cell>
          <cell r="E215">
            <v>25000</v>
          </cell>
        </row>
        <row r="216">
          <cell r="C216" t="str">
            <v>CODO 90° ACERO GALVANIZADO 1 1/2"</v>
          </cell>
          <cell r="E216">
            <v>6324.32</v>
          </cell>
        </row>
        <row r="217">
          <cell r="C217" t="str">
            <v>CODO 90° ACERO GALVANIZADO 2"</v>
          </cell>
          <cell r="E217">
            <v>11303.039999999999</v>
          </cell>
        </row>
        <row r="218">
          <cell r="C218" t="str">
            <v>CODO 90° ACERO GALVANIZADO 3"</v>
          </cell>
          <cell r="E218">
            <v>32294.399999999998</v>
          </cell>
        </row>
        <row r="219">
          <cell r="C219" t="str">
            <v>CODO 90° ACERO GALVANIZADO 4"</v>
          </cell>
          <cell r="E219">
            <v>57860.799999999996</v>
          </cell>
        </row>
        <row r="220">
          <cell r="C220" t="str">
            <v>CODO 90° ACERO GALVANIZADO 6"</v>
          </cell>
          <cell r="E220">
            <v>248935.99999999997</v>
          </cell>
        </row>
        <row r="221">
          <cell r="C221" t="str">
            <v>CODO 90° PCV SCH 80  D=2 1/2"</v>
          </cell>
          <cell r="E221">
            <v>28758</v>
          </cell>
        </row>
        <row r="222">
          <cell r="C222" t="str">
            <v>CODO 90° PCV SCH 80  D=4"</v>
          </cell>
          <cell r="E222">
            <v>49155</v>
          </cell>
        </row>
        <row r="223">
          <cell r="C223" t="str">
            <v>CODO 90° PCV SCH 80  D=6"</v>
          </cell>
          <cell r="E223">
            <v>139874</v>
          </cell>
        </row>
        <row r="224">
          <cell r="C224" t="str">
            <v>CODO 90° RANURADO 1 "</v>
          </cell>
          <cell r="E224">
            <v>8850</v>
          </cell>
        </row>
        <row r="225">
          <cell r="C225" t="str">
            <v>CODO 90° RANURADO 1 1/2"</v>
          </cell>
          <cell r="E225">
            <v>9617</v>
          </cell>
        </row>
        <row r="226">
          <cell r="C226" t="str">
            <v>CODO 90° RANURADO 2 1/2"</v>
          </cell>
          <cell r="E226">
            <v>21500</v>
          </cell>
        </row>
        <row r="227">
          <cell r="C227" t="str">
            <v>CODO 90° RANURADO 2"</v>
          </cell>
          <cell r="E227">
            <v>19750</v>
          </cell>
        </row>
        <row r="228">
          <cell r="C228" t="str">
            <v>CODO 90° RANURADO 3"</v>
          </cell>
          <cell r="E228">
            <v>26152</v>
          </cell>
        </row>
        <row r="229">
          <cell r="C229" t="str">
            <v>CODO 90° RANURADO 4"</v>
          </cell>
          <cell r="E229">
            <v>35432</v>
          </cell>
        </row>
        <row r="230">
          <cell r="C230" t="str">
            <v>CODO 90º 1/4 CXC SANITARIO 2"</v>
          </cell>
          <cell r="E230">
            <v>3169</v>
          </cell>
        </row>
        <row r="231">
          <cell r="C231" t="str">
            <v>CODO 90º 1/4 CXC SANITARIO 3"</v>
          </cell>
          <cell r="E231">
            <v>7343</v>
          </cell>
        </row>
        <row r="232">
          <cell r="C232" t="str">
            <v>CODO 90º 1/4 CXC SANITARIO 4"</v>
          </cell>
          <cell r="E232">
            <v>12652</v>
          </cell>
        </row>
        <row r="233">
          <cell r="C233" t="str">
            <v>CODO 90º CPVC D=1/2"</v>
          </cell>
          <cell r="E233">
            <v>1484</v>
          </cell>
        </row>
        <row r="234">
          <cell r="C234" t="str">
            <v>CODO 90º CPVC D=3/4"</v>
          </cell>
          <cell r="E234">
            <v>2682</v>
          </cell>
        </row>
        <row r="235">
          <cell r="C235" t="str">
            <v>CODO 90º CPVC SCH 80   D=1/2"</v>
          </cell>
          <cell r="E235">
            <v>6983</v>
          </cell>
        </row>
        <row r="236">
          <cell r="C236" t="str">
            <v>CODO 90º CPVC SCH 80   D=3/4"</v>
          </cell>
          <cell r="E236">
            <v>8898</v>
          </cell>
        </row>
        <row r="237">
          <cell r="C237" t="str">
            <v>CODO 90º PVC PRESION  2  1/2"</v>
          </cell>
          <cell r="E237">
            <v>32656</v>
          </cell>
        </row>
        <row r="238">
          <cell r="C238" t="str">
            <v>CODO 90º PVC PRESION 1"</v>
          </cell>
          <cell r="E238">
            <v>1928</v>
          </cell>
        </row>
        <row r="239">
          <cell r="C239" t="str">
            <v>CODO 90º PVC PRESION 1/2"</v>
          </cell>
          <cell r="E239">
            <v>616</v>
          </cell>
        </row>
        <row r="240">
          <cell r="C240" t="str">
            <v>CODO 90º PVC PRESION 1-1/2"</v>
          </cell>
          <cell r="E240">
            <v>6919</v>
          </cell>
        </row>
        <row r="241">
          <cell r="C241" t="str">
            <v>CODO 90º PVC PRESION 1-1/4"</v>
          </cell>
          <cell r="E241">
            <v>3706</v>
          </cell>
        </row>
        <row r="242">
          <cell r="C242" t="str">
            <v>CODO 90º PVC PRESION 2"</v>
          </cell>
          <cell r="E242">
            <v>11339</v>
          </cell>
        </row>
        <row r="243">
          <cell r="C243" t="str">
            <v>CODO 90º PVC PRESION 3"</v>
          </cell>
          <cell r="E243">
            <v>42263</v>
          </cell>
        </row>
        <row r="244">
          <cell r="C244" t="str">
            <v>CODO 90º PVC PRESION 3/4"</v>
          </cell>
          <cell r="E244">
            <v>986</v>
          </cell>
        </row>
        <row r="245">
          <cell r="C245" t="str">
            <v>CODO 90º PVC PRESION 4"</v>
          </cell>
          <cell r="E245">
            <v>91685</v>
          </cell>
        </row>
        <row r="246">
          <cell r="C246" t="str">
            <v>CODO 90º PVCP 1/2"</v>
          </cell>
          <cell r="E246">
            <v>800</v>
          </cell>
        </row>
        <row r="247">
          <cell r="C247" t="str">
            <v>CODO 90º PVCP 3/4</v>
          </cell>
          <cell r="E247">
            <v>1300</v>
          </cell>
        </row>
        <row r="248">
          <cell r="C248" t="str">
            <v xml:space="preserve">CODO G.RAD. PVC U.M. T PLATI11.25° D=2 1/2`` RDE 2 </v>
          </cell>
          <cell r="E248">
            <v>21947.200000000001</v>
          </cell>
        </row>
        <row r="249">
          <cell r="C249" t="str">
            <v xml:space="preserve">CODO G.RAD. PVC U.M. T PLATIN22.5° D=2 1/2`` RDE 2 </v>
          </cell>
          <cell r="E249">
            <v>23210.44</v>
          </cell>
        </row>
        <row r="250">
          <cell r="C250" t="str">
            <v xml:space="preserve">CODO G.RAD. PVC U.M. T PLATINO 11.25° D=10`` RDE 2 </v>
          </cell>
          <cell r="E250">
            <v>583818.72</v>
          </cell>
        </row>
        <row r="251">
          <cell r="C251" t="str">
            <v xml:space="preserve">CODO G.RAD. PVC U.M. T PLATINO 11.25° D=12`` RDE 2 </v>
          </cell>
          <cell r="E251">
            <v>772774.6</v>
          </cell>
        </row>
        <row r="252">
          <cell r="C252" t="str">
            <v xml:space="preserve">CODO G.RAD. PVC U.M. T PLATINO 11.25° D=2`` RDE 21 </v>
          </cell>
          <cell r="E252">
            <v>19090.12</v>
          </cell>
        </row>
        <row r="253">
          <cell r="C253" t="str">
            <v xml:space="preserve">CODO G.RAD. PVC U.M. T PLATINO 11.25° D=3`` RDE 21 </v>
          </cell>
          <cell r="E253">
            <v>30454.639999999999</v>
          </cell>
        </row>
        <row r="254">
          <cell r="C254" t="str">
            <v xml:space="preserve">CODO G.RAD. PVC U.M. T PLATINO 11.25° D=4`` RDE 21 </v>
          </cell>
          <cell r="E254">
            <v>58345.68</v>
          </cell>
        </row>
        <row r="255">
          <cell r="C255" t="str">
            <v xml:space="preserve">CODO G.RAD. PVC U.M. T PLATINO 11.25° D=6`` RDE 21 </v>
          </cell>
          <cell r="E255">
            <v>134951.32</v>
          </cell>
        </row>
        <row r="256">
          <cell r="C256" t="str">
            <v xml:space="preserve">CODO G.RAD. PVC U.M. T PLATINO 11.25° D=8`` RDE 21 </v>
          </cell>
          <cell r="E256">
            <v>273475.8</v>
          </cell>
        </row>
        <row r="257">
          <cell r="C257" t="str">
            <v xml:space="preserve">CODO G.RAD. PVC U.M. T PLATINO 22.5° D=10`` RDE 21 </v>
          </cell>
          <cell r="E257">
            <v>713638.96</v>
          </cell>
        </row>
        <row r="258">
          <cell r="C258" t="str">
            <v xml:space="preserve">CODO G.RAD. PVC U.M. T PLATINO 22.5° D=12`` RDE 21 </v>
          </cell>
          <cell r="E258">
            <v>961006.64</v>
          </cell>
        </row>
        <row r="259">
          <cell r="C259" t="str">
            <v xml:space="preserve">CODO G.RAD. PVC U.M. T PLATINO 22.5° D=2`` RDE 21 </v>
          </cell>
          <cell r="E259">
            <v>16549.72</v>
          </cell>
        </row>
        <row r="260">
          <cell r="C260" t="str">
            <v xml:space="preserve">CODO G.RAD. PVC U.M. T PLATINO 22.5° D=3`` RDE 21 </v>
          </cell>
          <cell r="E260">
            <v>33413.800000000003</v>
          </cell>
        </row>
        <row r="261">
          <cell r="C261" t="str">
            <v xml:space="preserve">CODO G.RAD. PVC U.M. T PLATINO 22.5° D=4`` RDE 21 </v>
          </cell>
          <cell r="E261">
            <v>61409.24</v>
          </cell>
        </row>
        <row r="262">
          <cell r="C262" t="str">
            <v xml:space="preserve">CODO G.RAD. PVC U.M. T PLATINO 22.5° D=6`` RDE 21 </v>
          </cell>
          <cell r="E262">
            <v>150519.28</v>
          </cell>
        </row>
        <row r="263">
          <cell r="C263" t="str">
            <v xml:space="preserve">CODO G.RAD. PVC U.M. T PLATINO 22.5° D=8`` RDE 21 </v>
          </cell>
          <cell r="E263">
            <v>318481.48</v>
          </cell>
        </row>
        <row r="264">
          <cell r="C264" t="str">
            <v xml:space="preserve">CODO G.RAD. PVC U.M. T PLATINO 45° D=10`` RDE 21 </v>
          </cell>
          <cell r="E264">
            <v>876439.16</v>
          </cell>
        </row>
        <row r="265">
          <cell r="C265" t="str">
            <v xml:space="preserve">CODO G.RAD. PVC U.M. T PLATINO 45° D=12`` RDE 21 </v>
          </cell>
          <cell r="E265">
            <v>1230264.68</v>
          </cell>
        </row>
        <row r="266">
          <cell r="C266" t="str">
            <v xml:space="preserve">CODO G.RAD. PVC U.M. T PLATINO 45° D=2 1/2`` RDE 2 </v>
          </cell>
          <cell r="E266">
            <v>21480.880000000001</v>
          </cell>
        </row>
        <row r="267">
          <cell r="C267" t="str">
            <v xml:space="preserve">CODO G.RAD. PVC U.M. T PLATINO 45° D=2`` RDE 21 </v>
          </cell>
          <cell r="E267">
            <v>18769.96</v>
          </cell>
        </row>
        <row r="268">
          <cell r="C268" t="str">
            <v xml:space="preserve">CODO G.RAD. PVC U.M. T PLATINO 45° D=3`` RDE 21 </v>
          </cell>
          <cell r="E268">
            <v>33962.480000000003</v>
          </cell>
        </row>
        <row r="269">
          <cell r="C269" t="str">
            <v xml:space="preserve">CODO G.RAD. PVC U.M. T PLATINO 45° D=4`` RDE 21 </v>
          </cell>
          <cell r="E269">
            <v>68409.84</v>
          </cell>
        </row>
        <row r="270">
          <cell r="C270" t="str">
            <v xml:space="preserve">CODO G.RAD. PVC U.M. T PLATINO 45° D=6`` RDE 21 </v>
          </cell>
          <cell r="E270">
            <v>188477.96</v>
          </cell>
        </row>
        <row r="271">
          <cell r="C271" t="str">
            <v xml:space="preserve">CODO G.RAD. PVC U.M. T PLATINO 45° D=8`` RDE 21 </v>
          </cell>
          <cell r="E271">
            <v>409246.84</v>
          </cell>
        </row>
        <row r="272">
          <cell r="C272" t="str">
            <v xml:space="preserve">CODO G.RAD. PVC U.M. T PLATINO 90° D=10`` RDE 21 </v>
          </cell>
          <cell r="E272">
            <v>1339726.92</v>
          </cell>
        </row>
        <row r="273">
          <cell r="C273" t="str">
            <v xml:space="preserve">CODO G.RAD. PVC U.M. T PLATINO 90° D=12`` RDE 21 </v>
          </cell>
          <cell r="E273">
            <v>1818254.76</v>
          </cell>
        </row>
        <row r="274">
          <cell r="C274" t="str">
            <v xml:space="preserve">CODO G.RAD. PVC U.M. T PLATINO 90° D=2 1/2`` RDE 2 </v>
          </cell>
          <cell r="E274">
            <v>14809.717215999997</v>
          </cell>
        </row>
        <row r="275">
          <cell r="C275" t="str">
            <v xml:space="preserve">CODO G.RAD. PVC U.M. T PLATINO 90° D=2`` RDE 21 </v>
          </cell>
          <cell r="E275">
            <v>21711.72</v>
          </cell>
        </row>
        <row r="276">
          <cell r="C276" t="str">
            <v xml:space="preserve">CODO G.RAD. PVC U.M. T PLATINO 90° D=3`` RDE 21 </v>
          </cell>
          <cell r="E276">
            <v>26830.289135999999</v>
          </cell>
        </row>
        <row r="277">
          <cell r="C277" t="str">
            <v xml:space="preserve">CODO G.RAD. PVC U.M. T PLATINO 90° D=4`` RDE 21 </v>
          </cell>
          <cell r="E277">
            <v>51515.738735999999</v>
          </cell>
        </row>
        <row r="278">
          <cell r="C278" t="str">
            <v xml:space="preserve">CODO G.RAD. PVC U.M. T PLATINO 90° D=6`` RDE 21 </v>
          </cell>
          <cell r="E278">
            <v>259031.48</v>
          </cell>
        </row>
        <row r="279">
          <cell r="C279" t="str">
            <v xml:space="preserve">CODO G.RAD. PVC U.M. T PLATINO 90° D=8`` RDE 21 </v>
          </cell>
          <cell r="E279">
            <v>615979.72</v>
          </cell>
        </row>
        <row r="280">
          <cell r="C280" t="str">
            <v xml:space="preserve">CODO HD EXTREMO LISO 11.25ºX10`` </v>
          </cell>
          <cell r="E280">
            <v>522000</v>
          </cell>
        </row>
        <row r="281">
          <cell r="C281" t="str">
            <v xml:space="preserve">CODO HD EXTREMO LISO 11.25ºX12`` </v>
          </cell>
          <cell r="E281">
            <v>754000</v>
          </cell>
        </row>
        <row r="282">
          <cell r="C282" t="str">
            <v xml:space="preserve">CODO HD EXTREMO LISO 11.25ºX2`` </v>
          </cell>
          <cell r="E282">
            <v>45240</v>
          </cell>
        </row>
        <row r="283">
          <cell r="C283" t="str">
            <v xml:space="preserve">CODO HD EXTREMO LISO 11.25ºX3`` </v>
          </cell>
          <cell r="E283">
            <v>67280</v>
          </cell>
        </row>
        <row r="284">
          <cell r="C284" t="str">
            <v xml:space="preserve">CODO HD EXTREMO LISO 11.25ºX4`` </v>
          </cell>
          <cell r="E284">
            <v>89320</v>
          </cell>
        </row>
        <row r="285">
          <cell r="C285" t="str">
            <v xml:space="preserve">CODO HD EXTREMO LISO 11.25ºX6`` </v>
          </cell>
          <cell r="E285">
            <v>174000</v>
          </cell>
        </row>
        <row r="286">
          <cell r="C286" t="str">
            <v xml:space="preserve">CODO HD EXTREMO LISO 11.25ºX8`` </v>
          </cell>
          <cell r="E286">
            <v>290000</v>
          </cell>
        </row>
        <row r="287">
          <cell r="C287" t="str">
            <v xml:space="preserve">CODO HD EXTREMO LISO 22.5ºX10`` </v>
          </cell>
          <cell r="E287">
            <v>522000</v>
          </cell>
        </row>
        <row r="288">
          <cell r="C288" t="str">
            <v xml:space="preserve">CODO HD EXTREMO LISO 22.5ºX12`` </v>
          </cell>
          <cell r="E288">
            <v>870000</v>
          </cell>
        </row>
        <row r="289">
          <cell r="C289" t="str">
            <v xml:space="preserve">CODO HD EXTREMO LISO 22.5ºX3`` </v>
          </cell>
          <cell r="E289">
            <v>73080</v>
          </cell>
        </row>
        <row r="290">
          <cell r="C290" t="str">
            <v xml:space="preserve">CODO HD EXTREMO LISO 22.5ºX4`` </v>
          </cell>
          <cell r="E290">
            <v>112520</v>
          </cell>
        </row>
        <row r="291">
          <cell r="C291" t="str">
            <v xml:space="preserve">CODO HD EXTREMO LISO 22.5ºX6`` </v>
          </cell>
          <cell r="E291">
            <v>174000</v>
          </cell>
        </row>
        <row r="292">
          <cell r="C292" t="str">
            <v xml:space="preserve">CODO HD EXTREMO LISO 22.5ºX8`` </v>
          </cell>
          <cell r="E292">
            <v>290000</v>
          </cell>
        </row>
        <row r="293">
          <cell r="C293" t="str">
            <v xml:space="preserve">CODO HD EXTREMO LISO 45ºX10`` </v>
          </cell>
          <cell r="E293">
            <v>765600</v>
          </cell>
        </row>
        <row r="294">
          <cell r="C294" t="str">
            <v xml:space="preserve">CODO HD EXTREMO LISO 45ºX12`` </v>
          </cell>
          <cell r="E294">
            <v>812000</v>
          </cell>
        </row>
        <row r="295">
          <cell r="C295" t="str">
            <v xml:space="preserve">CODO HD EXTREMO LISO 45ºX14`` </v>
          </cell>
          <cell r="E295">
            <v>1160000</v>
          </cell>
        </row>
        <row r="296">
          <cell r="C296" t="str">
            <v xml:space="preserve">CODO HD EXTREMO LISO 45ºX16`` </v>
          </cell>
          <cell r="E296">
            <v>1740000</v>
          </cell>
        </row>
        <row r="297">
          <cell r="C297" t="str">
            <v xml:space="preserve">CODO HD EXTREMO LISO 45ºX18`` </v>
          </cell>
          <cell r="E297">
            <v>2320000</v>
          </cell>
        </row>
        <row r="298">
          <cell r="C298" t="str">
            <v xml:space="preserve">CODO HD EXTREMO LISO 45ºX2`` </v>
          </cell>
          <cell r="E298">
            <v>63800</v>
          </cell>
        </row>
        <row r="299">
          <cell r="C299" t="str">
            <v xml:space="preserve">CODO HD EXTREMO LISO 45ºX20`` </v>
          </cell>
          <cell r="E299">
            <v>3360520</v>
          </cell>
        </row>
        <row r="300">
          <cell r="C300" t="str">
            <v xml:space="preserve">CODO HD EXTREMO LISO 45ºX3`` </v>
          </cell>
          <cell r="E300">
            <v>78880</v>
          </cell>
        </row>
        <row r="301">
          <cell r="C301" t="str">
            <v xml:space="preserve">CODO HD EXTREMO LISO 45ºX4`` </v>
          </cell>
          <cell r="E301">
            <v>89320</v>
          </cell>
        </row>
        <row r="302">
          <cell r="C302" t="str">
            <v xml:space="preserve">CODO HD EXTREMO LISO 45ºX6`` </v>
          </cell>
          <cell r="E302">
            <v>197200</v>
          </cell>
        </row>
        <row r="303">
          <cell r="C303" t="str">
            <v xml:space="preserve">CODO HD EXTREMO LISO 45ºX8`` </v>
          </cell>
          <cell r="E303">
            <v>464000</v>
          </cell>
        </row>
        <row r="304">
          <cell r="C304" t="str">
            <v xml:space="preserve">CODO HD EXTREMO LISO 90ºX10`` </v>
          </cell>
          <cell r="E304">
            <v>904800</v>
          </cell>
        </row>
        <row r="305">
          <cell r="C305" t="str">
            <v xml:space="preserve">CODO HD EXTREMO LISO 90ºX12`` </v>
          </cell>
          <cell r="E305">
            <v>1055600</v>
          </cell>
        </row>
        <row r="306">
          <cell r="C306" t="str">
            <v xml:space="preserve">CODO HD EXTREMO LISO 90ºX14`` </v>
          </cell>
          <cell r="E306">
            <v>1473200</v>
          </cell>
        </row>
        <row r="307">
          <cell r="C307" t="str">
            <v xml:space="preserve">CODO HD EXTREMO LISO 90ºX16`` </v>
          </cell>
          <cell r="E307">
            <v>2320000</v>
          </cell>
        </row>
        <row r="308">
          <cell r="C308" t="str">
            <v xml:space="preserve">CODO HD EXTREMO LISO 90ºX18`` </v>
          </cell>
          <cell r="E308">
            <v>2668000</v>
          </cell>
        </row>
        <row r="309">
          <cell r="C309" t="str">
            <v xml:space="preserve">CODO HD EXTREMO LISO 90ºX2`` </v>
          </cell>
          <cell r="E309">
            <v>52200</v>
          </cell>
        </row>
        <row r="310">
          <cell r="C310" t="str">
            <v xml:space="preserve">CODO HD EXTREMO LISO 90ºX20`` </v>
          </cell>
          <cell r="E310">
            <v>3480000</v>
          </cell>
        </row>
        <row r="311">
          <cell r="C311" t="str">
            <v xml:space="preserve">CODO HD EXTREMO LISO 90ºX3`` </v>
          </cell>
          <cell r="E311">
            <v>76560</v>
          </cell>
        </row>
        <row r="312">
          <cell r="C312" t="str">
            <v xml:space="preserve">CODO HD EXTREMO LISO 90ºX4`` </v>
          </cell>
          <cell r="E312">
            <v>99760</v>
          </cell>
        </row>
        <row r="313">
          <cell r="C313" t="str">
            <v xml:space="preserve">CODO HD EXTREMO LISO 90ºX6`` </v>
          </cell>
          <cell r="E313">
            <v>257520</v>
          </cell>
        </row>
        <row r="314">
          <cell r="C314" t="str">
            <v xml:space="preserve">CODO HD EXTREMO LISO 90ºX8`` </v>
          </cell>
          <cell r="E314">
            <v>487200</v>
          </cell>
        </row>
        <row r="315">
          <cell r="C315" t="str">
            <v xml:space="preserve">CODO HD JUNTA HIDRAULICA PARA PVC 11.25ºX2`` </v>
          </cell>
          <cell r="E315">
            <v>49880</v>
          </cell>
        </row>
        <row r="316">
          <cell r="C316" t="str">
            <v xml:space="preserve">CODO HD JUNTA HIDRAULICA PARA PVC 11.25ºX3`` </v>
          </cell>
          <cell r="E316">
            <v>81200</v>
          </cell>
        </row>
        <row r="317">
          <cell r="C317" t="str">
            <v xml:space="preserve">CODO HD JUNTA HIDRAULICA PARA PVC 11.25ºX4`` </v>
          </cell>
          <cell r="E317">
            <v>107880</v>
          </cell>
        </row>
        <row r="318">
          <cell r="C318" t="str">
            <v xml:space="preserve">CODO HD JUNTA HIDRAULICA PARA PVC 11.25ºX6`` </v>
          </cell>
          <cell r="E318">
            <v>225040</v>
          </cell>
        </row>
        <row r="319">
          <cell r="C319" t="str">
            <v xml:space="preserve">CODO HD JUNTA HIDRAULICA PARA PVC 11.25ºX8`` </v>
          </cell>
          <cell r="E319">
            <v>351480</v>
          </cell>
        </row>
        <row r="320">
          <cell r="C320" t="str">
            <v>CODO PVC PRESION 90° D=1"</v>
          </cell>
          <cell r="E320">
            <v>1928</v>
          </cell>
        </row>
        <row r="321">
          <cell r="C321" t="str">
            <v>CODO PVC PRESION 90° D=1/2"</v>
          </cell>
          <cell r="E321">
            <v>616</v>
          </cell>
        </row>
        <row r="322">
          <cell r="C322" t="str">
            <v>CODO PVC PRESION 90° D=3/4"</v>
          </cell>
          <cell r="E322">
            <v>989</v>
          </cell>
        </row>
        <row r="323">
          <cell r="C323" t="str">
            <v>CODO PVC SANITARIO US 45° D=2"</v>
          </cell>
          <cell r="E323">
            <v>1119</v>
          </cell>
        </row>
        <row r="324">
          <cell r="C324" t="str">
            <v>CODO PVC SANITARIO US 45° D=3"</v>
          </cell>
          <cell r="E324">
            <v>2404.5</v>
          </cell>
        </row>
        <row r="325">
          <cell r="C325" t="str">
            <v>CODO PVC SANITARIO US 45° D=4"</v>
          </cell>
          <cell r="E325">
            <v>4196</v>
          </cell>
        </row>
        <row r="326">
          <cell r="C326" t="str">
            <v>CODO PVC U.M. TIPO NOVAFORT 45° D=160MM (6")</v>
          </cell>
          <cell r="E326">
            <v>18181.150000000001</v>
          </cell>
        </row>
        <row r="327">
          <cell r="C327" t="str">
            <v>CODO PVC U.M. TIPO NOVAFORT 90° D=110MM (4")</v>
          </cell>
          <cell r="E327">
            <v>15550</v>
          </cell>
        </row>
        <row r="328">
          <cell r="C328" t="str">
            <v>CODO PVC U.M. TIPO NOVAFORT 90° D=160MM (6")</v>
          </cell>
          <cell r="E328">
            <v>35240.400000000001</v>
          </cell>
        </row>
        <row r="329">
          <cell r="C329" t="str">
            <v>CODO T PLATINO PCV U.M.90° D=6"</v>
          </cell>
          <cell r="E329">
            <v>193062.74</v>
          </cell>
        </row>
        <row r="330">
          <cell r="C330" t="str">
            <v xml:space="preserve">COLCHACRETO BAG-300 </v>
          </cell>
          <cell r="E330">
            <v>18792</v>
          </cell>
        </row>
        <row r="331">
          <cell r="C331" t="str">
            <v>COLLAR DE DERIVACION D=1"</v>
          </cell>
          <cell r="E331">
            <v>21000</v>
          </cell>
        </row>
        <row r="332">
          <cell r="C332" t="str">
            <v>COLLAR DE DERIVACION D=2"</v>
          </cell>
          <cell r="E332">
            <v>19720</v>
          </cell>
        </row>
        <row r="333">
          <cell r="C333" t="str">
            <v>COLLAR DE DERIVACION D=3"</v>
          </cell>
          <cell r="E333">
            <v>30160</v>
          </cell>
        </row>
        <row r="334">
          <cell r="C334" t="str">
            <v>COLLAR DE DERIVACION D=3/4"</v>
          </cell>
          <cell r="E334">
            <v>17000</v>
          </cell>
        </row>
        <row r="335">
          <cell r="C335" t="str">
            <v>COLOR MINERAL BLANCO ZINC</v>
          </cell>
          <cell r="E335">
            <v>1560</v>
          </cell>
        </row>
        <row r="336">
          <cell r="C336" t="str">
            <v>COLOR MINERAL OCRE</v>
          </cell>
          <cell r="E336">
            <v>6600</v>
          </cell>
        </row>
        <row r="337">
          <cell r="C337" t="str">
            <v>COMISIÓN DE TOPOGRAFIA</v>
          </cell>
          <cell r="E337">
            <v>182100</v>
          </cell>
        </row>
        <row r="338">
          <cell r="C338" t="str">
            <v>COMPRESOR NEUMATICO 1 MARTILLO</v>
          </cell>
          <cell r="E338">
            <v>43036</v>
          </cell>
        </row>
        <row r="339">
          <cell r="C339" t="str">
            <v>CONCOLOR BOQUILLA BLANCO *5KG</v>
          </cell>
          <cell r="E339">
            <v>17079</v>
          </cell>
        </row>
        <row r="340">
          <cell r="C340" t="str">
            <v>CONCRETO FLUIDO 3000 PSI</v>
          </cell>
          <cell r="E340">
            <v>350784</v>
          </cell>
        </row>
        <row r="341">
          <cell r="C341" t="str">
            <v>CONCRETO GRAVA COMUN 1500 PSI  a 28 días</v>
          </cell>
          <cell r="E341">
            <v>275287</v>
          </cell>
        </row>
        <row r="342">
          <cell r="C342" t="str">
            <v>CONCRETO GRAVA COMUN 2000 PSI  a 28 días</v>
          </cell>
          <cell r="E342">
            <v>341967</v>
          </cell>
        </row>
        <row r="343">
          <cell r="C343" t="str">
            <v>CONCRETO GRAVA COMUN 2500 PSI  a 28 días</v>
          </cell>
          <cell r="E343">
            <v>365822</v>
          </cell>
        </row>
        <row r="344">
          <cell r="C344" t="str">
            <v>CONCRETO GRAVA COMUN 3000 PSI  a 28 días</v>
          </cell>
          <cell r="E344">
            <v>390007</v>
          </cell>
        </row>
        <row r="345">
          <cell r="C345" t="str">
            <v>CONCRETO GRAVA COMUN 3000 PSI  a 28 días BOMBEABLE</v>
          </cell>
          <cell r="E345">
            <v>415607</v>
          </cell>
        </row>
        <row r="346">
          <cell r="C346" t="str">
            <v>CONCRETO GRAVA COMUN 3500 PSI  a 28 días</v>
          </cell>
          <cell r="E346">
            <v>438226</v>
          </cell>
        </row>
        <row r="347">
          <cell r="C347" t="str">
            <v>CONCRETO GRAVA COMUN 3500 PSI  a 28 días BOMBEABLE</v>
          </cell>
          <cell r="E347">
            <v>463826</v>
          </cell>
        </row>
        <row r="348">
          <cell r="C348" t="str">
            <v>CONCRETO GRAVA COMUN 4000 PSI  a 28 días</v>
          </cell>
          <cell r="E348">
            <v>468546</v>
          </cell>
        </row>
        <row r="349">
          <cell r="C349" t="str">
            <v>CONCRETO GRAVA COMUN 4000 PSI  a 28 días BOMBEABLE</v>
          </cell>
          <cell r="E349">
            <v>494146</v>
          </cell>
        </row>
        <row r="350">
          <cell r="C350" t="str">
            <v>CONCRETO GRAVA COMUN 4000 PSI  a 3 días</v>
          </cell>
          <cell r="E350">
            <v>542546</v>
          </cell>
        </row>
        <row r="351">
          <cell r="C351" t="str">
            <v>CONCRETO GRAVA COMUN 5000 PSI  a 28 días</v>
          </cell>
          <cell r="E351">
            <v>549399</v>
          </cell>
        </row>
        <row r="352">
          <cell r="C352" t="str">
            <v>CONCRETO GRAVA COMUN 5000 PSI  a 28 días BOMBEABLE</v>
          </cell>
          <cell r="E352">
            <v>574999</v>
          </cell>
        </row>
        <row r="353">
          <cell r="C353" t="str">
            <v>CONCRETO GRAVA COMUN 5500 PSI  a 28 días</v>
          </cell>
          <cell r="E353">
            <v>564311</v>
          </cell>
        </row>
        <row r="354">
          <cell r="C354" t="str">
            <v>CONCRETO GRAVA COMUN IMPERMEABILIZADO 3000 PSI</v>
          </cell>
          <cell r="E354">
            <v>410917</v>
          </cell>
        </row>
        <row r="355">
          <cell r="C355" t="str">
            <v>CONCRETO GRAVA COMUN IMPERMEABILIZADO 4000 PSI</v>
          </cell>
          <cell r="E355">
            <v>489456</v>
          </cell>
        </row>
        <row r="356">
          <cell r="C356" t="str">
            <v>CONCRETO INDUSTRIALIZADO SIUX MURO 5000 PSI a 28 dias GRAVA FINA 55cm</v>
          </cell>
          <cell r="E356">
            <v>362000</v>
          </cell>
        </row>
        <row r="357">
          <cell r="C357" t="str">
            <v>CONCRETO MR-39 a 28 días</v>
          </cell>
          <cell r="E357">
            <v>287000</v>
          </cell>
        </row>
        <row r="358">
          <cell r="C358" t="str">
            <v>CONCRETO MR-41 a 28 días</v>
          </cell>
          <cell r="E358">
            <v>270900</v>
          </cell>
        </row>
        <row r="359">
          <cell r="C359" t="str">
            <v>CONCRETO MR-43 a 28 días</v>
          </cell>
          <cell r="E359">
            <v>312000</v>
          </cell>
        </row>
        <row r="360">
          <cell r="C360" t="str">
            <v>CONCRETO MR-45 a 28 días</v>
          </cell>
          <cell r="E360">
            <v>320000</v>
          </cell>
        </row>
        <row r="361">
          <cell r="C361" t="str">
            <v xml:space="preserve">CONCRETO MR-45 a 3 días </v>
          </cell>
          <cell r="E361">
            <v>331500</v>
          </cell>
        </row>
        <row r="362">
          <cell r="C362" t="str">
            <v>CONCRETO MR-45 a 3 días BOMBEABLE</v>
          </cell>
          <cell r="E362">
            <v>399500</v>
          </cell>
        </row>
        <row r="363">
          <cell r="C363" t="str">
            <v>CONECTOR HCP CRISTAL PARA POLICARBONATO  2,95MT</v>
          </cell>
          <cell r="E363">
            <v>42700</v>
          </cell>
        </row>
        <row r="364">
          <cell r="C364" t="str">
            <v>CONEXIÓN RED PUBLICA</v>
          </cell>
          <cell r="E364">
            <v>200000</v>
          </cell>
        </row>
        <row r="365">
          <cell r="C365" t="str">
            <v xml:space="preserve">CONOS </v>
          </cell>
          <cell r="E365">
            <v>27840</v>
          </cell>
        </row>
        <row r="366">
          <cell r="C366" t="str">
            <v>CONTENEDOR 20 PIES</v>
          </cell>
          <cell r="E366">
            <v>380480</v>
          </cell>
        </row>
        <row r="367">
          <cell r="C367" t="str">
            <v>CONTENEDOR DE ALMACEN</v>
          </cell>
          <cell r="E367">
            <v>472222.22222222225</v>
          </cell>
        </row>
        <row r="368">
          <cell r="C368" t="str">
            <v>CONTENEDOR DE OFICINAS</v>
          </cell>
          <cell r="E368">
            <v>694444.4444444445</v>
          </cell>
        </row>
        <row r="369">
          <cell r="C369" t="str">
            <v xml:space="preserve">COPA CONCENTRICA 2" X 3" </v>
          </cell>
          <cell r="E369">
            <v>55800</v>
          </cell>
        </row>
        <row r="370">
          <cell r="C370" t="str">
            <v xml:space="preserve">COPA CONCENTRICA 2" X 4" </v>
          </cell>
          <cell r="E370">
            <v>74258</v>
          </cell>
        </row>
        <row r="371">
          <cell r="C371" t="str">
            <v xml:space="preserve">COPA EXCENTRICA 2" X 3" </v>
          </cell>
          <cell r="E371">
            <v>75800</v>
          </cell>
        </row>
        <row r="372">
          <cell r="C372" t="str">
            <v xml:space="preserve">COPA EXCENTRICA 2" X 4" </v>
          </cell>
          <cell r="E372">
            <v>115847</v>
          </cell>
        </row>
        <row r="373">
          <cell r="C373" t="str">
            <v>CORDON JUNTA EN ESPUMA D=3/8" (10MM) (SIKAROD 3/8)</v>
          </cell>
          <cell r="E373">
            <v>376</v>
          </cell>
        </row>
        <row r="374">
          <cell r="C374" t="str">
            <v>CORTE CON DISCO DIAMANTADO</v>
          </cell>
          <cell r="E374">
            <v>540.6</v>
          </cell>
        </row>
        <row r="375">
          <cell r="C375" t="str">
            <v>CORTE DE JUNTA  H 8 CM CONTRACCIÓN</v>
          </cell>
          <cell r="E375">
            <v>6592</v>
          </cell>
        </row>
        <row r="376">
          <cell r="C376" t="str">
            <v>CRUCETA PLASTICA 4MM*250 PCS PARA REVSTIMIENTO CERAMICO</v>
          </cell>
          <cell r="E376">
            <v>3624</v>
          </cell>
        </row>
        <row r="377">
          <cell r="C377" t="str">
            <v>CRUCETAS CORTAS</v>
          </cell>
          <cell r="E377">
            <v>2320</v>
          </cell>
        </row>
        <row r="378">
          <cell r="C378" t="str">
            <v>CRUCETAS LARGAS</v>
          </cell>
          <cell r="E378">
            <v>2320</v>
          </cell>
        </row>
        <row r="379">
          <cell r="C379" t="str">
            <v>CUBIERTA ARQUITECTONICA EN ACERO GALVANIZADO TIPO G60 CORPACERO E=0,6MM  1,05M X 3,65M</v>
          </cell>
          <cell r="E379">
            <v>106290</v>
          </cell>
        </row>
        <row r="380">
          <cell r="C380" t="str">
            <v>CURADOR PARA CONCRETOS Y MORTEROS (CURASEAL o ANTISOL)</v>
          </cell>
          <cell r="E380">
            <v>2240</v>
          </cell>
        </row>
        <row r="381">
          <cell r="C381" t="str">
            <v>Derecho a botadero</v>
          </cell>
          <cell r="E381">
            <v>4365</v>
          </cell>
        </row>
        <row r="382">
          <cell r="C382" t="str">
            <v>DESAGUE ORINAL</v>
          </cell>
          <cell r="E382">
            <v>9918</v>
          </cell>
        </row>
        <row r="383">
          <cell r="C383" t="str">
            <v>DESAGUE SIFON LVM-ORINAL GRIS</v>
          </cell>
          <cell r="E383">
            <v>6850</v>
          </cell>
        </row>
        <row r="384">
          <cell r="C384" t="str">
            <v>Descapote a máquina en material común e=0.10m (incluye cargue y disposición final de escombros)</v>
          </cell>
          <cell r="E384">
            <v>2766.8761224</v>
          </cell>
        </row>
        <row r="385">
          <cell r="C385" t="str">
            <v xml:space="preserve">DESCARGUE Y SIFÓN PARA ORINAL, PLASTICO COLOR GRIS NACIONAL, VALVULA ANTIBANDALICA PARA ORINAL </v>
          </cell>
          <cell r="E385">
            <v>158710</v>
          </cell>
        </row>
        <row r="386">
          <cell r="C386" t="str">
            <v>DESINFECCION Y PRUEBA DE TUBERIA PVC</v>
          </cell>
          <cell r="E386">
            <v>3500000</v>
          </cell>
        </row>
        <row r="387">
          <cell r="C387" t="str">
            <v xml:space="preserve">DESMOLDATOC (Desencofrante para formaletas) </v>
          </cell>
          <cell r="E387">
            <v>9894.7999999999993</v>
          </cell>
        </row>
        <row r="388">
          <cell r="C388" t="str">
            <v>DISCO DIAMANTADO (CORTADORA DE CONCRETO)</v>
          </cell>
          <cell r="E388">
            <v>1406500</v>
          </cell>
        </row>
        <row r="389">
          <cell r="C389" t="str">
            <v>DISCO DIAMANTADO TURBO 7 STANPROF</v>
          </cell>
          <cell r="E389">
            <v>10430</v>
          </cell>
        </row>
        <row r="390">
          <cell r="C390" t="str">
            <v>Diseño mezclas de mortero</v>
          </cell>
          <cell r="E390">
            <v>237529.71999999997</v>
          </cell>
        </row>
        <row r="391">
          <cell r="C391" t="str">
            <v>DISOLVENTE THINER ACRILICO 1/1 PROQUIMICOS</v>
          </cell>
          <cell r="E391">
            <v>25831</v>
          </cell>
        </row>
        <row r="392">
          <cell r="C392" t="str">
            <v>DISPENSADOR DE PAPEL EN FIBRA TIPO FAMILIA 200 MT</v>
          </cell>
          <cell r="E392">
            <v>86768</v>
          </cell>
        </row>
        <row r="393">
          <cell r="C393" t="str">
            <v>DISPENSADOR DE TOALLA DE  PAPEL EN FIBRA</v>
          </cell>
          <cell r="E393">
            <v>104632.00000000001</v>
          </cell>
        </row>
        <row r="394">
          <cell r="C394" t="str">
            <v>DISPENSADOR DE TOALLAS CROMO</v>
          </cell>
          <cell r="E394">
            <v>123893.35</v>
          </cell>
        </row>
        <row r="395">
          <cell r="C395" t="str">
            <v>DISPENSADOR JABON LIQUIDO INSTITUCIONAL CROMO</v>
          </cell>
          <cell r="E395">
            <v>95389.56</v>
          </cell>
        </row>
        <row r="396">
          <cell r="C396" t="str">
            <v>DISPENSADOR PARA JABON LIQUIDO DE INSTALAR EN PARED CON TORNILLOS ESCONDIDOS, CUERPO EN ACERO INOXIDABLE SATINADO, BOTÓN PULSADOR FRONTAL EN A.B.S, CAPACIDAD DE 1.2 LTS, VENTANA INDICADORA DE NIVEL DE JABÓN. IMPORTADO AYA</v>
          </cell>
          <cell r="E396">
            <v>127599.99999999999</v>
          </cell>
        </row>
        <row r="397">
          <cell r="C397" t="str">
            <v>DIVISIONES PISO TECHO PARA OFICINAS</v>
          </cell>
          <cell r="E397">
            <v>196027</v>
          </cell>
        </row>
        <row r="398">
          <cell r="C398" t="str">
            <v>DUCHA ANTIVANDALICA CON REGADERA DE SEGURIDAD, EMPOTRADA A PARED, TIPO PUSH, COLOR CROMO. REF. 704320001 CORONA</v>
          </cell>
          <cell r="E398">
            <v>261100</v>
          </cell>
        </row>
        <row r="399">
          <cell r="C399" t="str">
            <v xml:space="preserve">DUCTO ELECTRICO PESADO PVC TIPO DB D=2" </v>
          </cell>
          <cell r="E399">
            <v>2325.4833333333331</v>
          </cell>
        </row>
        <row r="400">
          <cell r="C400" t="str">
            <v xml:space="preserve">DUCTO ELECTRICO PESADO PVC TIPO DB D=3" </v>
          </cell>
          <cell r="E400">
            <v>5091.45</v>
          </cell>
        </row>
        <row r="401">
          <cell r="C401" t="str">
            <v>DUCTO ELECTRICO TIPO EB D=3"</v>
          </cell>
          <cell r="E401">
            <v>4359.22</v>
          </cell>
        </row>
        <row r="402">
          <cell r="C402" t="str">
            <v>DUCTO ELECTRICO TIPO EB D=6"</v>
          </cell>
          <cell r="E402">
            <v>16392.79</v>
          </cell>
        </row>
        <row r="403">
          <cell r="C403" t="str">
            <v xml:space="preserve">DUCTO PVC TIPO TDP D=3" </v>
          </cell>
          <cell r="E403">
            <v>3241.2249999999999</v>
          </cell>
        </row>
        <row r="404">
          <cell r="C404" t="str">
            <v xml:space="preserve">DUCTO PVC TIPO TDP D=4" </v>
          </cell>
          <cell r="E404">
            <v>4497.1333333333341</v>
          </cell>
        </row>
        <row r="405">
          <cell r="C405" t="str">
            <v xml:space="preserve">DUCTO PVC TIPO TDP D=6" </v>
          </cell>
          <cell r="E405">
            <v>10183.658333333333</v>
          </cell>
        </row>
        <row r="406">
          <cell r="C406" t="str">
            <v xml:space="preserve">DUCTO TELEFONICO LIVIANO PVC TIPO EB D=3" </v>
          </cell>
          <cell r="E406">
            <v>3513.9</v>
          </cell>
        </row>
        <row r="407">
          <cell r="C407" t="str">
            <v xml:space="preserve">DUCTO TELEFONICO LIVIANO PVC TIPO EB D=4" </v>
          </cell>
          <cell r="E407">
            <v>6111.3</v>
          </cell>
        </row>
        <row r="408">
          <cell r="C408" t="str">
            <v xml:space="preserve">DUCTO TELEFONICO LIVIANO PVC TIPO EB D=6" </v>
          </cell>
          <cell r="E408">
            <v>13214.175000000001</v>
          </cell>
        </row>
        <row r="409">
          <cell r="C409" t="str">
            <v xml:space="preserve">DUCTO TELEFONICO PESADO PVC TIPO DB D=2" </v>
          </cell>
          <cell r="E409">
            <v>2325.375</v>
          </cell>
        </row>
        <row r="410">
          <cell r="C410" t="str">
            <v xml:space="preserve">DUCTO TELEFONICO PESADO PVC TIPO DB D=3" </v>
          </cell>
          <cell r="E410">
            <v>5153.5250000000005</v>
          </cell>
        </row>
        <row r="411">
          <cell r="C411" t="str">
            <v xml:space="preserve">DUCTO TELEFONICO PESADO PVC TIPO DB D=4" </v>
          </cell>
          <cell r="E411">
            <v>8476.1083333333336</v>
          </cell>
        </row>
        <row r="412">
          <cell r="C412" t="str">
            <v xml:space="preserve">DUCTO TELEFONICO PESADO PVC TIPO DB D=6" </v>
          </cell>
          <cell r="E412">
            <v>17678.483333333334</v>
          </cell>
        </row>
        <row r="413">
          <cell r="C413" t="str">
            <v>DURAPANEL PARA MURO E=0,15M</v>
          </cell>
          <cell r="E413">
            <v>35000</v>
          </cell>
        </row>
        <row r="414">
          <cell r="C414" t="str">
            <v>DURMIENTE ABARCO 4M</v>
          </cell>
          <cell r="E414">
            <v>5044</v>
          </cell>
        </row>
        <row r="415">
          <cell r="C415" t="str">
            <v xml:space="preserve">DURMIENTE EN ORDINARIO 2.90 X 0.04 X 0.04 </v>
          </cell>
          <cell r="E415">
            <v>4321</v>
          </cell>
        </row>
        <row r="416">
          <cell r="C416" t="str">
            <v xml:space="preserve">DURMIENTE EN ORDINARIO 3.90 X 0.04 X 0.04 </v>
          </cell>
          <cell r="E416">
            <v>6000</v>
          </cell>
        </row>
        <row r="417">
          <cell r="C417" t="str">
            <v xml:space="preserve">EMPALME MODULAR (CODO) </v>
          </cell>
          <cell r="E417">
            <v>1099742.6399999999</v>
          </cell>
        </row>
        <row r="418">
          <cell r="C418" t="str">
            <v xml:space="preserve">EMPALME MODULAR (DERIVACION) </v>
          </cell>
          <cell r="E418">
            <v>1281493.76</v>
          </cell>
        </row>
        <row r="419">
          <cell r="C419" t="str">
            <v xml:space="preserve">EMPALME TIPO RECTO/DERIVACION B.T. CON RESINA </v>
          </cell>
          <cell r="E419">
            <v>184673.16</v>
          </cell>
        </row>
        <row r="420">
          <cell r="C420" t="str">
            <v xml:space="preserve">EMPALME TIPO RECTO/DERIVACION B.T. CON RESINA </v>
          </cell>
          <cell r="E420">
            <v>310171.24</v>
          </cell>
        </row>
        <row r="421">
          <cell r="C421" t="str">
            <v xml:space="preserve">EMPALME TIPO RECTO/DERIVACION B.T. CON RESINA </v>
          </cell>
          <cell r="E421">
            <v>310171.24</v>
          </cell>
        </row>
        <row r="422">
          <cell r="C422" t="str">
            <v xml:space="preserve">EMULSION ASF. MODIFICADA CON POLIMEROS CRL-1hm </v>
          </cell>
          <cell r="E422">
            <v>1508</v>
          </cell>
        </row>
        <row r="423">
          <cell r="C423" t="str">
            <v xml:space="preserve">EMULSION ASFALTICA CRL-0 </v>
          </cell>
          <cell r="E423">
            <v>2146</v>
          </cell>
        </row>
        <row r="424">
          <cell r="C424" t="str">
            <v xml:space="preserve">EMULSION ASFALTICA CRL-1 </v>
          </cell>
          <cell r="E424">
            <v>1433.76</v>
          </cell>
        </row>
        <row r="425">
          <cell r="C425" t="str">
            <v xml:space="preserve">EMULSION ASFALTICA CRL-1h </v>
          </cell>
          <cell r="E425">
            <v>1547.44</v>
          </cell>
        </row>
        <row r="426">
          <cell r="C426" t="str">
            <v xml:space="preserve">EMULSION ASFALTICA CRR-1 </v>
          </cell>
          <cell r="E426">
            <v>1473.2</v>
          </cell>
        </row>
        <row r="427">
          <cell r="C427" t="str">
            <v xml:space="preserve">EMULSION ASFALTICA CRR-2 </v>
          </cell>
          <cell r="E427">
            <v>1891.96</v>
          </cell>
        </row>
        <row r="428">
          <cell r="C428" t="str">
            <v xml:space="preserve">EMULSION MODIFICADA CON POLIMEROS CRR-1m </v>
          </cell>
          <cell r="E428">
            <v>1846.72</v>
          </cell>
        </row>
        <row r="429">
          <cell r="C429" t="str">
            <v xml:space="preserve">EMULSION MODIFICADA CON POLIMEROS CRR-2m </v>
          </cell>
          <cell r="E429">
            <v>1891.96</v>
          </cell>
        </row>
        <row r="430">
          <cell r="C430" t="str">
            <v>Ensayo análisis granulométrico recebo</v>
          </cell>
          <cell r="E430">
            <v>50634</v>
          </cell>
        </row>
        <row r="431">
          <cell r="C431" t="str">
            <v>Ensayo CBR material granular</v>
          </cell>
          <cell r="E431">
            <v>176656.4</v>
          </cell>
        </row>
        <row r="432">
          <cell r="C432" t="str">
            <v>Ensayo compactación Proctor</v>
          </cell>
          <cell r="E432">
            <v>64361.439999999995</v>
          </cell>
        </row>
        <row r="433">
          <cell r="C433" t="str">
            <v>Ensayo compresión cilindro concreto</v>
          </cell>
          <cell r="E433">
            <v>4838.3599999999997</v>
          </cell>
        </row>
        <row r="434">
          <cell r="C434" t="str">
            <v>Ensayo compresión cilindro mortero</v>
          </cell>
          <cell r="E434">
            <v>4838.3599999999997</v>
          </cell>
        </row>
        <row r="435">
          <cell r="C435" t="str">
            <v>Ensayo contenido de materia orgánica</v>
          </cell>
          <cell r="E435">
            <v>20793.696</v>
          </cell>
        </row>
        <row r="436">
          <cell r="C436" t="str">
            <v>Ensayo densidad en arena</v>
          </cell>
          <cell r="E436">
            <v>33643.479999999996</v>
          </cell>
        </row>
        <row r="437">
          <cell r="C437" t="str">
            <v>Ensayo densidades (masa unitaria)</v>
          </cell>
          <cell r="E437">
            <v>14627.599999999999</v>
          </cell>
        </row>
        <row r="438">
          <cell r="C438" t="str">
            <v>Ensayo desgaste máquina de los ángeles</v>
          </cell>
          <cell r="E438">
            <v>65351.615999999987</v>
          </cell>
        </row>
        <row r="439">
          <cell r="C439" t="str">
            <v>Ensayo equivalente de arena</v>
          </cell>
          <cell r="E439">
            <v>49471.125200000002</v>
          </cell>
        </row>
        <row r="440">
          <cell r="C440" t="str">
            <v>Ensayo lavado sobre tamiz #200</v>
          </cell>
          <cell r="E440">
            <v>22504</v>
          </cell>
        </row>
        <row r="441">
          <cell r="C441" t="str">
            <v>Ensayo límites de consistencia</v>
          </cell>
          <cell r="E441">
            <v>29255.199999999997</v>
          </cell>
        </row>
        <row r="442">
          <cell r="C442" t="str">
            <v>Ensayo mampostería muretes</v>
          </cell>
          <cell r="E442">
            <v>43545.24</v>
          </cell>
        </row>
        <row r="443">
          <cell r="C443" t="str">
            <v>Ensayo mampostería unidades</v>
          </cell>
          <cell r="E443">
            <v>33756</v>
          </cell>
        </row>
        <row r="444">
          <cell r="C444" t="str">
            <v>Ensayo masa unitaria suelta apisonada</v>
          </cell>
          <cell r="E444">
            <v>32630.799999999999</v>
          </cell>
        </row>
        <row r="445">
          <cell r="C445" t="str">
            <v>Ensayo tensión barras diametro menor a 5/8''</v>
          </cell>
          <cell r="E445">
            <v>108640</v>
          </cell>
        </row>
        <row r="446">
          <cell r="C446" t="str">
            <v>EQUIPO DE EYECCIÓN CON DOBLE SELLO MECÁNICO CARAS DURAS - AGUAS LLUVIAS. suministra a una altura de 15 Mts un caudal de 188 GPM – 11.8 LS compuesto por dos (2) electrobombas al 100% 3HP.</v>
          </cell>
          <cell r="E446">
            <v>7273199.9999999991</v>
          </cell>
        </row>
        <row r="447">
          <cell r="C447" t="str">
            <v>EQUIPO DE RIEGO para una presión de 117 - 137 PSI – 82 MTS con un caudal de 268 GPM – 16.9 LS, compuesto por dos (2) electrobombas al 50 % cada una de 20HP + (1) Tanque hidroacumulador de 1000 Litros tipo Vertical con membrana, construidos en lámina de acero al carbón.</v>
          </cell>
          <cell r="E447">
            <v>21900800</v>
          </cell>
        </row>
        <row r="448">
          <cell r="C448" t="str">
            <v>EQUIPO RED CONTRA INCENDIO LISTADO Y APROBADO UL/FM BOMBA TURBINA VERTICAL 500 GPM A 123 PSI - EJE DE SUCCIÓN ESTÁNDAR DE 3.04 Mts. 75 HP</v>
          </cell>
          <cell r="E448">
            <v>98024176</v>
          </cell>
        </row>
        <row r="449">
          <cell r="C449" t="str">
            <v>ESCOBA NYLON</v>
          </cell>
          <cell r="E449">
            <v>1990</v>
          </cell>
        </row>
        <row r="450">
          <cell r="C450" t="str">
            <v>ESCUDO PARA ROCIADOR BLANCO 1/2"</v>
          </cell>
          <cell r="E450">
            <v>4550</v>
          </cell>
        </row>
        <row r="451">
          <cell r="C451" t="str">
            <v>Espejo cristal claro 4MM</v>
          </cell>
          <cell r="E451">
            <v>35445.839</v>
          </cell>
        </row>
        <row r="452">
          <cell r="C452" t="str">
            <v>ESPEJO FLOTADO Y ESTRUCTURA LATERAL (2) EN TUBULAR DE 1"</v>
          </cell>
          <cell r="E452">
            <v>130000</v>
          </cell>
        </row>
        <row r="453">
          <cell r="C453" t="str">
            <v>ESTACAS DE MADERA</v>
          </cell>
          <cell r="E453">
            <v>1746</v>
          </cell>
        </row>
        <row r="454">
          <cell r="C454" t="str">
            <v>ESTOPA DE LINO BOLSA 100 GR</v>
          </cell>
          <cell r="E454">
            <v>2590</v>
          </cell>
        </row>
        <row r="455">
          <cell r="C455" t="str">
            <v xml:space="preserve">ESTOPEROL 10 cm x 3 cm </v>
          </cell>
          <cell r="E455">
            <v>2436</v>
          </cell>
        </row>
        <row r="456">
          <cell r="C456" t="str">
            <v>ESTUCO ACRILICO EXTERIORES</v>
          </cell>
          <cell r="E456">
            <v>15057.96</v>
          </cell>
        </row>
        <row r="457">
          <cell r="C457" t="str">
            <v>ESTUCO PROFESIONAL</v>
          </cell>
          <cell r="E457">
            <v>49313</v>
          </cell>
        </row>
        <row r="458">
          <cell r="C458" t="str">
            <v>ESTUCOLOR</v>
          </cell>
          <cell r="E458">
            <v>13394.519999999999</v>
          </cell>
        </row>
        <row r="459">
          <cell r="C459" t="str">
            <v>EXCAVACIÓN MANUAL (no inlcuye retiro)</v>
          </cell>
          <cell r="E459">
            <v>24380.420110000003</v>
          </cell>
        </row>
        <row r="460">
          <cell r="C460" t="str">
            <v>Exclusive 260 (2,6 mm, wear layer 0,25) Ref. Slim, Metalic, Oxide y Oak Grey / Beige / Natural</v>
          </cell>
          <cell r="E460">
            <v>39118</v>
          </cell>
        </row>
        <row r="461">
          <cell r="C461" t="str">
            <v>Extintor multipropósito 20 lbs tipo ABC. Con boquilla</v>
          </cell>
          <cell r="E461">
            <v>55484</v>
          </cell>
        </row>
        <row r="462">
          <cell r="C462" t="str">
            <v xml:space="preserve">FERRETERIA Y OTROS </v>
          </cell>
          <cell r="E462">
            <v>0</v>
          </cell>
        </row>
        <row r="463">
          <cell r="C463" t="str">
            <v>FIBRA METALICA DRAMIX 65/60</v>
          </cell>
          <cell r="E463">
            <v>3150</v>
          </cell>
        </row>
        <row r="464">
          <cell r="C464" t="str">
            <v xml:space="preserve">FIJACIONES </v>
          </cell>
          <cell r="E464">
            <v>5076</v>
          </cell>
        </row>
        <row r="465">
          <cell r="C465" t="str">
            <v xml:space="preserve">FIJACIONES Y ANCLAJES VENTANERIA </v>
          </cell>
          <cell r="E465">
            <v>32500</v>
          </cell>
        </row>
        <row r="466">
          <cell r="C466" t="str">
            <v>FLOTADOR MECANICO 3/4</v>
          </cell>
          <cell r="E466">
            <v>38280</v>
          </cell>
        </row>
        <row r="467">
          <cell r="C467" t="str">
            <v>FLUXOMETRO BAJO CONSUMO PARA TAZA INSTITUCIONAL</v>
          </cell>
          <cell r="E467">
            <v>276744</v>
          </cell>
        </row>
        <row r="468">
          <cell r="C468" t="str">
            <v xml:space="preserve">FONDO DE JUNTA EN ESPUMA D=1/4" (6MM) </v>
          </cell>
          <cell r="E468">
            <v>533.6</v>
          </cell>
        </row>
        <row r="469">
          <cell r="C469" t="str">
            <v xml:space="preserve">FONDO DE JUNTA EN ESPUMA D=5/8" (16MM) </v>
          </cell>
          <cell r="E469">
            <v>1142.5999999999999</v>
          </cell>
        </row>
        <row r="470">
          <cell r="C470" t="str">
            <v xml:space="preserve">FONDO DE JUNTA EN ESPUMA D=7/8" (22MM) </v>
          </cell>
          <cell r="E470">
            <v>2088</v>
          </cell>
        </row>
        <row r="471">
          <cell r="C471" t="str">
            <v>FORMALETA</v>
          </cell>
          <cell r="E471">
            <v>106000</v>
          </cell>
        </row>
        <row r="472">
          <cell r="C472" t="str">
            <v>FORMALETA ENTREPISO</v>
          </cell>
          <cell r="E472">
            <v>6062.9459148446495</v>
          </cell>
        </row>
        <row r="473">
          <cell r="C473" t="str">
            <v xml:space="preserve">FORMALETA MADERA PARA TAPAS-CAJAS Y CAMARAS </v>
          </cell>
          <cell r="E473">
            <v>9709</v>
          </cell>
        </row>
        <row r="474">
          <cell r="C474" t="str">
            <v xml:space="preserve">FORMALETA MADERA SUMIDEROS </v>
          </cell>
          <cell r="E474">
            <v>118320</v>
          </cell>
        </row>
        <row r="475">
          <cell r="C475" t="str">
            <v>FORMALETA METALICA COLUMNA  CIRCULAR D= 50-60CM H=2,50M</v>
          </cell>
          <cell r="E475">
            <v>21765.079999999998</v>
          </cell>
        </row>
        <row r="476">
          <cell r="C476" t="str">
            <v>FORMALETA METALICA COLUMNA H=2,50M</v>
          </cell>
          <cell r="E476">
            <v>15000</v>
          </cell>
        </row>
        <row r="477">
          <cell r="C477" t="str">
            <v xml:space="preserve">FORMALETA METALICA SARDINEL (ML) </v>
          </cell>
          <cell r="E477">
            <v>220.4</v>
          </cell>
        </row>
        <row r="478">
          <cell r="C478" t="str">
            <v xml:space="preserve">FORMALETA PARAL CORTO-CAMILLA MET. 0.73x0.4m (M2) </v>
          </cell>
          <cell r="E478">
            <v>4002</v>
          </cell>
        </row>
        <row r="479">
          <cell r="C479" t="str">
            <v>FORMALETA STEEL PLY 1,2x0,30mts</v>
          </cell>
          <cell r="E479">
            <v>463</v>
          </cell>
        </row>
        <row r="480">
          <cell r="C480" t="str">
            <v>FORMALETA STEEL PLY 1,2x0,40mts</v>
          </cell>
          <cell r="E480">
            <v>463</v>
          </cell>
        </row>
        <row r="481">
          <cell r="C481" t="str">
            <v>FORMALETA STEEL PLY 1,2x0,50mts</v>
          </cell>
          <cell r="E481">
            <v>544</v>
          </cell>
        </row>
        <row r="482">
          <cell r="C482" t="str">
            <v>FORMALETA STEEL PLY 1,2x0,60mts</v>
          </cell>
          <cell r="E482">
            <v>591</v>
          </cell>
        </row>
        <row r="483">
          <cell r="C483" t="str">
            <v xml:space="preserve">FOTOCELDA CON BASE </v>
          </cell>
          <cell r="E483">
            <v>17052</v>
          </cell>
        </row>
        <row r="484">
          <cell r="C484" t="str">
            <v>GABINETE PARA TOALLAS DE PAPEL DE SOBREPONER EN LA PARED, EN ACERO INOXIDABLE SATINADO 304, CAPACIDAD DE 300 TOALLAS O DE 2 PAQUETES CON LLAVE.</v>
          </cell>
          <cell r="E484">
            <v>245919.99999999997</v>
          </cell>
        </row>
        <row r="485">
          <cell r="C485" t="str">
            <v>GANCHO 150mm</v>
          </cell>
          <cell r="E485">
            <v>696</v>
          </cell>
        </row>
        <row r="486">
          <cell r="C486" t="str">
            <v>GANCHO 250mm</v>
          </cell>
          <cell r="E486">
            <v>754</v>
          </cell>
        </row>
        <row r="487">
          <cell r="C487" t="str">
            <v>GANCHO 55mm</v>
          </cell>
          <cell r="E487">
            <v>429</v>
          </cell>
        </row>
        <row r="488">
          <cell r="C488" t="str">
            <v>Gárgolas en concreto de 025x0.10x0.7M</v>
          </cell>
          <cell r="E488">
            <v>16878</v>
          </cell>
        </row>
        <row r="489">
          <cell r="C489" t="str">
            <v xml:space="preserve">GASOLINA CORRIENTE </v>
          </cell>
          <cell r="E489">
            <v>8600</v>
          </cell>
        </row>
        <row r="490">
          <cell r="C490" t="str">
            <v xml:space="preserve">GEODREN CON TUBERIA CIRCULAR 100mm H=0.5 </v>
          </cell>
          <cell r="E490">
            <v>25239</v>
          </cell>
        </row>
        <row r="491">
          <cell r="C491" t="str">
            <v xml:space="preserve">GEODREN CON TUBERIA CIRCULAR 100mm H=1.0 </v>
          </cell>
          <cell r="E491">
            <v>36421</v>
          </cell>
        </row>
        <row r="492">
          <cell r="C492" t="str">
            <v xml:space="preserve">GEODREN CON TUBERIA CIRCULAR 100mm H=2.0 </v>
          </cell>
          <cell r="E492">
            <v>56787</v>
          </cell>
        </row>
        <row r="493">
          <cell r="C493" t="str">
            <v xml:space="preserve">GEODREN PLANAR H=0.5 </v>
          </cell>
          <cell r="E493">
            <v>12649</v>
          </cell>
        </row>
        <row r="494">
          <cell r="C494" t="str">
            <v xml:space="preserve">GEODREN PLANAR H=1.0 </v>
          </cell>
          <cell r="E494">
            <v>23830</v>
          </cell>
        </row>
        <row r="495">
          <cell r="C495" t="str">
            <v xml:space="preserve">GEODREN PLANAR H=2.0 </v>
          </cell>
          <cell r="E495">
            <v>44797</v>
          </cell>
        </row>
        <row r="496">
          <cell r="C496" t="str">
            <v xml:space="preserve">GEOMALLA FORTGRID BX-25 </v>
          </cell>
          <cell r="E496">
            <v>5800</v>
          </cell>
        </row>
        <row r="497">
          <cell r="C497" t="str">
            <v xml:space="preserve">GEOMALLA FORTGRID UX-100 </v>
          </cell>
          <cell r="E497">
            <v>10904</v>
          </cell>
        </row>
        <row r="498">
          <cell r="C498" t="str">
            <v xml:space="preserve">GEOMALLA FORTGRID UX-165 </v>
          </cell>
          <cell r="E498">
            <v>17632</v>
          </cell>
        </row>
        <row r="499">
          <cell r="C499" t="str">
            <v xml:space="preserve">GEOMALLA TENSAR BX 1100 </v>
          </cell>
          <cell r="E499">
            <v>5452</v>
          </cell>
        </row>
        <row r="500">
          <cell r="C500" t="str">
            <v xml:space="preserve">GEOMALLA TENSAR BX 1200 </v>
          </cell>
          <cell r="E500">
            <v>9541</v>
          </cell>
        </row>
        <row r="501">
          <cell r="C501" t="str">
            <v xml:space="preserve">GEOMALLA TENSAR FIBRA DE VIDRIO GLASGRID 8511 </v>
          </cell>
          <cell r="E501">
            <v>13108</v>
          </cell>
        </row>
        <row r="502">
          <cell r="C502" t="str">
            <v>GEOMEMBRANA HPDE 40mil 1MM</v>
          </cell>
          <cell r="E502">
            <v>11172.110799999999</v>
          </cell>
        </row>
        <row r="503">
          <cell r="C503" t="str">
            <v xml:space="preserve">GEOTEXTIL NT 1600 </v>
          </cell>
          <cell r="E503">
            <v>3042</v>
          </cell>
        </row>
        <row r="504">
          <cell r="C504" t="str">
            <v xml:space="preserve">GEOTEXTIL NT 1800 </v>
          </cell>
          <cell r="E504">
            <v>13800</v>
          </cell>
        </row>
        <row r="505">
          <cell r="C505" t="str">
            <v xml:space="preserve">GEOTEXTIL NT 2000 </v>
          </cell>
          <cell r="E505">
            <v>1421405</v>
          </cell>
        </row>
        <row r="506">
          <cell r="C506" t="str">
            <v xml:space="preserve">GEOTEXTIL NT 2500 </v>
          </cell>
          <cell r="E506">
            <v>4752</v>
          </cell>
        </row>
        <row r="507">
          <cell r="C507" t="str">
            <v xml:space="preserve">GEOTEXTIL NT 3000 </v>
          </cell>
          <cell r="E507">
            <v>5970</v>
          </cell>
        </row>
        <row r="508">
          <cell r="C508" t="str">
            <v xml:space="preserve">GEOTEXTIL NT 4000 </v>
          </cell>
          <cell r="E508">
            <v>7722</v>
          </cell>
        </row>
        <row r="509">
          <cell r="C509" t="str">
            <v xml:space="preserve">GEOTEXTIL NT 5000 </v>
          </cell>
          <cell r="E509">
            <v>9585</v>
          </cell>
        </row>
        <row r="510">
          <cell r="C510" t="str">
            <v xml:space="preserve">GEOTEXTIL NT 6000 </v>
          </cell>
          <cell r="E510">
            <v>10961</v>
          </cell>
        </row>
        <row r="511">
          <cell r="C511" t="str">
            <v xml:space="preserve">GEOTEXTIL NT 7000 </v>
          </cell>
          <cell r="E511">
            <v>13690</v>
          </cell>
        </row>
        <row r="512">
          <cell r="C512" t="str">
            <v xml:space="preserve">GEOTEXTIL REPAV 400 </v>
          </cell>
          <cell r="E512">
            <v>3281</v>
          </cell>
        </row>
        <row r="513">
          <cell r="C513" t="str">
            <v xml:space="preserve">GEOTEXTIL REPAV 450 </v>
          </cell>
          <cell r="E513">
            <v>3897</v>
          </cell>
        </row>
        <row r="514">
          <cell r="C514" t="str">
            <v xml:space="preserve">GEOTEXTIL T 1050 </v>
          </cell>
          <cell r="E514">
            <v>2373</v>
          </cell>
        </row>
        <row r="515">
          <cell r="C515" t="str">
            <v xml:space="preserve">GEOTEXTIL T 1400 </v>
          </cell>
          <cell r="E515">
            <v>3143</v>
          </cell>
        </row>
        <row r="516">
          <cell r="C516" t="str">
            <v xml:space="preserve">GEOTEXTIL T 1700 </v>
          </cell>
          <cell r="E516">
            <v>3888</v>
          </cell>
        </row>
        <row r="517">
          <cell r="C517" t="str">
            <v xml:space="preserve">GEOTEXTIL T 2100 </v>
          </cell>
          <cell r="E517">
            <v>4623</v>
          </cell>
        </row>
        <row r="518">
          <cell r="C518" t="str">
            <v xml:space="preserve">GEOTEXTIL T 2400 </v>
          </cell>
          <cell r="E518">
            <v>2800</v>
          </cell>
        </row>
        <row r="519">
          <cell r="C519" t="str">
            <v xml:space="preserve">GEOTEXTIL TEJIDO FORTEX BX-30 </v>
          </cell>
          <cell r="E519">
            <v>4582</v>
          </cell>
        </row>
        <row r="520">
          <cell r="C520" t="str">
            <v xml:space="preserve">GEOTEXTIL TEJIDO FORTEX BX-40 </v>
          </cell>
          <cell r="E520">
            <v>4814</v>
          </cell>
        </row>
        <row r="521">
          <cell r="C521" t="str">
            <v xml:space="preserve">GEOTEXTIL TEJIDO FORTEX BX-60 </v>
          </cell>
          <cell r="E521">
            <v>7830</v>
          </cell>
        </row>
        <row r="522">
          <cell r="C522" t="str">
            <v xml:space="preserve">GEOTEXTIL TEJIDO FORTEX BX-90 </v>
          </cell>
          <cell r="E522">
            <v>11774</v>
          </cell>
        </row>
        <row r="523">
          <cell r="C523" t="str">
            <v xml:space="preserve">GEOTEXTIL TR 4000 </v>
          </cell>
          <cell r="E523">
            <v>8573</v>
          </cell>
        </row>
        <row r="524">
          <cell r="C524" t="str">
            <v>GRAFIL 4.0mm - 8.0 mm</v>
          </cell>
          <cell r="E524">
            <v>2556.4544000000001</v>
          </cell>
        </row>
        <row r="525">
          <cell r="C525" t="str">
            <v xml:space="preserve">GRAMA </v>
          </cell>
          <cell r="E525">
            <v>2425</v>
          </cell>
        </row>
        <row r="526">
          <cell r="C526" t="str">
            <v>GRAMA TIPO HEDRA</v>
          </cell>
          <cell r="E526">
            <v>4300</v>
          </cell>
        </row>
        <row r="527">
          <cell r="C527" t="str">
            <v>GRANITO MARMOL BLANCO N.2 X35KG</v>
          </cell>
          <cell r="E527">
            <v>28900</v>
          </cell>
        </row>
        <row r="528">
          <cell r="C528" t="str">
            <v>GRAVILLA 1"</v>
          </cell>
          <cell r="E528">
            <v>47500</v>
          </cell>
        </row>
        <row r="529">
          <cell r="C529" t="str">
            <v xml:space="preserve">GRAVILLA 1/2" </v>
          </cell>
          <cell r="E529">
            <v>4600</v>
          </cell>
        </row>
        <row r="530">
          <cell r="C530" t="str">
            <v>GRIFERIA  ORINAL PUSH STRETTO</v>
          </cell>
          <cell r="E530">
            <v>119900</v>
          </cell>
        </row>
        <row r="531">
          <cell r="C531" t="str">
            <v>GRIFERIA 4"  PUSH BUTTON CROMO TIPO GRIVAL Y/O SIMILAR</v>
          </cell>
          <cell r="E531">
            <v>168802.88</v>
          </cell>
        </row>
        <row r="532">
          <cell r="C532" t="str">
            <v>GRIFERÍA ANTIVANDÁLICA PARA LAVAMANOS CON DISEÑO ESPECIAL PARA DISCAPACITADOS IMPORTADO DOCOL</v>
          </cell>
          <cell r="E532">
            <v>431519.99999999994</v>
          </cell>
        </row>
        <row r="533">
          <cell r="C533" t="str">
            <v>GRIFERIA ANTIVANDALICA PICO LARGO</v>
          </cell>
          <cell r="E533">
            <v>97614</v>
          </cell>
        </row>
        <row r="534">
          <cell r="C534" t="str">
            <v>GRIFERIA DUCHA PISCIS SSB 6P CR SU.</v>
          </cell>
          <cell r="E534">
            <v>75510</v>
          </cell>
        </row>
        <row r="535">
          <cell r="C535" t="str">
            <v>GRIFERIA LAVAMANOS NOVO CRUCETA 8"</v>
          </cell>
          <cell r="E535">
            <v>269900</v>
          </cell>
        </row>
        <row r="536">
          <cell r="C536" t="str">
            <v>GRIFERIA LAVAMANOS PISCIS CJ 4" PULG</v>
          </cell>
          <cell r="E536">
            <v>75000</v>
          </cell>
        </row>
        <row r="537">
          <cell r="C537" t="str">
            <v xml:space="preserve">GRIFERIA LAVAPLATOS 8" </v>
          </cell>
          <cell r="E537">
            <v>75680</v>
          </cell>
        </row>
        <row r="538">
          <cell r="C538" t="str">
            <v>GRIFERIA ORINAL DE EMPOTRAR PUSH MEDIANO CROMO</v>
          </cell>
          <cell r="E538">
            <v>146393.79</v>
          </cell>
        </row>
        <row r="539">
          <cell r="C539" t="str">
            <v>GRIFERIA ORINAL PUSH ANTIV 3/P+RACOR</v>
          </cell>
          <cell r="E539">
            <v>110000</v>
          </cell>
        </row>
        <row r="540">
          <cell r="C540" t="str">
            <v>GRIFERÍA PARA LAVAMANOS ANTIVANDÁLICA PICO LARGO, EMPOTRADA EN LA PARED, ACCIONAMIENTO HIDROMECÁNICO, CIERRE AUTOMÁTICO, CONEXIÓN HIDRÁULICA 3/4" O 1/2", SIN TORNILLOS A LA VISTA, 8 A 40 M.C.A. ,ACABADO METÁLICO CROMADO. IMPORTADA, MARCA DOCOL</v>
          </cell>
          <cell r="E540">
            <v>295800</v>
          </cell>
        </row>
        <row r="541">
          <cell r="C541" t="str">
            <v>GRIFERIA VALVULA ANTIVANDALICA SANITARIO UA CROMO</v>
          </cell>
          <cell r="E541">
            <v>104978.5</v>
          </cell>
        </row>
        <row r="542">
          <cell r="C542" t="str">
            <v>GUARDA ESCOBA PORCELANATO® NUEVO BOSS REC BEIGE 60x60</v>
          </cell>
          <cell r="E542">
            <v>4200</v>
          </cell>
        </row>
        <row r="543">
          <cell r="C543" t="str">
            <v>GUARDAESCOBA ALFA BH1 H=0,075 BLANCO HUILA</v>
          </cell>
          <cell r="E543">
            <v>13000</v>
          </cell>
        </row>
        <row r="544">
          <cell r="C544" t="str">
            <v>GUARDAESCOBAS EN BALDOSA  EN GRANO DE MARMOL VIBRO PRENSADO GRANO NUMERO 5</v>
          </cell>
          <cell r="E544">
            <v>35000</v>
          </cell>
        </row>
        <row r="545">
          <cell r="C545" t="str">
            <v>HERRAMIENTA MENOR</v>
          </cell>
          <cell r="E545">
            <v>0</v>
          </cell>
        </row>
        <row r="546">
          <cell r="C546" t="str">
            <v xml:space="preserve">HIDRANTE EXTREMO BRIDA D=3`` TIPO MILAN </v>
          </cell>
          <cell r="E546">
            <v>1531200</v>
          </cell>
        </row>
        <row r="547">
          <cell r="C547" t="str">
            <v xml:space="preserve">HIDRANTE EXTREMO BRIDA D=4`` TIPO MILAN </v>
          </cell>
          <cell r="E547">
            <v>1960000</v>
          </cell>
        </row>
        <row r="548">
          <cell r="C548" t="str">
            <v xml:space="preserve">HIDRANTE EXTREMO BRIDA D=4`` TIPO POSTE </v>
          </cell>
          <cell r="E548">
            <v>1941840</v>
          </cell>
        </row>
        <row r="549">
          <cell r="C549" t="str">
            <v xml:space="preserve">HIDRANTE EXTREMO BRIDA D=4`` TIPO TRAFICO </v>
          </cell>
          <cell r="E549">
            <v>2296800</v>
          </cell>
        </row>
        <row r="550">
          <cell r="C550" t="str">
            <v xml:space="preserve">HIDRANTE EXTREMO BRIDA D=6`` TIPO POSTE </v>
          </cell>
          <cell r="E550">
            <v>2072920</v>
          </cell>
        </row>
        <row r="551">
          <cell r="C551" t="str">
            <v xml:space="preserve">HIDRANTE EXTREMO BRIDA D=6`` TIPO TRAFICO </v>
          </cell>
          <cell r="E551">
            <v>2807200</v>
          </cell>
        </row>
        <row r="552">
          <cell r="C552" t="str">
            <v>HIDROFUGADO DE MUROS</v>
          </cell>
          <cell r="E552">
            <v>3000</v>
          </cell>
        </row>
        <row r="553">
          <cell r="C553" t="str">
            <v>IGOL DENSO x 180 KG (SIKA)</v>
          </cell>
          <cell r="E553">
            <v>7921.4079999999994</v>
          </cell>
        </row>
        <row r="554">
          <cell r="C554" t="str">
            <v>IMPERMEABILIZANTE ACRÍLICO BLANCO IMPERCOAT S.A.</v>
          </cell>
          <cell r="E554">
            <v>36941.441200000001</v>
          </cell>
        </row>
        <row r="555">
          <cell r="C555" t="str">
            <v>IMPERMEABILIZANTE ASFÁLTICO BITUMAX DENSO</v>
          </cell>
          <cell r="E555">
            <v>41187.945999999996</v>
          </cell>
        </row>
        <row r="556">
          <cell r="C556" t="str">
            <v>IMPERMEABILIZANTE INTEGRAL PARA CONCRETO EUCON IM 100</v>
          </cell>
          <cell r="E556">
            <v>6803.4</v>
          </cell>
        </row>
        <row r="557">
          <cell r="C557" t="str">
            <v>IMPERMEABILIZANTE INTEGRAL PARA CONCRETO Plastocrete DM SIKA</v>
          </cell>
          <cell r="E557">
            <v>6850.0000000000009</v>
          </cell>
        </row>
        <row r="558">
          <cell r="C558" t="str">
            <v>IMPERMEABILIZANTE INTEGRAL PARA MORTEROS TOXEMENT 1A</v>
          </cell>
          <cell r="E558">
            <v>7540</v>
          </cell>
        </row>
        <row r="559">
          <cell r="C559" t="str">
            <v>IMPERMEABILIZANTE PARAGUAS  (CUBIERTAS Y TERRAZAS)  CORONA 5GL</v>
          </cell>
          <cell r="E559">
            <v>37000</v>
          </cell>
        </row>
        <row r="560">
          <cell r="C560" t="str">
            <v>IMPRIMANTE ASFÁLTICO BITUMAX IMPRIMANTE</v>
          </cell>
          <cell r="E560">
            <v>34818.188799999996</v>
          </cell>
        </row>
        <row r="561">
          <cell r="C561" t="str">
            <v>IMPRIMANTE EPOX ROJO 137008 (A =1 GAL)+CAT(B=0.25GAL) SIKA</v>
          </cell>
          <cell r="E561">
            <v>122675</v>
          </cell>
        </row>
        <row r="562">
          <cell r="C562" t="str">
            <v xml:space="preserve">INHIBIDOR DE CORROSIÓN PARA ACEROS DE REFUERZO </v>
          </cell>
          <cell r="E562">
            <v>9396</v>
          </cell>
        </row>
        <row r="563">
          <cell r="C563" t="str">
            <v>Inmovilizador de cabeza ergonómico</v>
          </cell>
          <cell r="E563">
            <v>24444</v>
          </cell>
        </row>
        <row r="564">
          <cell r="C564" t="str">
            <v xml:space="preserve">INSTALACIÓN DE CUBIERTA DELFOS PUR. </v>
          </cell>
          <cell r="E564">
            <v>60996.34</v>
          </cell>
        </row>
        <row r="565">
          <cell r="C565" t="str">
            <v>INSTALACIÓN DE REMATES PARA CUBIERTA DELFOS PUR.INCLUYE DOBLES, ANCLAJE Y SELLANTE</v>
          </cell>
          <cell r="E565">
            <v>44844.367999999995</v>
          </cell>
        </row>
        <row r="566">
          <cell r="C566" t="str">
            <v>JUEGO DE INCRSUTACIONES DUCHA ACERO INOX</v>
          </cell>
          <cell r="E566">
            <v>550000</v>
          </cell>
        </row>
        <row r="567">
          <cell r="C567" t="str">
            <v>JUEGO DE INCRUSTACIONES EN PORCELANA LIENA AVANTI</v>
          </cell>
          <cell r="E567">
            <v>70000</v>
          </cell>
        </row>
        <row r="568">
          <cell r="C568" t="str">
            <v>JUEGO MOLDE CAUCHO PARA CONCRETO TEXTURIZADO</v>
          </cell>
          <cell r="E568">
            <v>50000</v>
          </cell>
        </row>
        <row r="569">
          <cell r="C569" t="str">
            <v>JUNTA DE EXPANSION BORRACHA ø 2"</v>
          </cell>
          <cell r="E569">
            <v>94490.000000000015</v>
          </cell>
        </row>
        <row r="570">
          <cell r="C570" t="str">
            <v>KIT ORINAL EP GOTTA GRF ANTIVAN 70302 0.5 LPF</v>
          </cell>
          <cell r="E570">
            <v>585806.96</v>
          </cell>
        </row>
        <row r="571">
          <cell r="C571" t="str">
            <v>LADRILLO ESTRUCTURAL PERF. VERT. DOBLE PARED 33x11.5x23</v>
          </cell>
          <cell r="E571">
            <v>1409.4099999999999</v>
          </cell>
        </row>
        <row r="572">
          <cell r="C572" t="str">
            <v>LADRILLO ESTRUCTURAL PERF. VERT. DOBLE PARED 33x11.5x23 MEDIO</v>
          </cell>
          <cell r="E572">
            <v>765.32999999999993</v>
          </cell>
        </row>
        <row r="573">
          <cell r="C573" t="str">
            <v>LADRILLO ESTRUCTURAL PORTANTE 12 (290x90x120mm)</v>
          </cell>
          <cell r="E573">
            <v>544</v>
          </cell>
        </row>
        <row r="574">
          <cell r="C574" t="str">
            <v>LADRILLO PRENSADO LIVIANO 24.5x12x6</v>
          </cell>
          <cell r="E574">
            <v>514.1</v>
          </cell>
        </row>
        <row r="575">
          <cell r="C575" t="str">
            <v>LADRILLO RECOCIDO COMUN 10x20x6</v>
          </cell>
          <cell r="E575">
            <v>545</v>
          </cell>
        </row>
        <row r="576">
          <cell r="C576" t="str">
            <v>LADRILLO TOLETE COMUN 19x9x6</v>
          </cell>
          <cell r="E576">
            <v>400</v>
          </cell>
        </row>
        <row r="577">
          <cell r="C577" t="str">
            <v>LAMINA ALUZINC MICROPERFORADO SECCION 0,30M</v>
          </cell>
          <cell r="E577">
            <v>235000</v>
          </cell>
        </row>
        <row r="578">
          <cell r="C578" t="str">
            <v>LAMINA ALVEOLAR POLICARBONATO CRISTAL 16mm</v>
          </cell>
          <cell r="E578">
            <v>103200</v>
          </cell>
        </row>
        <row r="579">
          <cell r="C579" t="str">
            <v>LAMINA ALVEOLAR POLICARBONATO CRISTAL 8mm  5,90MX2,10</v>
          </cell>
          <cell r="E579">
            <v>530500</v>
          </cell>
        </row>
        <row r="580">
          <cell r="C580" t="str">
            <v>LAMINA COLD ROLLED CAL 18" 1,00x200</v>
          </cell>
          <cell r="E580">
            <v>83436</v>
          </cell>
        </row>
        <row r="581">
          <cell r="C581" t="str">
            <v>LAMINA GALVANIZADA CAL 22 (0.7MM) 1M *2M</v>
          </cell>
          <cell r="E581">
            <v>39149</v>
          </cell>
        </row>
        <row r="582">
          <cell r="C582" t="str">
            <v>LAMINA PLANA FIBROCEMENTO ETERBOARD 14MMºº</v>
          </cell>
          <cell r="E582">
            <v>65000</v>
          </cell>
        </row>
        <row r="583">
          <cell r="C583" t="str">
            <v>LÁMINA SENCILLA CALIBRE 26</v>
          </cell>
          <cell r="E583">
            <v>17460</v>
          </cell>
        </row>
        <row r="584">
          <cell r="C584" t="str">
            <v>LAMINA TAPA POLICARBOTATO ALVEOLAR TAPA</v>
          </cell>
          <cell r="E584">
            <v>5435</v>
          </cell>
        </row>
        <row r="585">
          <cell r="C585" t="str">
            <v>LÁMINA TIPO STEEL DECK 2" CAL. 22</v>
          </cell>
          <cell r="E585">
            <v>24139.599999999999</v>
          </cell>
        </row>
        <row r="586">
          <cell r="C586" t="str">
            <v xml:space="preserve">Lavadero tipo fregadero en granito pulido de 065x053x09 </v>
          </cell>
          <cell r="E586">
            <v>56259.999999999993</v>
          </cell>
        </row>
        <row r="587">
          <cell r="C587" t="str">
            <v>LAVADO TANQUE INCENDIOS</v>
          </cell>
          <cell r="E587">
            <v>1000000</v>
          </cell>
        </row>
        <row r="588">
          <cell r="C588" t="str">
            <v>LAVAMANOS AVANTI</v>
          </cell>
          <cell r="E588">
            <v>70679.05</v>
          </cell>
        </row>
        <row r="589">
          <cell r="C589" t="str">
            <v>LAVAMANOS DE COLGAR CON UN SOLO ORIFICIO CUMPLE CON LA ADA. IMPORTADO TOTO - AGENTE EXCLUSIVO PARA COLOMBIA.</v>
          </cell>
          <cell r="E589">
            <v>359600</v>
          </cell>
        </row>
        <row r="590">
          <cell r="C590" t="str">
            <v>LAVAMANOS DE COLGAR LINEA AVANTI</v>
          </cell>
          <cell r="E590">
            <v>89993</v>
          </cell>
        </row>
        <row r="591">
          <cell r="C591" t="str">
            <v>LAVAMANOS DE PEDESTAL LÍNEA INSTITUCIONAL AVANTI - BLANCO</v>
          </cell>
          <cell r="E591">
            <v>118125.34000000001</v>
          </cell>
        </row>
        <row r="592">
          <cell r="C592" t="str">
            <v>LAVAMANOS HANDICAP</v>
          </cell>
          <cell r="E592">
            <v>257545</v>
          </cell>
        </row>
        <row r="593">
          <cell r="C593" t="str">
            <v>LAVAMANOS NOVARA</v>
          </cell>
          <cell r="E593">
            <v>128028.04055335134</v>
          </cell>
        </row>
        <row r="594">
          <cell r="C594" t="str">
            <v>LAVAMANOS SAN LORENZO INCRUSTAR PREMIUN</v>
          </cell>
          <cell r="E594">
            <v>0</v>
          </cell>
        </row>
        <row r="595">
          <cell r="C595" t="str">
            <v>LAVAMANOS SAN LORENZO PETIT BLANCO</v>
          </cell>
          <cell r="E595">
            <v>80389</v>
          </cell>
        </row>
        <row r="596">
          <cell r="C596" t="str">
            <v xml:space="preserve">LAVAMANOS SUB MONTAJE CAPRI BLANCO </v>
          </cell>
          <cell r="E596">
            <v>111713</v>
          </cell>
        </row>
        <row r="597">
          <cell r="C597" t="str">
            <v>LAVAPLATOS  EN ACERO INOXIDABLE DE SUB MONTAR ESPECIAL PARA LABORATORIOS DE QUIMICA</v>
          </cell>
          <cell r="E597">
            <v>347021</v>
          </cell>
        </row>
        <row r="598">
          <cell r="C598" t="str">
            <v>LAVAPLATOS ACERO INOXIDABLE 45X49</v>
          </cell>
          <cell r="E598">
            <v>120890.00000000001</v>
          </cell>
        </row>
        <row r="599">
          <cell r="C599" t="str">
            <v>Lavaplatos doble de sobreponer Guinovart, medidas externas 1.00x0.52m</v>
          </cell>
          <cell r="E599">
            <v>176000.00000000003</v>
          </cell>
        </row>
        <row r="600">
          <cell r="C600" t="str">
            <v>LAVAPLATOS PARED EXP GALAXIA</v>
          </cell>
          <cell r="E600">
            <v>110034.86</v>
          </cell>
        </row>
        <row r="601">
          <cell r="C601" t="str">
            <v>LAVATRAPEROS PREFABRICADO ESQUINERO 40X40 CM</v>
          </cell>
          <cell r="E601">
            <v>62350</v>
          </cell>
        </row>
        <row r="602">
          <cell r="C602" t="str">
            <v>LIJA DE AGUA 3M 100</v>
          </cell>
          <cell r="E602">
            <v>778</v>
          </cell>
        </row>
        <row r="603">
          <cell r="C603" t="str">
            <v>LIJA PLIEGO</v>
          </cell>
          <cell r="E603">
            <v>180</v>
          </cell>
        </row>
        <row r="604">
          <cell r="C604" t="str">
            <v xml:space="preserve">LIMATON 3.00 M </v>
          </cell>
          <cell r="E604">
            <v>8500</v>
          </cell>
        </row>
        <row r="605">
          <cell r="C605" t="str">
            <v xml:space="preserve">LIMATON 4.00 M </v>
          </cell>
          <cell r="E605">
            <v>13000</v>
          </cell>
        </row>
        <row r="606">
          <cell r="C606" t="str">
            <v xml:space="preserve">LIMATON 5.00 M </v>
          </cell>
          <cell r="E606">
            <v>13000</v>
          </cell>
        </row>
        <row r="607">
          <cell r="C607" t="str">
            <v xml:space="preserve">LIMATON 6.00 M </v>
          </cell>
          <cell r="E607">
            <v>18000</v>
          </cell>
        </row>
        <row r="608">
          <cell r="C608" t="str">
            <v xml:space="preserve">LIMATON 7.00 M </v>
          </cell>
          <cell r="E608">
            <v>28000</v>
          </cell>
        </row>
        <row r="609">
          <cell r="C609" t="str">
            <v xml:space="preserve">LIMATON 8.00 M </v>
          </cell>
          <cell r="E609">
            <v>35000</v>
          </cell>
        </row>
        <row r="610">
          <cell r="C610" t="str">
            <v xml:space="preserve">LIMPIADOR (1/4 GLN) </v>
          </cell>
          <cell r="E610">
            <v>15323</v>
          </cell>
        </row>
        <row r="611">
          <cell r="C611" t="str">
            <v>LIMPIADOR ECOLÓGICO DE LADRILLO Construcleaner</v>
          </cell>
          <cell r="E611">
            <v>29808.798399999996</v>
          </cell>
        </row>
        <row r="612">
          <cell r="C612" t="str">
            <v xml:space="preserve">LINEA TERMOPLASTICA CONT. A=0.12m (con Microesf.) </v>
          </cell>
          <cell r="E612">
            <v>6032</v>
          </cell>
        </row>
        <row r="613">
          <cell r="C613" t="str">
            <v xml:space="preserve">LINEA TERMOPLASTICA CONT. A=0.15m (con Microesf.) </v>
          </cell>
          <cell r="E613">
            <v>5670</v>
          </cell>
        </row>
        <row r="614">
          <cell r="C614" t="str">
            <v xml:space="preserve">LINEA TERMOPLASTICA DISC. A=0.12m (con Microesf.) </v>
          </cell>
          <cell r="E614">
            <v>6032</v>
          </cell>
        </row>
        <row r="615">
          <cell r="C615" t="str">
            <v xml:space="preserve">LINEA TERMOPLASTICA DISC. A=0.15m (con Microesf.) </v>
          </cell>
          <cell r="E615">
            <v>5670</v>
          </cell>
        </row>
        <row r="616">
          <cell r="C616" t="str">
            <v>LISTON EN ORDINARIO</v>
          </cell>
          <cell r="E616">
            <v>9300.36</v>
          </cell>
        </row>
        <row r="617">
          <cell r="C617" t="str">
            <v>LLAVE JARDIN DE BOLA D=1/2"</v>
          </cell>
          <cell r="E617">
            <v>9065</v>
          </cell>
        </row>
        <row r="618">
          <cell r="C618" t="str">
            <v>LLAVE MANGUERA  PARA  VERTEDEROS LABORATORIOS</v>
          </cell>
          <cell r="E618">
            <v>55000</v>
          </cell>
        </row>
        <row r="619">
          <cell r="C619" t="str">
            <v>LLAVE MANGUERA  PARA ASEO</v>
          </cell>
          <cell r="E619">
            <v>55000</v>
          </cell>
        </row>
        <row r="620">
          <cell r="C620" t="str">
            <v>LLAVE MANGUERA PESADA METAL CROMO</v>
          </cell>
          <cell r="E620">
            <v>24900</v>
          </cell>
        </row>
        <row r="621">
          <cell r="C621" t="str">
            <v>LLAVE PARA JARDIN CON ROSCA CROMADA GRIVAL</v>
          </cell>
          <cell r="E621">
            <v>29813</v>
          </cell>
        </row>
        <row r="622">
          <cell r="C622" t="str">
            <v>LOCKER METALICO 2 PUESTOS/1 CUERPO</v>
          </cell>
          <cell r="E622">
            <v>179800</v>
          </cell>
        </row>
        <row r="623">
          <cell r="C623" t="str">
            <v>LOSETA BICAPA DE 40X40X6 TIPO A-50</v>
          </cell>
          <cell r="E623">
            <v>32492</v>
          </cell>
        </row>
        <row r="624">
          <cell r="C624" t="str">
            <v xml:space="preserve">LOSETA PREFABRICADA A50 (400x400x60mm) </v>
          </cell>
          <cell r="E624">
            <v>42989.31</v>
          </cell>
        </row>
        <row r="625">
          <cell r="C625" t="str">
            <v xml:space="preserve">LOSETA PREFABRICADA A60 (400x200x60mm) </v>
          </cell>
          <cell r="E625">
            <v>44380.88</v>
          </cell>
        </row>
        <row r="626">
          <cell r="C626" t="str">
            <v xml:space="preserve">LOSETA PREFABRICADA TACTIL A-55 (400x400+60mm) </v>
          </cell>
          <cell r="E626">
            <v>13850</v>
          </cell>
        </row>
        <row r="627">
          <cell r="C627" t="str">
            <v>LUBRICANTE DE SILICONA PARA NOVAFORT</v>
          </cell>
          <cell r="E627">
            <v>2671</v>
          </cell>
        </row>
        <row r="628">
          <cell r="C628" t="str">
            <v xml:space="preserve">LUBRICANTE U.M. (EMPAQUE 500 gr) </v>
          </cell>
          <cell r="E628">
            <v>13099.88</v>
          </cell>
        </row>
        <row r="629">
          <cell r="C629" t="str">
            <v xml:space="preserve">LUMINARIA DE SODIO 150W, 208/220V PARA AP </v>
          </cell>
          <cell r="E629">
            <v>412960</v>
          </cell>
        </row>
        <row r="630">
          <cell r="C630" t="str">
            <v xml:space="preserve">LUMINARIA DE SODIO 150W, ROY ALPHA PARA AP </v>
          </cell>
          <cell r="E630">
            <v>208000</v>
          </cell>
        </row>
        <row r="631">
          <cell r="C631" t="str">
            <v xml:space="preserve">LUMINARIA DE SODIO 250W, 208/220V PARA AP </v>
          </cell>
          <cell r="E631">
            <v>479080</v>
          </cell>
        </row>
        <row r="632">
          <cell r="C632" t="str">
            <v xml:space="preserve">LUMINARIA DE SODIO 400W, 208/220V PARA AP </v>
          </cell>
          <cell r="E632">
            <v>505760</v>
          </cell>
        </row>
        <row r="633">
          <cell r="C633" t="str">
            <v xml:space="preserve">LUMINARIA DE SODIO 70W, 208/220V PARA AP </v>
          </cell>
          <cell r="E633">
            <v>357280</v>
          </cell>
        </row>
        <row r="634">
          <cell r="C634" t="str">
            <v xml:space="preserve">LUMINARIA DE SODIO 70W, ROY ALPHA CON BASE PARA AP </v>
          </cell>
          <cell r="E634">
            <v>125500</v>
          </cell>
        </row>
        <row r="635">
          <cell r="C635" t="str">
            <v>MADERA ROLLIZA D=0,15 M</v>
          </cell>
          <cell r="E635">
            <v>14550</v>
          </cell>
        </row>
        <row r="636">
          <cell r="C636" t="str">
            <v xml:space="preserve">MALLA ELECTROSOLDADA S=150x150mm, Ø=4x4mm </v>
          </cell>
          <cell r="E636">
            <v>2146</v>
          </cell>
        </row>
        <row r="637">
          <cell r="C637" t="str">
            <v xml:space="preserve">MALLA ELECTROSOLDADA S=150x150mm, Ø=5x5mm </v>
          </cell>
          <cell r="E637">
            <v>2146</v>
          </cell>
        </row>
        <row r="638">
          <cell r="C638" t="str">
            <v xml:space="preserve">MALLA ELECTROSOLDADA S=150x150mm, Ø=6x6mm </v>
          </cell>
          <cell r="E638">
            <v>2146</v>
          </cell>
        </row>
        <row r="639">
          <cell r="C639" t="str">
            <v xml:space="preserve">MALLA ELECTROSOLDADA S=150x150mm, Ø=7x7mm </v>
          </cell>
          <cell r="E639">
            <v>2146</v>
          </cell>
        </row>
        <row r="640">
          <cell r="C640" t="str">
            <v xml:space="preserve">MALLA ELECTROSOLDADA S=150x150mm, Ø=8x8mm </v>
          </cell>
          <cell r="E640">
            <v>2146</v>
          </cell>
        </row>
        <row r="641">
          <cell r="C641" t="str">
            <v xml:space="preserve">MALLA ELECTROSOLDADA S=200x200mm, Ø=4x4mm </v>
          </cell>
          <cell r="E641">
            <v>2146</v>
          </cell>
        </row>
        <row r="642">
          <cell r="C642" t="str">
            <v xml:space="preserve">MALLA ELECTROSOLDADA S=250x250mm, Ø=4x4mm </v>
          </cell>
          <cell r="E642">
            <v>2146</v>
          </cell>
        </row>
        <row r="643">
          <cell r="C643" t="str">
            <v>MALLA ELECTROSOLDADA. Especial</v>
          </cell>
          <cell r="E643">
            <v>2781.4944</v>
          </cell>
        </row>
        <row r="644">
          <cell r="C644" t="str">
            <v>MALLA ELECTROSOLDADA. Estándar</v>
          </cell>
          <cell r="E644">
            <v>3739.6</v>
          </cell>
        </row>
        <row r="645">
          <cell r="C645" t="str">
            <v>MALLA PARA CERRAMIENTO ESLABONADA 2" TUBO GALVANIZADO 2" Y ALAMBRE 14"</v>
          </cell>
          <cell r="E645">
            <v>97000</v>
          </cell>
        </row>
        <row r="646">
          <cell r="C646" t="str">
            <v>MALLA PORTERÍA FUTBOL</v>
          </cell>
          <cell r="E646">
            <v>174600</v>
          </cell>
        </row>
        <row r="647">
          <cell r="C647" t="str">
            <v>MALLA RAM</v>
          </cell>
          <cell r="E647">
            <v>3344.0944</v>
          </cell>
        </row>
        <row r="648">
          <cell r="C648" t="str">
            <v>MAMANO DE OBRA PUESTA A TIERRA LUMINARIAS</v>
          </cell>
          <cell r="E648">
            <v>53350</v>
          </cell>
        </row>
        <row r="649">
          <cell r="C649" t="str">
            <v>MAMANO DE OBRA SALIDA APLIQUE DE PARED TIPO WALLPACK METAL HALIDE CERAMICO 1x70W (No Incluye Luminaria)</v>
          </cell>
          <cell r="E649">
            <v>43650</v>
          </cell>
        </row>
        <row r="650">
          <cell r="C650" t="str">
            <v>MAMANO DE OBRA SALIDA APLIQUE DE PARED TIPO WALLPACK METAL HALIDE CERAMICO 1x70W A 7mts (No Incluye Luminaria)</v>
          </cell>
          <cell r="E650">
            <v>43650</v>
          </cell>
        </row>
        <row r="651">
          <cell r="C651" t="str">
            <v>MAMANO DE OBRA SUMINISTRO E INSTALACION POSTE LUMINARIA LED 5mts</v>
          </cell>
          <cell r="E651">
            <v>145500</v>
          </cell>
        </row>
        <row r="652">
          <cell r="C652" t="str">
            <v>MANGUERA FLEXIBLE GRIFLEX SANITARIO EA</v>
          </cell>
          <cell r="E652">
            <v>1500</v>
          </cell>
        </row>
        <row r="653">
          <cell r="C653" t="str">
            <v>MANO DE OBRA ACOMETIDA  EN  2#10 + 1#10T + 1#10TA THW (T. REG CAD)</v>
          </cell>
          <cell r="E653">
            <v>2910</v>
          </cell>
        </row>
        <row r="654">
          <cell r="C654" t="str">
            <v>MANO DE OBRA ACOMETIDA  EN  3#6 + 1#6 + 1#10T THW (PCA EXTERIOR)</v>
          </cell>
          <cell r="E654">
            <v>2910</v>
          </cell>
        </row>
        <row r="655">
          <cell r="C655" t="str">
            <v>MANO DE OBRA ACOMETIDA  EN  3#8 + 1#4+ 1#10T+1#10TA THW (T. REG SEG 2)</v>
          </cell>
          <cell r="E655">
            <v>2910</v>
          </cell>
        </row>
        <row r="656">
          <cell r="C656" t="str">
            <v>MANO DE OBRA ACOMETIDA  EN 2 ( 3#4/0 + 1#4/0 + 1#2T ) THW (PLANTA A TRANSFERENCIA)</v>
          </cell>
          <cell r="E656">
            <v>11640</v>
          </cell>
        </row>
        <row r="657">
          <cell r="C657" t="str">
            <v>MANO DE OBRA ACOMETIDA  EN 2 ( 3#4/0 + 1#4/0 + 1#2T ) THW (TRANSFORMADOR A TRANSFERENCIA)</v>
          </cell>
          <cell r="E657">
            <v>11640</v>
          </cell>
        </row>
        <row r="658">
          <cell r="C658" t="str">
            <v>MANO DE OBRA ACOMETIDA  EN 3#2 + 1#2 + 1#8T THW (COMUNAL 2)</v>
          </cell>
          <cell r="E658">
            <v>4268</v>
          </cell>
        </row>
        <row r="659">
          <cell r="C659" t="str">
            <v>MANO DE OBRA ACOMETIDA  EN 3#2 + 1#2 + 1#8T THW (T. COMUNAL 2 208V)</v>
          </cell>
          <cell r="E659">
            <v>4268</v>
          </cell>
        </row>
        <row r="660">
          <cell r="C660" t="str">
            <v>MANO DE OBRA ACOMETIDA  EN 3#2 + 1#2 + 1#8T THW (T. HIDRO 1)</v>
          </cell>
          <cell r="E660">
            <v>4268</v>
          </cell>
        </row>
        <row r="661">
          <cell r="C661" t="str">
            <v>MANO DE OBRA ACOMETIDA  EN 3#2 + 1#2 + 1#8T THW (T. HIDRO 2)</v>
          </cell>
          <cell r="E661">
            <v>4268</v>
          </cell>
        </row>
        <row r="662">
          <cell r="C662" t="str">
            <v>MANO DE OBRA ACOMETIDA  EN 3#2 + 1#2 + 1#8T THW (T. ILUM Y TOMAS RESTAURANTE)</v>
          </cell>
          <cell r="E662">
            <v>4268</v>
          </cell>
        </row>
        <row r="663">
          <cell r="C663" t="str">
            <v>MANO DE OBRA ACOMETIDA  EN 3#8 + 1#8 + 1#10T THW (CAD)</v>
          </cell>
          <cell r="E663">
            <v>2910</v>
          </cell>
        </row>
        <row r="664">
          <cell r="C664" t="str">
            <v>MANO DE OBRA ACOMETIDA  EN 3#8 + 1#8 + 1#10T THW (T. ILUM Y TOMAS CAD)</v>
          </cell>
          <cell r="E664">
            <v>2910</v>
          </cell>
        </row>
        <row r="665">
          <cell r="C665" t="str">
            <v>MANO DE OBRA ACOMETIDA EN 2 ( 4#6 ) THW</v>
          </cell>
          <cell r="E665">
            <v>8536</v>
          </cell>
        </row>
        <row r="666">
          <cell r="C666" t="str">
            <v>MANO DE OBRA ACOMETIDA EN 2#6 THW</v>
          </cell>
          <cell r="E666">
            <v>2134</v>
          </cell>
        </row>
        <row r="667">
          <cell r="C667" t="str">
            <v>MANO DE OBRA ACOMETIDA EN 3#4 + 1#8T THW (BANCO DE CONDENSADORES)</v>
          </cell>
          <cell r="E667">
            <v>4268</v>
          </cell>
        </row>
        <row r="668">
          <cell r="C668" t="str">
            <v>MANO DE OBRA ACOMETIDA EN 3#6 + 1#2 + 1#8T + 1#8TA (T. REG SEG 1)</v>
          </cell>
          <cell r="E668">
            <v>2910</v>
          </cell>
        </row>
        <row r="669">
          <cell r="C669" t="str">
            <v>MANO DE OBRA ACOMETIDA EN 4 ( 4#6 ) THW</v>
          </cell>
          <cell r="E669">
            <v>17072</v>
          </cell>
        </row>
        <row r="670">
          <cell r="C670" t="str">
            <v>MANO DE OBRA ACOMETIDA EN 4#6 THW</v>
          </cell>
          <cell r="E670">
            <v>4268</v>
          </cell>
        </row>
        <row r="671">
          <cell r="C671" t="str">
            <v>MANO DE OBRA BANDEJA PORTACABLE TIPO MALLA 30 Cm</v>
          </cell>
          <cell r="E671">
            <v>4365</v>
          </cell>
        </row>
        <row r="672">
          <cell r="C672" t="str">
            <v>MANO DE OBRA BARRAJE EQUIPOTENCIAL S/E DE 1/8"x2</v>
          </cell>
          <cell r="E672">
            <v>43650</v>
          </cell>
        </row>
        <row r="673">
          <cell r="C673" t="str">
            <v>MANO DE OBRA CABLE 4/0 DESNUDO THW (EQUIPOTENCIALIZACION S/E)</v>
          </cell>
          <cell r="E673">
            <v>3395</v>
          </cell>
        </row>
        <row r="674">
          <cell r="C674" t="str">
            <v>MANO DE OBRA CABLE EN 3#2/0 ALUMINIO 35KV ACSR</v>
          </cell>
          <cell r="E674">
            <v>5820</v>
          </cell>
        </row>
        <row r="675">
          <cell r="C675" t="str">
            <v>MANO DE OBRA CABLE EN 3x1/0 Cu  XLPE 35KV (ETAPA 2-3)</v>
          </cell>
          <cell r="E675">
            <v>10185</v>
          </cell>
        </row>
        <row r="676">
          <cell r="C676" t="str">
            <v>MANO DE OBRA CABLE EN 3x1/0 Cu XLPE 35KV (ETAPA 4)</v>
          </cell>
          <cell r="E676">
            <v>10185</v>
          </cell>
        </row>
        <row r="677">
          <cell r="C677" t="str">
            <v>MANO DE OBRA CABLE EN 3x1/0 Cu XLPE 35KV (ETAPA 5 - 7)</v>
          </cell>
          <cell r="E677">
            <v>10185</v>
          </cell>
        </row>
        <row r="678">
          <cell r="C678" t="str">
            <v>MANO DE OBRA CABLE EN 3x2/0 Cu  XLPE 35KV (ETAPA 1)</v>
          </cell>
          <cell r="E678">
            <v>11640</v>
          </cell>
        </row>
        <row r="679">
          <cell r="C679" t="str">
            <v>MANO DE OBRA CABLE EN 3x4/0  Cu XLPE 35KV (INGRESO RED AL PARQUE INDUSTRIAL)</v>
          </cell>
          <cell r="E679">
            <v>11640</v>
          </cell>
        </row>
        <row r="680">
          <cell r="C680" t="str">
            <v>MANO DE OBRA DPS 35 KV 10 KA OXIDO METALICO</v>
          </cell>
          <cell r="E680">
            <v>48500</v>
          </cell>
        </row>
        <row r="681">
          <cell r="C681" t="str">
            <v>MANO DE OBRA DPS 35 KV 10 KA OXIDO METALICO</v>
          </cell>
          <cell r="E681">
            <v>48500</v>
          </cell>
        </row>
        <row r="682">
          <cell r="C682" t="str">
            <v>MANO DE OBRA EMPALME 3M 91 B1</v>
          </cell>
          <cell r="E682">
            <v>7275</v>
          </cell>
        </row>
        <row r="683">
          <cell r="C683" t="str">
            <v>MANO DE OBRA ESTRUCTURA MT LA-101</v>
          </cell>
          <cell r="E683">
            <v>242500</v>
          </cell>
        </row>
        <row r="684">
          <cell r="C684" t="str">
            <v>MANO DE OBRA ESTRUCTURA MT LA-117</v>
          </cell>
          <cell r="E684">
            <v>436500</v>
          </cell>
        </row>
        <row r="685">
          <cell r="C685" t="str">
            <v>MANO DE OBRA INSTALACION APLIQUE DE PARED TIPO WALLPACK METAL HALIDE CERAMICO 70W</v>
          </cell>
          <cell r="E685">
            <v>72750</v>
          </cell>
        </row>
        <row r="686">
          <cell r="C686" t="str">
            <v>MANO DE OBRA INSTALACION APLIQUE DE PARED TIPO WALLPACK METAL HALIDE CERAMICO 70W</v>
          </cell>
          <cell r="E686">
            <v>72750</v>
          </cell>
        </row>
        <row r="687">
          <cell r="C687" t="str">
            <v>MANO DE OBRA INTERCONEXION MT ENTRE CELDAS EN 3#2/0 CU XLPE 35KV</v>
          </cell>
          <cell r="E687">
            <v>11640</v>
          </cell>
        </row>
        <row r="688">
          <cell r="C688" t="str">
            <v>MANO DE OBRA INTERRUPTOR AUTOMATICO 1x20A TIPO ENCHUFABLE</v>
          </cell>
          <cell r="E688">
            <v>7275</v>
          </cell>
        </row>
        <row r="689">
          <cell r="C689" t="str">
            <v>MANO DE OBRA INTERRUPTOR AUTOMATICO 1x30A TIPO ENCHUFABLE</v>
          </cell>
          <cell r="E689">
            <v>7275</v>
          </cell>
        </row>
        <row r="690">
          <cell r="C690" t="str">
            <v>MANO DE OBRA PUESTA A TIERRA CAMARAS EN POSTES</v>
          </cell>
          <cell r="E690">
            <v>53350</v>
          </cell>
        </row>
        <row r="691">
          <cell r="C691" t="str">
            <v>MANO DE OBRA RED SUBTERRANEA EN 2 ( 2#2 + 1#10T + 1#10TA ) THW COBRE</v>
          </cell>
          <cell r="E691">
            <v>8536</v>
          </cell>
        </row>
        <row r="692">
          <cell r="C692" t="str">
            <v>MANO DE OBRA RED SUBTERRANEA EN 2#2 + 1#10T + 1#10TA THW COBRE</v>
          </cell>
          <cell r="E692">
            <v>4268</v>
          </cell>
        </row>
        <row r="693">
          <cell r="C693" t="str">
            <v>MANO DE OBRA RED SUBTERRANEA EN 3 ( 2#2 + 1#10T + 1#10TA ) THW COBRE</v>
          </cell>
          <cell r="E693">
            <v>12804</v>
          </cell>
        </row>
        <row r="694">
          <cell r="C694" t="str">
            <v>MANO DE OBRA RED SUBTERRANEA EN 5 ( 2#2 + 1#10T + 1#10TA ) THW COBRE</v>
          </cell>
          <cell r="E694">
            <v>21340</v>
          </cell>
        </row>
        <row r="695">
          <cell r="C695" t="str">
            <v>MANO DE OBRA RED SUBTERRANEA EN 7 ( 2#2 + 1#10T + 1#10TA ) THW COBRE</v>
          </cell>
          <cell r="E695">
            <v>29876</v>
          </cell>
        </row>
        <row r="696">
          <cell r="C696" t="str">
            <v>MANO DE OBRA SALIDA LUMINARIA METAL HALIDA CERAMICO POSTE 6m,</v>
          </cell>
          <cell r="E696">
            <v>33950</v>
          </cell>
        </row>
        <row r="697">
          <cell r="C697" t="str">
            <v>MANO DE OBRA SALIDA LUMINARIA METAL HALIDE CERAMICO 100W A 12mts (No Incluye Luminaria)</v>
          </cell>
          <cell r="E697">
            <v>42680</v>
          </cell>
        </row>
        <row r="698">
          <cell r="C698" t="str">
            <v>MANO DE OBRA SALIDA POSTE EXTERIOR 6m, DOS LUMINARIAS METAL HALIDE CERAMICO 70W (No Incluye Luminaria)</v>
          </cell>
          <cell r="E698">
            <v>42680</v>
          </cell>
        </row>
        <row r="699">
          <cell r="C699" t="str">
            <v>MANO DE OBRA SALIDA POSTE EXTERIOR DOS LUMINARIAS METAL HALIDE CERAMICO 70W Y 100W A 8 Y 12 mts (No Incluye Luminaria)</v>
          </cell>
          <cell r="E699">
            <v>54320</v>
          </cell>
        </row>
        <row r="700">
          <cell r="C700" t="str">
            <v>MANO DE OBRA SALIDA TOMA REGULADA UPS EN 4#12 ENCAUCHETADO - 1/2" PVC</v>
          </cell>
          <cell r="E700">
            <v>33950</v>
          </cell>
        </row>
        <row r="701">
          <cell r="C701" t="str">
            <v>MANO DE OBRA SALIDA TOMA REGULADA UPS EN 4#12 ENCAUCHETADO - 1/2" PVC</v>
          </cell>
          <cell r="E701">
            <v>33950</v>
          </cell>
        </row>
        <row r="702">
          <cell r="C702" t="str">
            <v>MANO DE OBRA SALIDA TOMACORRIENTE CON POLO A TIERRA Y FALLA A TIERRA PARA PROTECCION PERSONAL (GFCI)</v>
          </cell>
          <cell r="E702">
            <v>33950</v>
          </cell>
        </row>
        <row r="703">
          <cell r="C703" t="str">
            <v>MANO DE OBRA SALIDA TOMAS NORMALES EN 3#12 ENCAUCHETADO - 1/2" PVC</v>
          </cell>
          <cell r="E703">
            <v>33950</v>
          </cell>
        </row>
        <row r="704">
          <cell r="C704" t="str">
            <v>MANO DE OBRA SALIDA TOMAS NORMALES EN 3#12 ENCAUCHETADO - 1/2" PVC</v>
          </cell>
          <cell r="E704">
            <v>33950</v>
          </cell>
        </row>
        <row r="705">
          <cell r="C705" t="str">
            <v>MANO DE OBRA SUMINISTRO E INSTALACION POSTE DOS LUMINARIAS MHC 70W A 6 Mts</v>
          </cell>
          <cell r="E705">
            <v>145500</v>
          </cell>
        </row>
        <row r="706">
          <cell r="C706" t="str">
            <v>MANO DE OBRA SUMINISTRO E INSTALACION POSTE DOS LUMINARIAS MHC 70W Y 100W  A 8 Y 12 Mts</v>
          </cell>
          <cell r="E706">
            <v>145500</v>
          </cell>
        </row>
        <row r="707">
          <cell r="C707" t="str">
            <v xml:space="preserve">MANO DE OBRA SUMINISTRO E INSTALACION POSTE LUMINARIA C 100W A 12 Mts </v>
          </cell>
          <cell r="E707">
            <v>145500</v>
          </cell>
        </row>
        <row r="708">
          <cell r="C708" t="str">
            <v>MANO DE OBRA SUMINISTRO E INSTALACION POSTE LUMINARIA MHC 70W A 6 Mts</v>
          </cell>
          <cell r="E708">
            <v>145500</v>
          </cell>
        </row>
        <row r="709">
          <cell r="C709" t="str">
            <v>MANO DE OBRA SUMINISTRO E SALIDA LUMINARIA LED EN POSTE 5mts</v>
          </cell>
          <cell r="E709">
            <v>33950</v>
          </cell>
        </row>
        <row r="710">
          <cell r="C710" t="str">
            <v>MANO DE OBRA TABLERO MONOFASICO DE 12 CIRCUITOS TIPO TML</v>
          </cell>
          <cell r="E710">
            <v>32010</v>
          </cell>
        </row>
        <row r="711">
          <cell r="C711" t="str">
            <v>MANO DE OBRA TABLERO MONOFASICO DE 8 CIRCUITOS TIPO TML</v>
          </cell>
          <cell r="E711">
            <v>32010</v>
          </cell>
        </row>
        <row r="712">
          <cell r="C712" t="str">
            <v>MANO DE OBRA TABLERO TRIFASICO DE 18 CIRCUITOS CON PUERTA Y CERRADURA</v>
          </cell>
          <cell r="E712">
            <v>43650</v>
          </cell>
        </row>
        <row r="713">
          <cell r="C713" t="str">
            <v>MANO DE OBRA TERMINAL PREMOLDEADO TIPO EXTERIOR PARA CABLE 2/0 35 Kv</v>
          </cell>
          <cell r="E713">
            <v>436500</v>
          </cell>
        </row>
        <row r="714">
          <cell r="C714" t="str">
            <v>MANO DE OBRA TERMINAL PREMOLDEADO TIPO INTERIOR PARA CABLE 2/0 - 35 KV</v>
          </cell>
          <cell r="E714">
            <v>436500</v>
          </cell>
        </row>
        <row r="715">
          <cell r="C715" t="str">
            <v xml:space="preserve">MANO DE OBRA, HERRAMIENTAS Y MATERIALES COMPLEMENTARIOS PARA LA INSTALACION DE PELDAÑO PREFABRICADO </v>
          </cell>
          <cell r="E715">
            <v>48448.004907199997</v>
          </cell>
        </row>
        <row r="716">
          <cell r="C716" t="str">
            <v>MANOMETRO SECO 0-160 CONEXION 1/4</v>
          </cell>
          <cell r="E716">
            <v>17068</v>
          </cell>
        </row>
        <row r="717">
          <cell r="C717" t="str">
            <v>MANTENIMIENTO DE FACHADAS Construcleaner</v>
          </cell>
          <cell r="E717">
            <v>18768.335999999999</v>
          </cell>
        </row>
        <row r="718">
          <cell r="C718" t="str">
            <v xml:space="preserve">MANTO BIOLOGICO BIOTEX </v>
          </cell>
          <cell r="E718">
            <v>4245.6000000000004</v>
          </cell>
        </row>
        <row r="719">
          <cell r="C719" t="str">
            <v>MANTO IMPERMEABILIZANTE EDIL</v>
          </cell>
          <cell r="E719">
            <v>10669.146399999998</v>
          </cell>
        </row>
        <row r="720">
          <cell r="C720" t="str">
            <v>MANTO IMPERMEABILIZANTE P3</v>
          </cell>
          <cell r="E720">
            <v>190000</v>
          </cell>
        </row>
        <row r="721">
          <cell r="C721" t="str">
            <v>MANTO MORTER PLAS AL-300 TEXSA</v>
          </cell>
          <cell r="E721">
            <v>196700</v>
          </cell>
        </row>
        <row r="722">
          <cell r="C722" t="str">
            <v>MAQ Y EQUIP ACOMETIDA  EN  2#10 + 1#10T + 1#10TA THW (T. REG CAD)</v>
          </cell>
          <cell r="E722">
            <v>873</v>
          </cell>
        </row>
        <row r="723">
          <cell r="C723" t="str">
            <v>MAQ Y EQUIP ACOMETIDA  EN  3#6 + 1#6 + 1#10T THW (PCA EXTERIOR)</v>
          </cell>
          <cell r="E723">
            <v>1164</v>
          </cell>
        </row>
        <row r="724">
          <cell r="C724" t="str">
            <v>MAQ Y EQUIP ACOMETIDA  EN  3#8 + 1#4+ 1#10T+1#10TA THW (T. REG SEG 2)</v>
          </cell>
          <cell r="E724">
            <v>873</v>
          </cell>
        </row>
        <row r="725">
          <cell r="C725" t="str">
            <v>MAQ Y EQUIP ACOMETIDA  EN 2 ( 3#4/0 + 1#4/0 + 1#2T ) THW (PLANTA A TRANSFERENCIA)</v>
          </cell>
          <cell r="E725">
            <v>2328</v>
          </cell>
        </row>
        <row r="726">
          <cell r="C726" t="str">
            <v>MAQ Y EQUIP ACOMETIDA  EN 2 ( 3#4/0 + 1#4/0 + 1#2T ) THW (TRANSFORMADOR A TRANSFERENCIA)</v>
          </cell>
          <cell r="E726">
            <v>2328</v>
          </cell>
        </row>
        <row r="727">
          <cell r="C727" t="str">
            <v>MAQ Y EQUIP ACOMETIDA  EN 3#2 + 1#2 + 1#8T THW (COMUNAL 2)</v>
          </cell>
          <cell r="E727">
            <v>1164</v>
          </cell>
        </row>
        <row r="728">
          <cell r="C728" t="str">
            <v>MAQ Y EQUIP ACOMETIDA  EN 3#2 + 1#2 + 1#8T THW (T. COMUNAL 2 208V)</v>
          </cell>
          <cell r="E728">
            <v>1164</v>
          </cell>
        </row>
        <row r="729">
          <cell r="C729" t="str">
            <v>MAQ Y EQUIP ACOMETIDA  EN 3#2 + 1#2 + 1#8T THW (T. HIDRO 1)</v>
          </cell>
          <cell r="E729">
            <v>1164</v>
          </cell>
        </row>
        <row r="730">
          <cell r="C730" t="str">
            <v>MAQ Y EQUIP ACOMETIDA  EN 3#2 + 1#2 + 1#8T THW (T. HIDRO 2)</v>
          </cell>
          <cell r="E730">
            <v>1164</v>
          </cell>
        </row>
        <row r="731">
          <cell r="C731" t="str">
            <v>MAQ Y EQUIP ACOMETIDA  EN 3#2 + 1#2 + 1#8T THW (T. ILUM Y TOMAS RESTAURANTE)</v>
          </cell>
          <cell r="E731">
            <v>1164</v>
          </cell>
        </row>
        <row r="732">
          <cell r="C732" t="str">
            <v>MAQ Y EQUIP ACOMETIDA  EN 3#8 + 1#8 + 1#10T THW (CAD)</v>
          </cell>
          <cell r="E732">
            <v>873</v>
          </cell>
        </row>
        <row r="733">
          <cell r="C733" t="str">
            <v>MAQ Y EQUIP ACOMETIDA  EN 3#8 + 1#8 + 1#10T THW (T. ILUM Y TOMAS CAD)</v>
          </cell>
          <cell r="E733">
            <v>873</v>
          </cell>
        </row>
        <row r="734">
          <cell r="C734" t="str">
            <v>MAQ Y EQUIP ACOMETIDA EN 2 ( 4#6 ) THW</v>
          </cell>
          <cell r="E734">
            <v>2910</v>
          </cell>
        </row>
        <row r="735">
          <cell r="C735" t="str">
            <v>MAQ Y EQUIP ACOMETIDA EN 2#6 THW</v>
          </cell>
          <cell r="E735">
            <v>727.5</v>
          </cell>
        </row>
        <row r="736">
          <cell r="C736" t="str">
            <v>MAQ Y EQUIP ACOMETIDA EN 3#4 + 1#8T THW (BANCO DE CONDENSADORES)</v>
          </cell>
          <cell r="E736">
            <v>1164</v>
          </cell>
        </row>
        <row r="737">
          <cell r="C737" t="str">
            <v>MAQ Y EQUIP ACOMETIDA EN 3#6 + 1#2 + 1#8T + 1#8TA (T. REG SEG 1)</v>
          </cell>
          <cell r="E737">
            <v>1164</v>
          </cell>
        </row>
        <row r="738">
          <cell r="C738" t="str">
            <v>MAQ Y EQUIP ACOMETIDA EN 4 ( 4#6 ) THW</v>
          </cell>
          <cell r="E738">
            <v>5820</v>
          </cell>
        </row>
        <row r="739">
          <cell r="C739" t="str">
            <v>MAQ Y EQUIP ACOMETIDA EN 4#6 THW</v>
          </cell>
          <cell r="E739">
            <v>1455</v>
          </cell>
        </row>
        <row r="740">
          <cell r="C740" t="str">
            <v>MAQ Y EQUIP BANDEJA PORTACABLE TIPO MALLA 30 Cm</v>
          </cell>
          <cell r="E740">
            <v>2425</v>
          </cell>
        </row>
        <row r="741">
          <cell r="C741" t="str">
            <v>MAQ Y EQUIP BARRAJE EQUIPOTENCIAL S/E DE 1/8"x2</v>
          </cell>
          <cell r="E741">
            <v>14550</v>
          </cell>
        </row>
        <row r="742">
          <cell r="C742" t="str">
            <v>MAQ Y EQUIP CABLE 4/0 DESNUDO THW (EQUIPOTENCIALIZACION S/E)</v>
          </cell>
          <cell r="E742">
            <v>970</v>
          </cell>
        </row>
        <row r="743">
          <cell r="C743" t="str">
            <v>MAQ Y EQUIP CABLE EN 3#2/0 ALUMINIO 35KV ACSR</v>
          </cell>
          <cell r="E743">
            <v>970</v>
          </cell>
        </row>
        <row r="744">
          <cell r="C744" t="str">
            <v>MAQ Y EQUIP CABLE EN 3x1/0 Cu  XLPE 35KV (ETAPA 2-3)</v>
          </cell>
          <cell r="E744">
            <v>1455</v>
          </cell>
        </row>
        <row r="745">
          <cell r="C745" t="str">
            <v>MAQ Y EQUIP CABLE EN 3x1/0 Cu XLPE 35KV (ETAPA 4)</v>
          </cell>
          <cell r="E745">
            <v>1455</v>
          </cell>
        </row>
        <row r="746">
          <cell r="C746" t="str">
            <v>MAQ Y EQUIP CABLE EN 3x1/0 Cu XLPE 35KV (ETAPA 5 - 7)</v>
          </cell>
          <cell r="E746">
            <v>1455</v>
          </cell>
        </row>
        <row r="747">
          <cell r="C747" t="str">
            <v>MAQ Y EQUIP CABLE EN 3x2/0 Cu  XLPE 35KV (ETAPA 1)</v>
          </cell>
          <cell r="E747">
            <v>1940</v>
          </cell>
        </row>
        <row r="748">
          <cell r="C748" t="str">
            <v>MAQ Y EQUIP CABLE EN 3x4/0  Cu XLPE 35KV (INGRESO RED AL PARQUE INDUSTRIAL)</v>
          </cell>
          <cell r="E748">
            <v>2910</v>
          </cell>
        </row>
        <row r="749">
          <cell r="C749" t="str">
            <v>MAQ Y EQUIP DPS 35 KV 10 KA OXIDO METALICO</v>
          </cell>
          <cell r="E749">
            <v>24250</v>
          </cell>
        </row>
        <row r="750">
          <cell r="C750" t="str">
            <v>MAQ Y EQUIP DPS 35 KV 10 KA OXIDO METALICO</v>
          </cell>
          <cell r="E750">
            <v>24250</v>
          </cell>
        </row>
        <row r="751">
          <cell r="C751" t="str">
            <v>MAQ Y EQUIP EMPALME 3M 91 B1</v>
          </cell>
          <cell r="E751">
            <v>1455</v>
          </cell>
        </row>
        <row r="752">
          <cell r="C752" t="str">
            <v>MAQ Y EQUIP ESTRUCTURA MT LA-101</v>
          </cell>
          <cell r="E752">
            <v>48500</v>
          </cell>
        </row>
        <row r="753">
          <cell r="C753" t="str">
            <v>MAQ Y EQUIP ESTRUCTURA MT LA-117</v>
          </cell>
          <cell r="E753">
            <v>48500</v>
          </cell>
        </row>
        <row r="754">
          <cell r="C754" t="str">
            <v>MAQ Y EQUIP INSTALACION APLIQUE DE PARED TIPO WALLPACK METAL HALIDE CERAMICO 70W</v>
          </cell>
          <cell r="E754">
            <v>7760</v>
          </cell>
        </row>
        <row r="755">
          <cell r="C755" t="str">
            <v>MAQ Y EQUIP INSTALACION APLIQUE DE PARED TIPO WALLPACK METAL HALIDE CERAMICO 70W</v>
          </cell>
          <cell r="E755">
            <v>7760</v>
          </cell>
        </row>
        <row r="756">
          <cell r="C756" t="str">
            <v>MAQ Y EQUIP INTERCONEXION MT ENTRE CELDAS EN 3#2/0 CU XLPE 35KV</v>
          </cell>
          <cell r="E756">
            <v>1940</v>
          </cell>
        </row>
        <row r="757">
          <cell r="C757" t="str">
            <v>MAQ Y EQUIP INTERRUPTOR AUTOMATICO 1x20A TIPO ENCHUFABLE</v>
          </cell>
          <cell r="E757">
            <v>4850</v>
          </cell>
        </row>
        <row r="758">
          <cell r="C758" t="str">
            <v>MAQ Y EQUIP INTERRUPTOR AUTOMATICO 1x30A TIPO ENCHUFABLE</v>
          </cell>
          <cell r="E758">
            <v>4850</v>
          </cell>
        </row>
        <row r="759">
          <cell r="C759" t="str">
            <v>MAQ Y EQUIP PUESTA A TIERRA LUMINARIAS</v>
          </cell>
          <cell r="E759">
            <v>1940</v>
          </cell>
        </row>
        <row r="760">
          <cell r="C760" t="str">
            <v>MAQ Y EQUIP SALIDA APLIQUE DE PARED TIPO WALLPACK METAL HALIDE CERAMICO 1x70W (No Incluye Luminaria)</v>
          </cell>
          <cell r="E760">
            <v>2910</v>
          </cell>
        </row>
        <row r="761">
          <cell r="C761" t="str">
            <v>MAQ Y EQUIP SALIDA APLIQUE DE PARED TIPO WALLPACK METAL HALIDE CERAMICO 1x70W A 7mts (No Incluye Luminaria)</v>
          </cell>
          <cell r="E761">
            <v>2910</v>
          </cell>
        </row>
        <row r="762">
          <cell r="C762" t="str">
            <v>MAQ Y EQUIP SALIDA LUMINARIA METAL HALIDA CERAMICO POSTE 6m,</v>
          </cell>
          <cell r="E762">
            <v>2910</v>
          </cell>
        </row>
        <row r="763">
          <cell r="C763" t="str">
            <v>MAQ Y EQUIP SALIDA LUMINARIA METAL HALIDE CERAMICO 100W A 12mts (No Incluye Luminaria)</v>
          </cell>
          <cell r="E763">
            <v>2910</v>
          </cell>
        </row>
        <row r="764">
          <cell r="C764" t="str">
            <v>MAQ Y EQUIP SALIDA POSTE EXTERIOR 6m, DOS LUMINARIAS METAL HALIDE CERAMICO 70W (No Incluye Luminaria)</v>
          </cell>
          <cell r="E764">
            <v>2910</v>
          </cell>
        </row>
        <row r="765">
          <cell r="C765" t="str">
            <v>MAQ Y EQUIP SALIDA POSTE EXTERIOR DOS LUMINARIAS METAL HALIDE CERAMICO 70W Y 100W A 8 Y 12 mts (No Incluye Luminaria)</v>
          </cell>
          <cell r="E765">
            <v>2910</v>
          </cell>
        </row>
        <row r="766">
          <cell r="C766" t="str">
            <v>MAQ Y EQUIP SALIDA TOMA REGULADA UPS EN 4#12 ENCAUCHETADO - 1/2" PVC</v>
          </cell>
          <cell r="E766">
            <v>2910</v>
          </cell>
        </row>
        <row r="767">
          <cell r="C767" t="str">
            <v>MAQ Y EQUIP SALIDA TOMA REGULADA UPS EN 4#12 ENCAUCHETADO - 1/2" PVC</v>
          </cell>
          <cell r="E767">
            <v>2910</v>
          </cell>
        </row>
        <row r="768">
          <cell r="C768" t="str">
            <v>MAQ Y EQUIP SALIDA TOMACORRIENTE CON POLO A TIERRA Y FALLA A TIERRA PARA PROTECCION PERSONAL (GFCI)</v>
          </cell>
          <cell r="E768">
            <v>2910</v>
          </cell>
        </row>
        <row r="769">
          <cell r="C769" t="str">
            <v>MAQ Y EQUIP SALIDA TOMAS NORMALES EN 3#12 ENCAUCHETADO - 1/2" PVC</v>
          </cell>
          <cell r="E769">
            <v>2910</v>
          </cell>
        </row>
        <row r="770">
          <cell r="C770" t="str">
            <v>MAQ Y EQUIP SALIDA TOMAS NORMALES EN 3#12 ENCAUCHETADO - 1/2" PVC</v>
          </cell>
          <cell r="E770">
            <v>2910</v>
          </cell>
        </row>
        <row r="771">
          <cell r="C771" t="str">
            <v>MAQ Y EQUIP SUMINISTRO E INSTALACION POSTE DOS LUMINARIAS MHC 70W A 6 Mts</v>
          </cell>
          <cell r="E771">
            <v>77600</v>
          </cell>
        </row>
        <row r="772">
          <cell r="C772" t="str">
            <v>MAQ Y EQUIP SUMINISTRO E INSTALACION POSTE DOS LUMINARIAS MHC 70W Y 100W  A 8 Y 12 Mts</v>
          </cell>
          <cell r="E772">
            <v>77600</v>
          </cell>
        </row>
        <row r="773">
          <cell r="C773" t="str">
            <v>MAQ Y EQUIP SUMINISTRO E INSTALACION POSTE LUMINARIA LED 5mts</v>
          </cell>
          <cell r="E773">
            <v>77600</v>
          </cell>
        </row>
        <row r="774">
          <cell r="C774" t="str">
            <v xml:space="preserve">MAQ Y EQUIP SUMINISTRO E INSTALACION POSTE LUMINARIA MHC 100W A 12 Mts </v>
          </cell>
          <cell r="E774">
            <v>77600</v>
          </cell>
        </row>
        <row r="775">
          <cell r="C775" t="str">
            <v>MAQ Y EQUIP SUMINISTRO E INSTALACION POSTE LUMINARIA MHC 70W A 6 Mts</v>
          </cell>
          <cell r="E775">
            <v>77600</v>
          </cell>
        </row>
        <row r="776">
          <cell r="C776" t="str">
            <v>MAQ Y EQUIP SUMINISTRO E SALIDA LUMINARIA LED EN POSTE 5mts</v>
          </cell>
          <cell r="E776">
            <v>2910</v>
          </cell>
        </row>
        <row r="777">
          <cell r="C777" t="str">
            <v>MAQ Y EQUIP TABLERO MONOFASICO DE 12 CIRCUITOS TIPO TML</v>
          </cell>
          <cell r="E777">
            <v>9700</v>
          </cell>
        </row>
        <row r="778">
          <cell r="C778" t="str">
            <v>MAQ Y EQUIP TABLERO MONOFASICO DE 8 CIRCUITOS TIPO TML</v>
          </cell>
          <cell r="E778">
            <v>9700</v>
          </cell>
        </row>
        <row r="779">
          <cell r="C779" t="str">
            <v>MAQ Y EQUIP TABLERO TRIFASICO DE 18 CIRCUITOS CON PUERTA Y CERRADURA</v>
          </cell>
          <cell r="E779">
            <v>24250</v>
          </cell>
        </row>
        <row r="780">
          <cell r="C780" t="str">
            <v>MAQ Y EQUIP TERMINAL PREMOLDEADO TIPO EXTERIOR PARA CABLE 2/0 35 Kv</v>
          </cell>
          <cell r="E780">
            <v>24250</v>
          </cell>
        </row>
        <row r="781">
          <cell r="C781" t="str">
            <v>MAQ Y EQUIP TERMINAL PREMOLDEADO TIPO INTERIOR PARA CABLE 2/0 - 35 KV</v>
          </cell>
          <cell r="E781">
            <v>24250</v>
          </cell>
        </row>
        <row r="782">
          <cell r="C782" t="str">
            <v>MAQ Y EQUIPO PUESTA A TIERRA CAMARAS EN POSTES</v>
          </cell>
          <cell r="E782">
            <v>1940</v>
          </cell>
        </row>
        <row r="783">
          <cell r="C783" t="str">
            <v>MAQ Y EQUIPO RED SUBTERRANEA EN 2 ( 2#2 + 1#10T + 1#10TA ) THW COBRE</v>
          </cell>
          <cell r="E783">
            <v>2328</v>
          </cell>
        </row>
        <row r="784">
          <cell r="C784" t="str">
            <v>MAQ Y EQUIPO RED SUBTERRANEA EN 2#2 + 1#10T + 1#10TA THW COBRE</v>
          </cell>
          <cell r="E784">
            <v>1164</v>
          </cell>
        </row>
        <row r="785">
          <cell r="C785" t="str">
            <v>MAQ Y EQUIPO RED SUBTERRANEA EN 3 ( 2#2 + 1#10T + 1#10TA ) THW COBRE</v>
          </cell>
          <cell r="E785">
            <v>3492</v>
          </cell>
        </row>
        <row r="786">
          <cell r="C786" t="str">
            <v>MAQ Y EQUIPO RED SUBTERRANEA EN 5 ( 2#2 + 1#10T + 1#10TA ) THW COBRE</v>
          </cell>
          <cell r="E786">
            <v>5820</v>
          </cell>
        </row>
        <row r="787">
          <cell r="C787" t="str">
            <v>MAQ Y EQUIPO RED SUBTERRANEA EN 7 ( 2#2 + 1#10T + 1#10TA ) THW COBRE</v>
          </cell>
          <cell r="E787">
            <v>8148</v>
          </cell>
        </row>
        <row r="788">
          <cell r="C788" t="str">
            <v>MARCO EN ALUMINIO PUERTA ENTAMBORADA EN TRIPLEX 1.00x2.00M</v>
          </cell>
          <cell r="E788">
            <v>33534</v>
          </cell>
        </row>
        <row r="789">
          <cell r="C789" t="str">
            <v xml:space="preserve">MARCO REJILLA SUMIDERO LATERAL 100 X 65 </v>
          </cell>
          <cell r="E789">
            <v>47455.6</v>
          </cell>
        </row>
        <row r="790">
          <cell r="C790" t="str">
            <v>MARCO Y TAPA CAJA INSPECCION 0.60X0.60 EAAB</v>
          </cell>
          <cell r="E790">
            <v>72750</v>
          </cell>
        </row>
        <row r="791">
          <cell r="C791" t="str">
            <v>MARCO Y TAPA CAJA INSPECCION 0.70X0.70 EAAB</v>
          </cell>
          <cell r="E791">
            <v>86500</v>
          </cell>
        </row>
        <row r="792">
          <cell r="C792" t="str">
            <v>MARCO Y TAPA CAJA INSPECCION 0.70X0.80 EAAB</v>
          </cell>
          <cell r="E792">
            <v>92250</v>
          </cell>
        </row>
        <row r="793">
          <cell r="C793" t="str">
            <v>MARCO Y TAPA CAJA INSPECCION 0.80X0.80 EAAB</v>
          </cell>
          <cell r="E793">
            <v>95060</v>
          </cell>
        </row>
        <row r="794">
          <cell r="C794" t="str">
            <v>MARCO Y TAPA CAJA INSPECCION 1.00X1.00 EAAB</v>
          </cell>
          <cell r="E794">
            <v>108640</v>
          </cell>
        </row>
        <row r="795">
          <cell r="C795" t="str">
            <v>MARCO Y TAPA CAJA INSPECCION 1.20X1.20 EAAB</v>
          </cell>
          <cell r="E795">
            <v>203700</v>
          </cell>
        </row>
        <row r="796">
          <cell r="C796" t="str">
            <v>MARCO Y TAPA CAJA INSPECCION 2.00X2.00 EAAB</v>
          </cell>
          <cell r="E796">
            <v>291000</v>
          </cell>
        </row>
        <row r="797">
          <cell r="C797" t="str">
            <v xml:space="preserve">MARCO Y TAPA CAJA INSPECCION AP / BT CODENSA CS274 </v>
          </cell>
          <cell r="E797">
            <v>79500</v>
          </cell>
        </row>
        <row r="798">
          <cell r="C798" t="str">
            <v xml:space="preserve">MARCO Y TAPA CAJA INSPECCION SENCILL CODENSA CS275 </v>
          </cell>
          <cell r="E798">
            <v>125000</v>
          </cell>
        </row>
        <row r="799">
          <cell r="C799" t="str">
            <v xml:space="preserve">MARCO Y TAPA CAJA PASO SENCILLA ANDEN ETB </v>
          </cell>
          <cell r="E799">
            <v>178640</v>
          </cell>
        </row>
        <row r="800">
          <cell r="C800" t="str">
            <v xml:space="preserve">MARCO Y TAPA CAJA PASO SENCILLA EN CALZADA ETB </v>
          </cell>
          <cell r="E800">
            <v>139200</v>
          </cell>
        </row>
        <row r="801">
          <cell r="C801" t="str">
            <v xml:space="preserve">MARCO Y TAPA CAMARA F1 TELECOM CT-043 (F) </v>
          </cell>
          <cell r="E801">
            <v>174000</v>
          </cell>
        </row>
        <row r="802">
          <cell r="C802" t="str">
            <v xml:space="preserve">MARCO Y TAPA CAMARA F1 TELECOM CT-043 (SF) </v>
          </cell>
          <cell r="E802">
            <v>174000</v>
          </cell>
        </row>
        <row r="803">
          <cell r="C803" t="str">
            <v xml:space="preserve">MARCO Y TAPA CAMARA F2 TELECOM CT-053 (F) </v>
          </cell>
          <cell r="E803">
            <v>92800</v>
          </cell>
        </row>
        <row r="804">
          <cell r="C804" t="str">
            <v xml:space="preserve">MARCO Y TAPA CAMARA F2 TELECOM CT-053 (SF) </v>
          </cell>
          <cell r="E804">
            <v>92800</v>
          </cell>
        </row>
        <row r="805">
          <cell r="C805" t="str">
            <v xml:space="preserve">MARCO Y TAPA CIRCULAR CAJA VEHICULAR CODENSA CS280 </v>
          </cell>
          <cell r="E805">
            <v>81200</v>
          </cell>
        </row>
        <row r="806">
          <cell r="C806" t="str">
            <v xml:space="preserve">MARCO Y TAPA PARA SUMIDERO 0.52 X 0.90 EAAB NP-023 </v>
          </cell>
          <cell r="E806">
            <v>255200</v>
          </cell>
        </row>
        <row r="807">
          <cell r="C807" t="str">
            <v xml:space="preserve">MARCO Y TAPAS CAJA INSPECCION DOBLE CODENSA CS276 </v>
          </cell>
          <cell r="E807">
            <v>135500</v>
          </cell>
        </row>
        <row r="808">
          <cell r="C808" t="str">
            <v xml:space="preserve">MARCO Y TAPAS CAJA PASO DOBLE ANDEN ETB </v>
          </cell>
          <cell r="E808">
            <v>255200</v>
          </cell>
        </row>
        <row r="809">
          <cell r="C809" t="str">
            <v xml:space="preserve">MARCO Y TAPAS CAJA PASO DOBLE EN CALZADA ETB </v>
          </cell>
          <cell r="E809">
            <v>255200</v>
          </cell>
        </row>
        <row r="810">
          <cell r="C810" t="str">
            <v xml:space="preserve">MARCO Y TAPAS CAMARA DOBLE F1 TELECOM CT-044 (F) </v>
          </cell>
          <cell r="E810">
            <v>174000</v>
          </cell>
        </row>
        <row r="811">
          <cell r="C811" t="str">
            <v xml:space="preserve">MARCO Y TAPAS CAMARA DOBLE F1 TELECOM CT-044 (SF) </v>
          </cell>
          <cell r="E811">
            <v>174000</v>
          </cell>
        </row>
        <row r="812">
          <cell r="C812" t="str">
            <v>MARMOLINA BLANCA 35 KG</v>
          </cell>
          <cell r="E812">
            <v>8950</v>
          </cell>
        </row>
        <row r="813">
          <cell r="C813" t="str">
            <v xml:space="preserve">MASILLA ETERCOART HR </v>
          </cell>
          <cell r="E813">
            <v>17400</v>
          </cell>
        </row>
        <row r="814">
          <cell r="C814" t="str">
            <v>MEDIDOR DE 1/2"</v>
          </cell>
          <cell r="E814">
            <v>92600</v>
          </cell>
        </row>
        <row r="815">
          <cell r="C815" t="str">
            <v>MEDIDOR DE 3/4"</v>
          </cell>
          <cell r="E815">
            <v>170000</v>
          </cell>
        </row>
        <row r="816">
          <cell r="C816" t="str">
            <v>MEDIDOR TOTALIZADOR VOLUMETRICO 1 1/2"</v>
          </cell>
          <cell r="E816">
            <v>680000</v>
          </cell>
        </row>
        <row r="817">
          <cell r="C817" t="str">
            <v>MEDIDOR TOTALIZADOR VOLUMETRICO 1"</v>
          </cell>
          <cell r="E817">
            <v>800000</v>
          </cell>
        </row>
        <row r="818">
          <cell r="C818" t="str">
            <v>MEDIDOR TOTALIZADOR VOLUMETRICO 2"</v>
          </cell>
          <cell r="E818">
            <v>1000000</v>
          </cell>
        </row>
        <row r="819">
          <cell r="C819" t="str">
            <v>MEDIDOR TOTALIZADOR VOLUMETRICO 3"</v>
          </cell>
          <cell r="E819">
            <v>1200000</v>
          </cell>
        </row>
        <row r="820">
          <cell r="C820" t="str">
            <v>MEDIDOR TOTALIZADOR VOLUMETRICO 4"</v>
          </cell>
          <cell r="E820">
            <v>1500000</v>
          </cell>
        </row>
        <row r="821">
          <cell r="C821" t="str">
            <v>MEDIDOR TOTALIZADOR VOLUMETRICO 8"</v>
          </cell>
          <cell r="E821">
            <v>3100000</v>
          </cell>
        </row>
        <row r="822">
          <cell r="C822" t="str">
            <v>MEDIDOR TRIFASICO</v>
          </cell>
          <cell r="E822">
            <v>292000</v>
          </cell>
        </row>
        <row r="823">
          <cell r="C823" t="str">
            <v>MEDIO BLOQUE CATALAN TIPO SPLIT COLOR BLANCO (15x10x15)</v>
          </cell>
          <cell r="E823">
            <v>835</v>
          </cell>
        </row>
        <row r="824">
          <cell r="C824" t="str">
            <v>MEDIO BLOQUE CATALAN TIPO SPLIT COLOR CHOCOLATE  (15x10x15)</v>
          </cell>
          <cell r="E824">
            <v>711</v>
          </cell>
        </row>
        <row r="825">
          <cell r="C825" t="str">
            <v>MEDIO BLOQUE CATALAN TIPO SPLIT COLOR OCRE (15x10x15)</v>
          </cell>
          <cell r="E825">
            <v>780</v>
          </cell>
        </row>
        <row r="826">
          <cell r="C826" t="str">
            <v>MEDIO BLOQUE CATALAN TIPO SPLIT COLOR ROJO (15x10x15)</v>
          </cell>
          <cell r="E826">
            <v>736</v>
          </cell>
        </row>
        <row r="827">
          <cell r="C827" t="str">
            <v>Mesones en granito corriente</v>
          </cell>
          <cell r="E827">
            <v>350000</v>
          </cell>
        </row>
        <row r="828">
          <cell r="C828" t="str">
            <v>Mesones en granito pulido corriente</v>
          </cell>
          <cell r="E828">
            <v>78764</v>
          </cell>
        </row>
        <row r="829">
          <cell r="C829" t="str">
            <v>METALDECK 2`` CALIBRE 22 0.75*940*3.1 METROS</v>
          </cell>
          <cell r="E829">
            <v>80978</v>
          </cell>
        </row>
        <row r="830">
          <cell r="C830" t="str">
            <v xml:space="preserve">MEZCLA ASF. EN CALIENTE T. DENSO MD10 ASF. CONV </v>
          </cell>
          <cell r="E830">
            <v>363080</v>
          </cell>
        </row>
        <row r="831">
          <cell r="C831" t="str">
            <v xml:space="preserve">MEZCLA ASF. EN CALIENTE T. DENSO MD12 ASF. CONV </v>
          </cell>
          <cell r="E831">
            <v>315986.32</v>
          </cell>
        </row>
        <row r="832">
          <cell r="C832" t="str">
            <v xml:space="preserve">MEZCLA ASF. EN CALIENTE T. DENSO MD20 ASF. CONV </v>
          </cell>
          <cell r="E832">
            <v>284357.76000000001</v>
          </cell>
        </row>
        <row r="833">
          <cell r="C833" t="str">
            <v xml:space="preserve">MEZCLA DENSA EN CALIENTE MDC-1 (Asf 80-100 INV-02) </v>
          </cell>
          <cell r="E833">
            <v>290000</v>
          </cell>
        </row>
        <row r="834">
          <cell r="C834" t="str">
            <v xml:space="preserve">MEZCLA DENSA EN CALIENTE MDC-2 (Asf 80-100 INV-02) </v>
          </cell>
          <cell r="E834">
            <v>310000</v>
          </cell>
        </row>
        <row r="835">
          <cell r="C835" t="str">
            <v xml:space="preserve">MEZCLA DENSA EN CALIENTE MDC-2 (Asf 80-100 INV-02) </v>
          </cell>
          <cell r="E835">
            <v>294324.47999999998</v>
          </cell>
        </row>
        <row r="836">
          <cell r="C836" t="str">
            <v xml:space="preserve">MEZCLA DENSA EN CALIENTE MDC-3 (Asf 80-100 INV-02) </v>
          </cell>
          <cell r="E836">
            <v>450000</v>
          </cell>
        </row>
        <row r="837">
          <cell r="C837" t="str">
            <v xml:space="preserve">MEZCLA MDC-1 MODIFICADA CON POLIMER (PM-II INV-02) </v>
          </cell>
          <cell r="E837">
            <v>346398</v>
          </cell>
        </row>
        <row r="838">
          <cell r="C838" t="str">
            <v xml:space="preserve">MEZCLA MDC-2 MODIFICADA CON POLIMER (PM-II INV-02) </v>
          </cell>
          <cell r="E838">
            <v>355916</v>
          </cell>
        </row>
        <row r="839">
          <cell r="C839" t="str">
            <v xml:space="preserve">MEZCLA MDC-3 MODIFICADA CON POLIMER (PM-II INV-02) </v>
          </cell>
          <cell r="E839">
            <v>378717</v>
          </cell>
        </row>
        <row r="840">
          <cell r="C840" t="str">
            <v>MIXTO DE RÍO</v>
          </cell>
          <cell r="E840">
            <v>76113.399999999994</v>
          </cell>
        </row>
        <row r="841">
          <cell r="C841" t="str">
            <v>MONTACARGA</v>
          </cell>
          <cell r="E841">
            <v>60000</v>
          </cell>
        </row>
        <row r="842">
          <cell r="C842" t="str">
            <v>MORTERO 1:3 ARENA LAVADA DE PEÑA</v>
          </cell>
          <cell r="E842">
            <v>436315</v>
          </cell>
        </row>
        <row r="843">
          <cell r="C843" t="str">
            <v>MORTERO 1:3 IMPERMEABILIZADO ARENA LAVADA DE PEÑA</v>
          </cell>
          <cell r="E843">
            <v>636395</v>
          </cell>
        </row>
        <row r="844">
          <cell r="C844" t="str">
            <v>MORTERO 1:6</v>
          </cell>
          <cell r="E844">
            <v>186462.46472874997</v>
          </cell>
        </row>
        <row r="845">
          <cell r="C845" t="str">
            <v>MORTERO DE PEGA 1:4</v>
          </cell>
          <cell r="E845">
            <v>233400</v>
          </cell>
        </row>
        <row r="846">
          <cell r="C846" t="str">
            <v xml:space="preserve">MORTERO EPOXICO PARA ANCLAJE </v>
          </cell>
          <cell r="E846">
            <v>22968</v>
          </cell>
        </row>
        <row r="847">
          <cell r="C847" t="str">
            <v>MOTONIVELADORA</v>
          </cell>
          <cell r="E847">
            <v>68900</v>
          </cell>
        </row>
        <row r="848">
          <cell r="C848" t="str">
            <v>MOVILIZACIÓN DE EQUIPOS</v>
          </cell>
          <cell r="E848">
            <v>6066748.8000000007</v>
          </cell>
        </row>
        <row r="849">
          <cell r="C849" t="str">
            <v>MUEBLE PARA LAVAMANOS NOCTIS 60 WENGUE</v>
          </cell>
          <cell r="E849">
            <v>258672.3</v>
          </cell>
        </row>
        <row r="850">
          <cell r="C850" t="str">
            <v>Nomenclatura apartamento</v>
          </cell>
          <cell r="E850">
            <v>0</v>
          </cell>
        </row>
        <row r="851">
          <cell r="C851" t="str">
            <v>Nomenclatura conjunto</v>
          </cell>
          <cell r="E851">
            <v>0</v>
          </cell>
        </row>
        <row r="852">
          <cell r="C852" t="str">
            <v>Nomenclatura cuarto de basuras</v>
          </cell>
          <cell r="E852">
            <v>0</v>
          </cell>
        </row>
        <row r="853">
          <cell r="C853" t="str">
            <v>Nomenclatura edificio</v>
          </cell>
          <cell r="E853">
            <v>0</v>
          </cell>
        </row>
        <row r="854">
          <cell r="C854" t="str">
            <v xml:space="preserve">OMEGA GALVANIZADA 5/16`*3/4` 0.43 C-26 2.44M </v>
          </cell>
          <cell r="E854">
            <v>2545</v>
          </cell>
        </row>
        <row r="855">
          <cell r="C855" t="str">
            <v>ORINAL INFANTIL INSTITUCIONAL</v>
          </cell>
          <cell r="E855">
            <v>182345</v>
          </cell>
        </row>
        <row r="856">
          <cell r="C856" t="str">
            <v>ORINAL MEDIANO BLANCO PRIMERA</v>
          </cell>
          <cell r="E856">
            <v>111713</v>
          </cell>
        </row>
        <row r="857">
          <cell r="C857" t="str">
            <v>ORINAL MEDIANO PARA FLUXOMETRO BLANCO</v>
          </cell>
          <cell r="E857">
            <v>119221</v>
          </cell>
        </row>
        <row r="858">
          <cell r="C858" t="str">
            <v>ORINAL TERRA SIFON INCLUIDO</v>
          </cell>
          <cell r="E858">
            <v>236223</v>
          </cell>
        </row>
        <row r="859">
          <cell r="C859" t="str">
            <v>PANEL DE CUBIERTA SANDWICH DELFOS PUR E=50MM ANCHO 1,10M</v>
          </cell>
          <cell r="E859">
            <v>119460.74400000001</v>
          </cell>
        </row>
        <row r="860">
          <cell r="C860" t="str">
            <v>PANEL METÁLICO PARA CUBIERTA TECHMET DE METECNO, INYECTADO CON LINEA CONTINUA EN POLIURETANO EXPANDIDO DE ALTA DENSIDAD, CARA EXTERNA EN LAMINA DE ACERO GALVANIZADO PREPINTADO Y CARA INTERNA EN PAPEL VINIL, CAL 26, ANCHO UTIL DE 1.00M Y ESPESOR DE 30MM</v>
          </cell>
          <cell r="E860">
            <v>44020</v>
          </cell>
        </row>
        <row r="861">
          <cell r="C861" t="str">
            <v>PANEL METALICO PARA CUBIERTAS INYECTADO EN LINEA CONTINUA CON POLIURETANO EXPANDIDO DE ALTA DENSIDAD, CARA EXTERNA E INTERNA EN LAMINA DE ACERO GALVANIZADO PREPINTADO.</v>
          </cell>
          <cell r="E861">
            <v>266000</v>
          </cell>
        </row>
        <row r="862">
          <cell r="C862" t="str">
            <v>PANEL METÁLICO PARA FACHADA MONOWALL DE METECNO, INYECTADO CON LINEA CONTINUA EN POLIURETANO EXPANDIDO DE ALTA DENSIDAD, CARA EXTERNA E INTERNA EN LAMINA DE ACERO GALVANIZADO PREPINTADO CAL 28, ANCHO UTIL DE 1.00M Y ESPESOR DE 30MM</v>
          </cell>
          <cell r="E862">
            <v>54600</v>
          </cell>
        </row>
        <row r="863">
          <cell r="C863" t="str">
            <v>PAPELERA METALICA EN ACERO INOXIDABLE 340  CORONA</v>
          </cell>
          <cell r="E863">
            <v>299900</v>
          </cell>
        </row>
        <row r="864">
          <cell r="C864" t="str">
            <v xml:space="preserve">PARADERO EN ACERO INOXIDABLE M10 (INSTALADO) </v>
          </cell>
          <cell r="E864">
            <v>9048000</v>
          </cell>
        </row>
        <row r="865">
          <cell r="C865" t="str">
            <v>PARAL TELESCÓPICO</v>
          </cell>
          <cell r="E865">
            <v>308.9655172413793</v>
          </cell>
        </row>
        <row r="866">
          <cell r="C866" t="str">
            <v>PARAL TELESCÓPICO 2-4</v>
          </cell>
          <cell r="E866">
            <v>150</v>
          </cell>
        </row>
        <row r="867">
          <cell r="C867" t="str">
            <v>PARALES CORTOS</v>
          </cell>
          <cell r="E867">
            <v>4524</v>
          </cell>
        </row>
        <row r="868">
          <cell r="C868" t="str">
            <v>PARED EGEO CONSTRUCTOR BLANCO 20.5*30.5 CAJA 2MTS</v>
          </cell>
          <cell r="E868">
            <v>34127</v>
          </cell>
        </row>
        <row r="869">
          <cell r="C869" t="str">
            <v>PARED MIRAFLORES AMARILLO, VERDE O NARANJA CORONA 25X35 X CAJA 2M2</v>
          </cell>
          <cell r="E869">
            <v>41008</v>
          </cell>
        </row>
        <row r="870">
          <cell r="C870" t="str">
            <v>PARQUE INFANTIL EN MADERA (incluye escalera, caseta 2 culumpios, techo, red escaladora, rodadero sencillo)</v>
          </cell>
          <cell r="E870">
            <v>1777815.9999999998</v>
          </cell>
        </row>
        <row r="871">
          <cell r="C871" t="str">
            <v>PASADOR SUECO SATINADO 2" (5cm) STEELOCK</v>
          </cell>
          <cell r="E871">
            <v>2500</v>
          </cell>
        </row>
        <row r="872">
          <cell r="C872" t="str">
            <v>PASOS EN ACERO</v>
          </cell>
          <cell r="E872">
            <v>10185</v>
          </cell>
        </row>
        <row r="873">
          <cell r="C873" t="str">
            <v>PEFIL CANAL BASE 9   X 2,44M   CAL. 26</v>
          </cell>
          <cell r="E873">
            <v>4279</v>
          </cell>
        </row>
        <row r="874">
          <cell r="C874" t="str">
            <v>PEFIL PARAL BASE 9   X 2,44M   CAL. 26</v>
          </cell>
          <cell r="E874">
            <v>5255</v>
          </cell>
        </row>
        <row r="875">
          <cell r="C875" t="str">
            <v>PEGACOR INTERIOR BLANCO 10 KG</v>
          </cell>
          <cell r="E875">
            <v>13543</v>
          </cell>
        </row>
        <row r="876">
          <cell r="C876" t="str">
            <v xml:space="preserve">PEGANTE EPOXICO </v>
          </cell>
          <cell r="E876">
            <v>23200</v>
          </cell>
        </row>
        <row r="877">
          <cell r="C877" t="str">
            <v>PEGANTE PL-285 X 1 GALON</v>
          </cell>
          <cell r="E877">
            <v>52400</v>
          </cell>
        </row>
        <row r="878">
          <cell r="C878" t="str">
            <v>PELDAÑO PREFABRICADO ACABADO GRANITO GRIS ANTIDESLIZANTE. DIMENSIONES 1,00 X 0,30 X 0,06M</v>
          </cell>
          <cell r="E878">
            <v>168738.3450911642</v>
          </cell>
        </row>
        <row r="879">
          <cell r="C879" t="str">
            <v>PERCHA DOBLE CROMADA. IMPORTADO A Y A.</v>
          </cell>
          <cell r="E879">
            <v>15079.999999999998</v>
          </cell>
        </row>
        <row r="880">
          <cell r="C880" t="str">
            <v>PERFIL ALUMINIO S-343 X 6MTS</v>
          </cell>
          <cell r="E880">
            <v>21876</v>
          </cell>
        </row>
        <row r="881">
          <cell r="C881" t="str">
            <v xml:space="preserve">PERFIL BASE CON ADAPTADOR </v>
          </cell>
          <cell r="E881">
            <v>68800</v>
          </cell>
        </row>
        <row r="882">
          <cell r="C882" t="str">
            <v>PERFIL MARCO PUERTA COMUN EN COLD ROLLED CAL 18x6.00</v>
          </cell>
          <cell r="E882">
            <v>5026</v>
          </cell>
        </row>
        <row r="883">
          <cell r="C883" t="str">
            <v>PERFIL METALICO EN C GALVANIZADO  6x2 CAL 14"</v>
          </cell>
          <cell r="E883">
            <v>3000</v>
          </cell>
        </row>
        <row r="884">
          <cell r="C884" t="str">
            <v xml:space="preserve">PERFIL METALICO ESTRUCTURAL1 1/2"CRUDO  CON ADAPTADOR 6ML </v>
          </cell>
          <cell r="E884">
            <v>8700</v>
          </cell>
        </row>
        <row r="885">
          <cell r="C885" t="str">
            <v>PERFIL METALICO PERLIN EN C NEGRO 3"1-1/2" CAL 18</v>
          </cell>
          <cell r="E885">
            <v>6900</v>
          </cell>
        </row>
        <row r="886">
          <cell r="C886" t="str">
            <v>PERFIL OMEGA BASE Y TAPA EN ALUMINIO</v>
          </cell>
          <cell r="E886">
            <v>17700</v>
          </cell>
        </row>
        <row r="887">
          <cell r="C887" t="str">
            <v>PERFILES METALICOS G50</v>
          </cell>
          <cell r="E887">
            <v>3500</v>
          </cell>
        </row>
        <row r="888">
          <cell r="C888" t="str">
            <v>PERFORACIÓN DE 5/8</v>
          </cell>
          <cell r="E888">
            <v>502.10526315789474</v>
          </cell>
        </row>
        <row r="889">
          <cell r="C889" t="str">
            <v>PIEDRA MEDIA ZONGA</v>
          </cell>
          <cell r="E889">
            <v>29000</v>
          </cell>
        </row>
        <row r="890">
          <cell r="C890" t="str">
            <v xml:space="preserve">PIEZA REMATE A105 - RAMPA A (800x400x275mm) </v>
          </cell>
          <cell r="E890">
            <v>51654.8</v>
          </cell>
        </row>
        <row r="891">
          <cell r="C891" t="str">
            <v>PINTURA BASE AGUA USO EXTERIOR Koraza</v>
          </cell>
          <cell r="E891">
            <v>54544.359999999993</v>
          </cell>
        </row>
        <row r="892">
          <cell r="C892" t="str">
            <v>PINTURA BASE AGUA USO INTERIOR Viniltex</v>
          </cell>
          <cell r="E892">
            <v>45743.439999999995</v>
          </cell>
        </row>
        <row r="893">
          <cell r="C893" t="str">
            <v>PINTURA BITUMINOSA DE ALUMINIO ALUTAX</v>
          </cell>
          <cell r="E893">
            <v>48915.819599999995</v>
          </cell>
        </row>
        <row r="894">
          <cell r="C894" t="str">
            <v xml:space="preserve">PINTURA BLANCA EPOXICA TIPO 1 POLIAMIDA </v>
          </cell>
          <cell r="E894">
            <v>89900</v>
          </cell>
        </row>
        <row r="895">
          <cell r="C895" t="str">
            <v>PINTURA EPOXICA BLANCO 113580 GALON PINTUCO</v>
          </cell>
          <cell r="E895">
            <v>61166</v>
          </cell>
        </row>
        <row r="896">
          <cell r="C896" t="str">
            <v>PINTURA ESMALTE Acualux</v>
          </cell>
          <cell r="E896">
            <v>54910.92</v>
          </cell>
        </row>
        <row r="897">
          <cell r="C897" t="str">
            <v xml:space="preserve">PINTURA TERMOPLASTICA (Sum y Aplic. con Microesf.) </v>
          </cell>
          <cell r="E897">
            <v>45360</v>
          </cell>
        </row>
        <row r="898">
          <cell r="C898" t="str">
            <v xml:space="preserve">PINTURA TRAFICO AMARILLA ACRILICA </v>
          </cell>
          <cell r="E898">
            <v>68900</v>
          </cell>
        </row>
        <row r="899">
          <cell r="C899" t="str">
            <v xml:space="preserve">PINTURA TRAFICO BLANCA ACRILICA </v>
          </cell>
          <cell r="E899">
            <v>68900</v>
          </cell>
        </row>
        <row r="900">
          <cell r="C900" t="str">
            <v xml:space="preserve">PINTURA VINILTEX BLANCO CANECA </v>
          </cell>
          <cell r="E900">
            <v>214483</v>
          </cell>
        </row>
        <row r="901">
          <cell r="C901" t="str">
            <v xml:space="preserve">PINTUTRAFICO ACRILICA BASE SOLVENTE BLANCO GALON PINTUCO </v>
          </cell>
          <cell r="E901">
            <v>71825</v>
          </cell>
        </row>
        <row r="902">
          <cell r="C902" t="str">
            <v xml:space="preserve">PIRLAN LISO EN CRUDO*6MT </v>
          </cell>
          <cell r="E902">
            <v>7800</v>
          </cell>
        </row>
        <row r="903">
          <cell r="C903" t="str">
            <v>PISO DE CAUCHO KINDER FLOOR</v>
          </cell>
          <cell r="E903">
            <v>116000</v>
          </cell>
        </row>
        <row r="904">
          <cell r="C904" t="str">
            <v>PISO DE CAUCHO LAMINA 0.50*0.50*3.5MM * MT2</v>
          </cell>
          <cell r="E904">
            <v>78793</v>
          </cell>
        </row>
        <row r="905">
          <cell r="C905" t="str">
            <v>PISO DE CAUCHO TIPO CHIP</v>
          </cell>
          <cell r="E905">
            <v>139200</v>
          </cell>
        </row>
        <row r="906">
          <cell r="C906" t="str">
            <v>Piso Fortaleza Blanco Corona</v>
          </cell>
          <cell r="E906">
            <v>18130.603448275862</v>
          </cell>
        </row>
        <row r="907">
          <cell r="C907" t="str">
            <v>PISO PARED EGEO BLANCO 20.5x20.5</v>
          </cell>
          <cell r="E907">
            <v>18200.399999999998</v>
          </cell>
        </row>
        <row r="908">
          <cell r="C908" t="str">
            <v>PISO TRITURADO SUELTO</v>
          </cell>
          <cell r="E908">
            <v>30500</v>
          </cell>
        </row>
        <row r="909">
          <cell r="C909" t="str">
            <v>PISO-PARED NATAL BLANCO 20.5*20.5 CAJA 1.51MT CORONA</v>
          </cell>
          <cell r="E909">
            <v>21311</v>
          </cell>
        </row>
        <row r="910">
          <cell r="C910" t="str">
            <v xml:space="preserve">PLACA CUBIERTA POZO D=1.70m, e=0.25m </v>
          </cell>
          <cell r="E910">
            <v>377756.32</v>
          </cell>
        </row>
        <row r="911">
          <cell r="C911" t="str">
            <v>PLACA ETERBOARD 14MM  1,22 X 2,44M ETERNIT</v>
          </cell>
          <cell r="E911">
            <v>82552</v>
          </cell>
        </row>
        <row r="912">
          <cell r="C912" t="str">
            <v>PLACA ETERBOARD 6MM  1,22 X 2,44M ETERNIT</v>
          </cell>
          <cell r="E912">
            <v>35946</v>
          </cell>
        </row>
        <row r="913">
          <cell r="C913" t="str">
            <v xml:space="preserve">PLACA FONDO POZO D=1.70m, e=0.20m </v>
          </cell>
          <cell r="E913">
            <v>643533.19999999995</v>
          </cell>
        </row>
        <row r="914">
          <cell r="C914" t="str">
            <v>PLANCHON</v>
          </cell>
          <cell r="E914">
            <v>368.88</v>
          </cell>
        </row>
        <row r="915">
          <cell r="C915" t="str">
            <v xml:space="preserve">PLANCHON EN ORDINARIO 2.90 X 0.18 X 0.04 </v>
          </cell>
          <cell r="E915">
            <v>2665.56</v>
          </cell>
        </row>
        <row r="916">
          <cell r="C916" t="str">
            <v xml:space="preserve">PLANCHON EN ORDINARIO 3.90 X 0.18 X 0.04 </v>
          </cell>
          <cell r="E916">
            <v>24000</v>
          </cell>
        </row>
        <row r="917">
          <cell r="C917" t="str">
            <v xml:space="preserve">PLANCHON EN ORDINARIO 4.90 X 0.18 X 0.04 </v>
          </cell>
          <cell r="E917">
            <v>40000</v>
          </cell>
        </row>
        <row r="918">
          <cell r="C918" t="str">
            <v xml:space="preserve">PLANCHON EN ORDINARIO 5.90 X 0.18 X 0.04 </v>
          </cell>
          <cell r="E918">
            <v>50000</v>
          </cell>
        </row>
        <row r="919">
          <cell r="C919" t="str">
            <v>Plaqueta soporte lavadero y/o mesón en granito pulido</v>
          </cell>
          <cell r="E919">
            <v>26442.199999999997</v>
          </cell>
        </row>
        <row r="920">
          <cell r="C920" t="str">
            <v>PLATINA SOPORTE 10 CMX</v>
          </cell>
          <cell r="E920">
            <v>7421.3986849970115</v>
          </cell>
        </row>
        <row r="921">
          <cell r="C921" t="str">
            <v>POLISOMBRA</v>
          </cell>
          <cell r="E921">
            <v>2025.36</v>
          </cell>
        </row>
        <row r="922">
          <cell r="C922" t="str">
            <v>PORCELANATO® NUEVO BOSS REC BEIGE 60x60</v>
          </cell>
          <cell r="E922">
            <v>60000</v>
          </cell>
        </row>
        <row r="923">
          <cell r="C923" t="str">
            <v>PORTA CANDADO GATO SIMPLE 3"</v>
          </cell>
          <cell r="E923">
            <v>3700</v>
          </cell>
        </row>
        <row r="924">
          <cell r="C924" t="str">
            <v>PORTERÍA FUTBOL</v>
          </cell>
          <cell r="E924">
            <v>649900</v>
          </cell>
        </row>
        <row r="925">
          <cell r="C925" t="str">
            <v xml:space="preserve">POSTE EN CONCRETO AP, H=10m, CR=1050 KG </v>
          </cell>
          <cell r="E925">
            <v>464000</v>
          </cell>
        </row>
        <row r="926">
          <cell r="C926" t="str">
            <v xml:space="preserve">POSTE EN CONCRETO AP, H=10m, CR=510 KG </v>
          </cell>
          <cell r="E926">
            <v>348000</v>
          </cell>
        </row>
        <row r="927">
          <cell r="C927" t="str">
            <v xml:space="preserve">POSTE EN CONCRETO AP, H=10m, CR=750 KG </v>
          </cell>
          <cell r="E927">
            <v>359600</v>
          </cell>
        </row>
        <row r="928">
          <cell r="C928" t="str">
            <v xml:space="preserve">POSTE EN CONCRETO AP, H=12m, CR=1050 KG </v>
          </cell>
          <cell r="E928">
            <v>696000</v>
          </cell>
        </row>
        <row r="929">
          <cell r="C929" t="str">
            <v xml:space="preserve">POSTE EN CONCRETO AP, H=12m, CR=510 KG </v>
          </cell>
          <cell r="E929">
            <v>464000</v>
          </cell>
        </row>
        <row r="930">
          <cell r="C930" t="str">
            <v xml:space="preserve">POSTE EN CONCRETO AP, H=14m, CR=1050 KG </v>
          </cell>
          <cell r="E930">
            <v>986000</v>
          </cell>
        </row>
        <row r="931">
          <cell r="C931" t="str">
            <v xml:space="preserve">POSTE EN CONCRETO AP, H=14m, CR=1350 KG </v>
          </cell>
          <cell r="E931">
            <v>1102000</v>
          </cell>
        </row>
        <row r="932">
          <cell r="C932" t="str">
            <v xml:space="preserve">POSTE EN CONCRETO AP, H=14m, CR=750 KG </v>
          </cell>
          <cell r="E932">
            <v>870000</v>
          </cell>
        </row>
        <row r="933">
          <cell r="C933" t="str">
            <v xml:space="preserve">POSTE EN CONCRETO AP, H=8m, CR=510 KG </v>
          </cell>
          <cell r="E933">
            <v>232000</v>
          </cell>
        </row>
        <row r="934">
          <cell r="C934" t="str">
            <v xml:space="preserve">POSTE EN CONCRETO AP, H=8m, CR=750 KG </v>
          </cell>
          <cell r="E934">
            <v>278400</v>
          </cell>
        </row>
        <row r="935">
          <cell r="C935" t="str">
            <v xml:space="preserve">POSTE EN CONCRETO LA, H=10m, CR=1050 KG </v>
          </cell>
          <cell r="E935">
            <v>464000</v>
          </cell>
        </row>
        <row r="936">
          <cell r="C936" t="str">
            <v xml:space="preserve">POSTE EN CONCRETO LA, H=10m, CR=510 KG </v>
          </cell>
          <cell r="E936">
            <v>348000</v>
          </cell>
        </row>
        <row r="937">
          <cell r="C937" t="str">
            <v xml:space="preserve">POSTE EN CONCRETO LA, H=10m, CR=750 KG </v>
          </cell>
          <cell r="E937">
            <v>359600</v>
          </cell>
        </row>
        <row r="938">
          <cell r="C938" t="str">
            <v xml:space="preserve">POSTE EN CONCRETO LA, H=12m, CR=1050 KG </v>
          </cell>
          <cell r="E938">
            <v>750000</v>
          </cell>
        </row>
        <row r="939">
          <cell r="C939" t="str">
            <v xml:space="preserve">POSTE EN CONCRETO LA, H=12m, CR=510 KG </v>
          </cell>
          <cell r="E939">
            <v>464000</v>
          </cell>
        </row>
        <row r="940">
          <cell r="C940" t="str">
            <v xml:space="preserve">POSTE EN CONCRETO LA, H=12m, CR=750 KG </v>
          </cell>
          <cell r="E940">
            <v>510400</v>
          </cell>
        </row>
        <row r="941">
          <cell r="C941" t="str">
            <v xml:space="preserve">POSTE EN CONCRETO LA, H=14m, CR=1050 KG </v>
          </cell>
          <cell r="E941">
            <v>986000</v>
          </cell>
        </row>
        <row r="942">
          <cell r="C942" t="str">
            <v xml:space="preserve">POSTE EN CONCRETO LA, H=14m, CR=1350 KG </v>
          </cell>
          <cell r="E942">
            <v>1102000</v>
          </cell>
        </row>
        <row r="943">
          <cell r="C943" t="str">
            <v xml:space="preserve">POSTE EN CONCRETO LA, H=14m, CR=750 KG </v>
          </cell>
          <cell r="E943">
            <v>835200</v>
          </cell>
        </row>
        <row r="944">
          <cell r="C944" t="str">
            <v xml:space="preserve">POSTE EN CONCRETO LA, H=18m, CR=750 KG </v>
          </cell>
          <cell r="E944">
            <v>1073828.5714285714</v>
          </cell>
        </row>
        <row r="945">
          <cell r="C945" t="str">
            <v xml:space="preserve">POSTE EN CONCRETO LA, H=8m, CR=1050 KG </v>
          </cell>
          <cell r="E945">
            <v>301600</v>
          </cell>
        </row>
        <row r="946">
          <cell r="C946" t="str">
            <v xml:space="preserve">POSTE EN CONCRETO LA, H=8m, CR=510 KG </v>
          </cell>
          <cell r="E946">
            <v>23200</v>
          </cell>
        </row>
        <row r="947">
          <cell r="C947" t="str">
            <v xml:space="preserve">POSTE EN CONCRETO LA, H=8m, CR=750 KG </v>
          </cell>
          <cell r="E947">
            <v>278400</v>
          </cell>
        </row>
        <row r="948">
          <cell r="C948" t="str">
            <v xml:space="preserve">POSTE HISTORICO M131 H=5m </v>
          </cell>
          <cell r="E948">
            <v>3712000</v>
          </cell>
        </row>
        <row r="949">
          <cell r="C949" t="str">
            <v xml:space="preserve">POSTE METALICO H=10m BRAZO DOBLE (PINTADO) </v>
          </cell>
          <cell r="E949">
            <v>1026777.48</v>
          </cell>
        </row>
        <row r="950">
          <cell r="C950" t="str">
            <v xml:space="preserve">POSTE METALICO H=10m BRAZO SENCILLO (PINTADO) </v>
          </cell>
          <cell r="E950">
            <v>953410.96</v>
          </cell>
        </row>
        <row r="951">
          <cell r="C951" t="str">
            <v xml:space="preserve">POSTE METALICO H=12m BRAZO DOBLE (PINTADO) </v>
          </cell>
          <cell r="E951">
            <v>1152995.92</v>
          </cell>
        </row>
        <row r="952">
          <cell r="C952" t="str">
            <v xml:space="preserve">POSTE METALICO H=12m BRAZO SENCILLO (PINTADO) </v>
          </cell>
          <cell r="E952">
            <v>1079629.3999999999</v>
          </cell>
        </row>
        <row r="953">
          <cell r="C953" t="str">
            <v xml:space="preserve">POSTE METALICO H=9m BRAZO SENCILLO (PINTADO) </v>
          </cell>
          <cell r="E953">
            <v>939292.6</v>
          </cell>
        </row>
        <row r="954">
          <cell r="C954" t="str">
            <v xml:space="preserve">POSTE PEATONAL M130 H=6m BRAZO DOBLE </v>
          </cell>
          <cell r="E954">
            <v>700355.8</v>
          </cell>
        </row>
        <row r="955">
          <cell r="C955" t="str">
            <v xml:space="preserve">POSTE PEATONAL M130 H=6m BRAZO SENCILLO </v>
          </cell>
          <cell r="E955">
            <v>646958.68000000005</v>
          </cell>
        </row>
        <row r="956">
          <cell r="C956" t="str">
            <v xml:space="preserve">POSTE ROLLIZO </v>
          </cell>
          <cell r="E956">
            <v>6500</v>
          </cell>
        </row>
        <row r="957">
          <cell r="C957" t="str">
            <v>PROCESO PILOTES Ø 30 CMS</v>
          </cell>
          <cell r="E957">
            <v>16120.21824</v>
          </cell>
        </row>
        <row r="958">
          <cell r="C958" t="str">
            <v xml:space="preserve">PROTECTOR DE ARBOL DE DOS TUBOS M91 </v>
          </cell>
          <cell r="E958">
            <v>133400</v>
          </cell>
        </row>
        <row r="959">
          <cell r="C959" t="str">
            <v xml:space="preserve">PROTECTOR DE ARBOL M90 </v>
          </cell>
          <cell r="E959">
            <v>498800</v>
          </cell>
        </row>
        <row r="960">
          <cell r="C960" t="str">
            <v>PROTECTOR PAPEL HIGIENICO EN ACERO INOXIDABLE CON CIERRE LLAVE, CAPACIDAD PARA 200-300M</v>
          </cell>
          <cell r="E960">
            <v>169360</v>
          </cell>
        </row>
        <row r="961">
          <cell r="C961" t="str">
            <v>Provisional acueducto</v>
          </cell>
          <cell r="E961">
            <v>2783900</v>
          </cell>
        </row>
        <row r="962">
          <cell r="C962" t="str">
            <v>PROVISIONAL DE ENERGIA - PGT - ZFT</v>
          </cell>
          <cell r="E962">
            <v>28600</v>
          </cell>
        </row>
        <row r="963">
          <cell r="C963" t="str">
            <v>Provisional energía</v>
          </cell>
          <cell r="E963">
            <v>19400000</v>
          </cell>
        </row>
        <row r="964">
          <cell r="C964" t="str">
            <v>Provisional interna de energía</v>
          </cell>
          <cell r="E964">
            <v>9700000</v>
          </cell>
        </row>
        <row r="965">
          <cell r="C965" t="str">
            <v>PUERTA DE ACCESO OBRA</v>
          </cell>
          <cell r="E965">
            <v>2182500</v>
          </cell>
        </row>
        <row r="966">
          <cell r="C966" t="str">
            <v>PUERTA EN MARCO METÁLICO Y NAVE BATIENTE ENTAMBORADA EN LAMIANA CAL 20 TERMINADA EN LACA CON CHAPA DE SEGURIDAD</v>
          </cell>
          <cell r="E966">
            <v>315136</v>
          </cell>
        </row>
        <row r="967">
          <cell r="C967" t="str">
            <v>PUERTA ENTAMBORADA EN TRIPLEX 1.00x2.00M</v>
          </cell>
          <cell r="E967">
            <v>43017</v>
          </cell>
        </row>
        <row r="968">
          <cell r="C968" t="str">
            <v>PUERTA ENTAMBORADA EN TRIPLEX CON 0,04m ACABADO EN MELAMINICO 0,60x2,00</v>
          </cell>
          <cell r="E968">
            <v>250000</v>
          </cell>
        </row>
        <row r="969">
          <cell r="C969" t="str">
            <v>PUERTA ENTAMBORADA EN TRIPLEX CON 0,04m ACABADO EN MELAMINICO 0,70x2,00</v>
          </cell>
          <cell r="E969">
            <v>260000</v>
          </cell>
        </row>
        <row r="970">
          <cell r="C970" t="str">
            <v>PUERTA ENTAMBORADA EN TRIPLEX CON 0,04m ACABADO EN MELAMINICO 0,78x2,00</v>
          </cell>
          <cell r="E970">
            <v>265000</v>
          </cell>
        </row>
        <row r="971">
          <cell r="C971" t="str">
            <v>PUERTA ENTAMBORADA EN TRIPLEX CON 0,04m ACABADO EN MELAMINICO 0,8x2,00</v>
          </cell>
          <cell r="E971">
            <v>268000</v>
          </cell>
        </row>
        <row r="972">
          <cell r="C972" t="str">
            <v>PUERTA ENTAMBORADA EN TRIPLEX CON 0,04m ACABADO EN MELAMINICO 1,00x2,00</v>
          </cell>
          <cell r="E972">
            <v>280000</v>
          </cell>
        </row>
        <row r="973">
          <cell r="C973" t="str">
            <v>PUERTA P4 - PUERTA ENTAMBORADA EN ALUMINIO TERMINADA EN LACA 2.10X0.95</v>
          </cell>
          <cell r="E973">
            <v>875395.36</v>
          </cell>
        </row>
        <row r="974">
          <cell r="C974" t="str">
            <v xml:space="preserve">PUERTA TIPO ACORDION EN DOS ALAS FABRICADA EN PANEL EN 3" DE ESPESOR, INYECTADA CON POLIURETANO  DE ALTA DENSIDAD 38 KG/MTS3, EN LAMINA PRE PINTADA CON PINTURA EPÓXIDO POLIÉSTER CALIBRE 26, ENCARTERADA EN TODO EL PERIMETRO DE LAS ALAS, PASADORES EN LA PARTE INFERIOR, CON PUERTA PEQUEÑA PARA ENTRADA DEL PERSONAL, CON SUS  RESPECTIVOS HERRAJES DE ISNTALACION, MANO DE OBRA, TRANSPORTE Y VIATICOS </v>
          </cell>
          <cell r="E974">
            <v>0</v>
          </cell>
        </row>
        <row r="975">
          <cell r="C975" t="str">
            <v>PULIDORA ELECTRICA monof. A 110V para trabajo pesado</v>
          </cell>
          <cell r="E975">
            <v>6000</v>
          </cell>
        </row>
        <row r="976">
          <cell r="C976" t="str">
            <v>PUNTILLA  DE ACERO 3/4"</v>
          </cell>
          <cell r="E976">
            <v>2042.25</v>
          </cell>
        </row>
        <row r="977">
          <cell r="C977" t="str">
            <v>PUNTILLA CON CABEZA DE 2"</v>
          </cell>
          <cell r="E977">
            <v>2207.6423999999997</v>
          </cell>
        </row>
        <row r="978">
          <cell r="C978" t="str">
            <v xml:space="preserve">RAJON </v>
          </cell>
          <cell r="E978">
            <v>61428.571428571428</v>
          </cell>
        </row>
        <row r="979">
          <cell r="C979" t="str">
            <v>RAJON PARA MEJORAMIENTO</v>
          </cell>
          <cell r="E979">
            <v>36000</v>
          </cell>
        </row>
        <row r="980">
          <cell r="C980" t="str">
            <v>RECEBO ARENOSO</v>
          </cell>
          <cell r="E980">
            <v>22000</v>
          </cell>
        </row>
        <row r="981">
          <cell r="C981" t="str">
            <v>RECEBO B-200</v>
          </cell>
          <cell r="E981">
            <v>28000</v>
          </cell>
        </row>
        <row r="982">
          <cell r="C982" t="str">
            <v>RECEBO B-400</v>
          </cell>
          <cell r="E982">
            <v>45000</v>
          </cell>
        </row>
        <row r="983">
          <cell r="C983" t="str">
            <v xml:space="preserve">RECEBO COMUN </v>
          </cell>
          <cell r="E983">
            <v>36667</v>
          </cell>
        </row>
        <row r="984">
          <cell r="C984" t="str">
            <v>RECUBRIMIENTO MULTI TRUFLEX  T-MT</v>
          </cell>
          <cell r="E984">
            <v>29000</v>
          </cell>
        </row>
        <row r="985">
          <cell r="C985" t="str">
            <v>REDUCCIÓN BUJE ROSCADO DE  1"x1/2"</v>
          </cell>
          <cell r="E985">
            <v>1600</v>
          </cell>
        </row>
        <row r="986">
          <cell r="C986" t="str">
            <v>REDUCCIÓN BUJE ROSCADO DE  2"x1/2"</v>
          </cell>
          <cell r="E986">
            <v>4600</v>
          </cell>
        </row>
        <row r="987">
          <cell r="C987" t="str">
            <v>REDUCCIÓN BUJE ROSCADO DE  3"x2"</v>
          </cell>
          <cell r="E987">
            <v>19600</v>
          </cell>
        </row>
        <row r="988">
          <cell r="C988" t="str">
            <v>REDUCCIÓN BUJE ROSCADO DE  3/4"x1/2"</v>
          </cell>
          <cell r="E988">
            <v>950</v>
          </cell>
        </row>
        <row r="989">
          <cell r="C989" t="str">
            <v>REDUCCIÓN BUJE ROSCADO DE 1-1/2"x1"</v>
          </cell>
          <cell r="E989">
            <v>2858</v>
          </cell>
        </row>
        <row r="990">
          <cell r="C990" t="str">
            <v>REDUCCIÓN BUJE ROSCADO DE 1-1/2"x1/2"</v>
          </cell>
          <cell r="E990">
            <v>2858</v>
          </cell>
        </row>
        <row r="991">
          <cell r="C991" t="str">
            <v>REDUCCIÓN BUJE ROSCADO DE 1-1/2"x1-1/4"</v>
          </cell>
          <cell r="E991">
            <v>2858</v>
          </cell>
        </row>
        <row r="992">
          <cell r="C992" t="str">
            <v>REDUCCIÓN BUJE ROSCADO DE 1-1/4"x1/2"</v>
          </cell>
          <cell r="E992">
            <v>2397</v>
          </cell>
        </row>
        <row r="993">
          <cell r="C993" t="str">
            <v>REDUCCIÓN BUJE SOLDADO DE  4"x2"</v>
          </cell>
          <cell r="E993">
            <v>5500</v>
          </cell>
        </row>
        <row r="994">
          <cell r="C994" t="str">
            <v>REDUCCIÓN BUJE SOLDADO DE  6"x4"</v>
          </cell>
          <cell r="E994">
            <v>20000</v>
          </cell>
        </row>
        <row r="995">
          <cell r="C995" t="str">
            <v xml:space="preserve">REDUCCION CONCENTRICA HD E.L. 10"x3" (250x75mm) </v>
          </cell>
          <cell r="E995">
            <v>356120</v>
          </cell>
        </row>
        <row r="996">
          <cell r="C996" t="str">
            <v xml:space="preserve">REDUCCION CONCENTRICA HD E.L. 10"x4" (250x100mm) </v>
          </cell>
          <cell r="E996">
            <v>382800</v>
          </cell>
        </row>
        <row r="997">
          <cell r="C997" t="str">
            <v xml:space="preserve">REDUCCION CONCENTRICA HD E.L. 10"x6" (250x150mm) </v>
          </cell>
          <cell r="E997">
            <v>408320</v>
          </cell>
        </row>
        <row r="998">
          <cell r="C998" t="str">
            <v xml:space="preserve">REDUCCION CONCENTRICA HD E.L. 10"x8" (250x200mm) </v>
          </cell>
          <cell r="E998">
            <v>484880</v>
          </cell>
        </row>
        <row r="999">
          <cell r="C999" t="str">
            <v xml:space="preserve">REDUCCION CONCENTRICA HD E.L. 12"x10" (300x250mm) </v>
          </cell>
          <cell r="E999">
            <v>957000</v>
          </cell>
        </row>
        <row r="1000">
          <cell r="C1000" t="str">
            <v xml:space="preserve">REDUCCION CONCENTRICA HD E.L. 12"x3" (300x75mm) </v>
          </cell>
          <cell r="E1000">
            <v>649600</v>
          </cell>
        </row>
        <row r="1001">
          <cell r="C1001" t="str">
            <v xml:space="preserve">REDUCCION CONCENTRICA HD E.L. 12"x4" (300x100mm) </v>
          </cell>
          <cell r="E1001">
            <v>676280</v>
          </cell>
        </row>
        <row r="1002">
          <cell r="C1002" t="str">
            <v xml:space="preserve">REDUCCION CONCENTRICA HD E.L. 12"x6" (300x150mm) </v>
          </cell>
          <cell r="E1002">
            <v>701800</v>
          </cell>
        </row>
        <row r="1003">
          <cell r="C1003" t="str">
            <v xml:space="preserve">REDUCCION CONCENTRICA HD E.L. 12"x8" (300x200mm) </v>
          </cell>
          <cell r="E1003">
            <v>893200</v>
          </cell>
        </row>
        <row r="1004">
          <cell r="C1004" t="str">
            <v xml:space="preserve">REDUCCION CONCENTRICA HD E.L. 3"x2" (70x50mm) </v>
          </cell>
          <cell r="E1004">
            <v>40000</v>
          </cell>
        </row>
        <row r="1005">
          <cell r="C1005" t="str">
            <v xml:space="preserve">REDUCCION CONCENTRICA HD E.L. 4"x3" (100x70mm) </v>
          </cell>
          <cell r="E1005">
            <v>67000</v>
          </cell>
        </row>
        <row r="1006">
          <cell r="C1006" t="str">
            <v xml:space="preserve">REDUCCION CONCENTRICA HD E.L. 6"x2" (150x50mm) </v>
          </cell>
          <cell r="E1006">
            <v>96280</v>
          </cell>
        </row>
        <row r="1007">
          <cell r="C1007" t="str">
            <v xml:space="preserve">REDUCCION CONCENTRICA HD E.L. 6"x3" (150x75mm) </v>
          </cell>
          <cell r="E1007">
            <v>114840</v>
          </cell>
        </row>
        <row r="1008">
          <cell r="C1008" t="str">
            <v xml:space="preserve">REDUCCION CONCENTRICA HD E.L. 6"x4" (150x100mm) </v>
          </cell>
          <cell r="E1008">
            <v>147320</v>
          </cell>
        </row>
        <row r="1009">
          <cell r="C1009" t="str">
            <v xml:space="preserve">REDUCCION CONCENTRICA HD E.L. 8"x2" (200x50mm) </v>
          </cell>
          <cell r="E1009">
            <v>154280</v>
          </cell>
        </row>
        <row r="1010">
          <cell r="C1010" t="str">
            <v xml:space="preserve">REDUCCION CONCENTRICA HD E.L. 8"x3" (200x75mm) </v>
          </cell>
          <cell r="E1010">
            <v>187920</v>
          </cell>
        </row>
        <row r="1011">
          <cell r="C1011" t="str">
            <v xml:space="preserve">REDUCCION CONCENTRICA HD E.L. 8"x4" (200x100mm) </v>
          </cell>
          <cell r="E1011">
            <v>229680</v>
          </cell>
        </row>
        <row r="1012">
          <cell r="C1012" t="str">
            <v xml:space="preserve">REDUCCION CONCENTRICA HD E.L. 8"x6" (200x150mm) </v>
          </cell>
          <cell r="E1012">
            <v>255200</v>
          </cell>
        </row>
        <row r="1013">
          <cell r="C1013" t="str">
            <v>REDUCCION PVC U.M. T PLATINO 1 1/2" x 1"</v>
          </cell>
          <cell r="E1013">
            <v>39800</v>
          </cell>
        </row>
        <row r="1014">
          <cell r="C1014" t="str">
            <v xml:space="preserve">REDUCCION PVC U.M. T PLATINO 4"x2 1/2" </v>
          </cell>
          <cell r="E1014">
            <v>101638.04</v>
          </cell>
        </row>
        <row r="1015">
          <cell r="C1015" t="str">
            <v xml:space="preserve">REDUCCION PVC U.M. T PLATINO 4"x2" </v>
          </cell>
          <cell r="E1015">
            <v>97063</v>
          </cell>
        </row>
        <row r="1016">
          <cell r="C1016" t="str">
            <v xml:space="preserve">REDUCCION PVC U.M. T PLATINO 4"x3" </v>
          </cell>
          <cell r="E1016">
            <v>101638.04</v>
          </cell>
        </row>
        <row r="1017">
          <cell r="C1017" t="str">
            <v xml:space="preserve">REDUCCION PVC U.M. T PLATINO 6"x4" </v>
          </cell>
          <cell r="E1017">
            <v>279410.36</v>
          </cell>
        </row>
        <row r="1018">
          <cell r="C1018" t="str">
            <v xml:space="preserve">REDUCCION PVC U.M. T PLATINO 8"x6" </v>
          </cell>
          <cell r="E1018">
            <v>474458.56</v>
          </cell>
        </row>
        <row r="1019">
          <cell r="C1019" t="str">
            <v>REGISTRO DE CORTE D=1"</v>
          </cell>
          <cell r="E1019">
            <v>39200</v>
          </cell>
        </row>
        <row r="1020">
          <cell r="C1020" t="str">
            <v>REGISTRO DE CORTE RW D=1-1/2"</v>
          </cell>
          <cell r="E1020">
            <v>156948</v>
          </cell>
        </row>
        <row r="1021">
          <cell r="C1021" t="str">
            <v>REGISTRO DE CORTE RW D=3"</v>
          </cell>
          <cell r="E1021">
            <v>613988</v>
          </cell>
        </row>
        <row r="1022">
          <cell r="C1022" t="str">
            <v>REGISTRO DE CORTE RW D=4"</v>
          </cell>
          <cell r="E1022">
            <v>1440604</v>
          </cell>
        </row>
        <row r="1023">
          <cell r="C1023" t="str">
            <v>REGISTRO DE CORTINA  CON VASTAGO NO ASCENDENTE D=4"</v>
          </cell>
          <cell r="E1023">
            <v>744604</v>
          </cell>
        </row>
        <row r="1024">
          <cell r="C1024" t="str">
            <v>REGISTRO DE CORTINA BRIDADA D=3"</v>
          </cell>
          <cell r="E1024">
            <v>335588</v>
          </cell>
        </row>
        <row r="1025">
          <cell r="C1025" t="str">
            <v>REGISTRO DE CORTINA D=1"</v>
          </cell>
          <cell r="E1025">
            <v>86884</v>
          </cell>
        </row>
        <row r="1026">
          <cell r="C1026" t="str">
            <v>REGISTRO DE CORTINA D=1/2"</v>
          </cell>
          <cell r="E1026">
            <v>48836</v>
          </cell>
        </row>
        <row r="1027">
          <cell r="C1027" t="str">
            <v>REGISTRO DE CORTINA D=2 1/2"</v>
          </cell>
          <cell r="E1027">
            <v>167720</v>
          </cell>
        </row>
        <row r="1028">
          <cell r="C1028" t="str">
            <v>REGISTRO DE CORTINA D=2"</v>
          </cell>
          <cell r="E1028">
            <v>95690</v>
          </cell>
        </row>
        <row r="1029">
          <cell r="C1029" t="str">
            <v>REGISTRO DE CORTINA D=3/4"</v>
          </cell>
          <cell r="E1029">
            <v>42100</v>
          </cell>
        </row>
        <row r="1030">
          <cell r="C1030" t="str">
            <v>REGISTRO DE CORTINA RW D=1-1/4"</v>
          </cell>
          <cell r="E1030">
            <v>116696</v>
          </cell>
        </row>
        <row r="1031">
          <cell r="C1031" t="str">
            <v>REJILLA CÁRCAMO ANCHO 30CM</v>
          </cell>
          <cell r="E1031">
            <v>44660</v>
          </cell>
        </row>
        <row r="1032">
          <cell r="C1032" t="str">
            <v>REJILLA DE VENTILACIÓN 20X20</v>
          </cell>
          <cell r="E1032">
            <v>3500</v>
          </cell>
        </row>
        <row r="1033">
          <cell r="C1033" t="str">
            <v>REJILLA EN ALUZINC TIPO CELOSCREEN HUNTER DOUGLAS</v>
          </cell>
          <cell r="E1033">
            <v>110000</v>
          </cell>
        </row>
        <row r="1034">
          <cell r="C1034" t="str">
            <v>REJILLA EN CONCRETO SUMIDERO</v>
          </cell>
          <cell r="E1034">
            <v>97000</v>
          </cell>
        </row>
        <row r="1035">
          <cell r="C1035" t="str">
            <v>REJILLA PARA CÁRCAMO ANCHO 25 CM</v>
          </cell>
          <cell r="E1035">
            <v>80000</v>
          </cell>
        </row>
        <row r="1036">
          <cell r="C1036" t="str">
            <v>REJILLA PLASTICA 3X2"</v>
          </cell>
          <cell r="E1036">
            <v>5000</v>
          </cell>
        </row>
        <row r="1037">
          <cell r="C1037" t="str">
            <v xml:space="preserve">REJILLA SUMIDERO LATERAL 83.50 X 45 </v>
          </cell>
          <cell r="E1037">
            <v>113894.6</v>
          </cell>
        </row>
        <row r="1038">
          <cell r="C1038" t="str">
            <v xml:space="preserve">REJILLA SUMIDERO TRANSVERSAL 50 X 50 </v>
          </cell>
          <cell r="E1038">
            <v>102132</v>
          </cell>
        </row>
        <row r="1039">
          <cell r="C1039" t="str">
            <v>REMATES CA 720</v>
          </cell>
          <cell r="E1039">
            <v>3827</v>
          </cell>
        </row>
        <row r="1040">
          <cell r="C1040" t="str">
            <v xml:space="preserve">REPISA EN ORDINARIO 2.90 X 0.08 X 0.04 </v>
          </cell>
          <cell r="E1040">
            <v>2910</v>
          </cell>
        </row>
        <row r="1041">
          <cell r="C1041" t="str">
            <v xml:space="preserve">REPISA EN ORDINARIO 3.90 X 0.08 X 0.04 </v>
          </cell>
          <cell r="E1041">
            <v>12000</v>
          </cell>
        </row>
        <row r="1042">
          <cell r="C1042" t="str">
            <v xml:space="preserve">REPISA EN ORDINARIO 4.90 X 0.08 X 0.04 </v>
          </cell>
          <cell r="E1042">
            <v>20000</v>
          </cell>
        </row>
        <row r="1043">
          <cell r="C1043" t="str">
            <v xml:space="preserve">REPISA EN ORDINARIO 5.90 X 0.08 X 0.04 </v>
          </cell>
          <cell r="E1043">
            <v>25000</v>
          </cell>
        </row>
        <row r="1044">
          <cell r="C1044" t="str">
            <v>RETARDADOR DE EVAPORACION PARA PISOS Y PAVIMENTOS (EUCOBAR o SIKAFILM)</v>
          </cell>
          <cell r="E1044">
            <v>2400</v>
          </cell>
        </row>
        <row r="1045">
          <cell r="C1045" t="str">
            <v>RETROEXCAVADORA</v>
          </cell>
          <cell r="E1045">
            <v>90100</v>
          </cell>
        </row>
        <row r="1046">
          <cell r="C1046" t="str">
            <v>ROCIADOR MONTANTE RPTA.RAPIDA D=1/2"</v>
          </cell>
          <cell r="E1046">
            <v>39800</v>
          </cell>
        </row>
        <row r="1047">
          <cell r="C1047" t="str">
            <v>ROCIADOR PENDIENTE RPTA. RAPIDA D=1/2"</v>
          </cell>
          <cell r="E1047">
            <v>19000</v>
          </cell>
        </row>
        <row r="1048">
          <cell r="C1048" t="str">
            <v>ROCIADOR SIDE WALL RPTA. RAPIDA D=1/2"</v>
          </cell>
          <cell r="E1048">
            <v>49800</v>
          </cell>
        </row>
        <row r="1049">
          <cell r="C1049" t="str">
            <v>ROCIADORES UP RIGH ø 1/2" K=5,6</v>
          </cell>
          <cell r="E1049">
            <v>22643</v>
          </cell>
        </row>
        <row r="1050">
          <cell r="C1050" t="str">
            <v>ROSETA DE PORCELANA Ø4"+ TORNILLOS</v>
          </cell>
          <cell r="E1050">
            <v>2100</v>
          </cell>
        </row>
        <row r="1051">
          <cell r="C1051" t="str">
            <v>SANITARIO - TAZA ADRIATICO AL. SIN FLUXOMETRO BLANCO</v>
          </cell>
          <cell r="E1051">
            <v>268146</v>
          </cell>
        </row>
        <row r="1052">
          <cell r="C1052" t="str">
            <v>SANITARIO AVANTI PLUS</v>
          </cell>
          <cell r="E1052">
            <v>144195</v>
          </cell>
        </row>
        <row r="1053">
          <cell r="C1053" t="str">
            <v xml:space="preserve">SANITARIO DISCAPACITADOS CONEXION POSTERIOR </v>
          </cell>
          <cell r="E1053">
            <v>384265</v>
          </cell>
        </row>
        <row r="1054">
          <cell r="C1054" t="str">
            <v>SANITARIO INFANTIL KIDDY BLANCO + ASIENTO SANIT</v>
          </cell>
          <cell r="E1054">
            <v>339209.51999999996</v>
          </cell>
        </row>
        <row r="1055">
          <cell r="C1055" t="str">
            <v>SANITARIO LINEA INFANTIL COLOR BLANCO O EQUIVALENTE</v>
          </cell>
          <cell r="E1055">
            <v>411345</v>
          </cell>
        </row>
        <row r="1056">
          <cell r="C1056" t="str">
            <v>SANITARIO MAXIMO PLUS</v>
          </cell>
          <cell r="E1056">
            <v>263879.77</v>
          </cell>
        </row>
        <row r="1057">
          <cell r="C1057" t="str">
            <v>SANITARIO SAN GIORGIO AL. EN CAJA BLANCO</v>
          </cell>
          <cell r="E1057">
            <v>292616.90000000002</v>
          </cell>
        </row>
        <row r="1058">
          <cell r="C1058" t="str">
            <v>SANITARIO SAN GIORGIO RED EN CAJA BLANCO</v>
          </cell>
          <cell r="E1058">
            <v>265658.3</v>
          </cell>
        </row>
        <row r="1059">
          <cell r="C1059" t="str">
            <v>SANITARIO TIPO  STILO COMPLETO BLANCO  CORONA O SIMILAR</v>
          </cell>
          <cell r="E1059">
            <v>349900</v>
          </cell>
        </row>
        <row r="1060">
          <cell r="C1060" t="str">
            <v>SANITARIO TIPO AVANTI BLANCO</v>
          </cell>
          <cell r="E1060">
            <v>336745</v>
          </cell>
        </row>
        <row r="1061">
          <cell r="C1061" t="str">
            <v xml:space="preserve">SARDINEL ALTO RAMPA A86 </v>
          </cell>
          <cell r="E1061">
            <v>31201.68</v>
          </cell>
        </row>
        <row r="1062">
          <cell r="C1062" t="str">
            <v xml:space="preserve">SARDINEL BAJO A85 - RAMPAS (800x200x350mm) </v>
          </cell>
          <cell r="E1062">
            <v>33430.04</v>
          </cell>
        </row>
        <row r="1063">
          <cell r="C1063" t="str">
            <v xml:space="preserve">SARDINEL ESPECIAL A100 - RAMPA A (600x200x500mm) </v>
          </cell>
          <cell r="E1063">
            <v>33077.980000000003</v>
          </cell>
        </row>
        <row r="1064">
          <cell r="C1064" t="str">
            <v xml:space="preserve">SARDINEL PREFABRICADO A10 (800x200x500mm) </v>
          </cell>
          <cell r="E1064">
            <v>28260</v>
          </cell>
        </row>
        <row r="1065">
          <cell r="C1065" t="str">
            <v>SECADOR MANOS ELECTRICO  POTENZA CON SENSOR REF. 706650001 CORONA</v>
          </cell>
          <cell r="E1065">
            <v>649900</v>
          </cell>
        </row>
        <row r="1066">
          <cell r="C1066" t="str">
            <v>SECADOR PARA MANOS, CARCASA EN ACERO INOXIDABLE MOTOR SIN ESCOBILLAS, SENSOR AJUSTABLE DE 10 A 33 CM. INDICADOR LED DE COLOR EN LA SALIDA DE AIRE. IMPORTADO AYA</v>
          </cell>
          <cell r="E1066">
            <v>801560</v>
          </cell>
        </row>
        <row r="1067">
          <cell r="C1067" t="str">
            <v xml:space="preserve">SECCIÓN CILINDRO POZO D=1.20m, H=0.25m </v>
          </cell>
          <cell r="E1067">
            <v>159610.20000000001</v>
          </cell>
        </row>
        <row r="1068">
          <cell r="C1068" t="str">
            <v xml:space="preserve">SECCIÓN CILINDRO POZO D=1.20m, H=0.50m </v>
          </cell>
          <cell r="E1068">
            <v>257586.6</v>
          </cell>
        </row>
        <row r="1069">
          <cell r="C1069" t="str">
            <v xml:space="preserve">SECCIÓN CILINDRO POZO D=1.20m, H=1.00m </v>
          </cell>
          <cell r="E1069">
            <v>482049.6</v>
          </cell>
        </row>
        <row r="1070">
          <cell r="C1070" t="str">
            <v>SEGUETA NICHOLSON</v>
          </cell>
          <cell r="E1070">
            <v>3990</v>
          </cell>
        </row>
        <row r="1071">
          <cell r="C1071" t="str">
            <v>SELLANTE ELASTOMERICO CON BASE EN POLIURETANO</v>
          </cell>
          <cell r="E1071">
            <v>152192</v>
          </cell>
        </row>
        <row r="1072">
          <cell r="C1072" t="str">
            <v>SELLANTE ROSCA HIDRAULICA, NEUMATICO ROSCA FINA LOCTITE 545</v>
          </cell>
          <cell r="E1072">
            <v>109335</v>
          </cell>
        </row>
        <row r="1073">
          <cell r="C1073" t="str">
            <v>SELLO FLEXIBE JUNTA (TIPO VULKEM 45)</v>
          </cell>
          <cell r="E1073">
            <v>500000</v>
          </cell>
        </row>
        <row r="1074">
          <cell r="C1074" t="str">
            <v>SELLO FLEXIBLE DE JUNTA (Sikaflex®-15 LM SL)</v>
          </cell>
          <cell r="E1074">
            <v>21330.396475770929</v>
          </cell>
        </row>
        <row r="1075">
          <cell r="C1075" t="str">
            <v>SEMICODO 45º PVC 1"</v>
          </cell>
          <cell r="E1075">
            <v>2040</v>
          </cell>
        </row>
        <row r="1076">
          <cell r="C1076" t="str">
            <v>SEMICODO 45º PVC 1/2"</v>
          </cell>
          <cell r="E1076">
            <v>800</v>
          </cell>
        </row>
        <row r="1077">
          <cell r="C1077" t="str">
            <v xml:space="preserve">SEMICODO CONCRETO 6" x 45º </v>
          </cell>
          <cell r="E1077">
            <v>13837.64</v>
          </cell>
        </row>
        <row r="1078">
          <cell r="C1078" t="str">
            <v xml:space="preserve">SEÑAL DE TRANSITO GRUPO I (60x60cm) POSTE 3.5m </v>
          </cell>
          <cell r="E1078">
            <v>148763.04</v>
          </cell>
        </row>
        <row r="1079">
          <cell r="C1079" t="str">
            <v xml:space="preserve">SEÑAL DE TRANSITO GRUPO I (75x75cm) POSTE 3.5m </v>
          </cell>
          <cell r="E1079">
            <v>183860</v>
          </cell>
        </row>
        <row r="1080">
          <cell r="C1080" t="str">
            <v xml:space="preserve">SEÑAL DE TRANSITO GRUPO I (90x90cm) POSTE 3.5m </v>
          </cell>
          <cell r="E1080">
            <v>217438.52</v>
          </cell>
        </row>
        <row r="1081">
          <cell r="C1081" t="str">
            <v xml:space="preserve">SEÑAL EN POLIETILENO ALVEOLAR PARE </v>
          </cell>
          <cell r="E1081">
            <v>17400</v>
          </cell>
        </row>
        <row r="1082">
          <cell r="C1082" t="str">
            <v xml:space="preserve">SEÑALIZACION TUBULAR COLOMBINA PLASTICA </v>
          </cell>
          <cell r="E1082">
            <v>27840</v>
          </cell>
        </row>
        <row r="1083">
          <cell r="C1083" t="str">
            <v>SEPARADOR RUEDA PLÁSTICA 38MM</v>
          </cell>
          <cell r="E1083">
            <v>206.48</v>
          </cell>
        </row>
        <row r="1084">
          <cell r="C1084" t="str">
            <v>SEPARADOR SILLA MORTERO 25MM</v>
          </cell>
          <cell r="E1084">
            <v>296.95999999999998</v>
          </cell>
        </row>
        <row r="1085">
          <cell r="C1085" t="str">
            <v>SEPAROL GRIS 15K</v>
          </cell>
          <cell r="E1085">
            <v>208000</v>
          </cell>
        </row>
        <row r="1086">
          <cell r="C1086" t="str">
            <v>SEPAROL POLVO GRIS NEUTRO SIKA X 25KILOS</v>
          </cell>
          <cell r="E1086">
            <v>264850</v>
          </cell>
        </row>
        <row r="1087">
          <cell r="C1087" t="str">
            <v>SIFON SANITARIO D=2"</v>
          </cell>
          <cell r="E1087">
            <v>5000</v>
          </cell>
        </row>
        <row r="1088">
          <cell r="C1088" t="str">
            <v>SIFON SANITARIO D=3"</v>
          </cell>
          <cell r="E1088">
            <v>7200</v>
          </cell>
        </row>
        <row r="1089">
          <cell r="C1089" t="str">
            <v>SIKA 1 MORTERO GRIS 10 kilo</v>
          </cell>
          <cell r="E1089">
            <v>15195</v>
          </cell>
        </row>
        <row r="1090">
          <cell r="C1090" t="str">
            <v>SIKA 101 MORTERO BLANCO x 25 KG</v>
          </cell>
          <cell r="E1090">
            <v>2340.4159999999997</v>
          </cell>
        </row>
        <row r="1091">
          <cell r="C1091" t="str">
            <v>SIKA 101 MORTERO GRIS x 25 KG</v>
          </cell>
          <cell r="E1091">
            <v>7300</v>
          </cell>
        </row>
        <row r="1092">
          <cell r="C1092" t="str">
            <v>SIKA 2(5,5KG)</v>
          </cell>
          <cell r="E1092">
            <v>11832</v>
          </cell>
        </row>
        <row r="1093">
          <cell r="C1093" t="str">
            <v>SIKA ANCHORFIX-4 (300cc)</v>
          </cell>
          <cell r="E1093">
            <v>46400</v>
          </cell>
        </row>
        <row r="1094">
          <cell r="C1094" t="str">
            <v>SIKA BOOM x 500cc (Relleno y aislante expansivo de poliuretano en espuma, Rend 26 Litros x UN)</v>
          </cell>
          <cell r="E1094">
            <v>32480</v>
          </cell>
        </row>
        <row r="1095">
          <cell r="C1095" t="str">
            <v>SIKA FLOOR -2430 CO COLOR MARFIL REF: 606973</v>
          </cell>
          <cell r="E1095">
            <v>25200</v>
          </cell>
        </row>
        <row r="1096">
          <cell r="C1096" t="str">
            <v>SIKA TRANSPARENTE 10 3LT</v>
          </cell>
          <cell r="E1096">
            <v>17900</v>
          </cell>
        </row>
        <row r="1097">
          <cell r="C1097" t="str">
            <v>SIKAFLEX-1A 600CC COLOR GRIS</v>
          </cell>
          <cell r="E1097">
            <v>24360</v>
          </cell>
        </row>
        <row r="1098">
          <cell r="C1098" t="str">
            <v>SIKAFLOOR 3 QUARTZ TOP (Endurecedor de pisos) x 30 Kg</v>
          </cell>
          <cell r="E1098">
            <v>800</v>
          </cell>
        </row>
        <row r="1099">
          <cell r="C1099" t="str">
            <v>SIKAFLOOR-3 QUARTZTOP NEUTRO * 30 KG SIKA</v>
          </cell>
          <cell r="E1099">
            <v>26003</v>
          </cell>
        </row>
        <row r="1100">
          <cell r="C1100" t="str">
            <v>SIKAGROUT - 200 (30 Kg)</v>
          </cell>
          <cell r="E1100">
            <v>1784</v>
          </cell>
        </row>
        <row r="1101">
          <cell r="C1101" t="str">
            <v>SILICONA LIQUIDA 50 ML</v>
          </cell>
          <cell r="E1101">
            <v>1350</v>
          </cell>
        </row>
        <row r="1102">
          <cell r="C1102" t="str">
            <v>SILLA DE SEGURIDAD PLEGABLE PARA DUCHA ANCLADA A MURO DE MAMPOSTERÍA, COLOR INOXIDABLE. REF. 706530001 CORONA</v>
          </cell>
          <cell r="E1102">
            <v>792500</v>
          </cell>
        </row>
        <row r="1103">
          <cell r="C1103" t="str">
            <v>SIST INST VALVULA ANTIVANDALICA SUP CROMO</v>
          </cell>
          <cell r="E1103">
            <v>77572</v>
          </cell>
        </row>
        <row r="1104">
          <cell r="C1104" t="str">
            <v>SISTEMA DE INSTALACIÓN ANTIVANDALICO</v>
          </cell>
          <cell r="E1104">
            <v>115434</v>
          </cell>
        </row>
        <row r="1105">
          <cell r="C1105" t="str">
            <v>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1105">
            <v>11832000</v>
          </cell>
        </row>
        <row r="1106">
          <cell r="C1106" t="str">
            <v>SISTEMA INSTALACION VALVULA ANTIVANDALICA ENTRADA SUPERIOR CROMO</v>
          </cell>
          <cell r="E1106">
            <v>71366.22</v>
          </cell>
        </row>
        <row r="1107">
          <cell r="C1107" t="str">
            <v xml:space="preserve">SOBRETAPA SUMIDERO LATERAL SL-100 </v>
          </cell>
          <cell r="E1107">
            <v>205079.88</v>
          </cell>
        </row>
        <row r="1108">
          <cell r="C1108" t="str">
            <v xml:space="preserve">SOBRETAPA SUMIDERO LATERAL SL-150 </v>
          </cell>
          <cell r="E1108">
            <v>205079.88</v>
          </cell>
        </row>
        <row r="1109">
          <cell r="C1109" t="str">
            <v xml:space="preserve">SOBRETAPA SUMIDERO LATERAL SL-200 </v>
          </cell>
          <cell r="E1109">
            <v>205079.88</v>
          </cell>
        </row>
        <row r="1110">
          <cell r="C1110" t="str">
            <v xml:space="preserve">SOBRETAPA SUMIDERO LATERAL SL-250 </v>
          </cell>
          <cell r="E1110">
            <v>205079.88</v>
          </cell>
        </row>
        <row r="1111">
          <cell r="C1111" t="str">
            <v>SOLDADURA 6013 1/8 GRICON 33 KG LINCOLNRef: LI-6013-1/8</v>
          </cell>
          <cell r="E1111">
            <v>7579</v>
          </cell>
        </row>
        <row r="1112">
          <cell r="C1112" t="str">
            <v xml:space="preserve">SOLDADURA SOLVENTE PARA CPVC (1/4 GLN) </v>
          </cell>
          <cell r="E1112">
            <v>46095</v>
          </cell>
        </row>
        <row r="1113">
          <cell r="C1113" t="str">
            <v xml:space="preserve">SOLDADURA SOLVENTE PARA PVC (1/4 GLN) </v>
          </cell>
          <cell r="E1113">
            <v>53151</v>
          </cell>
        </row>
        <row r="1114">
          <cell r="C1114" t="str">
            <v>SOPORTE GUAYA</v>
          </cell>
          <cell r="E1114">
            <v>34110</v>
          </cell>
        </row>
        <row r="1115">
          <cell r="C1115" t="str">
            <v>SUBBASE GRANULAR B-200</v>
          </cell>
          <cell r="E1115">
            <v>46170</v>
          </cell>
        </row>
        <row r="1116">
          <cell r="C1116" t="str">
            <v xml:space="preserve">SUBBASE GRANULAR B-400 </v>
          </cell>
          <cell r="E1116">
            <v>15080</v>
          </cell>
        </row>
        <row r="1117">
          <cell r="C1117" t="str">
            <v>SUBBASE GRANULAR B-600</v>
          </cell>
          <cell r="E1117">
            <v>46170</v>
          </cell>
        </row>
        <row r="1118">
          <cell r="C1118" t="str">
            <v>SUBBASE GRANULAR SBG</v>
          </cell>
          <cell r="E1118">
            <v>45600</v>
          </cell>
        </row>
        <row r="1119">
          <cell r="C1119" t="str">
            <v>SUBCONTRATO - ACOMETIDA LUMINARIA EN CABLES 2x14 AWG-THHB/THWN</v>
          </cell>
          <cell r="E1119">
            <v>3902.2774999999997</v>
          </cell>
        </row>
        <row r="1120">
          <cell r="C1120" t="str">
            <v>SUBCONTRATO - ACONDICIONAMIENTO PARA CERTIFICACION LEED - CARPINTERIA MADERA</v>
          </cell>
          <cell r="E1120">
            <v>68880000</v>
          </cell>
        </row>
        <row r="1121">
          <cell r="C1121" t="str">
            <v>SUBCONTRATO - ACONDICIONAMIENTO PARA CERTIFICACION LEED - COMISSIONING</v>
          </cell>
          <cell r="E1121">
            <v>8000000</v>
          </cell>
        </row>
        <row r="1122">
          <cell r="C1122" t="str">
            <v>SUBCONTRATO - ACONDICIONAMIENTO PARA CERTIFICACION LEED - CONSULTORIA/ASESOR LEED</v>
          </cell>
          <cell r="E1122">
            <v>16240000</v>
          </cell>
        </row>
        <row r="1123">
          <cell r="C1123" t="str">
            <v>SUBCONTRATO - ACONDICIONAMIENTO PARA CERTIFICACION LEED - FACHADA FLOTANTE</v>
          </cell>
          <cell r="E1123">
            <v>5500000</v>
          </cell>
        </row>
        <row r="1124">
          <cell r="C1124" t="str">
            <v>SUBCONTRATO - ACONDICIONAMIENTO PARA CERTIFICACION LEED - INSTALACIONES ELECTRICAS</v>
          </cell>
          <cell r="E1124">
            <v>3000000</v>
          </cell>
        </row>
        <row r="1125">
          <cell r="C1125" t="str">
            <v>SUBCONTRATO - ACONDICIONAMIENTO PARA CERTIFICACION LEED - MODELAMIENTO ENERGETICO</v>
          </cell>
          <cell r="E1125">
            <v>51040000</v>
          </cell>
        </row>
        <row r="1126">
          <cell r="C1126" t="str">
            <v>SUBCONTRATO - ACONDICIONAMIENTO PARA CERTIFICACION LEED - PAGO USGBC</v>
          </cell>
          <cell r="E1126">
            <v>767700</v>
          </cell>
        </row>
        <row r="1127">
          <cell r="C1127" t="str">
            <v>SUBCONTRATO - ACONDICIONAMIENTO PARA CERTIFICACION LEED - PISOS Y ALFOMBRAS</v>
          </cell>
          <cell r="E1127">
            <v>40000000</v>
          </cell>
        </row>
        <row r="1128">
          <cell r="C1128" t="str">
            <v>SUBCONTRATO - ACONDICIONAMIENTO PARA CERTIFICACION LEED - SANITARIOS, LAVAMANOS Y ACCESORIOS</v>
          </cell>
          <cell r="E1128">
            <v>14500000</v>
          </cell>
        </row>
        <row r="1129">
          <cell r="C1129" t="str">
            <v>SUBCONTRATO - ACONDICIONAMIENTO PARA CERTIFICACION LEED - SISTEMA DE AGUA POTABLE</v>
          </cell>
          <cell r="E1129">
            <v>6000000</v>
          </cell>
        </row>
        <row r="1130">
          <cell r="C1130" t="str">
            <v>SUBCONTRATO - ACONDICIONAMIENTO PARA CERTIFICACION LEED - SISTEMA PLUVIAL</v>
          </cell>
          <cell r="E1130">
            <v>4500000</v>
          </cell>
        </row>
        <row r="1131">
          <cell r="C1131" t="str">
            <v>SUBCONTRATO - ACONDICIONAMIENTO PARA CERTIFICACION LEED - SUMINISTRO E INSTALACION TEJA STANDING SEAM</v>
          </cell>
          <cell r="E1131">
            <v>11000000</v>
          </cell>
        </row>
        <row r="1132">
          <cell r="C1132" t="str">
            <v>SUBCONTRATO - EMPALME EN RESINA PARA BAJA TENSION</v>
          </cell>
          <cell r="E1132">
            <v>155800</v>
          </cell>
        </row>
        <row r="1133">
          <cell r="C1133" t="str">
            <v>SUBCONTRATO - IDENTIFICADOR GENERAL IDG-S</v>
          </cell>
          <cell r="E1133">
            <v>384375</v>
          </cell>
        </row>
        <row r="1134">
          <cell r="C1134" t="str">
            <v>SUBCONTRATO - SEÑAL CIVICA SCV-120 DOBLE CARA</v>
          </cell>
          <cell r="E1134">
            <v>445874.99999999994</v>
          </cell>
        </row>
        <row r="1135">
          <cell r="C1135" t="str">
            <v>SUBCONTRATO - SERVICIO DE IMPRIMACION</v>
          </cell>
          <cell r="E1135">
            <v>7648.1</v>
          </cell>
        </row>
        <row r="1136">
          <cell r="C1136" t="str">
            <v>SUBCONTRATO - SUBESTACION DE PEDESTAL</v>
          </cell>
          <cell r="E1136">
            <v>15374999.999999998</v>
          </cell>
        </row>
        <row r="1137">
          <cell r="C1137" t="str">
            <v>SUBCONTRATO - SUMINISTRO E INSTALACION MEZCLA ASFALTICA MDC2 - CICLORUTA</v>
          </cell>
          <cell r="E1137">
            <v>6700</v>
          </cell>
        </row>
        <row r="1138">
          <cell r="C1138" t="str">
            <v>SUBCONTRATO - SUMINISTRO, FABRICACION E INSTALACION DE MESON DE LAVAMANOS EN GRANITO NATURAL NEGRO SAN GABRIEL INCLLUIDA LA ESTRUCTURA METALICA SEGÚN DISEÑO ARQUITECTONICO</v>
          </cell>
          <cell r="E1138">
            <v>630000</v>
          </cell>
        </row>
        <row r="1139">
          <cell r="C1139" t="str">
            <v>SUBCONTRATO - VARILLA DE PUESTA A TIERRA 5/8" x 2.44mts CON CONECTOR</v>
          </cell>
          <cell r="E1139">
            <v>193724.99999999997</v>
          </cell>
        </row>
        <row r="1140">
          <cell r="C1140" t="str">
            <v>SUB-CONTRATO A TODO COSTO DE ZAFARREO, PAÑETE Y ACABADO COLOR OCRE Y MANO DE OBRA DE INSTALACION DE DURAPANEL</v>
          </cell>
          <cell r="E1140">
            <v>182090</v>
          </cell>
        </row>
        <row r="1141">
          <cell r="C1141" t="str">
            <v>SUBCONTRATO DEMARCACION  LINEA  CONTINUA  Y  DISCONTINUA  A= 0.15m  (E=2.3MM, TERMOPLÁSTICA. INC. SUMINISTRO Y APLICACIÓN CON EQUIPO. INC. MICROESFERAS)</v>
          </cell>
          <cell r="E1141">
            <v>7323.5</v>
          </cell>
        </row>
        <row r="1142">
          <cell r="C1142" t="str">
            <v>SUBCONTRATO DEMARCACION  LINEA  CONTINUA  Y  DISCONTINUA  A= 0.15m (E=2.3MM, INC. PINTURA ACRILICA, SUMINISTRO Y APLICACIÓN CON EQUIPO Y MICROESFERA)</v>
          </cell>
          <cell r="E1142">
            <v>3075.87</v>
          </cell>
        </row>
        <row r="1143">
          <cell r="C1143" t="str">
            <v>SUBCONTRATO DEMARCACION  LINEA  CONTINUA Y DISCONTINUA  A= 0.10m  (E=2.3MM, INC. PINTURA ACRILICA, SUMINISTRO Y APLICACIÓN CON EQUIPO Y MICROESFERA)</v>
          </cell>
          <cell r="E1143">
            <v>1904.11</v>
          </cell>
        </row>
        <row r="1144">
          <cell r="C1144" t="str">
            <v>SUBCONTRATO DEMARCACION AREA DE MARCAS VIALES  (E=2.3MM, INC. PINTURA ACRILICA, SUMINISTRO Y APLICACIÓN CON EQUIPO Y MICROESFERA)</v>
          </cell>
          <cell r="E1144">
            <v>20505.8</v>
          </cell>
        </row>
        <row r="1145">
          <cell r="C1145" t="str">
            <v>SUBCONTRATO DEMARCACION AREA DE MARCAS VIALES (E=2.3MM, TERMOPLÁSTICA. INC. SUMINISTRO Y APLICACIÓN CON EQUIPO. INC. MICROESFERAS)</v>
          </cell>
          <cell r="E1145">
            <v>73235</v>
          </cell>
        </row>
        <row r="1146">
          <cell r="C1146" t="str">
            <v>SUBCONTRATO DEMARCACION LINEA LOGARITMICA A= 0.60m  (E=2.3MM, TERMOPLÁSTICA. INC. SUMINISTRO Y APLICACIÓN CON EQUIPO. INC. MICROESFERAS)</v>
          </cell>
          <cell r="E1146">
            <v>43941</v>
          </cell>
        </row>
        <row r="1147">
          <cell r="C1147" t="str">
            <v>SUBCONTRATO DEMARCACION PICTOGRAMAS EN CICLORUTAS Y PARQUEADEROS (E=2.3MM, INC. PINTURA ACRILICA, SUMINISTRO Y APLICACIÓN CON EQUIPO Y MICROESFERA)</v>
          </cell>
          <cell r="E1147">
            <v>23435.200000000001</v>
          </cell>
        </row>
        <row r="1148">
          <cell r="C1148" t="str">
            <v>SUBCONTRATO FUNDIDA EN PLACA EN CONCRETO CON FIBRA TUF STRAND SF 3KG/M3 Y ENDURECEDOR DE CUARZO ROCKTOP, DOSIFICADO 6.0 KG. M2</v>
          </cell>
          <cell r="E1148">
            <v>850000</v>
          </cell>
        </row>
        <row r="1149">
          <cell r="C1149" t="str">
            <v>SUBCONTRATO HITOS (BALIZAS CILINDRICAS) (20 X h 75cm) (INC. SUMINISTRO E INSTALACION)</v>
          </cell>
          <cell r="E1149">
            <v>95205.5</v>
          </cell>
        </row>
        <row r="1150">
          <cell r="C1150" t="str">
            <v>SUBCONTRATO IMPRIMANTE (INC. SUMINISTRO Y APLICACIÓN)</v>
          </cell>
          <cell r="E1150">
            <v>1464.7</v>
          </cell>
        </row>
        <row r="1151">
          <cell r="C1151" t="str">
            <v>SUBCONTRATO IMPRIMANTE (INC. SUMINISTRO Y APLICACIÓN)</v>
          </cell>
          <cell r="E1151">
            <v>14647</v>
          </cell>
        </row>
        <row r="1152">
          <cell r="C1152" t="str">
            <v>SUBCONTRATO INSTALACION MANTO IMPERMEABILIZANTE</v>
          </cell>
          <cell r="E1152">
            <v>312975</v>
          </cell>
        </row>
        <row r="1153">
          <cell r="C1153" t="str">
            <v>SUBCONTRATO P18 - PUERTA METALICA 1.50X2.40M CON PERSIANA</v>
          </cell>
          <cell r="E1153">
            <v>1400000</v>
          </cell>
        </row>
        <row r="1154">
          <cell r="C1154" t="str">
            <v>SUBCONTRATO P19 - PUERTA METALICA 1.80X2.40M CON PERSIANA</v>
          </cell>
          <cell r="E1154">
            <v>1400000</v>
          </cell>
        </row>
        <row r="1155">
          <cell r="C1155" t="str">
            <v>SUBCONTRATO P20 - PUERTA METALICA 1.95X2.40M CON PERSIANA</v>
          </cell>
          <cell r="E1155">
            <v>1700000</v>
          </cell>
        </row>
        <row r="1156">
          <cell r="C1156" t="str">
            <v>SUBCONTRATO P21 - PUERTA METALICA 2.00X2.40M CON PERSIANA</v>
          </cell>
          <cell r="E1156">
            <v>26000</v>
          </cell>
        </row>
        <row r="1157">
          <cell r="C1157" t="str">
            <v>SUBCONTRATO P22 - PUERTA METALICA 3.00X2.40M CON PERSIANA</v>
          </cell>
          <cell r="E1157">
            <v>8000</v>
          </cell>
        </row>
        <row r="1158">
          <cell r="C1158" t="str">
            <v>SUBCONTRATO PUERTA METALICA</v>
          </cell>
          <cell r="E1158">
            <v>874533</v>
          </cell>
        </row>
        <row r="1159">
          <cell r="C1159" t="str">
            <v>SUBCONTRATO PULIDA  GRANITO</v>
          </cell>
          <cell r="E1159">
            <v>31667</v>
          </cell>
        </row>
        <row r="1160">
          <cell r="C1160" t="str">
            <v>SUBCONTRATO SEÑAL VERTICAL (20x90cm) (Incluye Suministro e Instalación). Señales tipo delineador de obstáculo para tránsito por el costado derecho del obstáculo (DOL).</v>
          </cell>
          <cell r="E1160">
            <v>219705</v>
          </cell>
        </row>
        <row r="1161">
          <cell r="C1161" t="str">
            <v>SUBCONTRATO SEÑAL VERTICAL (40x90cm) (Incluye Suministro e Instalación). Señales tipo delineador de obstáculo para tránsito por los dos costados del obstáculo (CHEVRON).</v>
          </cell>
          <cell r="E1161">
            <v>307587</v>
          </cell>
        </row>
        <row r="1162">
          <cell r="C1162" t="str">
            <v>SUBCONTRATO SEÑAL VERTICAL (45x45cm) (Incluye Suministro e Instalación). Todas las señales SP, SR y SI, excepto las que se encuentren en los demás grupos y la SI-04.</v>
          </cell>
          <cell r="E1162">
            <v>219705</v>
          </cell>
        </row>
        <row r="1163">
          <cell r="C1163" t="str">
            <v>SUBCONTRATO SEÑAL VERTICAL (60x60cm) (Incluye Suministro e Instalación). Todas las señales SP, SR y SI, excepto las que se encuentren en los demás grupos y la SI-04.</v>
          </cell>
          <cell r="E1163">
            <v>263646</v>
          </cell>
        </row>
        <row r="1164">
          <cell r="C1164" t="str">
            <v>SUBCONTRATO SEÑAL VERTICAL (75x25cm) (Incluye Suministro e Instalación). Señales para sentido ce circulacion doble (SR-39).</v>
          </cell>
          <cell r="E1164">
            <v>234352</v>
          </cell>
        </row>
        <row r="1165">
          <cell r="C1165" t="str">
            <v>SUBCONTRATO SEÑAL VERTICAL (75x75cm) (Incluye Suministro e Instalación). Todas las señales SP, SR y SI, excepto las que se encuentren en los demás grupos y la SI-04.</v>
          </cell>
          <cell r="E1165">
            <v>307587</v>
          </cell>
        </row>
        <row r="1166">
          <cell r="C1166" t="str">
            <v>SUBCONTRATO SEÑAL VERTICAL INFORMATIVA GEOGRÁFICA (SI-05).</v>
          </cell>
          <cell r="E1166">
            <v>292940</v>
          </cell>
        </row>
        <row r="1167">
          <cell r="C1167" t="str">
            <v>SUBCONTRATO SEÑAL VERTICAL INFORMATIVA GEOGRÁFICA (SI-ET).</v>
          </cell>
          <cell r="E1167">
            <v>292940</v>
          </cell>
        </row>
        <row r="1168">
          <cell r="C1168" t="str">
            <v>SUBCONTRATO SUMINISTRO E INSTALACION - PERGOLA EN MADERA - TERRAZA (INCLUYE VIDRIO DE CUBIERTA)</v>
          </cell>
          <cell r="E1168">
            <v>855000</v>
          </cell>
        </row>
        <row r="1169">
          <cell r="C1169" t="str">
            <v>SUBCONTRATO SUMINISTRO E INSTALACION - PUERTA ENTAMBORADA EN TRIPLEX COLOR WENGE CAMERUN 4MM DE CORREDERA PARA RACKS 2.40X0.66</v>
          </cell>
          <cell r="E1169">
            <v>812500</v>
          </cell>
        </row>
        <row r="1170">
          <cell r="C1170" t="str">
            <v>SUBCONTRATO SUMINISTRO E INSTALACION - PUERTA ENTAMBORADA EN TRIPLEX COLOR WENGE CAMERUN 4MM DE CORREDERA PARA RACKS 2.40X0.75</v>
          </cell>
          <cell r="E1170">
            <v>7500000</v>
          </cell>
        </row>
        <row r="1171">
          <cell r="C1171" t="str">
            <v>SUBCONTRATO SUMINISTRO E INSTALACION - PUERTA ENTAMBORADA EN TRIPLEX COLOR WENGE CAMERUN 4MM PARA BAÑOS 2.40X0.95</v>
          </cell>
          <cell r="E1171">
            <v>767700</v>
          </cell>
        </row>
        <row r="1172">
          <cell r="C1172" t="str">
            <v>SUBCONTRATO SUMINISTRO E INSTALACION - PUERTA ENTAMBORADA EN TRIPLEX COLOR WENGE CAMERUN 4MM PARA BAÑOS OFICINAS Y COCINETAS 2.40X0.75</v>
          </cell>
          <cell r="E1172">
            <v>767700</v>
          </cell>
        </row>
        <row r="1173">
          <cell r="C1173" t="str">
            <v>SUBCONTRATO SUMINISTRO E INSTALACION - PUERTA ENTAMBORADA EN TRIPLEX COLOR WENGE CAMERUN 4MM PARA VESTIERS-DUCHAS 2.40X0.90</v>
          </cell>
          <cell r="E1173">
            <v>812500</v>
          </cell>
        </row>
        <row r="1174">
          <cell r="C1174" t="str">
            <v>SUBCONTRATO SUMINISTRO E INSTALACIÓN BARANDA METALICA 1 1/2" Y 5/8"</v>
          </cell>
          <cell r="E1174">
            <v>40832</v>
          </cell>
        </row>
        <row r="1175">
          <cell r="C1175" t="str">
            <v>SUBCONTRATO SUMINISTRO E INSTALACIÓN DE ALFOMBRA (ALTO TRÁFICO) EN ROLLO 750 GR/M2 100% NYLON</v>
          </cell>
          <cell r="E1175">
            <v>45000</v>
          </cell>
        </row>
        <row r="1176">
          <cell r="C1176" t="str">
            <v>SUBCONTRATO SUMINISTRO E INSTALACIÓN DE DIVISIÓN PARA BAÑOS EN ACERO INOXIDABLE</v>
          </cell>
          <cell r="E1176">
            <v>439209.75</v>
          </cell>
        </row>
        <row r="1177">
          <cell r="C1177" t="str">
            <v>SUBCONTRATO SUMINISTRO E INSTALACIÓN DE PUERTA ENTAMBORADA EN TRIPLEX COLOR WENGE PARA BAÑOS PRIVADOS 2.10X0.75</v>
          </cell>
          <cell r="E1177">
            <v>273000</v>
          </cell>
        </row>
        <row r="1178">
          <cell r="C1178" t="str">
            <v>SUBCONTRATO SUMINISTRO E INSTALACIÓN DE PUERTA ENTAMBORADA EN TRIPLEX COLOR WENGE PARA BAÑOS Y OFICINAS 2.10X0.95</v>
          </cell>
          <cell r="E1178">
            <v>330892.79999999999</v>
          </cell>
        </row>
        <row r="1179">
          <cell r="C1179" t="str">
            <v>SUBCONTRATO SUMINISTRO E INSTALACIÓN ENCHAPE EN CERAMICA REC PIZARRA NATURAL 45 X 45</v>
          </cell>
          <cell r="E1179">
            <v>115000</v>
          </cell>
        </row>
        <row r="1180">
          <cell r="C1180" t="str">
            <v>SUBCONTRATO SUMINISTRO E INSTALACIÓN GUARDAESCIBAS EN CERAMICA REC PIZARRA NATURAL 45 X 45</v>
          </cell>
          <cell r="E1180">
            <v>5645</v>
          </cell>
        </row>
        <row r="1181">
          <cell r="C1181" t="str">
            <v>SUBCONTRATO SUMINISTRO E INSTALACIÓN GUARDAESCOBAS EN CERAMICA REC METROPOLI GRIS 57 X 57</v>
          </cell>
          <cell r="E1181">
            <v>6992.5</v>
          </cell>
        </row>
        <row r="1182">
          <cell r="C1182" t="str">
            <v>SUBCONTRATO SUMINISTRO E INSTALACIÓN GUARDAESCOBAS EN CERAMICA REC TRAVERTINO BEIGE 41 X 90</v>
          </cell>
          <cell r="E1182">
            <v>5000</v>
          </cell>
        </row>
        <row r="1183">
          <cell r="C1183" t="str">
            <v>SUBCONTRATO SUMINISTRO E INSTALACIÓN GUARDAESCOBAS EN CERAMICA REC VALDIVIA WENGUE 20 X 90</v>
          </cell>
          <cell r="E1183">
            <v>35597899.039999999</v>
          </cell>
        </row>
        <row r="1184">
          <cell r="C1184" t="str">
            <v xml:space="preserve">SUBCONTRATO SUMINISTRO E INSTALACIÓN GUARDAESCOBAS EN LAMINADO REC CHOCOLATE 121 X 19.7 - </v>
          </cell>
          <cell r="E1184">
            <v>7648.1</v>
          </cell>
        </row>
        <row r="1185">
          <cell r="C1185" t="str">
            <v>SUBCONTRATO SUMINISTRO E INSTALACIÓN GUARDAESCOBAS EN PORCELANATO NUEVO BOSS REC GRIS CLARO 60 X 60</v>
          </cell>
          <cell r="E1185">
            <v>5307.8</v>
          </cell>
        </row>
        <row r="1186">
          <cell r="C1186" t="str">
            <v xml:space="preserve">SUBCONTRATO SUMINISTRO E INSTALACIÓN GUARDAESCOBAS EN PORCELANATO NUEVO BOSS REC GRIS GRAFITO 60 X 60 </v>
          </cell>
          <cell r="E1186">
            <v>7584.5</v>
          </cell>
        </row>
        <row r="1187">
          <cell r="C1187" t="str">
            <v>SUBCONTRATO SUMINISTRO E INSTALACIÓN GUARDAESCOBAS EN PORCELANATO REC URBAN BEIGE 28.3 X 56.6</v>
          </cell>
          <cell r="E1187">
            <v>38028899.439999998</v>
          </cell>
        </row>
        <row r="1188">
          <cell r="C1188" t="str">
            <v>SUBCONTRATO SUMINISTRO E INSTALACIÓN GUARDAESCOBAS SINTETICA</v>
          </cell>
          <cell r="E1188">
            <v>0</v>
          </cell>
        </row>
        <row r="1189">
          <cell r="C1189" t="str">
            <v>SUBCONTRATO SUMINISTRO E INSTALACIÓN MEDIA CAÑA VINILICO STICKS 1.45M</v>
          </cell>
          <cell r="E1189">
            <v>6850.21</v>
          </cell>
        </row>
        <row r="1190">
          <cell r="C1190" t="str">
            <v>SUBCONTRATO SUMINISTRO E INSTALACIÓN PISO EN CERAMICA REC METROPOLI GRIS 57 X 57</v>
          </cell>
          <cell r="E1190">
            <v>33078</v>
          </cell>
        </row>
        <row r="1191">
          <cell r="C1191" t="str">
            <v>SUBCONTRATO SUMINISTRO E INSTALACIÓN PISO EN CERAMICA REC PIZARRA NATURAL 45 X 45</v>
          </cell>
          <cell r="E1191">
            <v>48502.11</v>
          </cell>
        </row>
        <row r="1192">
          <cell r="C1192" t="str">
            <v>SUBCONTRATO SUMINISTRO E INSTALACIÓN PISO EN CERAMICA REC TRAVERTINO BEIGE 41 X 90</v>
          </cell>
          <cell r="E1192">
            <v>49925.04</v>
          </cell>
        </row>
        <row r="1193">
          <cell r="C1193" t="str">
            <v>SUBCONTRATO SUMINISTRO E INSTALACIÓN PISO EN CERAMICA REC VALDIVIA WENGUE 20 X 90</v>
          </cell>
          <cell r="E1193">
            <v>47000</v>
          </cell>
        </row>
        <row r="1194">
          <cell r="C1194" t="str">
            <v>SUBCONTRATO SUMINISTRO E INSTALACIÓN PISO EN LAMINADO REC CHOCOLATE 121 X 19.7</v>
          </cell>
          <cell r="E1194">
            <v>56725</v>
          </cell>
        </row>
        <row r="1195">
          <cell r="C1195" t="str">
            <v>SUBCONTRATO SUMINISTRO E INSTALACIÓN PISO EN PORCELANATO NUEVO BOSS REC GRIS CLARO 60 X 60</v>
          </cell>
          <cell r="E1195">
            <v>54481.54</v>
          </cell>
        </row>
        <row r="1196">
          <cell r="C1196" t="str">
            <v xml:space="preserve">SUBCONTRATO SUMINISTRO E INSTALACIÓN PISO EN PORCELANATO NUEVO BOSS REC GRIS GRAFITO 60 X 60 </v>
          </cell>
          <cell r="E1196">
            <v>48248.92</v>
          </cell>
        </row>
        <row r="1197">
          <cell r="C1197" t="str">
            <v>SUBCONTRATO SUMINISTRO E INSTALACIÓN PISO EN PORCELANATO REC URBAN BEIGE 28.3 X 56.6</v>
          </cell>
          <cell r="E1197">
            <v>36450</v>
          </cell>
        </row>
        <row r="1198">
          <cell r="C1198" t="str">
            <v>SUBCONTRATO SUMINISTRO E INSTALACIÓN PISO EN PORCELANATO REC URBAN GRIS OSCURO 28 X 56</v>
          </cell>
          <cell r="E1198">
            <v>50248.92</v>
          </cell>
        </row>
        <row r="1199">
          <cell r="C1199" t="str">
            <v>SUBCONTRATO SUMINISTRO E INSTALACIÓN PISO VINILICO REF. HELA TRÁFICO</v>
          </cell>
          <cell r="E1199">
            <v>67700</v>
          </cell>
        </row>
        <row r="1200">
          <cell r="C1200" t="str">
            <v>SUBCONTRATO SUMINISTRO E INSTALACIÓN PISO VINILICO REF. WOOD ALTO TRÁFICO</v>
          </cell>
          <cell r="E1200">
            <v>55900</v>
          </cell>
        </row>
        <row r="1201">
          <cell r="C1201" t="str">
            <v>SUBCONTRATO SUMINISTRO E INSTALACIÓN PISO VINILICO STICKS 1.45M</v>
          </cell>
          <cell r="E1201">
            <v>55845</v>
          </cell>
        </row>
        <row r="1202">
          <cell r="C1202" t="str">
            <v>SUBCONTRATO SUMINISTRO E INSTALACIÓN PUERTA  - PUERTA EN ALUMINIO CORREDIZA Y VIDRIO TEMPLADO EN 5MM 2.10X2.10</v>
          </cell>
          <cell r="E1202">
            <v>844676</v>
          </cell>
        </row>
        <row r="1203">
          <cell r="C1203" t="str">
            <v>SUBCONTRATO SUMINISTRO E INSTALACIÓN PUERTA - PUERTA DOBLE Y CUERPO FIJO SUPERIOR, VIDRIO TEMPLADO 10MM CON PELÍCULA DE SEGURIDAD ACCESO OFICINAS</v>
          </cell>
          <cell r="E1203">
            <v>3023804.6659999997</v>
          </cell>
        </row>
        <row r="1204">
          <cell r="C1204" t="str">
            <v>SUBCONTRATO SUMINISTRO E INSTALACIÓN PUERTA P - PUERTA EN ALUMINIO CORREDIZA Y VIDRIO TEMPLADO EN 5MM 2.10X2.10</v>
          </cell>
          <cell r="E1204">
            <v>819569.94</v>
          </cell>
        </row>
        <row r="1205">
          <cell r="C1205" t="str">
            <v>SUBCONTRATO SUMINISTRO E INSTALACIÓN PUERTA P - PUERTA EN ALUMINIO Y VIDRIO TEMPLADO EN 5MM STANDAR</v>
          </cell>
          <cell r="E1205">
            <v>710000</v>
          </cell>
        </row>
        <row r="1206">
          <cell r="C1206" t="str">
            <v>SUBCONTRATO SUMINISTRO E INSTALACION PUERTA P10 - PUERTA EN VIDRIO TEMPLADO 5MM 2.10X2.40</v>
          </cell>
          <cell r="E1206">
            <v>784343</v>
          </cell>
        </row>
        <row r="1207">
          <cell r="C1207" t="str">
            <v>SUBCONTRATO SUMINISTRO E INSTALACION PUERTA P11 - PUERTA DOBLE EN VIDRIO TEMPLADO 10MM 2.35X2.40</v>
          </cell>
          <cell r="E1207">
            <v>826555</v>
          </cell>
        </row>
        <row r="1208">
          <cell r="C1208" t="str">
            <v>SUBCONTRATO SUMINISTRO E INSTALACION PUERTA P12 - PUERTA EN VIDRIO TEMPLADO 5MM 0.75X2.38</v>
          </cell>
          <cell r="E1208">
            <v>2718295</v>
          </cell>
        </row>
        <row r="1209">
          <cell r="C1209" t="str">
            <v>SUBCONTRATO SUMINISTRO E INSTALACION PUERTA P13 - PUERTA EN VIDRIO TEMPLADO 5MM 0.86X2.38</v>
          </cell>
          <cell r="E1209">
            <v>2583839</v>
          </cell>
        </row>
        <row r="1210">
          <cell r="C1210" t="str">
            <v>SUBCONTRATO SUMINISTRO E INSTALACION PUERTA P14 - PUERTA DOBLE EN VIDRIO TEMPLADO 5MM 1.85X2.38</v>
          </cell>
          <cell r="E1210">
            <v>1919722</v>
          </cell>
        </row>
        <row r="1211">
          <cell r="C1211" t="str">
            <v>SUBCONTRATO SUMINISTRO E INSTALACION PUERTA P15 - PUERTA DOBLE EN VIDRIO TEMPLADO 5MM 2.00X2.38</v>
          </cell>
          <cell r="E1211">
            <v>1000000</v>
          </cell>
        </row>
        <row r="1212">
          <cell r="C1212" t="str">
            <v>SUBCONTRATO SUMINISTRO E INSTALACION PUERTA P16 - PUERTA DOBLE EN VIDRIO TEMPLADO 5MM 2.35X2.38</v>
          </cell>
          <cell r="E1212">
            <v>990000</v>
          </cell>
        </row>
        <row r="1213">
          <cell r="C1213" t="str">
            <v>SUBCONTRATO SUMINISTRO E INSTALACION PUERTA P17 - PUERTA CORREDIZA EN VIDRIO TEMPLADO 5MM 0.96X2.40</v>
          </cell>
          <cell r="E1213">
            <v>1380000</v>
          </cell>
        </row>
        <row r="1214">
          <cell r="C1214" t="str">
            <v>SUBCONTRATO SUMINISTRO E INSTALACIÓN PUERTA P22 - PUERTA PIVOTANTE CON CHAPA ANTIPÁNICO, PUERTA DE EMERGENCIA</v>
          </cell>
          <cell r="E1214">
            <v>1823500</v>
          </cell>
        </row>
        <row r="1215">
          <cell r="C1215" t="str">
            <v>SUBCONTRATO SUMINISTRO E INSTALACIÓN PUERTA P5 - PUERTA DOBLE ENTAMBORADA EN ALUMINIO, COLOR GRIS PLATA 2.10X1.90</v>
          </cell>
          <cell r="E1215">
            <v>1428798.5559999999</v>
          </cell>
        </row>
        <row r="1216">
          <cell r="C1216" t="str">
            <v>SUBCONTRATO SUMINISTRO E INSTALACION PUERTA P6 - PUERTA EN VIDRIO TEMPLADO 5MM 1.00X2.40</v>
          </cell>
          <cell r="E1216">
            <v>1431755</v>
          </cell>
        </row>
        <row r="1217">
          <cell r="C1217" t="str">
            <v>SUBCONTRATO SUMINISTRO E INSTALACION PUERTA P7 - PUERTA EN VIDRIO TEMPLADO 5MM 0.90X2.40</v>
          </cell>
          <cell r="E1217">
            <v>1459013</v>
          </cell>
        </row>
        <row r="1218">
          <cell r="C1218" t="str">
            <v>SUBCONTRATO SUMINISTRO E INSTALACION PUERTA P8 - PUERTA EN VIDRIO TEMPLADO 5MM 1.90X2.40</v>
          </cell>
          <cell r="E1218">
            <v>1509326</v>
          </cell>
        </row>
        <row r="1219">
          <cell r="C1219" t="str">
            <v>SUBCONTRATO SUMINISTRO E INSTALACION PUERTA P9 - PUERTA EN VIDRIO TEMPLADO 5MM 1.97X2.40</v>
          </cell>
          <cell r="E1219">
            <v>1927479</v>
          </cell>
        </row>
        <row r="1220">
          <cell r="C1220" t="str">
            <v>SUBCONTRATO SUMINISTRO E INSTALACIÓN VENTANA V-1 0.90X1.25M</v>
          </cell>
          <cell r="E1220">
            <v>132104</v>
          </cell>
        </row>
        <row r="1221">
          <cell r="C1221" t="str">
            <v>SUBCONTRATO SUMINISTRO E INSTALACIÓN VENTANA V-2 1.15X1.35M</v>
          </cell>
          <cell r="E1221">
            <v>168651</v>
          </cell>
        </row>
        <row r="1222">
          <cell r="C1222" t="str">
            <v>SUBCONTRATO SUMINISTRO E INSTALACIÓN VENTANA V-3 1.20X1.35M</v>
          </cell>
          <cell r="E1222">
            <v>174929</v>
          </cell>
        </row>
        <row r="1223">
          <cell r="C1223" t="str">
            <v>SUBCONTRATO SUMINISTRO E INSTALACIÓN VENTANA V-4 1.10X1.15M</v>
          </cell>
          <cell r="E1223">
            <v>144631</v>
          </cell>
        </row>
        <row r="1224">
          <cell r="C1224" t="str">
            <v>SUBCONTRATO SUMINITRO E INSTALACIÓN PISO EN PORCELANATO ALTO TRAFICO ESPAÑOL - ZONAS COMUNES</v>
          </cell>
          <cell r="E1224">
            <v>99750</v>
          </cell>
        </row>
        <row r="1225">
          <cell r="C1225" t="str">
            <v>SUBCONTRATO SUMINITRO E INSTALACIÓN PISO VINILO DE LUJO EN LISTON 91X15CM - SISTEMA PEGADO</v>
          </cell>
          <cell r="E1225">
            <v>33400</v>
          </cell>
        </row>
        <row r="1226">
          <cell r="C1226" t="str">
            <v>SUBCONTRATO TACHAS REFLECTIVAS BIDIRECCIONALES (INC. SUMINISTRO E INSTALACION)</v>
          </cell>
          <cell r="E1226">
            <v>10985.25</v>
          </cell>
        </row>
        <row r="1227">
          <cell r="C1227" t="str">
            <v>SUBCONTRATO TACHAS REFLECTIVAS UNIDIRECCIONALES (INC. SUMINISTRO E INSTALACION)</v>
          </cell>
          <cell r="E1227">
            <v>10985.25</v>
          </cell>
        </row>
        <row r="1228">
          <cell r="C1228" t="str">
            <v>SUBCONTRATO TACHONES BAJOS (40.0 x 15.0 x h8.0 cm) (INC. SUMINISTRO E INSTALACION)</v>
          </cell>
          <cell r="E1228">
            <v>65911.5</v>
          </cell>
        </row>
        <row r="1229">
          <cell r="C1229" t="str">
            <v>SUBCONTRATO TODO COSTO - CABEZAL DE PRUEBA 4"</v>
          </cell>
          <cell r="E1229">
            <v>5500000</v>
          </cell>
        </row>
        <row r="1230">
          <cell r="C1230" t="str">
            <v>SUBCONTRATO TODO COSTO - DEMOLICION ANDENES ZFT</v>
          </cell>
          <cell r="E1230">
            <v>1512</v>
          </cell>
        </row>
        <row r="1231">
          <cell r="C1231" t="str">
            <v>SUBCONTRATO TODO COSTO - DETECTOR DE FLUJO</v>
          </cell>
          <cell r="E1231">
            <v>1100000</v>
          </cell>
        </row>
        <row r="1232">
          <cell r="C1232" t="str">
            <v>SUBCONTRATO TODO COSTO - GABINETE CONTRA INCENDIOS TIPO III</v>
          </cell>
          <cell r="E1232">
            <v>1900000</v>
          </cell>
        </row>
        <row r="1233">
          <cell r="C1233" t="str">
            <v>SUBCONTRATO TODO COSTO - IMPERMEABILIZACION DE TERRAZA</v>
          </cell>
          <cell r="E1233">
            <v>478700</v>
          </cell>
        </row>
        <row r="1234">
          <cell r="C1234" t="str">
            <v>SUBCONTRATO TODO COSTO - RUANA ANTIVORTICE 8"</v>
          </cell>
          <cell r="E1234">
            <v>2734200</v>
          </cell>
        </row>
        <row r="1235">
          <cell r="C1235" t="str">
            <v xml:space="preserve">SUBCONTRATO TODO COSTO - SIAMESA 4 x 2 1/2 x 2 1/2 x 2 1/2 x 2 1/2 x 2 1/2 x 2 1/2 </v>
          </cell>
          <cell r="E1235">
            <v>928200</v>
          </cell>
        </row>
        <row r="1236">
          <cell r="C1236" t="str">
            <v>SUBCONTRATO TODO COSTO - SOPORTES ESPECIALES EQUIPO RCI</v>
          </cell>
          <cell r="E1236">
            <v>165171</v>
          </cell>
        </row>
        <row r="1237">
          <cell r="C1237" t="str">
            <v>SUBCONTRATO TODO COSTO - SUMINISTRO E INSTALACION PUERTA GRAN TAMAÑO CORREDIZA</v>
          </cell>
          <cell r="E1237">
            <v>0</v>
          </cell>
        </row>
        <row r="1238">
          <cell r="C1238" t="str">
            <v>SUBCONTRATO TODO COSTO - SUMINISTRO E INSTALACION PUERTA GRAN TAMAÑO ENROLLABLE FLEJE SOLIDO</v>
          </cell>
          <cell r="E1238">
            <v>0</v>
          </cell>
        </row>
        <row r="1239">
          <cell r="C1239" t="str">
            <v>SUBCONTRATO TODO COSTO ALIMENTADORES A GABINETES Y TABLEROS DE DISTRIBUCION EN BAJA TENSION - PGT</v>
          </cell>
          <cell r="E1239">
            <v>140986101.59999999</v>
          </cell>
        </row>
        <row r="1240">
          <cell r="C1240" t="str">
            <v>SUBCONTRATO TODO COSTO CAJA TIPO CS-275</v>
          </cell>
          <cell r="E1240">
            <v>9033</v>
          </cell>
        </row>
        <row r="1241">
          <cell r="C1241" t="str">
            <v>SUBCONTRATO TODO COSTO CANOA CAL 24 DE 1.20m</v>
          </cell>
          <cell r="E1241">
            <v>90577.96</v>
          </cell>
        </row>
        <row r="1242">
          <cell r="C1242" t="str">
            <v>SUBCONTRATO TODO COSTO COMPACTACIÓN DINÁMICA</v>
          </cell>
          <cell r="E1242">
            <v>30000</v>
          </cell>
        </row>
        <row r="1243">
          <cell r="C1243" t="str">
            <v>SUBCONTRATO TODO COSTO CORTE Y LLENADO DE JUNTAS ELASTICO VULKEM 45SSL</v>
          </cell>
          <cell r="E1243">
            <v>1500000</v>
          </cell>
        </row>
        <row r="1244">
          <cell r="C1244" t="str">
            <v>SUBCONTRATO TODO COSTO CUBIERTA EN TEJA TRASLUCIDA</v>
          </cell>
          <cell r="E1244">
            <v>52913.168000000005</v>
          </cell>
        </row>
        <row r="1245">
          <cell r="C1245" t="str">
            <v>SUBCONTRATO TODO COSTO CUBIERTA TIPO STANDING SEAM 2" CAL 24</v>
          </cell>
          <cell r="E1245">
            <v>28174.544000000002</v>
          </cell>
        </row>
        <row r="1246">
          <cell r="C1246" t="str">
            <v>SUBCONTRATO TODO COSTO DE REMATES EN ACERO PREPINTADO PARA CUBIERTA</v>
          </cell>
          <cell r="E1246">
            <v>18091.896000000001</v>
          </cell>
        </row>
        <row r="1247">
          <cell r="C1247" t="str">
            <v>SUBCONTRATO TODO COSTO EMBUDO DOBLE</v>
          </cell>
          <cell r="E1247">
            <v>58612.056000000004</v>
          </cell>
        </row>
        <row r="1248">
          <cell r="C1248" t="str">
            <v xml:space="preserve">SUBCONTRATO TODO COSTO EQUIPOS DE BOMBEO - TANQUE DE ALMACENAMIENTO RED DE INCENDIOS </v>
          </cell>
          <cell r="E1248">
            <v>68167101.600000009</v>
          </cell>
        </row>
        <row r="1249">
          <cell r="C1249" t="str">
            <v>SUBCONTRATO TODO COSTO EQUIPOS DE BOMBEO - TANQUE DE ALMACENAMIENTO RED DE SUMINISTRO</v>
          </cell>
          <cell r="E1249">
            <v>30000000</v>
          </cell>
        </row>
        <row r="1250">
          <cell r="C1250" t="str">
            <v>SUBCONTRATO TODO COSTO EQUIPOS DE SUBESTACION - PGT</v>
          </cell>
          <cell r="E1250">
            <v>45217101.600000001</v>
          </cell>
        </row>
        <row r="1251">
          <cell r="C1251" t="str">
            <v>SUBCONTRATO TODO COSTO FACHADA MONOWALL CON POLIURETANO INYECTADO</v>
          </cell>
          <cell r="E1251">
            <v>73647.168000000005</v>
          </cell>
        </row>
        <row r="1252">
          <cell r="C1252" t="str">
            <v>SUBCONTRATO TODO COSTO GABINETES Y TABLEROS DE DISTRIBUCION DE BAJA TENSION - PGT</v>
          </cell>
          <cell r="E1252">
            <v>20917101.600000001</v>
          </cell>
        </row>
        <row r="1253">
          <cell r="C1253" t="str">
            <v>SUBCONTRATO TODO COSTO INSTALACIONES ELECTRICAS INTERNAS  - EDIFICIO DE OFICINAS PISO 5 - PGT</v>
          </cell>
          <cell r="E1253">
            <v>54481.54</v>
          </cell>
        </row>
        <row r="1254">
          <cell r="C1254" t="str">
            <v>SUBCONTRATO TODO COSTO INSTALACIONES ELECTRICAS INTERNAS - ZONA DE PRODUCCION Y PATIO DE MANIOBRAS - PGT</v>
          </cell>
          <cell r="E1254">
            <v>96230901.600000009</v>
          </cell>
        </row>
        <row r="1255">
          <cell r="C1255" t="str">
            <v>SUBCONTRATO TODO COSTO INSTALACIONES ELECTRICAS Y DE COMUNICACIONES INTERNAS - EDIFICIO DE OFICINAS - PISO 1 - PGT</v>
          </cell>
          <cell r="E1255">
            <v>45303501.600000001</v>
          </cell>
        </row>
        <row r="1256">
          <cell r="C1256" t="str">
            <v>SUBCONTRATO TODO COSTO INSTALACIONES ELECTRICAS Y DE COMUNICACIONES INTERNAS - EDIFICIO DE OFICINAS - PISO 2 - PGT</v>
          </cell>
          <cell r="E1256">
            <v>53052501.600000001</v>
          </cell>
        </row>
        <row r="1257">
          <cell r="C1257" t="str">
            <v>SUBCONTRATO TODO COSTO INSTALACIONES ELECTRICAS Y DE COMUNICACIONES INTERNAS - EDIFICIO DE OFICINAS - PISO 3 - PGT</v>
          </cell>
          <cell r="E1257">
            <v>17601501.600000001</v>
          </cell>
        </row>
        <row r="1258">
          <cell r="C1258" t="str">
            <v>SUBCONTRATO TODO COSTO INSTALACIONES ELECTRICAS Y DE COMUNICACIONES INTERNAS - EDIFICIO DE OFICINAS PISO 4 - PGT</v>
          </cell>
          <cell r="E1258">
            <v>14820501.6</v>
          </cell>
        </row>
        <row r="1259">
          <cell r="C1259" t="str">
            <v>SUBCONTRATO TODO COSTO ORNAMENTACION CARPINTERIA METALICA</v>
          </cell>
          <cell r="E1259">
            <v>82000</v>
          </cell>
        </row>
        <row r="1260">
          <cell r="C1260" t="str">
            <v xml:space="preserve">SUBCONTRATO TODO COSTO PANEL BASIC CUBIERTA 30mm:  SANDWICH METECNO </v>
          </cell>
          <cell r="E1260">
            <v>60381</v>
          </cell>
        </row>
        <row r="1261">
          <cell r="C1261" t="str">
            <v>SUBCONTRATO TODO COSTO PARA SUMINISTRO E INSTALACIÓN DE ESTRUCTURA METÁLICA</v>
          </cell>
          <cell r="E1261">
            <v>295726.08000000002</v>
          </cell>
        </row>
        <row r="1262">
          <cell r="C1262" t="str">
            <v>SUBCONTRATO TODO COSTO PARA SUMINISTRO E INSTALACIÓN DE ESTRUCTURA METÁLICA (BODEGA LUZ 24M)</v>
          </cell>
          <cell r="E1262">
            <v>31278.720000000001</v>
          </cell>
        </row>
        <row r="1263">
          <cell r="C1263" t="str">
            <v>SUBCONTRATO TODO COSTO PARA SUMINISTRO E INSTALACIÓN DE ESTRUCTURA METÁLICA (CUBIERTA LUZ 40M)</v>
          </cell>
          <cell r="E1263">
            <v>226841.80800000002</v>
          </cell>
        </row>
        <row r="1264">
          <cell r="C1264" t="str">
            <v>SUBCONTRATO TODO COSTO PARA SUMINISTRO E INSTALACIÓN DE ESTRUCTURA METÁLICA (FACHADAS H=9M)</v>
          </cell>
          <cell r="E1264">
            <v>32078</v>
          </cell>
        </row>
        <row r="1265">
          <cell r="C1265" t="str">
            <v>SUBCONTRATO TODO COSTO PARA SUMINISTRO E INSTALACIÓN DE ESTRUCTURA METÁLICA (OFICINAS 4 PISOS)</v>
          </cell>
          <cell r="E1265">
            <v>266935.44</v>
          </cell>
        </row>
        <row r="1266">
          <cell r="C1266" t="str">
            <v>SUBCONTRATO TODO COSTO PORTICO GRUA TIPO SB-50 CON SPREADER DE 40`DE LARGO</v>
          </cell>
          <cell r="E1266">
            <v>220000000</v>
          </cell>
        </row>
        <row r="1267">
          <cell r="C1267" t="str">
            <v>SUBCONTRATO TODO COSTO PUERTA TIPO CORREDIZA TELESCOPICA DE APERTURA CENTRAL, EN PANEL INYECTADO, 20.00X10.00 - RUEDAS DE SISTEMA PUENTE GRUA - POSTERIOR BODEGA (INCLUIDO MOTOR, CAJA DE CONTROL, PANELES EN POLIESTER Y ESTRUCTURA AUTO SOPORTANTE)</v>
          </cell>
          <cell r="E1267">
            <v>523028.75400000002</v>
          </cell>
        </row>
        <row r="1268">
          <cell r="C1268" t="str">
            <v>SUBCONTRATO TODO COSTO PUERTA TIPO CORTINA RAPIDA - 10.00X10.00 - ACCESOS VEHICULARES (INCLUIDO MOTOR, CAJA DE CONTROL, PANELES EN POLIESTER Y ESTRUCTURA AUTO SOPORTANTE)</v>
          </cell>
          <cell r="E1268">
            <v>797145</v>
          </cell>
        </row>
        <row r="1269">
          <cell r="C1269" t="str">
            <v>SUBCONTRATO TODO COSTO PUERTA TIPO CORTINA RAPIDA - MAXIDOOR, 20.00X10.00 - POSTERIOR BODEGA (INCLUIDO MOTOR, CAJA DE CONTROL, PANELES EN POLIESTER Y ESTRUCTURA AUTO SOPORTANTE)</v>
          </cell>
          <cell r="E1269">
            <v>1293250</v>
          </cell>
        </row>
        <row r="1270">
          <cell r="C1270" t="str">
            <v>SUBCONTRATO TODO COSTO RED DE MEDIA TENSION - PGT</v>
          </cell>
          <cell r="E1270">
            <v>97327101.600000009</v>
          </cell>
        </row>
        <row r="1271">
          <cell r="C1271" t="str">
            <v>SUBCONTRATO TODO COSTO RED NEUMATICA, INCLUYE COMPRESORES 100 HP, INSTALACIONES ELECTRICAS, SALIDAS Y PLANTA DE EMERGENCIA</v>
          </cell>
          <cell r="E1271">
            <v>132650.20800000001</v>
          </cell>
        </row>
        <row r="1272">
          <cell r="C1272" t="str">
            <v>SUBCONTRATO TODO COSTO REJILLA DE VENTILACIÓN EN LAMINA GALVANIZADA CAL 20</v>
          </cell>
          <cell r="E1272">
            <v>295726.08000000002</v>
          </cell>
        </row>
        <row r="1273">
          <cell r="C1273" t="str">
            <v>SUBCONTRATO TODO COSTO SISTEMA RED CONTRA INCENDIOS</v>
          </cell>
          <cell r="E1273">
            <v>60000000</v>
          </cell>
        </row>
        <row r="1274">
          <cell r="C1274" t="str">
            <v>SUBCONTRATO TODO COSTO STEEL DECK 2" CAL 22 CON CONECTORES</v>
          </cell>
          <cell r="E1274">
            <v>43268.896000000001</v>
          </cell>
        </row>
        <row r="1275">
          <cell r="C1275" t="str">
            <v>SUBCONTRATO TODO COSTO SUMINISTRO E INSTALACIÓN ALIMENTADOR GENERAL TRAFO</v>
          </cell>
          <cell r="E1275">
            <v>369000</v>
          </cell>
        </row>
        <row r="1276">
          <cell r="C1276" t="str">
            <v>SUBCONTRATO TODO COSTO SUMINISTRO E INSTALACIÓN CABLE 3X2/0 CU XLPE 15 KV</v>
          </cell>
          <cell r="E1276">
            <v>91200</v>
          </cell>
        </row>
        <row r="1277">
          <cell r="C1277" t="str">
            <v>SUBCONTRATO TODO COSTO SUMINISTRO E INSTALACIÓN DE ASCENSOR</v>
          </cell>
          <cell r="E1277">
            <v>63022000</v>
          </cell>
        </row>
        <row r="1278">
          <cell r="C1278" t="str">
            <v>SUBCONTRATO TODO COSTO SUMINISTRO E INSTALACIÓN DE GRAMA SINTÉTICA</v>
          </cell>
          <cell r="E1278">
            <v>46000</v>
          </cell>
        </row>
        <row r="1279">
          <cell r="C1279" t="str">
            <v>SUBCONTRATO TODO COSTO SUMINISTRO E INSTALACIÓN DE SISTEMA DE FACHADA FLOTANTE SERIE CW-50, CON VERTICALES OCULTOS EN AGS-037 Y HORIZONTALES AGS-036/038,  TAPAS HORIZONTALES EN AGS-40 Y AGS-41</v>
          </cell>
          <cell r="E1279">
            <v>588318</v>
          </cell>
        </row>
        <row r="1280">
          <cell r="C1280" t="str">
            <v>SUBCONTRATO TODO COSTO SUMINISTRO E INSTALACIÓN EQUIPO DE SUBESTACIÓN (INCLUYE CAJA DE MANIOBRAS, CELDAS DE MEDIDA, CELDA DE PROTECCIÓN, TRANSFORMADOR, ADECUACIONES CIVILES Y TABLERO DE DISTRIBUCIÓN</v>
          </cell>
          <cell r="E1280">
            <v>155993655.10550916</v>
          </cell>
        </row>
        <row r="1281">
          <cell r="C1281" t="str">
            <v>SUBCONTRATO TODO COSTO SUMINISTRO E INSTALACIÓN LUMINARIAS ALUMBRADO BODEGA</v>
          </cell>
          <cell r="E1281">
            <v>522000</v>
          </cell>
        </row>
        <row r="1282">
          <cell r="C1282" t="str">
            <v>SUBCONTRATO TODO COSTO SUMINISTRO E INSTALACIÓN LUMINARIAS ALUMBRADO OFICINAS</v>
          </cell>
          <cell r="E1282">
            <v>165000</v>
          </cell>
        </row>
        <row r="1283">
          <cell r="C1283" t="str">
            <v>SUBCONTRATO TODO COSTO SUMINISTRO E INSTALACIÓN PARCIALES TABLEROS</v>
          </cell>
          <cell r="E1283">
            <v>144000</v>
          </cell>
        </row>
        <row r="1284">
          <cell r="C1284" t="str">
            <v>SUBCONTRATO TODO COSTO SUMINISTRO E INSTALACIÓN SALIDAS ALUMBRADO BODEGA</v>
          </cell>
          <cell r="E1284">
            <v>143000</v>
          </cell>
        </row>
        <row r="1285">
          <cell r="C1285" t="str">
            <v>SUBCONTRATO TODO COSTO SUMINISTRO E INSTALACIÓN SALIDAS DE ALUMBRADO EN OFICINAS</v>
          </cell>
          <cell r="E1285">
            <v>78000</v>
          </cell>
        </row>
        <row r="1286">
          <cell r="C1286" t="str">
            <v>SUBCONTRATO TODO COSTO SUMINISTRO E INSTALACIÓN SALIDAS TIPO TOMA NORMAL EN OFICINAS</v>
          </cell>
          <cell r="E1286">
            <v>78000</v>
          </cell>
        </row>
        <row r="1287">
          <cell r="C1287" t="str">
            <v>SUBCONTRATO TODO COSTO SUMINISTRO E INSTALACIÓN SALIDAS TIPO TOMA REGULADO</v>
          </cell>
          <cell r="E1287">
            <v>78000</v>
          </cell>
        </row>
        <row r="1288">
          <cell r="C1288" t="str">
            <v>SUBCONTRATO TODO COSTO SUMINISTRO E INSTALACIÓN TABLEROS PARCIALES DE ALUMBRADO Y TOMAS OFICINAS</v>
          </cell>
          <cell r="E1288">
            <v>1010000</v>
          </cell>
        </row>
        <row r="1289">
          <cell r="C1289" t="str">
            <v>SUBCONTRATO TODO COSTO TAPA CANOA CAL 24 DE 1.20m</v>
          </cell>
          <cell r="E1289">
            <v>25627.224000000002</v>
          </cell>
        </row>
        <row r="1290">
          <cell r="C1290" t="str">
            <v>SUBCONTRATO TODO COSTO VIDRIO TEMPLADO  - EQUIPO RED INCENDIOS</v>
          </cell>
          <cell r="E1290">
            <v>250000</v>
          </cell>
        </row>
        <row r="1291">
          <cell r="C1291" t="str">
            <v>SUBCONTRATO TOPELLANTAS (50 X 20 X h 15 cm) (INC. SUMINISTRO E INSTALACION)</v>
          </cell>
          <cell r="E1291">
            <v>80558.5</v>
          </cell>
        </row>
        <row r="1292">
          <cell r="C1292" t="str">
            <v>Suelo cemento 1:30 (8%)</v>
          </cell>
          <cell r="E1292">
            <v>102058</v>
          </cell>
        </row>
        <row r="1293">
          <cell r="C1293" t="str">
            <v xml:space="preserve">SUMIDERO LATERAL SL-100 </v>
          </cell>
          <cell r="E1293">
            <v>346474.6</v>
          </cell>
        </row>
        <row r="1294">
          <cell r="C1294" t="str">
            <v xml:space="preserve">SUMIDERO LATERAL SL-150 </v>
          </cell>
          <cell r="E1294">
            <v>567727.19999999995</v>
          </cell>
        </row>
        <row r="1295">
          <cell r="C1295" t="str">
            <v xml:space="preserve">SUMIDERO LATERAL SL-200 </v>
          </cell>
          <cell r="E1295">
            <v>612326.88</v>
          </cell>
        </row>
        <row r="1296">
          <cell r="C1296" t="str">
            <v xml:space="preserve">SUMIDERO LATERAL SL-250 </v>
          </cell>
          <cell r="E1296">
            <v>908836.8</v>
          </cell>
        </row>
        <row r="1297">
          <cell r="C1297" t="str">
            <v>SUMINISTRO E INSTALACION DE BANCO DE ARBITROS MOBIL: TECHO EN POLICARBONATO MACIZO DE 6 MM ,(GARANTÍA DE 15 AÑOS EN LA CUBIERTA) ESTRUCTURA DE 1.20 X 2.1 TUBERÍA REDONDA DE 2" Y 2 1/2", ESTRUCTURA DE SILLAS MOBIL , TUBERÍA CUADRADA DE 40 X 40 Y TUBERIA REDONDA DE 1 1/2¨ TODO CALIBRE 2.5 MM, PINTURA ELECTROSTAICA COLOR BLANCO, 3 SILLAS TIPO CUBO FABRICADAS EN VINILCUERO COLOR BLANCO</v>
          </cell>
          <cell r="E1297">
            <v>7887999.9999999991</v>
          </cell>
        </row>
        <row r="1298">
          <cell r="C1298" t="str">
            <v>SUMINISTRO E INSTALACION DE BANCO DE SUPLENTES MOBIL: TECHO EN POLICARBONATO MACIZO DE 6 MM ,(GARANTÍA DE 15 AÑOS EN LA CUBIERTA) ESTRUCTURA DE 1.20 X 6.1 TUBERÍA REDONDA DE 2" Y 2 1/2", ESTRUCTURA DE SILLAS MOBIL , TUBERÍA CUADRADA DE 40 X 40 Y TUBERIA REDONDA DE 1 1/2¨ TODO CALIBRE 2.5 MM, PINTURA ELECTROSTAICA COLOR BLANCO, 10 SILLAS TIPO CUBO FABRICADAS EN VINILCUERO COLOR BLANCO</v>
          </cell>
          <cell r="E1298">
            <v>22968000</v>
          </cell>
        </row>
        <row r="1299">
          <cell r="C1299" t="str">
            <v>SUMINISTRO E INSTALACIÓN DE CIELO RASO PLANO EN DRYWALL DE 1/2 PINTADO ENCINTADO CON UNA MANO DE VINILO COLOR BLANCO</v>
          </cell>
          <cell r="E1299">
            <v>27000</v>
          </cell>
        </row>
        <row r="1300">
          <cell r="C1300" t="str">
            <v>SUMINISTRO E INSTALACIÓN DE CIELO RASO PLANO EN SUPERBOARD  PINTADO ENCINTADO CON UNA MANO DE VINILO COLOR BLANCO</v>
          </cell>
          <cell r="E1300">
            <v>138646030.57600001</v>
          </cell>
        </row>
        <row r="1301">
          <cell r="C1301" t="str">
            <v>SUMINISTRO E INSTALACIÓN DE DIVISIÓN EN ACERO INOXIDABLE PARA BAÑOS EN LÁMINA DE ACERO INOXIDABLE AISI TIPO 304 CALIBRE 20, ANTIMAGNÉTICO Y RESISTENTE A LA CORROSIÓN, ENTAMBORADO DE 1" DE ANCHO CON RELLENO INTERNO EN LÁMINA DE ICOPOR (0.552 MTS2) SANITARIOS, ORINALES Y DUCHAS</v>
          </cell>
          <cell r="E1301">
            <v>450000</v>
          </cell>
        </row>
        <row r="1302">
          <cell r="C1302" t="str">
            <v>SUMINISTRO E INSTALACION DE ESTRUCTURA DE NIVELACION PARA PANEL 150FS</v>
          </cell>
          <cell r="E1302">
            <v>70000</v>
          </cell>
        </row>
        <row r="1303">
          <cell r="C1303" t="str">
            <v>SUMINISTRO E INSTALACIÓN DE MURO EN DRYWALL BASE 9 - ACUSTICO,  PINTADO - 0.12CM</v>
          </cell>
          <cell r="E1303">
            <v>642750050</v>
          </cell>
        </row>
        <row r="1304">
          <cell r="C1304" t="str">
            <v>Suministro e instalación de Piso Deck en Madera para Exteriores (incluye impermeabilización)</v>
          </cell>
          <cell r="E1304">
            <v>170000</v>
          </cell>
        </row>
        <row r="1305">
          <cell r="C1305" t="str">
            <v>SUMINISTRO E INSTALACION DE REMATES LINELAES PARA PANEL 150FS</v>
          </cell>
          <cell r="E1305">
            <v>15000</v>
          </cell>
        </row>
        <row r="1306">
          <cell r="C1306" t="str">
            <v xml:space="preserve">SUMINISTRO E INSTALACION DE REVESTIMIENTO  PANEL 150 FS </v>
          </cell>
          <cell r="E1306">
            <v>250000</v>
          </cell>
        </row>
        <row r="1307">
          <cell r="C1307" t="str">
            <v>SUMINISTRO E INSTALACION DE SILLA CON ESPALDAR MS-10, SILLA CON ESPALDAR CERRADO base en POLIPROPILENO de alto impacto GRADO HB de gran resistencia a pruebas mecánicas de acuerdo a la NORMA ASTM y contra diversos solventes químicos con orificio central para el drenaje de líquidos, todas sus paredes incluyendo el frente de forma redondeada para eliminar cualquier zona de presión en las piernas, UV RETARDANTE a la llama, instalada con tres anclajes TIPO HILTY DE 3/8 X 2", O similar directos a la loza de concreto, se le aplica EPÓXICO RE-500 de alta resistencia y torción mecánica DIMENSIONES ANCHO 42 CM ALTO ESPALDAR 33 CM PROFUNDIDAD 37.5 CM</v>
          </cell>
          <cell r="E1307">
            <v>40020</v>
          </cell>
        </row>
        <row r="1308">
          <cell r="C1308" t="str">
            <v>SUMINISTRO E INSTALACION DE SILLA VIP REF. NOVANTA Monoconcha con espaldar inyectada, anclada a piso.</v>
          </cell>
          <cell r="E1308">
            <v>119468.4</v>
          </cell>
        </row>
        <row r="1309">
          <cell r="C1309" t="str">
            <v>SUMINISTRO E INSTALACIÓN DE SISTEMA DE FACHADA FLOTANTE FACHADA SERIE 45 PESADA CON VERTICALES DE 45MM X 105MM OCULTOS A LA VISTA EXT. Y HORIZONTALES DE 45MM X 105MM CON TAPA. CRISTAL LAM INC. 4 + INC 4 MM CRUDO. (INCLUYE PUERTAS). + QUIEBRASOL CON 2 TUBULARES DE 1-3/4" X 4" CON EXTREMO A 45° CON ANCLAJES A VERTICALES EN PLATINA. PASO ENTRE ELEMENTOS PORTANTES DE 0,25M.. SIN VIDRIO</v>
          </cell>
          <cell r="E1309">
            <v>67723</v>
          </cell>
        </row>
        <row r="1310">
          <cell r="C1310" t="str">
            <v>SUMINISTRO, CORTE E INSTALACION DE ESPEJOS EN 4MM BISELADOS SISTEMA FLOTADO</v>
          </cell>
          <cell r="E1310">
            <v>139500</v>
          </cell>
        </row>
        <row r="1311">
          <cell r="C1311" t="str">
            <v>SUPERMASTIC GYPTEC 28KG (5GLN)</v>
          </cell>
          <cell r="E1311">
            <v>32427</v>
          </cell>
        </row>
        <row r="1312">
          <cell r="C1312" t="str">
            <v xml:space="preserve">TABLA BURRA EN ORDINARIO 2.90 X 0.13 X 0.025 </v>
          </cell>
          <cell r="E1312">
            <v>5000</v>
          </cell>
        </row>
        <row r="1313">
          <cell r="C1313" t="str">
            <v xml:space="preserve">TABLA BURRA EN ORDINARIO 2.90 X 0.18 X 0.025 </v>
          </cell>
          <cell r="E1313">
            <v>7000</v>
          </cell>
        </row>
        <row r="1314">
          <cell r="C1314" t="str">
            <v xml:space="preserve">TABLA BURRA EN ORDINARIO 2.90 X 0.23 X 0.025 </v>
          </cell>
          <cell r="E1314">
            <v>8500</v>
          </cell>
        </row>
        <row r="1315">
          <cell r="C1315" t="str">
            <v xml:space="preserve">TABLA BURRA EN ORDINARIO 2.90 X 0.28 X 0.025 </v>
          </cell>
          <cell r="E1315">
            <v>10000</v>
          </cell>
        </row>
        <row r="1316">
          <cell r="C1316" t="str">
            <v xml:space="preserve">TABLA CHAPA EN ORDINARIO 2.90 X 0.13 X 0.02 </v>
          </cell>
          <cell r="E1316">
            <v>5046</v>
          </cell>
        </row>
        <row r="1317">
          <cell r="C1317" t="str">
            <v xml:space="preserve">TABLA CHAPA EN ORDINARIO 2.90 X 0.18 X 0.02 </v>
          </cell>
          <cell r="E1317">
            <v>6571</v>
          </cell>
        </row>
        <row r="1318">
          <cell r="C1318" t="str">
            <v xml:space="preserve">TABLA CHAPA EN ORDINARIO 2.90 X 0.23 X 0.02 </v>
          </cell>
          <cell r="E1318">
            <v>7000</v>
          </cell>
        </row>
        <row r="1319">
          <cell r="C1319" t="str">
            <v xml:space="preserve">TABLA CHAPA EN ORDINARIO 2.90 X 0.28 X 0.02 </v>
          </cell>
          <cell r="E1319">
            <v>10500</v>
          </cell>
        </row>
        <row r="1320">
          <cell r="C1320" t="str">
            <v>TABLA CHAPA ORDINARIO 0.10</v>
          </cell>
          <cell r="E1320">
            <v>989.4</v>
          </cell>
        </row>
        <row r="1321">
          <cell r="C1321" t="str">
            <v>TABLERO  TRIFASICO 12 CIRCUITOS</v>
          </cell>
          <cell r="E1321">
            <v>150000</v>
          </cell>
        </row>
        <row r="1322">
          <cell r="C1322" t="str">
            <v>TABLERO  TRIFASICO 24 CIRCUITOS</v>
          </cell>
          <cell r="E1322">
            <v>280000</v>
          </cell>
        </row>
        <row r="1323">
          <cell r="C1323" t="str">
            <v>TABLERO 6 CIRCUITOS</v>
          </cell>
          <cell r="E1323">
            <v>35000</v>
          </cell>
        </row>
        <row r="1324">
          <cell r="C1324" t="str">
            <v>TABLON DE GRES SAHARA GRAFILADO TIPO ALFA 30,5x30,5 CM</v>
          </cell>
          <cell r="E1324">
            <v>29330</v>
          </cell>
        </row>
        <row r="1325">
          <cell r="C1325" t="str">
            <v>TABLON EN GRES ROJO TIPO ALFA 30,5x30,5</v>
          </cell>
          <cell r="E1325">
            <v>28350</v>
          </cell>
        </row>
        <row r="1326">
          <cell r="C1326" t="str">
            <v xml:space="preserve">TACHA REFLECTIVA UNIDIRECCIONAL </v>
          </cell>
          <cell r="E1326">
            <v>7761.6</v>
          </cell>
        </row>
        <row r="1327">
          <cell r="C1327" t="str">
            <v xml:space="preserve">TACHON EN CONCRETO 0.4x0.15x0.08m </v>
          </cell>
          <cell r="E1327">
            <v>26680</v>
          </cell>
        </row>
        <row r="1328">
          <cell r="C1328" t="str">
            <v>TACO TERMOMAGNETICO UNIPOLAR  HQP 30A</v>
          </cell>
          <cell r="E1328">
            <v>8320</v>
          </cell>
        </row>
        <row r="1329">
          <cell r="C1329" t="str">
            <v>Tapa de alfajor para caja tipo CS-274 y CS-275</v>
          </cell>
          <cell r="E1329">
            <v>295100</v>
          </cell>
        </row>
        <row r="1330">
          <cell r="C1330" t="str">
            <v>TAPA METALICA INOXIDABLE CAJA  5800</v>
          </cell>
          <cell r="E1330">
            <v>850</v>
          </cell>
        </row>
        <row r="1331">
          <cell r="C1331" t="str">
            <v>TAPA PARA CAJA DE MEDIDOR TOTALIZADOR</v>
          </cell>
          <cell r="E1331">
            <v>271600</v>
          </cell>
        </row>
        <row r="1332">
          <cell r="C1332" t="str">
            <v xml:space="preserve">TAPA PARA POZO D=0.70m </v>
          </cell>
          <cell r="E1332">
            <v>113477</v>
          </cell>
        </row>
        <row r="1333">
          <cell r="C1333" t="str">
            <v>TAPA REGISTRO</v>
          </cell>
          <cell r="E1333">
            <v>45000</v>
          </cell>
        </row>
        <row r="1334">
          <cell r="C1334" t="str">
            <v>TAPA REGISTRO 20X20 PLASTICA</v>
          </cell>
          <cell r="E1334">
            <v>7500</v>
          </cell>
        </row>
        <row r="1335">
          <cell r="C1335" t="str">
            <v xml:space="preserve">TAPA SUMIDERO LATERAL SL-100 </v>
          </cell>
          <cell r="E1335">
            <v>373409.8</v>
          </cell>
        </row>
        <row r="1336">
          <cell r="C1336" t="str">
            <v xml:space="preserve">TAPA SUMIDERO LATERAL SL-150 </v>
          </cell>
          <cell r="E1336">
            <v>604980</v>
          </cell>
        </row>
        <row r="1337">
          <cell r="C1337" t="str">
            <v xml:space="preserve">TAPA SUMIDERO LATERAL SL-200 </v>
          </cell>
          <cell r="E1337">
            <v>754085.84</v>
          </cell>
        </row>
        <row r="1338">
          <cell r="C1338" t="str">
            <v xml:space="preserve">TAPA SUMIDERO LATERAL SL-250 </v>
          </cell>
          <cell r="E1338">
            <v>938016.6</v>
          </cell>
        </row>
        <row r="1339">
          <cell r="C1339" t="str">
            <v>TAPA VALVULA - MATERIAL NO RECICLABLE</v>
          </cell>
          <cell r="E1339">
            <v>105000</v>
          </cell>
        </row>
        <row r="1340">
          <cell r="C1340" t="str">
            <v>TAPON CPVC D=1/2"</v>
          </cell>
          <cell r="E1340">
            <v>1412</v>
          </cell>
        </row>
        <row r="1341">
          <cell r="C1341" t="str">
            <v>TAPON CPVC D=3/4"</v>
          </cell>
          <cell r="E1341">
            <v>1412</v>
          </cell>
        </row>
        <row r="1342">
          <cell r="C1342" t="str">
            <v>TAPON CPVC SCH 80 D=1/2"</v>
          </cell>
          <cell r="E1342">
            <v>11507</v>
          </cell>
        </row>
        <row r="1343">
          <cell r="C1343" t="str">
            <v>TAPON CPVC SCH 80 D=3/4"</v>
          </cell>
          <cell r="E1343">
            <v>16343</v>
          </cell>
        </row>
        <row r="1344">
          <cell r="C1344" t="str">
            <v xml:space="preserve">TAPON HD EXTREMO BRIDA D=3" </v>
          </cell>
          <cell r="E1344">
            <v>54000</v>
          </cell>
        </row>
        <row r="1345">
          <cell r="C1345" t="str">
            <v xml:space="preserve">TAPON HD EXTREMO LISO D=12" </v>
          </cell>
          <cell r="E1345">
            <v>533600</v>
          </cell>
        </row>
        <row r="1346">
          <cell r="C1346" t="str">
            <v xml:space="preserve">TAPON HD EXTREMO LISO D=4" </v>
          </cell>
          <cell r="E1346">
            <v>63800</v>
          </cell>
        </row>
        <row r="1347">
          <cell r="C1347" t="str">
            <v xml:space="preserve">TAPON HD EXTREMO LISO D=6" </v>
          </cell>
          <cell r="E1347">
            <v>168200</v>
          </cell>
        </row>
        <row r="1348">
          <cell r="C1348" t="str">
            <v xml:space="preserve">TAPON HD EXTREMO LISO D=8" </v>
          </cell>
          <cell r="E1348">
            <v>308560</v>
          </cell>
        </row>
        <row r="1349">
          <cell r="C1349" t="str">
            <v xml:space="preserve">TAPON PVC U.M. T PLATINO D=3" </v>
          </cell>
          <cell r="E1349">
            <v>92577.279999999999</v>
          </cell>
        </row>
        <row r="1350">
          <cell r="C1350" t="str">
            <v xml:space="preserve">TAPON PVC U.M. T PLATINO D=4" </v>
          </cell>
          <cell r="E1350">
            <v>115003.56</v>
          </cell>
        </row>
        <row r="1351">
          <cell r="C1351" t="str">
            <v xml:space="preserve">TAPON PVC U.M. T PLATINO D=6" </v>
          </cell>
          <cell r="E1351">
            <v>163445.13</v>
          </cell>
        </row>
        <row r="1352">
          <cell r="C1352" t="str">
            <v xml:space="preserve">TAPON PVC U.M. T PLATINO D=8" </v>
          </cell>
          <cell r="E1352">
            <v>277552.03999999998</v>
          </cell>
        </row>
        <row r="1353">
          <cell r="C1353" t="str">
            <v>TAPON SANITARIO  2"</v>
          </cell>
          <cell r="E1353">
            <v>1174</v>
          </cell>
        </row>
        <row r="1354">
          <cell r="C1354" t="str">
            <v>TAPON SANITARIO 3"</v>
          </cell>
          <cell r="E1354">
            <v>1488</v>
          </cell>
        </row>
        <row r="1355">
          <cell r="C1355" t="str">
            <v>TAPON SANITARIO 4"</v>
          </cell>
          <cell r="E1355">
            <v>2930</v>
          </cell>
        </row>
        <row r="1356">
          <cell r="C1356" t="str">
            <v>TAPON SOLDADO PVC P D=1 1/4"</v>
          </cell>
          <cell r="E1356">
            <v>2843</v>
          </cell>
        </row>
        <row r="1357">
          <cell r="C1357" t="str">
            <v>TAPON SOLDADO PVC P D=1"</v>
          </cell>
          <cell r="E1357">
            <v>1181</v>
          </cell>
        </row>
        <row r="1358">
          <cell r="C1358" t="str">
            <v>TAPON SOLDADO PVC P D=1/2"</v>
          </cell>
          <cell r="E1358">
            <v>346</v>
          </cell>
        </row>
        <row r="1359">
          <cell r="C1359" t="str">
            <v>TAZA BALTICO AL. ANTIB SIN FLUXOMETRO BLANCO ANTIB ENTRADA SUPERIOR</v>
          </cell>
          <cell r="E1359">
            <v>236374.8</v>
          </cell>
        </row>
        <row r="1360">
          <cell r="C1360" t="str">
            <v>TAZA SANITARIA ELONGADA CONEXIÓN POSTERIOR DESCARGA 1.28 GPF, RECUBRIMIENTO ANTIBACTERIAL</v>
          </cell>
          <cell r="E1360">
            <v>388600</v>
          </cell>
        </row>
        <row r="1361">
          <cell r="C1361" t="str">
            <v>TAZA SANITARIA ELONGADA CONEXIÓN SUPERIOR DESCARGA 1.28 GPF, RECUBRIMIENTO ANTIBACTERIAL</v>
          </cell>
          <cell r="E1361">
            <v>400200</v>
          </cell>
        </row>
        <row r="1362">
          <cell r="C1362" t="str">
            <v>TEE ACERO GALVANIZADO D=2"</v>
          </cell>
          <cell r="E1362">
            <v>7772</v>
          </cell>
        </row>
        <row r="1363">
          <cell r="C1363" t="str">
            <v>TEE ACERO GALVANIZADO D=3"</v>
          </cell>
          <cell r="E1363">
            <v>22040</v>
          </cell>
        </row>
        <row r="1364">
          <cell r="C1364" t="str">
            <v>TEE ACERO GALVANIZADO D=4"</v>
          </cell>
          <cell r="E1364">
            <v>39672</v>
          </cell>
        </row>
        <row r="1365">
          <cell r="C1365" t="str">
            <v>TEE CPCV D=1/2"</v>
          </cell>
          <cell r="E1365">
            <v>1969</v>
          </cell>
        </row>
        <row r="1366">
          <cell r="C1366" t="str">
            <v>TEE CPCV D=3/4"</v>
          </cell>
          <cell r="E1366">
            <v>3118</v>
          </cell>
        </row>
        <row r="1367">
          <cell r="C1367" t="str">
            <v>TEE CPCV SCH80 D=1/2"</v>
          </cell>
          <cell r="E1367">
            <v>16343</v>
          </cell>
        </row>
        <row r="1368">
          <cell r="C1368" t="str">
            <v>TEE CPCV SCH80 D=3/4"</v>
          </cell>
          <cell r="E1368">
            <v>16644</v>
          </cell>
        </row>
        <row r="1369">
          <cell r="C1369" t="str">
            <v xml:space="preserve">TEE HD EXTREMO JH PVC 8"x4" (200x100mm) </v>
          </cell>
          <cell r="E1369">
            <v>540000</v>
          </cell>
        </row>
        <row r="1370">
          <cell r="C1370" t="str">
            <v xml:space="preserve">TEE HD EXTREMO LISO 10"x10" (250x250mm) </v>
          </cell>
          <cell r="E1370">
            <v>986000</v>
          </cell>
        </row>
        <row r="1371">
          <cell r="C1371" t="str">
            <v xml:space="preserve">TEE HD EXTREMO LISO 10"x2" (250x50mm) </v>
          </cell>
          <cell r="E1371">
            <v>580000</v>
          </cell>
        </row>
        <row r="1372">
          <cell r="C1372" t="str">
            <v xml:space="preserve">TEE HD EXTREMO LISO 10"x3" (250x75mm) </v>
          </cell>
          <cell r="E1372">
            <v>701800</v>
          </cell>
        </row>
        <row r="1373">
          <cell r="C1373" t="str">
            <v xml:space="preserve">TEE HD EXTREMO LISO 10"x4" (250x100mm) </v>
          </cell>
          <cell r="E1373">
            <v>727320</v>
          </cell>
        </row>
        <row r="1374">
          <cell r="C1374" t="str">
            <v xml:space="preserve">TEE HD EXTREMO LISO 10"x6" (250x150mm) </v>
          </cell>
          <cell r="E1374">
            <v>765600</v>
          </cell>
        </row>
        <row r="1375">
          <cell r="C1375" t="str">
            <v xml:space="preserve">TEE HD EXTREMO LISO 10"x8" (250x200mm) </v>
          </cell>
          <cell r="E1375">
            <v>89320</v>
          </cell>
        </row>
        <row r="1376">
          <cell r="C1376" t="str">
            <v xml:space="preserve">TEE HD EXTREMO LISO 12"X10" (300x250mm) </v>
          </cell>
          <cell r="E1376">
            <v>165880</v>
          </cell>
        </row>
        <row r="1377">
          <cell r="C1377" t="str">
            <v xml:space="preserve">TEE HD EXTREMO LISO 12"x12" (300x300mm) </v>
          </cell>
          <cell r="E1377">
            <v>1914000</v>
          </cell>
        </row>
        <row r="1378">
          <cell r="C1378" t="str">
            <v xml:space="preserve">TEE HD EXTREMO LISO 12"x3" (300x75mm) </v>
          </cell>
          <cell r="E1378">
            <v>1020800</v>
          </cell>
        </row>
        <row r="1379">
          <cell r="C1379" t="str">
            <v xml:space="preserve">TEE HD EXTREMO LISO 12"x4" (300x100mm) </v>
          </cell>
          <cell r="E1379">
            <v>1046320</v>
          </cell>
        </row>
        <row r="1380">
          <cell r="C1380" t="str">
            <v xml:space="preserve">TEE HD EXTREMO LISO 12"x6" (300x150mm) </v>
          </cell>
          <cell r="E1380">
            <v>1276000</v>
          </cell>
        </row>
        <row r="1381">
          <cell r="C1381" t="str">
            <v xml:space="preserve">TEE HD EXTREMO LISO 12"x8" (300x200mm) </v>
          </cell>
          <cell r="E1381">
            <v>1403600</v>
          </cell>
        </row>
        <row r="1382">
          <cell r="C1382" t="str">
            <v xml:space="preserve">TEE HD EXTREMO LISO 24"x10" (600x250mm) </v>
          </cell>
          <cell r="E1382">
            <v>5962400</v>
          </cell>
        </row>
        <row r="1383">
          <cell r="C1383" t="str">
            <v xml:space="preserve">TEE HD EXTREMO LISO 24"x12" (600x300mm) </v>
          </cell>
          <cell r="E1383">
            <v>6107400</v>
          </cell>
        </row>
        <row r="1384">
          <cell r="C1384" t="str">
            <v xml:space="preserve">TEE HD EXTREMO LISO 24"x14" (600x350mm) </v>
          </cell>
          <cell r="E1384">
            <v>6334760</v>
          </cell>
        </row>
        <row r="1385">
          <cell r="C1385" t="str">
            <v xml:space="preserve">TEE HD EXTREMO LISO 24"x16" (600x400mm) </v>
          </cell>
          <cell r="E1385">
            <v>7252320</v>
          </cell>
        </row>
        <row r="1386">
          <cell r="C1386" t="str">
            <v xml:space="preserve">TEE HD EXTREMO LISO 24"x18" (600x450mm) </v>
          </cell>
          <cell r="E1386">
            <v>8128320</v>
          </cell>
        </row>
        <row r="1387">
          <cell r="C1387" t="str">
            <v xml:space="preserve">TEE HD EXTREMO LISO 24"x20" (600x500mm) </v>
          </cell>
          <cell r="E1387">
            <v>9070040</v>
          </cell>
        </row>
        <row r="1388">
          <cell r="C1388" t="str">
            <v xml:space="preserve">TEE HD EXTREMO LISO 24"x24" (600x600mm) </v>
          </cell>
          <cell r="E1388">
            <v>9952800</v>
          </cell>
        </row>
        <row r="1389">
          <cell r="C1389" t="str">
            <v xml:space="preserve">TEE HD EXTREMO LISO 24"x8" (600x200mm) </v>
          </cell>
          <cell r="E1389">
            <v>5447360</v>
          </cell>
        </row>
        <row r="1390">
          <cell r="C1390" t="str">
            <v xml:space="preserve">TEE HD EXTREMO LISO 3"x3" (70x70mm) </v>
          </cell>
          <cell r="E1390">
            <v>92000</v>
          </cell>
        </row>
        <row r="1391">
          <cell r="C1391" t="str">
            <v xml:space="preserve">TEE HD EXTREMO LISO 4"x3" (100x75mm) </v>
          </cell>
          <cell r="E1391">
            <v>133400</v>
          </cell>
        </row>
        <row r="1392">
          <cell r="C1392" t="str">
            <v xml:space="preserve">TEE HD EXTREMO LISO 4"x4" (100x100mm) </v>
          </cell>
          <cell r="E1392">
            <v>140360</v>
          </cell>
        </row>
        <row r="1393">
          <cell r="C1393" t="str">
            <v xml:space="preserve">TEE HD EXTREMO LISO 6"x2" (150x50mm) </v>
          </cell>
          <cell r="E1393">
            <v>208800</v>
          </cell>
        </row>
        <row r="1394">
          <cell r="C1394" t="str">
            <v xml:space="preserve">TEE HD EXTREMO LISO 6"x3" (150x75mm) </v>
          </cell>
          <cell r="E1394">
            <v>227360</v>
          </cell>
        </row>
        <row r="1395">
          <cell r="C1395" t="str">
            <v xml:space="preserve">TEE HD EXTREMO LISO 6"x4" (150x100mm) </v>
          </cell>
          <cell r="E1395">
            <v>267960</v>
          </cell>
        </row>
        <row r="1396">
          <cell r="C1396" t="str">
            <v xml:space="preserve">TEE HD EXTREMO LISO 6"x6" (150x150mm) </v>
          </cell>
          <cell r="E1396">
            <v>319000</v>
          </cell>
        </row>
        <row r="1397">
          <cell r="C1397" t="str">
            <v xml:space="preserve">TEE HD EXTREMO LISO 8"x2" (200X50mm) </v>
          </cell>
          <cell r="E1397">
            <v>389760</v>
          </cell>
        </row>
        <row r="1398">
          <cell r="C1398" t="str">
            <v xml:space="preserve">TEE HD EXTREMO LISO 8"x3" (200x75mm) </v>
          </cell>
          <cell r="E1398">
            <v>446600</v>
          </cell>
        </row>
        <row r="1399">
          <cell r="C1399" t="str">
            <v xml:space="preserve">TEE HD EXTREMO LISO 8"x4" (200x100mm) </v>
          </cell>
          <cell r="E1399">
            <v>510400</v>
          </cell>
        </row>
        <row r="1400">
          <cell r="C1400" t="str">
            <v xml:space="preserve">TEE HD EXTREMO LISO 8"x6" (200x150mm) </v>
          </cell>
          <cell r="E1400">
            <v>535920</v>
          </cell>
        </row>
        <row r="1401">
          <cell r="C1401" t="str">
            <v xml:space="preserve">TEE HD EXTREMO LISO 8"x8" (200x200mm) </v>
          </cell>
          <cell r="E1401">
            <v>574200</v>
          </cell>
        </row>
        <row r="1402">
          <cell r="C1402" t="str">
            <v>TEE PCV PRESION D=1"</v>
          </cell>
          <cell r="E1402">
            <v>2684</v>
          </cell>
        </row>
        <row r="1403">
          <cell r="C1403" t="str">
            <v>TEE PCV PRESION D=1/2"</v>
          </cell>
          <cell r="E1403">
            <v>813</v>
          </cell>
        </row>
        <row r="1404">
          <cell r="C1404" t="str">
            <v>TEE PCV PRESION D=1-1/2"</v>
          </cell>
          <cell r="E1404">
            <v>9099</v>
          </cell>
        </row>
        <row r="1405">
          <cell r="C1405" t="str">
            <v>TEE PCV PRESION D=1-1/4"</v>
          </cell>
          <cell r="E1405">
            <v>6931</v>
          </cell>
        </row>
        <row r="1406">
          <cell r="C1406" t="str">
            <v>TEE PCV PRESION D=2"</v>
          </cell>
          <cell r="E1406">
            <v>14488</v>
          </cell>
        </row>
        <row r="1407">
          <cell r="C1407" t="str">
            <v>TEE PCV PRESION D=2-1/2"</v>
          </cell>
          <cell r="E1407">
            <v>34367</v>
          </cell>
        </row>
        <row r="1408">
          <cell r="C1408" t="str">
            <v>TEE PCV PRESION D=3"</v>
          </cell>
          <cell r="E1408">
            <v>54667</v>
          </cell>
        </row>
        <row r="1409">
          <cell r="C1409" t="str">
            <v>TEE PCV PRESION D=3/4"</v>
          </cell>
          <cell r="E1409">
            <v>1373</v>
          </cell>
        </row>
        <row r="1410">
          <cell r="C1410" t="str">
            <v>TEE PCV PRESION D=4"</v>
          </cell>
          <cell r="E1410">
            <v>119296</v>
          </cell>
        </row>
        <row r="1411">
          <cell r="C1411" t="str">
            <v>TEE PCV SCH 80  D=2 1/2"</v>
          </cell>
          <cell r="E1411">
            <v>47575</v>
          </cell>
        </row>
        <row r="1412">
          <cell r="C1412" t="str">
            <v>TEE PCV SCH 80  D=4"</v>
          </cell>
          <cell r="E1412">
            <v>68894</v>
          </cell>
        </row>
        <row r="1413">
          <cell r="C1413" t="str">
            <v>TEE PCV SCH 80  D=6"</v>
          </cell>
          <cell r="E1413">
            <v>235222</v>
          </cell>
        </row>
        <row r="1414">
          <cell r="C1414" t="str">
            <v>TEE PVC SANITARIA REDUCIDA US D=4x3"</v>
          </cell>
          <cell r="E1414">
            <v>15000</v>
          </cell>
        </row>
        <row r="1415">
          <cell r="C1415" t="str">
            <v>TEE PVC SANITARIA US D=2"</v>
          </cell>
          <cell r="E1415">
            <v>6467</v>
          </cell>
        </row>
        <row r="1416">
          <cell r="C1416" t="str">
            <v>TEE PVC SANITARIA US D=3"</v>
          </cell>
          <cell r="E1416">
            <v>8114</v>
          </cell>
        </row>
        <row r="1417">
          <cell r="C1417" t="str">
            <v>TEE PVC SANITARIA US D=4"</v>
          </cell>
          <cell r="E1417">
            <v>16756</v>
          </cell>
        </row>
        <row r="1418">
          <cell r="C1418" t="str">
            <v>TEE RANURADA 1 "</v>
          </cell>
          <cell r="E1418">
            <v>10500</v>
          </cell>
        </row>
        <row r="1419">
          <cell r="C1419" t="str">
            <v>TEE RANURADA 2 1/2"</v>
          </cell>
          <cell r="E1419">
            <v>28236</v>
          </cell>
        </row>
        <row r="1420">
          <cell r="C1420" t="str">
            <v>TEE RANURADA 2"</v>
          </cell>
          <cell r="E1420">
            <v>16500</v>
          </cell>
        </row>
        <row r="1421">
          <cell r="C1421" t="str">
            <v>TEE RANURADA 3"</v>
          </cell>
          <cell r="E1421">
            <v>37139</v>
          </cell>
        </row>
        <row r="1422">
          <cell r="C1422" t="str">
            <v>TEE RANURADA 4"</v>
          </cell>
          <cell r="E1422">
            <v>53286</v>
          </cell>
        </row>
        <row r="1423">
          <cell r="C1423" t="str">
            <v>TEJA ONDULADA 1000 ETERNIT Nº 10</v>
          </cell>
          <cell r="E1423">
            <v>58580</v>
          </cell>
        </row>
        <row r="1424">
          <cell r="C1424" t="str">
            <v>TEJA ONDULADA 1000 ETERNIT Nº 12</v>
          </cell>
          <cell r="E1424">
            <v>0</v>
          </cell>
        </row>
        <row r="1425">
          <cell r="C1425" t="str">
            <v>TEJA ONDULADA 1000 ETERNIT Nº 2</v>
          </cell>
          <cell r="E1425">
            <v>11890</v>
          </cell>
        </row>
        <row r="1426">
          <cell r="C1426" t="str">
            <v>TEJA ONDULADA 1000 ETERNIT Nº 3</v>
          </cell>
          <cell r="E1426">
            <v>17748</v>
          </cell>
        </row>
        <row r="1427">
          <cell r="C1427" t="str">
            <v>TEJA ONDULADA 1000 ETERNIT Nº 4</v>
          </cell>
          <cell r="E1427">
            <v>23200</v>
          </cell>
        </row>
        <row r="1428">
          <cell r="C1428" t="str">
            <v>TEJA ONDULADA 1000 ETERNIT Nº 5</v>
          </cell>
          <cell r="E1428">
            <v>29000</v>
          </cell>
        </row>
        <row r="1429">
          <cell r="C1429" t="str">
            <v>TEJA ONDULADA 1000 ETERNIT Nº 6</v>
          </cell>
          <cell r="E1429">
            <v>34800</v>
          </cell>
        </row>
        <row r="1430">
          <cell r="C1430" t="str">
            <v>TEJA ONDULADA 1000 ETERNIT Nº 8</v>
          </cell>
          <cell r="E1430">
            <v>46400</v>
          </cell>
        </row>
        <row r="1431">
          <cell r="C1431" t="str">
            <v>TEJA TERMOACUSTICA ECONOROF BLANCA RAL *12M PANELMET</v>
          </cell>
          <cell r="E1431">
            <v>857428</v>
          </cell>
        </row>
        <row r="1432">
          <cell r="C1432" t="str">
            <v xml:space="preserve">TELA VERDE DE CERRAMIENTO (2.10mx250) </v>
          </cell>
          <cell r="E1432">
            <v>342</v>
          </cell>
        </row>
        <row r="1433">
          <cell r="C1433" t="str">
            <v>TELEDUCHA COLOR CROMO. Ref: EB4015551 Corona</v>
          </cell>
          <cell r="E1433">
            <v>167200</v>
          </cell>
        </row>
        <row r="1434">
          <cell r="C1434" t="str">
            <v>TERMINAL CAMPANA D=2"</v>
          </cell>
          <cell r="E1434">
            <v>1241.5</v>
          </cell>
        </row>
        <row r="1435">
          <cell r="C1435" t="str">
            <v>TERMINAL CAMPANA D=3"</v>
          </cell>
          <cell r="E1435">
            <v>1880.45</v>
          </cell>
        </row>
        <row r="1436">
          <cell r="C1436" t="str">
            <v>TERMINAL CAMPANA D=4"</v>
          </cell>
          <cell r="E1436">
            <v>2275.65</v>
          </cell>
        </row>
        <row r="1437">
          <cell r="C1437" t="str">
            <v>TERMINAL CAMPANA D=6"</v>
          </cell>
          <cell r="E1437">
            <v>6076.2</v>
          </cell>
        </row>
        <row r="1438">
          <cell r="C1438" t="str">
            <v xml:space="preserve">TIERRA NEGRA </v>
          </cell>
          <cell r="E1438">
            <v>42195</v>
          </cell>
        </row>
        <row r="1439">
          <cell r="C1439" t="str">
            <v>TOCFIBRA 500 1 1/2 FIBRILADA</v>
          </cell>
          <cell r="E1439">
            <v>14560</v>
          </cell>
        </row>
        <row r="1440">
          <cell r="C1440" t="str">
            <v>TOMA BIFASICA</v>
          </cell>
          <cell r="E1440">
            <v>6500</v>
          </cell>
        </row>
        <row r="1441">
          <cell r="C1441" t="str">
            <v>TOMA DE VOZ Y DATOS CATEGORIA 6</v>
          </cell>
          <cell r="E1441">
            <v>20000</v>
          </cell>
        </row>
        <row r="1442">
          <cell r="C1442" t="str">
            <v xml:space="preserve">TOMA DOBLE CON POLO A TIERRA NORMAL </v>
          </cell>
          <cell r="E1442">
            <v>5000</v>
          </cell>
        </row>
        <row r="1443">
          <cell r="C1443" t="str">
            <v xml:space="preserve">TOMA DOBLE POLO A TIERRA NORMAL </v>
          </cell>
          <cell r="E1443">
            <v>2100</v>
          </cell>
        </row>
        <row r="1444">
          <cell r="C1444" t="str">
            <v>TOMA TELEFONICA</v>
          </cell>
          <cell r="E1444">
            <v>6000</v>
          </cell>
        </row>
        <row r="1445">
          <cell r="C1445" t="str">
            <v>TOMA TRIFASICA</v>
          </cell>
          <cell r="E1445">
            <v>12000</v>
          </cell>
        </row>
        <row r="1446">
          <cell r="C1446" t="str">
            <v xml:space="preserve">TOPELLANTAS (50x20x15Cm) </v>
          </cell>
          <cell r="E1446">
            <v>12002.7</v>
          </cell>
        </row>
        <row r="1447">
          <cell r="C1447" t="str">
            <v>TORNILLO AUTOAVELLANANTE PUNTA DE BROCA 7x1 1/4"</v>
          </cell>
          <cell r="E1447">
            <v>50</v>
          </cell>
        </row>
        <row r="1448">
          <cell r="C1448" t="str">
            <v>TORNILLO AUTOPERFORANTE 1 1/2" ARANDELA (POLICARBONATO) CAJA 100UND</v>
          </cell>
          <cell r="E1448">
            <v>54900</v>
          </cell>
        </row>
        <row r="1449">
          <cell r="C1449" t="str">
            <v>TORNILLO AUTOPERFORANTE 1"</v>
          </cell>
          <cell r="E1449">
            <v>116</v>
          </cell>
        </row>
        <row r="1450">
          <cell r="C1450" t="str">
            <v>TORNILLO AUTOPERFORANTE CON ARANDELA NEOPRENO 2`*12MM</v>
          </cell>
          <cell r="E1450">
            <v>165</v>
          </cell>
        </row>
        <row r="1451">
          <cell r="C1451" t="str">
            <v>TORNILLO DRYWALL 7X 7/16 PARA ESTRUCTURA UE500</v>
          </cell>
          <cell r="E1451">
            <v>12</v>
          </cell>
        </row>
        <row r="1452">
          <cell r="C1452" t="str">
            <v>TORNILLO ROSCA FINA DRYWALL 6X1 NG STANPROF UE(1000)</v>
          </cell>
          <cell r="E1452">
            <v>11222</v>
          </cell>
        </row>
        <row r="1453">
          <cell r="C1453" t="str">
            <v>TORNILLO TEJAIND 1/4"X-3/4"</v>
          </cell>
          <cell r="E1453">
            <v>2192</v>
          </cell>
        </row>
        <row r="1454">
          <cell r="C1454" t="str">
            <v>TRACKTOR D5K</v>
          </cell>
          <cell r="E1454">
            <v>56000</v>
          </cell>
        </row>
        <row r="1455">
          <cell r="C1455" t="str">
            <v>TRANSPORTE ACOMETIDA  EN  2#10 + 1#10T + 1#10TA THW (T. REG CAD)</v>
          </cell>
          <cell r="E1455">
            <v>485</v>
          </cell>
        </row>
        <row r="1456">
          <cell r="C1456" t="str">
            <v>TRANSPORTE ACOMETIDA  EN  3#6 + 1#6 + 1#10T THW (PCA EXTERIOR)</v>
          </cell>
          <cell r="E1456">
            <v>485</v>
          </cell>
        </row>
        <row r="1457">
          <cell r="C1457" t="str">
            <v>TRANSPORTE ACOMETIDA  EN  3#8 + 1#4+ 1#10T+1#10TA THW (T. REG SEG 2)</v>
          </cell>
          <cell r="E1457">
            <v>485</v>
          </cell>
        </row>
        <row r="1458">
          <cell r="C1458" t="str">
            <v>TRANSPORTE ACOMETIDA  EN 2 ( 3#4/0 + 1#4/0 + 1#2T ) THW (PLANTA A TRANSFERENCIA)</v>
          </cell>
          <cell r="E1458">
            <v>485</v>
          </cell>
        </row>
        <row r="1459">
          <cell r="C1459" t="str">
            <v>TRANSPORTE ACOMETIDA  EN 2 ( 3#4/0 + 1#4/0 + 1#2T ) THW (TRANSFORMADOR A TRANSFERENCIA)</v>
          </cell>
          <cell r="E1459">
            <v>485</v>
          </cell>
        </row>
        <row r="1460">
          <cell r="C1460" t="str">
            <v>TRANSPORTE ACOMETIDA  EN 3#2 + 1#2 + 1#8T THW (COMUNAL 2)</v>
          </cell>
          <cell r="E1460">
            <v>485</v>
          </cell>
        </row>
        <row r="1461">
          <cell r="C1461" t="str">
            <v>TRANSPORTE ACOMETIDA  EN 3#2 + 1#2 + 1#8T THW (T. COMUNAL 2 208V)</v>
          </cell>
          <cell r="E1461">
            <v>485</v>
          </cell>
        </row>
        <row r="1462">
          <cell r="C1462" t="str">
            <v>TRANSPORTE ACOMETIDA  EN 3#2 + 1#2 + 1#8T THW (T. HIDRO 1)</v>
          </cell>
          <cell r="E1462">
            <v>485</v>
          </cell>
        </row>
        <row r="1463">
          <cell r="C1463" t="str">
            <v>TRANSPORTE ACOMETIDA  EN 3#2 + 1#2 + 1#8T THW (T. HIDRO 2)</v>
          </cell>
          <cell r="E1463">
            <v>485</v>
          </cell>
        </row>
        <row r="1464">
          <cell r="C1464" t="str">
            <v>TRANSPORTE ACOMETIDA  EN 3#2 + 1#2 + 1#8T THW (T. ILUM Y TOMAS RESTAURANTE)</v>
          </cell>
          <cell r="E1464">
            <v>485</v>
          </cell>
        </row>
        <row r="1465">
          <cell r="C1465" t="str">
            <v>TRANSPORTE ACOMETIDA  EN 3#8 + 1#8 + 1#10T THW (CAD)</v>
          </cell>
          <cell r="E1465">
            <v>485</v>
          </cell>
        </row>
        <row r="1466">
          <cell r="C1466" t="str">
            <v>TRANSPORTE ACOMETIDA  EN 3#8 + 1#8 + 1#10T THW (T. ILUM Y TOMAS CAD)</v>
          </cell>
          <cell r="E1466">
            <v>485</v>
          </cell>
        </row>
        <row r="1467">
          <cell r="C1467" t="str">
            <v>TRANSPORTE ACOMETIDA EN 2 ( 4#6 ) THW</v>
          </cell>
          <cell r="E1467">
            <v>485</v>
          </cell>
        </row>
        <row r="1468">
          <cell r="C1468" t="str">
            <v>TRANSPORTE ACOMETIDA EN 2#6 THW</v>
          </cell>
          <cell r="E1468">
            <v>485</v>
          </cell>
        </row>
        <row r="1469">
          <cell r="C1469" t="str">
            <v>TRANSPORTE ACOMETIDA EN 3#4 + 1#8T THW (BANCO DE CONDENSADORES)</v>
          </cell>
          <cell r="E1469">
            <v>485</v>
          </cell>
        </row>
        <row r="1470">
          <cell r="C1470" t="str">
            <v>TRANSPORTE ACOMETIDA EN 3#6 + 1#2 + 1#8T + 1#8TA (T. REG SEG 1)</v>
          </cell>
          <cell r="E1470">
            <v>485</v>
          </cell>
        </row>
        <row r="1471">
          <cell r="C1471" t="str">
            <v>TRANSPORTE ACOMETIDA EN 4 ( 4#6 ) THW</v>
          </cell>
          <cell r="E1471">
            <v>485</v>
          </cell>
        </row>
        <row r="1472">
          <cell r="C1472" t="str">
            <v>TRANSPORTE ACOMETIDA EN 4#6 THW</v>
          </cell>
          <cell r="E1472">
            <v>485</v>
          </cell>
        </row>
        <row r="1473">
          <cell r="C1473" t="str">
            <v>TRANSPORTE BANDEJA PORTACABLE TIPO MALLA 30 Cm</v>
          </cell>
          <cell r="E1473">
            <v>2910</v>
          </cell>
        </row>
        <row r="1474">
          <cell r="C1474" t="str">
            <v>TRANSPORTE BARRAJE EQUIPOTENCIAL S/E DE 1/8"x2</v>
          </cell>
          <cell r="E1474">
            <v>4850</v>
          </cell>
        </row>
        <row r="1475">
          <cell r="C1475" t="str">
            <v>TRANSPORTE CABLE 4/0 DESNUDO THW (EQUIPOTENCIALIZACION S/E)</v>
          </cell>
          <cell r="E1475">
            <v>970</v>
          </cell>
        </row>
        <row r="1476">
          <cell r="C1476" t="str">
            <v>TRANSPORTE CABLE EN 3#2/0 ALUMINIO 35KV ACSR</v>
          </cell>
          <cell r="E1476">
            <v>485</v>
          </cell>
        </row>
        <row r="1477">
          <cell r="C1477" t="str">
            <v>TRANSPORTE CABLE EN 3x1/0 Cu  XLPE 35KV (ETAPA 2-3)</v>
          </cell>
          <cell r="E1477">
            <v>339.5</v>
          </cell>
        </row>
        <row r="1478">
          <cell r="C1478" t="str">
            <v>TRANSPORTE CABLE EN 3x1/0 Cu XLPE 35KV (ETAPA 4)</v>
          </cell>
          <cell r="E1478">
            <v>339.5</v>
          </cell>
        </row>
        <row r="1479">
          <cell r="C1479" t="str">
            <v>TRANSPORTE CABLE EN 3x1/0 Cu XLPE 35KV (ETAPA 5 - 7)</v>
          </cell>
          <cell r="E1479">
            <v>339.5</v>
          </cell>
        </row>
        <row r="1480">
          <cell r="C1480" t="str">
            <v>TRANSPORTE CABLE EN 3x2/0 Cu  XLPE 35KV (ETAPA 1)</v>
          </cell>
          <cell r="E1480">
            <v>339.5</v>
          </cell>
        </row>
        <row r="1481">
          <cell r="C1481" t="str">
            <v>TRANSPORTE CABLE EN 3x4/0  Cu XLPE 35KV (INGRESO RED AL PARQUE INDUSTRIAL)</v>
          </cell>
          <cell r="E1481">
            <v>339.5</v>
          </cell>
        </row>
        <row r="1482">
          <cell r="C1482" t="str">
            <v>TRANSPORTE DPS 35 KV 10 KA OXIDO METALICO</v>
          </cell>
          <cell r="E1482">
            <v>14550</v>
          </cell>
        </row>
        <row r="1483">
          <cell r="C1483" t="str">
            <v>TRANSPORTE DPS 35 KV 10 KA OXIDO METALICO</v>
          </cell>
          <cell r="E1483">
            <v>14550</v>
          </cell>
        </row>
        <row r="1484">
          <cell r="C1484" t="str">
            <v>TRANSPORTE EMPALME 3M 91 B1</v>
          </cell>
          <cell r="E1484">
            <v>970</v>
          </cell>
        </row>
        <row r="1485">
          <cell r="C1485" t="str">
            <v>TRANSPORTE ESTRUCTURA MT LA-101</v>
          </cell>
          <cell r="E1485">
            <v>24250</v>
          </cell>
        </row>
        <row r="1486">
          <cell r="C1486" t="str">
            <v>TRANSPORTE ESTRUCTURA MT LA-117</v>
          </cell>
          <cell r="E1486">
            <v>24250</v>
          </cell>
        </row>
        <row r="1487">
          <cell r="C1487" t="str">
            <v>TRANSPORTE INGRESO</v>
          </cell>
          <cell r="E1487">
            <v>25000000</v>
          </cell>
        </row>
        <row r="1488">
          <cell r="C1488" t="str">
            <v>TRANSPORTE INSTALACION APLIQUE DE PARED TIPO WALLPACK METAL HALIDE CERAMICO 70W</v>
          </cell>
          <cell r="E1488">
            <v>0</v>
          </cell>
        </row>
        <row r="1489">
          <cell r="C1489" t="str">
            <v>TRANSPORTE INSTALACION APLIQUE DE PARED TIPO WALLPACK METAL HALIDE CERAMICO 70W</v>
          </cell>
          <cell r="E1489">
            <v>0</v>
          </cell>
        </row>
        <row r="1490">
          <cell r="C1490" t="str">
            <v>TRANSPORTE INTERCONEXION MT ENTRE CELDAS EN 3#2/0 CU XLPE 35KV</v>
          </cell>
          <cell r="E1490">
            <v>339.5</v>
          </cell>
        </row>
        <row r="1491">
          <cell r="C1491" t="str">
            <v>TRANSPORTE INTERRUPTOR AUTOMATICO 1x20A TIPO ENCHUFABLE</v>
          </cell>
          <cell r="E1491">
            <v>1940</v>
          </cell>
        </row>
        <row r="1492">
          <cell r="C1492" t="str">
            <v>TRANSPORTE INTERRUPTOR AUTOMATICO 1x30A TIPO ENCHUFABLE</v>
          </cell>
          <cell r="E1492">
            <v>1940</v>
          </cell>
        </row>
        <row r="1493">
          <cell r="C1493" t="str">
            <v>TRANSPORTE PELDAÑOS PREFABRICADOS DESDE FIBRIT A OBRA BARRANQUILLA</v>
          </cell>
          <cell r="E1493">
            <v>20510</v>
          </cell>
        </row>
        <row r="1494">
          <cell r="C1494" t="str">
            <v>TRANSPORTE PUESTA A TIERRA CAMARAS EN POSTES</v>
          </cell>
          <cell r="E1494">
            <v>1940</v>
          </cell>
        </row>
        <row r="1495">
          <cell r="C1495" t="str">
            <v>TRANSPORTE PUESTA A TIERRA LUMINARIAS</v>
          </cell>
          <cell r="E1495">
            <v>1940</v>
          </cell>
        </row>
        <row r="1496">
          <cell r="C1496" t="str">
            <v>TRANSPORTE RED SUBTERRANEA EN 2 ( 2#2 + 1#10T + 1#10TA ) THW COBRE</v>
          </cell>
          <cell r="E1496">
            <v>970</v>
          </cell>
        </row>
        <row r="1497">
          <cell r="C1497" t="str">
            <v>TRANSPORTE RED SUBTERRANEA EN 2#2 + 1#10T + 1#10TA THW COBRE</v>
          </cell>
          <cell r="E1497">
            <v>485</v>
          </cell>
        </row>
        <row r="1498">
          <cell r="C1498" t="str">
            <v>TRANSPORTE RED SUBTERRANEA EN 3 ( 2#2 + 1#10T + 1#10TA ) THW COBRE</v>
          </cell>
          <cell r="E1498">
            <v>1455</v>
          </cell>
        </row>
        <row r="1499">
          <cell r="C1499" t="str">
            <v>TRANSPORTE RED SUBTERRANEA EN 5 ( 2#2 + 1#10T + 1#10TA ) THW COBRE</v>
          </cell>
          <cell r="E1499">
            <v>2425</v>
          </cell>
        </row>
        <row r="1500">
          <cell r="C1500" t="str">
            <v>TRANSPORTE RED SUBTERRANEA EN 7 ( 2#2 + 1#10T + 1#10TA ) THW COBRE</v>
          </cell>
          <cell r="E1500">
            <v>3395</v>
          </cell>
        </row>
        <row r="1501">
          <cell r="C1501" t="str">
            <v>TRANSPORTE SALIDA</v>
          </cell>
          <cell r="E1501">
            <v>25000000</v>
          </cell>
        </row>
        <row r="1502">
          <cell r="C1502" t="str">
            <v>TRANSPORTE SALIDA APLIQUE DE PARED TIPO WALLPACK METAL HALIDE CERAMICO 1x70W (No Incluye Luminaria)</v>
          </cell>
          <cell r="E1502">
            <v>1940</v>
          </cell>
        </row>
        <row r="1503">
          <cell r="C1503" t="str">
            <v>TRANSPORTE SALIDA APLIQUE DE PARED TIPO WALLPACK METAL HALIDE CERAMICO 1x70W A 7mts (No Incluye Luminaria)</v>
          </cell>
          <cell r="E1503">
            <v>1940</v>
          </cell>
        </row>
        <row r="1504">
          <cell r="C1504" t="str">
            <v>TRANSPORTE SALIDA LUMINARIA METAL HALIDA CERAMICO POSTE 6m,</v>
          </cell>
          <cell r="E1504">
            <v>1940</v>
          </cell>
        </row>
        <row r="1505">
          <cell r="C1505" t="str">
            <v>TRANSPORTE SALIDA LUMINARIA METAL HALIDE CERAMICO 100W A 12mts (No Incluye Luminaria)</v>
          </cell>
          <cell r="E1505">
            <v>1940</v>
          </cell>
        </row>
        <row r="1506">
          <cell r="C1506" t="str">
            <v>TRANSPORTE SALIDA POSTE EXTERIOR 6m, DOS LUMINARIAS METAL HALIDE CERAMICO 70W (No Incluye Luminaria)</v>
          </cell>
          <cell r="E1506">
            <v>1940</v>
          </cell>
        </row>
        <row r="1507">
          <cell r="C1507" t="str">
            <v>TRANSPORTE SALIDA POSTE EXTERIOR DOS LUMINARIAS METAL HALIDE CERAMICO 70W Y 100W A 8 Y 12 mts (No Incluye Luminaria)</v>
          </cell>
          <cell r="E1507">
            <v>1940</v>
          </cell>
        </row>
        <row r="1508">
          <cell r="C1508" t="str">
            <v>TRANSPORTE SALIDA TOMA REGULADA UPS EN 4#12 ENCAUCHETADO - 1/2" PVC</v>
          </cell>
          <cell r="E1508">
            <v>242.5</v>
          </cell>
        </row>
        <row r="1509">
          <cell r="C1509" t="str">
            <v>TRANSPORTE SALIDA TOMA REGULADA UPS EN 4#12 ENCAUCHETADO - 1/2" PVC</v>
          </cell>
          <cell r="E1509">
            <v>242.5</v>
          </cell>
        </row>
        <row r="1510">
          <cell r="C1510" t="str">
            <v>TRANSPORTE SALIDA TOMACORRIENTE CON POLO A TIERRA Y FALLA A TIERRA PARA PROTECCION PERSONAL (GFCI)</v>
          </cell>
          <cell r="E1510">
            <v>242.5</v>
          </cell>
        </row>
        <row r="1511">
          <cell r="C1511" t="str">
            <v>TRANSPORTE SALIDA TOMAS NORMALES EN 3#12 ENCAUCHETADO - 1/2" PVC</v>
          </cell>
          <cell r="E1511">
            <v>242.5</v>
          </cell>
        </row>
        <row r="1512">
          <cell r="C1512" t="str">
            <v>TRANSPORTE SALIDA TOMAS NORMALES EN 3#12 ENCAUCHETADO - 1/2" PVC</v>
          </cell>
          <cell r="E1512">
            <v>242.5</v>
          </cell>
        </row>
        <row r="1513">
          <cell r="C1513" t="str">
            <v>TRANSPORTE SUMINISTRO E INSTALACION POSTE DOS LUMINARIAS MHC 70W A 6 Mts</v>
          </cell>
          <cell r="E1513">
            <v>58200</v>
          </cell>
        </row>
        <row r="1514">
          <cell r="C1514" t="str">
            <v>TRANSPORTE SUMINISTRO E INSTALACION POSTE DOS LUMINARIAS MHC 70W Y 100W  A 8 Y 12 Mts</v>
          </cell>
          <cell r="E1514">
            <v>58200</v>
          </cell>
        </row>
        <row r="1515">
          <cell r="C1515" t="str">
            <v>TRANSPORTE SUMINISTRO E INSTALACION POSTE LUMINARIA LED 5mts</v>
          </cell>
          <cell r="E1515">
            <v>58200</v>
          </cell>
        </row>
        <row r="1516">
          <cell r="C1516" t="str">
            <v xml:space="preserve">TRANSPORTE SUMINISTRO E INSTALACION POSTE LUMINARIA MHC 100W A 12 Mts </v>
          </cell>
          <cell r="E1516">
            <v>58200</v>
          </cell>
        </row>
        <row r="1517">
          <cell r="C1517" t="str">
            <v>TRANSPORTE SUMINISTRO E INSTALACION POSTE LUMINARIA MHC 70W A 6 Mts</v>
          </cell>
          <cell r="E1517">
            <v>58200</v>
          </cell>
        </row>
        <row r="1518">
          <cell r="C1518" t="str">
            <v>TRANSPORTE SUMINISTRO E SALIDA LUMINARIA LED EN POSTE 5mts</v>
          </cell>
          <cell r="E1518">
            <v>1940</v>
          </cell>
        </row>
        <row r="1519">
          <cell r="C1519" t="str">
            <v>TRANSPORTE TABLERO MONOFASICO DE 12 CIRCUITOS TIPO TML</v>
          </cell>
          <cell r="E1519">
            <v>9700</v>
          </cell>
        </row>
        <row r="1520">
          <cell r="C1520" t="str">
            <v>TRANSPORTE TABLERO MONOFASICO DE 8 CIRCUITOS TIPO TML</v>
          </cell>
          <cell r="E1520">
            <v>9700</v>
          </cell>
        </row>
        <row r="1521">
          <cell r="C1521" t="str">
            <v>TRANSPORTE TABLERO TRIFASICO DE 18 CIRCUITOS CON PUERTA Y CERRADURA</v>
          </cell>
          <cell r="E1521">
            <v>9700</v>
          </cell>
        </row>
        <row r="1522">
          <cell r="C1522" t="str">
            <v>TRANSPORTE TERMINAL PREMOLDEADO TIPO EXTERIOR PARA CABLE 2/0 35 Kv</v>
          </cell>
          <cell r="E1522">
            <v>24250</v>
          </cell>
        </row>
        <row r="1523">
          <cell r="C1523" t="str">
            <v>TRANSPORTE TERMINAL PREMOLDEADO TIPO INTERIOR PARA CABLE 2/0 - 35 KV</v>
          </cell>
          <cell r="E1523">
            <v>24250</v>
          </cell>
        </row>
        <row r="1524">
          <cell r="C1524" t="str">
            <v>TRANSPORTE TRACTOMULA 34 TON</v>
          </cell>
          <cell r="E1524">
            <v>875000</v>
          </cell>
        </row>
        <row r="1525">
          <cell r="C1525" t="str">
            <v>TRAYECTOS AEREOS IDA Y REGRESO</v>
          </cell>
          <cell r="E1525">
            <v>904799.99999999988</v>
          </cell>
        </row>
        <row r="1526">
          <cell r="C1526" t="str">
            <v xml:space="preserve">TRITURADO 2-3" </v>
          </cell>
          <cell r="E1526">
            <v>38000</v>
          </cell>
        </row>
        <row r="1527">
          <cell r="C1527" t="str">
            <v>TUBERIA ACERO CARBON C/C SCH 40  1 1/2" X 6MT</v>
          </cell>
          <cell r="E1527">
            <v>83226</v>
          </cell>
        </row>
        <row r="1528">
          <cell r="C1528" t="str">
            <v>TUBERIA ACERO CARBON C/C SCH 40  1 1/4" X 6MT</v>
          </cell>
          <cell r="E1528">
            <v>72073</v>
          </cell>
        </row>
        <row r="1529">
          <cell r="C1529" t="str">
            <v>TUBERIA ACERO CARBON C/C SCH 40  1" X 6MT</v>
          </cell>
          <cell r="E1529">
            <v>56043</v>
          </cell>
        </row>
        <row r="1530">
          <cell r="C1530" t="str">
            <v>TUBERIA ACERO CARBON C/C SCH 40  2 1/2" X 6MT</v>
          </cell>
          <cell r="E1530">
            <v>140941</v>
          </cell>
        </row>
        <row r="1531">
          <cell r="C1531" t="str">
            <v>TUBERIA ACERO CARBON C/C SCH 40  2" X 6MT</v>
          </cell>
          <cell r="E1531">
            <v>105298</v>
          </cell>
        </row>
        <row r="1532">
          <cell r="C1532" t="str">
            <v>TUBERIA ACERO CARBON C/C SCH 40  3" X 6MT</v>
          </cell>
          <cell r="E1532">
            <v>172915</v>
          </cell>
        </row>
        <row r="1533">
          <cell r="C1533" t="str">
            <v>TUBERIA ACERO CARBON C/C SCH 40  4" X 6MT</v>
          </cell>
          <cell r="E1533">
            <v>224074</v>
          </cell>
        </row>
        <row r="1534">
          <cell r="C1534" t="str">
            <v>TUBERIA ACERO GALVANIZADO 1 1/2" X 6MT</v>
          </cell>
          <cell r="E1534">
            <v>119328.04</v>
          </cell>
        </row>
        <row r="1535">
          <cell r="C1535" t="str">
            <v>TUBERIA ACERO GALVANIZADO D=1" X 6MT</v>
          </cell>
          <cell r="E1535">
            <v>65189</v>
          </cell>
        </row>
        <row r="1536">
          <cell r="C1536" t="str">
            <v>TUBERIA ACERO GALVANIZADO D=2" X 6MT</v>
          </cell>
          <cell r="E1536">
            <v>141684</v>
          </cell>
        </row>
        <row r="1537">
          <cell r="C1537" t="str">
            <v>TUBERIA ACERO GALVANIZADO D=3" X 6MT</v>
          </cell>
          <cell r="E1537">
            <v>241072</v>
          </cell>
        </row>
        <row r="1538">
          <cell r="C1538" t="str">
            <v>TUBERIA ACERO GALVANIZADO D=4" X 6MT</v>
          </cell>
          <cell r="E1538">
            <v>350439</v>
          </cell>
        </row>
        <row r="1539">
          <cell r="C1539" t="str">
            <v>TUBERIA ACERO GALVANIZADO D=6" X 6MT</v>
          </cell>
          <cell r="E1539">
            <v>1386007</v>
          </cell>
        </row>
        <row r="1540">
          <cell r="C1540" t="str">
            <v>TUBERIA ALCANTARILLADO NOVAFORT D=10"  X 6MT</v>
          </cell>
          <cell r="E1540">
            <v>394808</v>
          </cell>
        </row>
        <row r="1541">
          <cell r="C1541" t="str">
            <v>TUBERIA ALCANTARILLADO NOVAFORT D=12"  X 6MT</v>
          </cell>
          <cell r="E1541">
            <v>583741</v>
          </cell>
        </row>
        <row r="1542">
          <cell r="C1542" t="str">
            <v>TUBERIA ALCANTARILLADO NOVAFORT D=14"  X 6MT</v>
          </cell>
          <cell r="E1542">
            <v>680827</v>
          </cell>
        </row>
        <row r="1543">
          <cell r="C1543" t="str">
            <v>TUBERIA ALCANTARILLADO NOVAFORT D=16"  X 6MT</v>
          </cell>
          <cell r="E1543">
            <v>954857</v>
          </cell>
        </row>
        <row r="1544">
          <cell r="C1544" t="str">
            <v>TUBERIA ALCANTARILLADO NOVAFORT D=4"  X 6MT</v>
          </cell>
          <cell r="E1544">
            <v>101339</v>
          </cell>
        </row>
        <row r="1545">
          <cell r="C1545" t="str">
            <v>TUBERIA ALCANTARILLADO NOVAFORT D=6"  X 6MT</v>
          </cell>
          <cell r="E1545">
            <v>197933</v>
          </cell>
        </row>
        <row r="1546">
          <cell r="C1546" t="str">
            <v>TUBERIA ALCANTARILLADO NOVAFORT D=8"  X 6MT</v>
          </cell>
          <cell r="E1546">
            <v>270314</v>
          </cell>
        </row>
        <row r="1547">
          <cell r="C1547" t="str">
            <v xml:space="preserve">TUBERIA CONCRETO CL. UNICA D=27`` (70cm) </v>
          </cell>
          <cell r="E1547">
            <v>213636.04</v>
          </cell>
        </row>
        <row r="1548">
          <cell r="C1548" t="str">
            <v xml:space="preserve">TUBERIA CONCRETO CL. UNICA D=30`` (80cm) </v>
          </cell>
          <cell r="E1548">
            <v>299974</v>
          </cell>
        </row>
        <row r="1549">
          <cell r="C1549" t="str">
            <v xml:space="preserve">TUBERIA CONCRETO CL. UNICA D=36`` (90cm) </v>
          </cell>
          <cell r="E1549">
            <v>335775.92</v>
          </cell>
        </row>
        <row r="1550">
          <cell r="C1550" t="str">
            <v xml:space="preserve">TUBERIA CONCRETO CL. UNICA D=40`` (100cm) </v>
          </cell>
          <cell r="E1550">
            <v>420098.64</v>
          </cell>
        </row>
        <row r="1551">
          <cell r="C1551" t="str">
            <v xml:space="preserve">TUBERIA CONCRETO CL.1 D=10`` (25cm) </v>
          </cell>
          <cell r="E1551">
            <v>32777.24</v>
          </cell>
        </row>
        <row r="1552">
          <cell r="C1552" t="str">
            <v xml:space="preserve">TUBERIA CONCRETO CL.1 D=12`` (30cm) </v>
          </cell>
          <cell r="E1552">
            <v>39089.22</v>
          </cell>
        </row>
        <row r="1553">
          <cell r="C1553" t="str">
            <v xml:space="preserve">TUBERIA CONCRETO CL.1 D=14`` (35cm) </v>
          </cell>
          <cell r="E1553">
            <v>49176.11</v>
          </cell>
        </row>
        <row r="1554">
          <cell r="C1554" t="str">
            <v xml:space="preserve">TUBERIA CONCRETO CL.1 D=16`` (40cm) </v>
          </cell>
          <cell r="E1554">
            <v>64662.58</v>
          </cell>
        </row>
        <row r="1555">
          <cell r="C1555" t="str">
            <v xml:space="preserve">TUBERIA CONCRETO CL.1 D=18`` (45cm) </v>
          </cell>
          <cell r="E1555">
            <v>84197.21</v>
          </cell>
        </row>
        <row r="1556">
          <cell r="C1556" t="str">
            <v xml:space="preserve">TUBERIA CONCRETO CL.1 D=20`` (50cm) </v>
          </cell>
          <cell r="E1556">
            <v>108942.56</v>
          </cell>
        </row>
        <row r="1557">
          <cell r="C1557" t="str">
            <v xml:space="preserve">TUBERIA CONCRETO CL.1 D=24`` (60cm) </v>
          </cell>
          <cell r="E1557">
            <v>160814.28</v>
          </cell>
        </row>
        <row r="1558">
          <cell r="C1558" t="str">
            <v xml:space="preserve">TUBERIA CONCRETO CL.1 D=6`` (15cm) </v>
          </cell>
          <cell r="E1558">
            <v>15872.51</v>
          </cell>
        </row>
        <row r="1559">
          <cell r="C1559" t="str">
            <v xml:space="preserve">TUBERIA CONCRETO CL.1 D=8`` (20cm) </v>
          </cell>
          <cell r="E1559">
            <v>26708.22</v>
          </cell>
        </row>
        <row r="1560">
          <cell r="C1560" t="str">
            <v xml:space="preserve">TUBERIA CONCRETO CL.2 D=10`` (25cm) </v>
          </cell>
          <cell r="E1560">
            <v>35235.46</v>
          </cell>
        </row>
        <row r="1561">
          <cell r="C1561" t="str">
            <v xml:space="preserve">TUBERIA CONCRETO CL.2 D=12`` (30cm) </v>
          </cell>
          <cell r="E1561">
            <v>45225.38</v>
          </cell>
        </row>
        <row r="1562">
          <cell r="C1562" t="str">
            <v xml:space="preserve">TUBERIA CONCRETO CL.2 D=14`` (35cm) </v>
          </cell>
          <cell r="E1562">
            <v>59737.68</v>
          </cell>
        </row>
        <row r="1563">
          <cell r="C1563" t="str">
            <v xml:space="preserve">TUBERIA CONCRETO CL.2 D=16`` (40cm) </v>
          </cell>
          <cell r="E1563">
            <v>77853.86</v>
          </cell>
        </row>
        <row r="1564">
          <cell r="C1564" t="str">
            <v xml:space="preserve">TUBERIA CONCRETO CL.2 D=18`` (45cm) </v>
          </cell>
          <cell r="E1564">
            <v>104951.46</v>
          </cell>
        </row>
        <row r="1565">
          <cell r="C1565" t="str">
            <v xml:space="preserve">TUBERIA CONCRETO CL.2 D=20`` (50cm) </v>
          </cell>
          <cell r="E1565">
            <v>125668.6</v>
          </cell>
        </row>
        <row r="1566">
          <cell r="C1566" t="str">
            <v xml:space="preserve">TUBERIA CONCRETO CL.2 D=24``(60cm) </v>
          </cell>
          <cell r="E1566">
            <v>180821.96</v>
          </cell>
        </row>
        <row r="1567">
          <cell r="C1567" t="str">
            <v xml:space="preserve">TUBERIA CONCRETO CL.2 D=6`` (15cm) </v>
          </cell>
          <cell r="E1567">
            <v>16241.39</v>
          </cell>
        </row>
        <row r="1568">
          <cell r="C1568" t="str">
            <v xml:space="preserve">TUBERIA CONCRETO CL.2 D=8`` (20cm) </v>
          </cell>
          <cell r="E1568">
            <v>27517.98</v>
          </cell>
        </row>
        <row r="1569">
          <cell r="C1569" t="str">
            <v xml:space="preserve">TUBERIA CONCRETO REF. CL.I D=24`` (60cm) </v>
          </cell>
          <cell r="E1569">
            <v>220191.2</v>
          </cell>
        </row>
        <row r="1570">
          <cell r="C1570" t="str">
            <v xml:space="preserve">TUBERIA CONCRETO REF. CL.I D=27`` (70cm) </v>
          </cell>
          <cell r="E1570">
            <v>269080.56</v>
          </cell>
        </row>
        <row r="1571">
          <cell r="C1571" t="str">
            <v xml:space="preserve">TUBERIA CONCRETO REF. CL.I D=32`` (80cm) </v>
          </cell>
          <cell r="E1571">
            <v>336072.88</v>
          </cell>
        </row>
        <row r="1572">
          <cell r="C1572" t="str">
            <v xml:space="preserve">TUBERIA CONCRETO REF. CL.I D=36`` (90cm) </v>
          </cell>
          <cell r="E1572">
            <v>422704</v>
          </cell>
        </row>
        <row r="1573">
          <cell r="C1573" t="str">
            <v xml:space="preserve">TUBERIA CONCRETO REF. CL.I D=40`` (100cm) </v>
          </cell>
          <cell r="E1573">
            <v>528804.56000000006</v>
          </cell>
        </row>
        <row r="1574">
          <cell r="C1574" t="str">
            <v xml:space="preserve">TUBERIA CONCRETO REF. CL.I D=44`` (110cm) </v>
          </cell>
          <cell r="E1574">
            <v>595026.64</v>
          </cell>
        </row>
        <row r="1575">
          <cell r="C1575" t="str">
            <v xml:space="preserve">TUBERIA CONCRETO REF. CL.I D=48`` (120cm) </v>
          </cell>
          <cell r="E1575">
            <v>694413.12</v>
          </cell>
        </row>
        <row r="1576">
          <cell r="C1576" t="str">
            <v xml:space="preserve">TUBERIA CONCRETO REF. CL.I D=52`` (130cm) </v>
          </cell>
          <cell r="E1576">
            <v>768889.76</v>
          </cell>
        </row>
        <row r="1577">
          <cell r="C1577" t="str">
            <v xml:space="preserve">TUBERIA CONCRETO REF. CL.I D=56`` (140cm) </v>
          </cell>
          <cell r="E1577">
            <v>862647.92</v>
          </cell>
        </row>
        <row r="1578">
          <cell r="C1578" t="str">
            <v xml:space="preserve">TUBERIA CONCRETO REF. CL.I D=60`` (150cm) </v>
          </cell>
          <cell r="E1578">
            <v>958554.4</v>
          </cell>
        </row>
        <row r="1579">
          <cell r="C1579" t="str">
            <v xml:space="preserve">TUBERIA CONCRETO REF. CL.I D=64`` (160cm) </v>
          </cell>
          <cell r="E1579">
            <v>1084632.48</v>
          </cell>
        </row>
        <row r="1580">
          <cell r="C1580" t="str">
            <v xml:space="preserve">TUBERIA CONCRETO REF. CL.I D=68`` (170cm) </v>
          </cell>
          <cell r="E1580">
            <v>1226015.6000000001</v>
          </cell>
        </row>
        <row r="1581">
          <cell r="C1581" t="str">
            <v xml:space="preserve">TUBERIA CONCRETO REF. CL.I D=72`` (180cm) </v>
          </cell>
          <cell r="E1581">
            <v>1383040.16</v>
          </cell>
        </row>
        <row r="1582">
          <cell r="C1582" t="str">
            <v xml:space="preserve">TUBERIA CONCRETO REF. CL.I D=80`` (200cm) </v>
          </cell>
          <cell r="E1582">
            <v>1738134.72</v>
          </cell>
        </row>
        <row r="1583">
          <cell r="C1583" t="str">
            <v xml:space="preserve">TUBERIA CONCRETO REF. CL.I D=86`` (215cm) </v>
          </cell>
          <cell r="E1583">
            <v>1961381.36</v>
          </cell>
        </row>
        <row r="1584">
          <cell r="C1584" t="str">
            <v xml:space="preserve">TUBERIA CONCRETO REF. CL.I D=92`` (230cm) </v>
          </cell>
          <cell r="E1584">
            <v>2207155.2000000002</v>
          </cell>
        </row>
        <row r="1585">
          <cell r="C1585" t="str">
            <v xml:space="preserve">TUBERIA CONCRETO REF. CL.II D=24`` (60cm) </v>
          </cell>
          <cell r="E1585">
            <v>220191.2</v>
          </cell>
        </row>
        <row r="1586">
          <cell r="C1586" t="str">
            <v xml:space="preserve">TUBERIA CONCRETO REF. CL.II D=27`` (70cm) </v>
          </cell>
          <cell r="E1586">
            <v>276810.8</v>
          </cell>
        </row>
        <row r="1587">
          <cell r="C1587" t="str">
            <v xml:space="preserve">TUBERIA CONCRETO REF. CL.II D=32`` (80cm) </v>
          </cell>
          <cell r="E1587">
            <v>345589.52</v>
          </cell>
        </row>
        <row r="1588">
          <cell r="C1588" t="str">
            <v xml:space="preserve">TUBERIA CONCRETO REF. CL.II D=36`` (90cm) </v>
          </cell>
          <cell r="E1588">
            <v>733408.48</v>
          </cell>
        </row>
        <row r="1589">
          <cell r="C1589" t="str">
            <v xml:space="preserve">TUBERIA CONCRETO REF. CL.II D=40`` (100cm) </v>
          </cell>
          <cell r="E1589">
            <v>542483.28</v>
          </cell>
        </row>
        <row r="1590">
          <cell r="C1590" t="str">
            <v xml:space="preserve">TUBERIA CONCRETO REF. CL.II D=44`` (110cm) </v>
          </cell>
          <cell r="E1590">
            <v>607526.80000000005</v>
          </cell>
        </row>
        <row r="1591">
          <cell r="C1591" t="str">
            <v xml:space="preserve">TUBERIA CONCRETO REF. CL.II D=48`` (120cm) </v>
          </cell>
          <cell r="E1591">
            <v>712258.56000000006</v>
          </cell>
        </row>
        <row r="1592">
          <cell r="C1592" t="str">
            <v xml:space="preserve">TUBERIA CONCRETO REF. CL.II D=52`` (130cm) </v>
          </cell>
          <cell r="E1592">
            <v>790303.36</v>
          </cell>
        </row>
        <row r="1593">
          <cell r="C1593" t="str">
            <v xml:space="preserve">TUBERIA CONCRETO REF. CL.II D=56`` (140cm) </v>
          </cell>
          <cell r="E1593">
            <v>875138.8</v>
          </cell>
        </row>
        <row r="1594">
          <cell r="C1594" t="str">
            <v xml:space="preserve">TUBERIA CONCRETO REF. CL.II D=60`` (150cm) </v>
          </cell>
          <cell r="E1594">
            <v>978181.6</v>
          </cell>
        </row>
        <row r="1595">
          <cell r="C1595" t="str">
            <v xml:space="preserve">TUBERIA CONCRETO REF. CL.II D=64`` (160cm) </v>
          </cell>
          <cell r="E1595">
            <v>986719.2</v>
          </cell>
        </row>
        <row r="1596">
          <cell r="C1596" t="str">
            <v xml:space="preserve">TUBERIA CONCRETO REF. CL.II D=68`` (170cm) </v>
          </cell>
          <cell r="E1596">
            <v>1256950.48</v>
          </cell>
        </row>
        <row r="1597">
          <cell r="C1597" t="str">
            <v xml:space="preserve">TUBERIA CONCRETO REF. CL.II D=72`` (180cm) </v>
          </cell>
          <cell r="E1597">
            <v>1389582.56</v>
          </cell>
        </row>
        <row r="1598">
          <cell r="C1598" t="str">
            <v xml:space="preserve">TUBERIA CONCRETO REF. CL.II D=80`` (200cm) </v>
          </cell>
          <cell r="E1598">
            <v>1746468.16</v>
          </cell>
        </row>
        <row r="1599">
          <cell r="C1599" t="str">
            <v xml:space="preserve">TUBERIA CONCRETO REF. CL.II D=86`` (215cm) </v>
          </cell>
          <cell r="E1599">
            <v>1993508.72</v>
          </cell>
        </row>
        <row r="1600">
          <cell r="C1600" t="str">
            <v xml:space="preserve">TUBERIA CONCRETO REF. CL.II D=92`` (230cm) </v>
          </cell>
          <cell r="E1600">
            <v>2242846.08</v>
          </cell>
        </row>
        <row r="1601">
          <cell r="C1601" t="str">
            <v xml:space="preserve">TUBERIA CONCRETO REF. CL.III D=24`` (60cm) </v>
          </cell>
          <cell r="E1601">
            <v>220191.2</v>
          </cell>
        </row>
        <row r="1602">
          <cell r="C1602" t="str">
            <v xml:space="preserve">TUBERIA CONCRETO REF. CL.III D=27`` (70cm) </v>
          </cell>
          <cell r="E1602">
            <v>292874.48</v>
          </cell>
        </row>
        <row r="1603">
          <cell r="C1603" t="str">
            <v xml:space="preserve">TUBERIA CONCRETO REF. CL.III D=32`` (80cm) </v>
          </cell>
          <cell r="E1603">
            <v>365226</v>
          </cell>
        </row>
        <row r="1604">
          <cell r="C1604" t="str">
            <v xml:space="preserve">TUBERIA CONCRETO REF. CL.III D=36`` (90cm) </v>
          </cell>
          <cell r="E1604">
            <v>457800.96000000002</v>
          </cell>
        </row>
        <row r="1605">
          <cell r="C1605" t="str">
            <v xml:space="preserve">TUBERIA CONCRETO REF. CL.III D=40`` (100cm) </v>
          </cell>
          <cell r="E1605">
            <v>574012.07999999996</v>
          </cell>
        </row>
        <row r="1606">
          <cell r="C1606" t="str">
            <v xml:space="preserve">TUBERIA CONCRETO REF. CL.III D=44`` (110cm) </v>
          </cell>
          <cell r="E1606">
            <v>642025.19999999995</v>
          </cell>
        </row>
        <row r="1607">
          <cell r="C1607" t="str">
            <v xml:space="preserve">TUBERIA CONCRETO REF. CL.III D=48`` (120cm) </v>
          </cell>
          <cell r="E1607">
            <v>753304</v>
          </cell>
        </row>
        <row r="1608">
          <cell r="C1608" t="str">
            <v xml:space="preserve">TUBERIA CONCRETO REF. CL.III D=52`` (130cm) </v>
          </cell>
          <cell r="E1608">
            <v>835515.52</v>
          </cell>
        </row>
        <row r="1609">
          <cell r="C1609" t="str">
            <v xml:space="preserve">TUBERIA CONCRETO REF. CL.III D=56`` (140cm) </v>
          </cell>
          <cell r="E1609">
            <v>923919.12</v>
          </cell>
        </row>
        <row r="1610">
          <cell r="C1610" t="str">
            <v xml:space="preserve">TUBERIA CONCRETO REF. CL.III D=60`` (150cm) </v>
          </cell>
          <cell r="E1610">
            <v>1101322.56</v>
          </cell>
        </row>
        <row r="1611">
          <cell r="C1611" t="str">
            <v xml:space="preserve">TUBERIA CONCRETO REF. CL.III D=64`` (160cm) </v>
          </cell>
          <cell r="E1611">
            <v>1161373.44</v>
          </cell>
        </row>
        <row r="1612">
          <cell r="C1612" t="str">
            <v xml:space="preserve">TUBERIA CONCRETO REF. CL.III D=68`` (170cm) </v>
          </cell>
          <cell r="E1612">
            <v>1313465.68</v>
          </cell>
        </row>
        <row r="1613">
          <cell r="C1613" t="str">
            <v xml:space="preserve">TUBERIA CONCRETO REF. CL.III D=72`` (180cm) </v>
          </cell>
          <cell r="E1613">
            <v>1532944.64</v>
          </cell>
        </row>
        <row r="1614">
          <cell r="C1614" t="str">
            <v xml:space="preserve">TUBERIA CONCRETO REF. CL.III D=80`` (200cm) </v>
          </cell>
          <cell r="E1614">
            <v>1822012</v>
          </cell>
        </row>
        <row r="1615">
          <cell r="C1615" t="str">
            <v xml:space="preserve">TUBERIA CONCRETO REF. CL.III D=86`` (215cm) </v>
          </cell>
          <cell r="E1615">
            <v>2045258.64</v>
          </cell>
        </row>
        <row r="1616">
          <cell r="C1616" t="str">
            <v xml:space="preserve">TUBERIA CONCRETO REF. CL.III D=92`` (230cm) </v>
          </cell>
          <cell r="E1616">
            <v>2281515.84</v>
          </cell>
        </row>
        <row r="1617">
          <cell r="C1617" t="str">
            <v xml:space="preserve">TUBERIA CONCRETO REF. CL.IV D=24`` (60cm) </v>
          </cell>
          <cell r="E1617">
            <v>249339.68</v>
          </cell>
        </row>
        <row r="1618">
          <cell r="C1618" t="str">
            <v xml:space="preserve">TUBERIA CONCRETO REF. CL.IV D=27`` (70cm) </v>
          </cell>
          <cell r="E1618">
            <v>332732.08</v>
          </cell>
        </row>
        <row r="1619">
          <cell r="C1619" t="str">
            <v xml:space="preserve">TUBERIA CONCRETO REF. CL.IV D=32`` (80cm) </v>
          </cell>
          <cell r="E1619">
            <v>416975.92</v>
          </cell>
        </row>
        <row r="1620">
          <cell r="C1620" t="str">
            <v xml:space="preserve">TUBERIA CONCRETO REF. CL.IV D=36`` (90cm) </v>
          </cell>
          <cell r="E1620">
            <v>522640.32</v>
          </cell>
        </row>
        <row r="1621">
          <cell r="C1621" t="str">
            <v xml:space="preserve">TUBERIA CONCRETO REF. CL.IV D=40`` (100cm) </v>
          </cell>
          <cell r="E1621">
            <v>654321.19999999995</v>
          </cell>
        </row>
        <row r="1622">
          <cell r="C1622" t="str">
            <v xml:space="preserve">TUBERIA CONCRETO REF. CL.IV D=44`` (110cm) </v>
          </cell>
          <cell r="E1622">
            <v>732449.52</v>
          </cell>
        </row>
        <row r="1623">
          <cell r="C1623" t="str">
            <v xml:space="preserve">TUBERIA CONCRETO REF. CL.IV D=48`` (120cm) </v>
          </cell>
          <cell r="E1623">
            <v>859193.44</v>
          </cell>
        </row>
        <row r="1624">
          <cell r="C1624" t="str">
            <v xml:space="preserve">TUBERIA CONCRETO REF. CL.IV D=52`` (130cm) </v>
          </cell>
          <cell r="E1624">
            <v>960442.88</v>
          </cell>
        </row>
        <row r="1625">
          <cell r="C1625" t="str">
            <v xml:space="preserve">TUBERIA CONCRETO REF. CL.IV D=56`` (140cm) </v>
          </cell>
          <cell r="E1625">
            <v>1017906.96</v>
          </cell>
        </row>
        <row r="1626">
          <cell r="C1626" t="str">
            <v xml:space="preserve">TUBERIA CONCRETO REF. CL.IV D=60`` (150cm) </v>
          </cell>
          <cell r="E1626">
            <v>1166166.56</v>
          </cell>
        </row>
        <row r="1627">
          <cell r="C1627" t="str">
            <v xml:space="preserve">TUBERIA CONCRETO REF. CL.IV D=64`` (160cm) </v>
          </cell>
          <cell r="E1627">
            <v>1326153.76</v>
          </cell>
        </row>
        <row r="1628">
          <cell r="C1628" t="str">
            <v xml:space="preserve">TUBERIA CONCRETO REF. CL.IV D=68`` (170cm) </v>
          </cell>
          <cell r="E1628">
            <v>1500847.44</v>
          </cell>
        </row>
        <row r="1629">
          <cell r="C1629" t="str">
            <v xml:space="preserve">TUBERIA CONCRETO REF. CL.IV D=72`` (180cm) </v>
          </cell>
          <cell r="E1629">
            <v>1678093.12</v>
          </cell>
        </row>
        <row r="1630">
          <cell r="C1630" t="str">
            <v xml:space="preserve">TUBERIA CONCRETO REF. CL.IV D=80`` (200cm) </v>
          </cell>
          <cell r="E1630">
            <v>2080190.88</v>
          </cell>
        </row>
        <row r="1631">
          <cell r="C1631" t="str">
            <v xml:space="preserve">TUBERIA CONCRETO REF. CL.IV D=86`` (215cm) </v>
          </cell>
          <cell r="E1631">
            <v>2492605.6800000002</v>
          </cell>
        </row>
        <row r="1632">
          <cell r="C1632" t="str">
            <v xml:space="preserve">TUBERIA CONCRETO REF. CL.IV D=92`` (230cm) </v>
          </cell>
          <cell r="E1632">
            <v>2724097.6</v>
          </cell>
        </row>
        <row r="1633">
          <cell r="C1633" t="str">
            <v xml:space="preserve">TUBERIA CONDUIT GALVANIZADA EMT D=1 1/2" </v>
          </cell>
          <cell r="E1633">
            <v>13015.33</v>
          </cell>
        </row>
        <row r="1634">
          <cell r="C1634" t="str">
            <v xml:space="preserve">TUBERIA CONDUIT GALVANIZADA EMT D=1" </v>
          </cell>
          <cell r="E1634">
            <v>7571.33</v>
          </cell>
        </row>
        <row r="1635">
          <cell r="C1635" t="str">
            <v xml:space="preserve">TUBERIA CONDUIT GALVANIZADA EMT D=2" </v>
          </cell>
          <cell r="E1635">
            <v>19211.919999999998</v>
          </cell>
        </row>
        <row r="1636">
          <cell r="C1636" t="str">
            <v xml:space="preserve">TUBERIA CONDUIT GALVANIZADA IMC D=1 1/2" </v>
          </cell>
          <cell r="E1636">
            <v>24062.67</v>
          </cell>
        </row>
        <row r="1637">
          <cell r="C1637" t="str">
            <v xml:space="preserve">TUBERIA CONDUIT GALVANIZADA IMC D=1" </v>
          </cell>
          <cell r="E1637">
            <v>15270.33</v>
          </cell>
        </row>
        <row r="1638">
          <cell r="C1638" t="str">
            <v xml:space="preserve">TUBERIA CONDUIT GALVANIZADA RMC D=1 1/2" </v>
          </cell>
          <cell r="E1638">
            <v>32021.33</v>
          </cell>
        </row>
        <row r="1639">
          <cell r="C1639" t="str">
            <v xml:space="preserve">TUBERIA CONDUIT GALVANIZADA RMC D=1" </v>
          </cell>
          <cell r="E1639">
            <v>19674.669999999998</v>
          </cell>
        </row>
        <row r="1640">
          <cell r="C1640" t="str">
            <v xml:space="preserve">TUBERIA CONDUIT PVC D=1 1/2" </v>
          </cell>
          <cell r="E1640">
            <v>3103.75</v>
          </cell>
        </row>
        <row r="1641">
          <cell r="C1641" t="str">
            <v xml:space="preserve">TUBERIA CONDUIT PVC D=1 1/4" </v>
          </cell>
          <cell r="E1641">
            <v>2434.4666666666667</v>
          </cell>
        </row>
        <row r="1642">
          <cell r="C1642" t="str">
            <v xml:space="preserve">TUBERIA CONDUIT PVC D=1" </v>
          </cell>
          <cell r="E1642">
            <v>1575.6000000000001</v>
          </cell>
        </row>
        <row r="1643">
          <cell r="C1643" t="str">
            <v xml:space="preserve">TUBERIA CONDUIT PVC D=1/2" </v>
          </cell>
          <cell r="E1643">
            <v>876</v>
          </cell>
        </row>
        <row r="1644">
          <cell r="C1644" t="str">
            <v xml:space="preserve">TUBERIA CONDUIT PVC D=2" </v>
          </cell>
          <cell r="E1644">
            <v>4773.6000000000004</v>
          </cell>
        </row>
        <row r="1645">
          <cell r="C1645" t="str">
            <v xml:space="preserve">TUBERIA CONDUIT PVC D=3/4" </v>
          </cell>
          <cell r="E1645">
            <v>1137.0666666666666</v>
          </cell>
        </row>
        <row r="1646">
          <cell r="C1646" t="str">
            <v>TUBERIA CPVC D=1/2" SCH 80 X 5,795MTS</v>
          </cell>
          <cell r="E1646">
            <v>118494</v>
          </cell>
        </row>
        <row r="1647">
          <cell r="C1647" t="str">
            <v>TUBERIA CPVC D=1/2" X 3MTS</v>
          </cell>
          <cell r="E1647">
            <v>20288</v>
          </cell>
        </row>
        <row r="1648">
          <cell r="C1648" t="str">
            <v>TUBERIA CPVC D=3/4" SCH 80 X 5,795MTS</v>
          </cell>
          <cell r="E1648">
            <v>161582</v>
          </cell>
        </row>
        <row r="1649">
          <cell r="C1649" t="str">
            <v>TUBERIA CPVC D=3/4" X 3MTS</v>
          </cell>
          <cell r="E1649">
            <v>33340</v>
          </cell>
        </row>
        <row r="1650">
          <cell r="C1650" t="str">
            <v xml:space="preserve">TUBERIA PF D=1/2`` RDE 9 </v>
          </cell>
          <cell r="E1650">
            <v>1599.64</v>
          </cell>
        </row>
        <row r="1651">
          <cell r="C1651" t="str">
            <v>TUBERIA POLIETILENO DE ALTA DENSIDAD RDE-17 D=2 1/2"  X 6MT</v>
          </cell>
          <cell r="E1651">
            <v>243296</v>
          </cell>
        </row>
        <row r="1652">
          <cell r="C1652" t="str">
            <v>TUBERIA POLIETILENO DE ALTA DENSIDAD RDE-17 D=4"  X 6MT</v>
          </cell>
          <cell r="E1652">
            <v>430302</v>
          </cell>
        </row>
        <row r="1653">
          <cell r="C1653" t="str">
            <v>TUBERIA POLIETILENO DE ALTA DENSIDAD RDE-17 D=6"  X 6MT</v>
          </cell>
          <cell r="E1653">
            <v>829117</v>
          </cell>
        </row>
        <row r="1654">
          <cell r="C1654" t="str">
            <v xml:space="preserve">TUBERIA PVC DRENAJE D=100MM (EN ROLLO CON FILTRO) </v>
          </cell>
          <cell r="E1654">
            <v>28337.64</v>
          </cell>
        </row>
        <row r="1655">
          <cell r="C1655" t="str">
            <v xml:space="preserve">TUBERIA PVC DRENAJE D=100MM (TUBO SIN FILTRO) </v>
          </cell>
          <cell r="E1655">
            <v>16800</v>
          </cell>
        </row>
        <row r="1656">
          <cell r="C1656" t="str">
            <v xml:space="preserve">TUBERIA PVC DRENAJE D=160MM (EN ROLLO CON FILTRO) </v>
          </cell>
          <cell r="E1656">
            <v>64890.400000000001</v>
          </cell>
        </row>
        <row r="1657">
          <cell r="C1657" t="str">
            <v xml:space="preserve">TUBERIA PVC DRENAJE D=160MM (TUBO SIN FILTRO) </v>
          </cell>
          <cell r="E1657">
            <v>53328.68</v>
          </cell>
        </row>
        <row r="1658">
          <cell r="C1658" t="str">
            <v xml:space="preserve">TUBERIA PVC DRENAJE D=200MM (EN ROLLO CON FILTRO) </v>
          </cell>
          <cell r="E1658">
            <v>88117.08</v>
          </cell>
        </row>
        <row r="1659">
          <cell r="C1659" t="str">
            <v xml:space="preserve">TUBERIA PVC DRENAJE D=200MM (TUBO SIN FILTRO) </v>
          </cell>
          <cell r="E1659">
            <v>70356.320000000007</v>
          </cell>
        </row>
        <row r="1660">
          <cell r="C1660" t="str">
            <v xml:space="preserve">TUBERIA PVC DRENAJE D=65MM (EN ROLLO CON FILTRO) </v>
          </cell>
          <cell r="E1660">
            <v>16298</v>
          </cell>
        </row>
        <row r="1661">
          <cell r="C1661" t="str">
            <v xml:space="preserve">TUBERIA PVC DRENAJE D=65MM (TUBO SIN FILTRO) </v>
          </cell>
          <cell r="E1661">
            <v>12583.68</v>
          </cell>
        </row>
        <row r="1662">
          <cell r="C1662" t="str">
            <v>TUBERIA PVC LIVIANA D=1 1/2" X 6MT</v>
          </cell>
          <cell r="E1662">
            <v>32038</v>
          </cell>
        </row>
        <row r="1663">
          <cell r="C1663" t="str">
            <v>TUBERIA PVC LIVIANA D=2" X 6MT</v>
          </cell>
          <cell r="E1663">
            <v>46319</v>
          </cell>
        </row>
        <row r="1664">
          <cell r="C1664" t="str">
            <v>TUBERIA PVC LIVIANA D=3" X 6MT</v>
          </cell>
          <cell r="E1664">
            <v>61820</v>
          </cell>
        </row>
        <row r="1665">
          <cell r="C1665" t="str">
            <v>TUBERIA PVC LIVIANA D=4" X 6MT</v>
          </cell>
          <cell r="E1665">
            <v>106602</v>
          </cell>
        </row>
        <row r="1666">
          <cell r="C1666" t="str">
            <v>TUBERIA PVC PRESION U.S. D=1" RDE 21 X 6MTS</v>
          </cell>
          <cell r="E1666">
            <v>28208</v>
          </cell>
        </row>
        <row r="1667">
          <cell r="C1667" t="str">
            <v>TUBERIA PVC PRESION U.S. D=1/2" RDE 9 X 6MTS</v>
          </cell>
          <cell r="E1667">
            <v>22735</v>
          </cell>
        </row>
        <row r="1668">
          <cell r="C1668" t="str">
            <v>TUBERIA PVC PRESION U.S. D=1-1/2" RDE 21 X 6MTS</v>
          </cell>
          <cell r="E1668">
            <v>66342</v>
          </cell>
        </row>
        <row r="1669">
          <cell r="C1669" t="str">
            <v>TUBERIA PVC PRESION U.S. D=1-1/4" RDE 21 X 6MTS</v>
          </cell>
          <cell r="E1669">
            <v>50808</v>
          </cell>
        </row>
        <row r="1670">
          <cell r="C1670" t="str">
            <v>TUBERIA PVC PRESION U.S. D=2 1/2" RDE 21 X 6MTS</v>
          </cell>
          <cell r="E1670">
            <v>164873</v>
          </cell>
        </row>
        <row r="1671">
          <cell r="C1671" t="str">
            <v>TUBERIA PVC PRESION U.S. D=2" RDE 21 X 6MTS</v>
          </cell>
          <cell r="E1671">
            <v>101732</v>
          </cell>
        </row>
        <row r="1672">
          <cell r="C1672" t="str">
            <v>TUBERIA PVC PRESION U.S. D=3" RDE 21 X 6MTS</v>
          </cell>
          <cell r="E1672">
            <v>220130</v>
          </cell>
        </row>
        <row r="1673">
          <cell r="C1673" t="str">
            <v>TUBERIA PVC PRESION U.S. D=3/4" RDE 21 X 6MTS</v>
          </cell>
          <cell r="E1673">
            <v>20100</v>
          </cell>
        </row>
        <row r="1674">
          <cell r="C1674" t="str">
            <v>TUBERIA PVC PRESION U.S. D=3/4" RDE11 X 6MTS</v>
          </cell>
          <cell r="E1674">
            <v>30271</v>
          </cell>
        </row>
        <row r="1675">
          <cell r="C1675" t="str">
            <v>TUBERIA PVC PRESION U.S. D=4" RDE 21 X 6MTS</v>
          </cell>
          <cell r="E1675">
            <v>375469</v>
          </cell>
        </row>
        <row r="1676">
          <cell r="C1676" t="str">
            <v>TUBERIA PVC RIB STEEL PS 46 D=60"</v>
          </cell>
          <cell r="E1676">
            <v>2272911</v>
          </cell>
        </row>
        <row r="1677">
          <cell r="C1677" t="str">
            <v>TUBERIA PVC SANITARIA D=1 1/2"  X 6MT</v>
          </cell>
          <cell r="E1677">
            <v>57020</v>
          </cell>
        </row>
        <row r="1678">
          <cell r="C1678" t="str">
            <v>TUBERIA PVC SANITARIA U.S. D=6"   X 6MT</v>
          </cell>
          <cell r="E1678">
            <v>311617</v>
          </cell>
        </row>
        <row r="1679">
          <cell r="C1679" t="str">
            <v>TUBERIA PVC SANITARIA US D=2"  X 6MT</v>
          </cell>
          <cell r="E1679">
            <v>70693</v>
          </cell>
        </row>
        <row r="1680">
          <cell r="C1680" t="str">
            <v>TUBERIA PVC SANITARIA US D=3"  X 6MT</v>
          </cell>
          <cell r="E1680">
            <v>105590</v>
          </cell>
        </row>
        <row r="1681">
          <cell r="C1681" t="str">
            <v>TUBERIA PVC SANITARIA US D=4"  X 6MT</v>
          </cell>
          <cell r="E1681">
            <v>147152</v>
          </cell>
        </row>
        <row r="1682">
          <cell r="C1682" t="str">
            <v>TUBERIA PVC SANITARIA US D=8"  X 6MT</v>
          </cell>
          <cell r="E1682">
            <v>550586</v>
          </cell>
        </row>
        <row r="1683">
          <cell r="C1683" t="str">
            <v xml:space="preserve">TUBERIA PVC U.M. D=1" RDE 21 </v>
          </cell>
          <cell r="E1683">
            <v>2210.2600000000002</v>
          </cell>
        </row>
        <row r="1684">
          <cell r="C1684" t="str">
            <v>TUBERIA PVC U.M. D=1/2"</v>
          </cell>
          <cell r="E1684">
            <v>1800</v>
          </cell>
        </row>
        <row r="1685">
          <cell r="C1685" t="str">
            <v xml:space="preserve">TUBERIA PVC U.M. D=2 1/2" RDE 21 </v>
          </cell>
          <cell r="E1685">
            <v>3893.0833333333335</v>
          </cell>
        </row>
        <row r="1686">
          <cell r="C1686" t="str">
            <v xml:space="preserve">TUBERIA PVC U.M. D=2" RDE 21 </v>
          </cell>
          <cell r="E1686">
            <v>3449.9833333333336</v>
          </cell>
        </row>
        <row r="1687">
          <cell r="C1687" t="str">
            <v xml:space="preserve">TUBERIA PVC U.M. D=3" RDE 21 </v>
          </cell>
          <cell r="E1687">
            <v>7550.6166666666677</v>
          </cell>
        </row>
        <row r="1688">
          <cell r="C1688" t="str">
            <v xml:space="preserve">TUBERIA PVC U.M. D=4" RDE 21 </v>
          </cell>
          <cell r="E1688">
            <v>12458.333333333334</v>
          </cell>
        </row>
        <row r="1689">
          <cell r="C1689" t="str">
            <v xml:space="preserve">TUBERIA PVC U.M. D=6" RDE 21 </v>
          </cell>
          <cell r="E1689">
            <v>27202.933333333334</v>
          </cell>
        </row>
        <row r="1690">
          <cell r="C1690" t="str">
            <v xml:space="preserve">TUBERIA PVC U.M. TIPO NOVAFORT D=110MM (4") </v>
          </cell>
          <cell r="E1690">
            <v>6215.7333333333336</v>
          </cell>
        </row>
        <row r="1691">
          <cell r="C1691" t="str">
            <v xml:space="preserve">TUBERIA PVC U.M. TIPO NOVAFORT D=160MM (6") </v>
          </cell>
          <cell r="E1691">
            <v>11288.658333333335</v>
          </cell>
        </row>
        <row r="1692">
          <cell r="C1692" t="str">
            <v xml:space="preserve">TUBERIA PVC U.M. TIPO NOVAFORT D=200MM (8") </v>
          </cell>
          <cell r="E1692">
            <v>16502.416666666668</v>
          </cell>
        </row>
        <row r="1693">
          <cell r="C1693" t="str">
            <v xml:space="preserve">TUBERIA PVC U.M. TIPO NOVAFORT D=24" </v>
          </cell>
          <cell r="E1693">
            <v>164364.9</v>
          </cell>
        </row>
        <row r="1694">
          <cell r="C1694" t="str">
            <v xml:space="preserve">TUBERIA PVC U.M. TIPO NOVAFORT D=250MM (10") </v>
          </cell>
          <cell r="E1694">
            <v>23989.983333333334</v>
          </cell>
        </row>
        <row r="1695">
          <cell r="C1695" t="str">
            <v xml:space="preserve">TUBERIA PVC U.M. TIPO NOVAFORT D=315MM (12") </v>
          </cell>
          <cell r="E1695">
            <v>35470.066666666673</v>
          </cell>
        </row>
        <row r="1696">
          <cell r="C1696" t="str">
            <v xml:space="preserve">TUBERIA PVC U.M. TIPO NOVAFORT D=355MM (14") </v>
          </cell>
          <cell r="E1696">
            <v>31530.583333333332</v>
          </cell>
        </row>
        <row r="1697">
          <cell r="C1697" t="str">
            <v xml:space="preserve">TUBERIA PVC U.M. TIPO NOVAFORT D=400MM (16") </v>
          </cell>
          <cell r="E1697">
            <v>54939.625</v>
          </cell>
        </row>
        <row r="1698">
          <cell r="C1698" t="str">
            <v xml:space="preserve">TUBERIA PVC U.M. TIPO NOVAFORT D=450MM (18") </v>
          </cell>
          <cell r="E1698">
            <v>72258.875</v>
          </cell>
        </row>
        <row r="1699">
          <cell r="C1699" t="str">
            <v xml:space="preserve">TUBERIA PVC U.M. TIPO NOVAFORT D=500MM (20") </v>
          </cell>
          <cell r="E1699">
            <v>89691.983333333337</v>
          </cell>
        </row>
        <row r="1700">
          <cell r="C1700" t="str">
            <v xml:space="preserve">TUBERIA PVC U.M. TIPO NOVALOC D=24" </v>
          </cell>
          <cell r="E1700">
            <v>126566.46519999999</v>
          </cell>
        </row>
        <row r="1701">
          <cell r="C1701" t="str">
            <v xml:space="preserve">TUBERIA PVC U.M. TIPO NOVALOC D=27" </v>
          </cell>
          <cell r="E1701">
            <v>162297.72999999998</v>
          </cell>
        </row>
        <row r="1702">
          <cell r="C1702" t="str">
            <v xml:space="preserve">TUBERIA PVC U.M. TIPO NOVALOC D=30" </v>
          </cell>
          <cell r="E1702">
            <v>190715.97719999999</v>
          </cell>
        </row>
        <row r="1703">
          <cell r="C1703" t="str">
            <v xml:space="preserve">TUBERIA PVC U.M. TIPO NOVALOC D=33" </v>
          </cell>
          <cell r="E1703">
            <v>214227.65</v>
          </cell>
        </row>
        <row r="1704">
          <cell r="C1704" t="str">
            <v xml:space="preserve">TUBERIA PVC U.M. TIPO NOVALOC D=36" </v>
          </cell>
          <cell r="E1704">
            <v>299852.45919999998</v>
          </cell>
        </row>
        <row r="1705">
          <cell r="C1705" t="str">
            <v xml:space="preserve">TUBERIA PVC U.M. TIPO NOVALOC D=39" </v>
          </cell>
          <cell r="E1705">
            <v>442540.62160000001</v>
          </cell>
        </row>
        <row r="1706">
          <cell r="C1706" t="str">
            <v xml:space="preserve">TUBERIA PVC U.M. TIPO NOVALOC D=42" </v>
          </cell>
          <cell r="E1706">
            <v>475069.76439999993</v>
          </cell>
        </row>
        <row r="1707">
          <cell r="C1707" t="str">
            <v xml:space="preserve">TUBERIA PVC U.M. TIPO PLATINO D=10`` RDE 21 </v>
          </cell>
          <cell r="E1707">
            <v>153036.48000000001</v>
          </cell>
        </row>
        <row r="1708">
          <cell r="C1708" t="str">
            <v xml:space="preserve">TUBERIA PVC U.M. TIPO PLATINO D=10`` RDE 26 </v>
          </cell>
          <cell r="E1708">
            <v>123007.56</v>
          </cell>
        </row>
        <row r="1709">
          <cell r="C1709" t="str">
            <v xml:space="preserve">TUBERIA PVC U.M. TIPO PLATINO D=10`` RDE 32.5 </v>
          </cell>
          <cell r="E1709">
            <v>100807.48</v>
          </cell>
        </row>
        <row r="1710">
          <cell r="C1710" t="str">
            <v xml:space="preserve">TUBERIA PVC U.M. TIPO PLATINO D=10`` RDE 41 </v>
          </cell>
          <cell r="E1710">
            <v>79752.320000000007</v>
          </cell>
        </row>
        <row r="1711">
          <cell r="C1711" t="str">
            <v xml:space="preserve">TUBERIA PVC U.M. TIPO PLATINO D=12`` RDE 21 </v>
          </cell>
          <cell r="E1711">
            <v>212860</v>
          </cell>
        </row>
        <row r="1712">
          <cell r="C1712" t="str">
            <v xml:space="preserve">TUBERIA PVC U.M. TIPO PLATINO D=12`` RDE 26 </v>
          </cell>
          <cell r="E1712">
            <v>175462.76</v>
          </cell>
        </row>
        <row r="1713">
          <cell r="C1713" t="str">
            <v xml:space="preserve">TUBERIA PVC U.M. TIPO PLATINO D=12`` RDE 32.5 </v>
          </cell>
          <cell r="E1713">
            <v>141181.28</v>
          </cell>
        </row>
        <row r="1714">
          <cell r="C1714" t="str">
            <v xml:space="preserve">TUBERIA PVC U.M. TIPO PLATINO D=12`` RDE 41 </v>
          </cell>
          <cell r="E1714">
            <v>112949.2</v>
          </cell>
        </row>
        <row r="1715">
          <cell r="C1715" t="str">
            <v xml:space="preserve">TUBERIA PVC U.M. TIPO PLATINO D=2 1/2`` RDE 21 </v>
          </cell>
          <cell r="E1715">
            <v>11211.4</v>
          </cell>
        </row>
        <row r="1716">
          <cell r="C1716" t="str">
            <v xml:space="preserve">TUBERIA PVC U.M. TIPO PLATINO D=2 1/2`` RDE 26 </v>
          </cell>
          <cell r="E1716">
            <v>9247.52</v>
          </cell>
        </row>
        <row r="1717">
          <cell r="C1717" t="str">
            <v xml:space="preserve">TUBERIA PVC U.M. TIPO PLATINO D=2`` RDE 21 </v>
          </cell>
          <cell r="E1717">
            <v>7420.52</v>
          </cell>
        </row>
        <row r="1718">
          <cell r="C1718" t="str">
            <v xml:space="preserve">TUBERIA PVC U.M. TIPO PLATINO D=2`` RDE 26 </v>
          </cell>
          <cell r="E1718">
            <v>6149.16</v>
          </cell>
        </row>
        <row r="1719">
          <cell r="C1719" t="str">
            <v xml:space="preserve">TUBERIA PVC U.M. TIPO PLATINO D=3`` RDE 21 </v>
          </cell>
          <cell r="E1719">
            <v>15930.28</v>
          </cell>
        </row>
        <row r="1720">
          <cell r="C1720" t="str">
            <v xml:space="preserve">TUBERIA PVC U.M. TIPO PLATINO D=3`` RDE 26 </v>
          </cell>
          <cell r="E1720">
            <v>13365.52</v>
          </cell>
        </row>
        <row r="1721">
          <cell r="C1721" t="str">
            <v xml:space="preserve">TUBERIA PVC U.M. TIPO PLATINO D=3`` RDE 32.5 </v>
          </cell>
          <cell r="E1721">
            <v>10736.96</v>
          </cell>
        </row>
        <row r="1722">
          <cell r="C1722" t="str">
            <v xml:space="preserve">TUBERIA PVC U.M. TIPO PLATINO D=4`` RDE 21 </v>
          </cell>
          <cell r="E1722">
            <v>26281.439999999999</v>
          </cell>
        </row>
        <row r="1723">
          <cell r="C1723" t="str">
            <v xml:space="preserve">TUBERIA PVC U.M. TIPO PLATINO D=4`` RDE 26 </v>
          </cell>
          <cell r="E1723">
            <v>21813.8</v>
          </cell>
        </row>
        <row r="1724">
          <cell r="C1724" t="str">
            <v xml:space="preserve">TUBERIA PVC U.M. TIPO PLATINO D=4`` RDE 32.5 </v>
          </cell>
          <cell r="E1724">
            <v>17594.88</v>
          </cell>
        </row>
        <row r="1725">
          <cell r="C1725" t="str">
            <v xml:space="preserve">TUBERIA PVC U.M. TIPO PLATINO D=4`` RDE 41 </v>
          </cell>
          <cell r="E1725">
            <v>14410.68</v>
          </cell>
        </row>
        <row r="1726">
          <cell r="C1726" t="str">
            <v xml:space="preserve">TUBERIA PVC U.M. TIPO PLATINO D=6`` RDE 21 </v>
          </cell>
          <cell r="E1726">
            <v>57052.28</v>
          </cell>
        </row>
        <row r="1727">
          <cell r="C1727" t="str">
            <v xml:space="preserve">TUBERIA PVC U.M. TIPO PLATINO D=6`` RDE 26 </v>
          </cell>
          <cell r="E1727">
            <v>46728.28</v>
          </cell>
        </row>
        <row r="1728">
          <cell r="C1728" t="str">
            <v xml:space="preserve">TUBERIA PVC U.M. TIPO PLATINO D=6`` RDE 32.5 </v>
          </cell>
          <cell r="E1728">
            <v>38351.919999999998</v>
          </cell>
        </row>
        <row r="1729">
          <cell r="C1729" t="str">
            <v xml:space="preserve">TUBERIA PVC U.M. TIPO PLATINO D=6`` RDE 41 </v>
          </cell>
          <cell r="E1729">
            <v>30194.799999999999</v>
          </cell>
        </row>
        <row r="1730">
          <cell r="C1730" t="str">
            <v xml:space="preserve">TUBERIA PVC U.M. TIPO PLATINO D=8`` RDE 21 </v>
          </cell>
          <cell r="E1730">
            <v>97792.28</v>
          </cell>
        </row>
        <row r="1731">
          <cell r="C1731" t="str">
            <v xml:space="preserve">TUBERIA PVC U.M. TIPO PLATINO D=8`` RDE 26 </v>
          </cell>
          <cell r="E1731">
            <v>79494.8</v>
          </cell>
        </row>
        <row r="1732">
          <cell r="C1732" t="str">
            <v xml:space="preserve">TUBERIA PVC U.M. TIPO PLATINO D=8`` RDE 32.5 </v>
          </cell>
          <cell r="E1732">
            <v>64871.839999999997</v>
          </cell>
        </row>
        <row r="1733">
          <cell r="C1733" t="str">
            <v xml:space="preserve">TUBERIA PVC U.M. TIPO PLATINO D=8`` RDE 41 </v>
          </cell>
          <cell r="E1733">
            <v>51000.56</v>
          </cell>
        </row>
        <row r="1734">
          <cell r="C1734" t="str">
            <v>TUBERIA PVCP SANITARIA RDE 11 3/8</v>
          </cell>
          <cell r="E1734">
            <v>3900</v>
          </cell>
        </row>
        <row r="1735">
          <cell r="C1735" t="str">
            <v>TUBERIA PVCP SANITARIA RDE 9 1/2"</v>
          </cell>
          <cell r="E1735">
            <v>3100</v>
          </cell>
        </row>
        <row r="1736">
          <cell r="C1736" t="str">
            <v xml:space="preserve">TUBERIAS DE CONCRETO </v>
          </cell>
          <cell r="E1736">
            <v>0</v>
          </cell>
        </row>
        <row r="1737">
          <cell r="C1737" t="str">
            <v>TUBO CERRAMIENTO NEGRO 3" ESP 098x6M</v>
          </cell>
          <cell r="E1737">
            <v>15200</v>
          </cell>
        </row>
        <row r="1738">
          <cell r="C1738" t="str">
            <v>TUBO GALVANIZADO DE 2” PARA CERRAMIENTO 6ML</v>
          </cell>
          <cell r="E1738">
            <v>9988.5</v>
          </cell>
        </row>
        <row r="1739">
          <cell r="C1739" t="str">
            <v>TUBO PRESION PVC 1/2"RDE 13.5</v>
          </cell>
          <cell r="E1739">
            <v>2098</v>
          </cell>
        </row>
        <row r="1740">
          <cell r="C1740" t="str">
            <v>TUBO PVC SANITARIO 10"</v>
          </cell>
          <cell r="E1740">
            <v>111200</v>
          </cell>
        </row>
        <row r="1741">
          <cell r="C1741" t="str">
            <v>TUBO PVC SANITARIO 11/2"</v>
          </cell>
          <cell r="E1741">
            <v>7373</v>
          </cell>
        </row>
        <row r="1742">
          <cell r="C1742" t="str">
            <v>TUBO PVC SANITARIO 2"</v>
          </cell>
          <cell r="E1742">
            <v>9141</v>
          </cell>
        </row>
        <row r="1743">
          <cell r="C1743" t="str">
            <v>TUBO PVC SANITARIO 3"</v>
          </cell>
          <cell r="E1743">
            <v>13660</v>
          </cell>
        </row>
        <row r="1744">
          <cell r="C1744" t="str">
            <v>TUBO PVC SANITARIO 4"</v>
          </cell>
          <cell r="E1744">
            <v>19050</v>
          </cell>
        </row>
        <row r="1745">
          <cell r="C1745" t="str">
            <v xml:space="preserve">U REMATE </v>
          </cell>
          <cell r="E1745">
            <v>5110</v>
          </cell>
        </row>
        <row r="1746">
          <cell r="C1746" t="str">
            <v>UNION  ACERO GALVANIZADO 1 1/2"</v>
          </cell>
          <cell r="E1746">
            <v>4265.32</v>
          </cell>
        </row>
        <row r="1747">
          <cell r="C1747" t="str">
            <v>UNION  ACERO GALVANIZADO 2"</v>
          </cell>
          <cell r="E1747">
            <v>7804.48</v>
          </cell>
        </row>
        <row r="1748">
          <cell r="C1748" t="str">
            <v>UNION  ACERO GALVANIZADO 3"</v>
          </cell>
          <cell r="E1748">
            <v>22202.399999999998</v>
          </cell>
        </row>
        <row r="1749">
          <cell r="C1749" t="str">
            <v>UNION  ACERO GALVANIZADO 4"</v>
          </cell>
          <cell r="E1749">
            <v>36331.199999999997</v>
          </cell>
        </row>
        <row r="1750">
          <cell r="C1750" t="str">
            <v>UNION  ACERO GALVANIZADO 6"</v>
          </cell>
          <cell r="E1750">
            <v>121103.99999999999</v>
          </cell>
        </row>
        <row r="1751">
          <cell r="C1751" t="str">
            <v>UNION CPVC  SCH 80  D=1/2"</v>
          </cell>
          <cell r="E1751">
            <v>7340</v>
          </cell>
        </row>
        <row r="1752">
          <cell r="C1752" t="str">
            <v>UNION CPVC  SCH 80  D=3/4"</v>
          </cell>
          <cell r="E1752">
            <v>10307</v>
          </cell>
        </row>
        <row r="1753">
          <cell r="C1753" t="str">
            <v>UNION CPVC D=1/2"</v>
          </cell>
          <cell r="E1753">
            <v>1484</v>
          </cell>
        </row>
        <row r="1754">
          <cell r="C1754" t="str">
            <v>UNION CPVC D=3/4"</v>
          </cell>
          <cell r="E1754">
            <v>2682</v>
          </cell>
        </row>
        <row r="1755">
          <cell r="C1755" t="str">
            <v xml:space="preserve">UNION DRESSER HD D=10" </v>
          </cell>
          <cell r="E1755">
            <v>388600</v>
          </cell>
        </row>
        <row r="1756">
          <cell r="C1756" t="str">
            <v xml:space="preserve">UNION DRESSER HD D=12" </v>
          </cell>
          <cell r="E1756">
            <v>440800</v>
          </cell>
        </row>
        <row r="1757">
          <cell r="C1757" t="str">
            <v xml:space="preserve">UNION DRESSER HD D=3" </v>
          </cell>
          <cell r="E1757">
            <v>53360</v>
          </cell>
        </row>
        <row r="1758">
          <cell r="C1758" t="str">
            <v xml:space="preserve">UNION DRESSER HD D=4" </v>
          </cell>
          <cell r="E1758">
            <v>63800</v>
          </cell>
        </row>
        <row r="1759">
          <cell r="C1759" t="str">
            <v xml:space="preserve">UNION DRESSER HD D=6" </v>
          </cell>
          <cell r="E1759">
            <v>112520</v>
          </cell>
        </row>
        <row r="1760">
          <cell r="C1760" t="str">
            <v xml:space="preserve">UNION DRESSER HD D=8" </v>
          </cell>
          <cell r="E1760">
            <v>163560</v>
          </cell>
        </row>
        <row r="1761">
          <cell r="C1761" t="str">
            <v xml:space="preserve">UNION GIBAULT HD PARA AC CL 25 D=10`` </v>
          </cell>
          <cell r="E1761">
            <v>278400</v>
          </cell>
        </row>
        <row r="1762">
          <cell r="C1762" t="str">
            <v xml:space="preserve">UNION GIBAULT HD PARA AC CL 25 D=12`` </v>
          </cell>
          <cell r="E1762">
            <v>309720</v>
          </cell>
        </row>
        <row r="1763">
          <cell r="C1763" t="str">
            <v xml:space="preserve">UNION GIBAULT HD PARA AC CL 25 D=3`` </v>
          </cell>
          <cell r="E1763">
            <v>47560</v>
          </cell>
        </row>
        <row r="1764">
          <cell r="C1764" t="str">
            <v xml:space="preserve">UNION GIBAULT HD PARA AC CL 25 D=4`` </v>
          </cell>
          <cell r="E1764">
            <v>64960</v>
          </cell>
        </row>
        <row r="1765">
          <cell r="C1765" t="str">
            <v xml:space="preserve">UNION GIBAULT HD PARA AC CL 25 D=6`` </v>
          </cell>
          <cell r="E1765">
            <v>105560</v>
          </cell>
        </row>
        <row r="1766">
          <cell r="C1766" t="str">
            <v xml:space="preserve">UNION GIBAULT HD PARA AC CL 25 D=8`` </v>
          </cell>
          <cell r="E1766">
            <v>168200</v>
          </cell>
        </row>
        <row r="1767">
          <cell r="C1767" t="str">
            <v>UNION METALICA FLEXIBLE D=8"</v>
          </cell>
          <cell r="E1767">
            <v>185600</v>
          </cell>
        </row>
        <row r="1768">
          <cell r="C1768" t="str">
            <v>UNION PVC PRESION U.S. D=1  1/2"</v>
          </cell>
          <cell r="E1768">
            <v>2546</v>
          </cell>
        </row>
        <row r="1769">
          <cell r="C1769" t="str">
            <v>UNION PVC PRESION U.S. D=1 1/4"</v>
          </cell>
          <cell r="E1769">
            <v>1864</v>
          </cell>
        </row>
        <row r="1770">
          <cell r="C1770" t="str">
            <v>UNION PVC PRESION U.S. D=1"</v>
          </cell>
          <cell r="E1770">
            <v>1017</v>
          </cell>
        </row>
        <row r="1771">
          <cell r="C1771" t="str">
            <v>UNION PVC PRESION U.S. D=1/2"</v>
          </cell>
          <cell r="E1771">
            <v>394</v>
          </cell>
        </row>
        <row r="1772">
          <cell r="C1772" t="str">
            <v>UNION PVC PRESION U.S. D=2 1/2"</v>
          </cell>
          <cell r="E1772">
            <v>16504</v>
          </cell>
        </row>
        <row r="1773">
          <cell r="C1773" t="str">
            <v>UNION PVC PRESION U.S. D=2"</v>
          </cell>
          <cell r="E1773">
            <v>4171</v>
          </cell>
        </row>
        <row r="1774">
          <cell r="C1774" t="str">
            <v>UNION PVC PRESION U.S. D=3"</v>
          </cell>
          <cell r="E1774">
            <v>24446</v>
          </cell>
        </row>
        <row r="1775">
          <cell r="C1775" t="str">
            <v>UNION PVC PRESION U.S. D=3/4"</v>
          </cell>
          <cell r="E1775">
            <v>623</v>
          </cell>
        </row>
        <row r="1776">
          <cell r="C1776" t="str">
            <v>UNION PVC PRESION U.S. D=4"</v>
          </cell>
          <cell r="E1776">
            <v>44414</v>
          </cell>
        </row>
        <row r="1777">
          <cell r="C1777" t="str">
            <v xml:space="preserve">UNION PVC U.M. TIPO NOVAFORT D=110MM (4") </v>
          </cell>
          <cell r="E1777">
            <v>11477</v>
          </cell>
        </row>
        <row r="1778">
          <cell r="C1778" t="str">
            <v xml:space="preserve">UNION PVC U.M. TIPO NOVAFORT D=160MM (6") </v>
          </cell>
          <cell r="E1778">
            <v>27812</v>
          </cell>
        </row>
        <row r="1779">
          <cell r="C1779" t="str">
            <v xml:space="preserve">UNION PVC U.M. TIPO NOVAFORT D=200MM (8") </v>
          </cell>
          <cell r="E1779">
            <v>46684</v>
          </cell>
        </row>
        <row r="1780">
          <cell r="C1780" t="str">
            <v xml:space="preserve">UNION PVC U.M. TIPO NOVAFORT D=250MM (10") </v>
          </cell>
          <cell r="E1780">
            <v>132604</v>
          </cell>
        </row>
        <row r="1781">
          <cell r="C1781" t="str">
            <v xml:space="preserve">UNION PVC U.M. TIPO NOVAFORT D=315MM (12") </v>
          </cell>
          <cell r="E1781">
            <v>226887</v>
          </cell>
        </row>
        <row r="1782">
          <cell r="C1782" t="str">
            <v xml:space="preserve">UNION PVC U.M. TIPO NOVAFORT D=400MM (16") </v>
          </cell>
          <cell r="E1782">
            <v>345922</v>
          </cell>
        </row>
        <row r="1783">
          <cell r="C1783" t="str">
            <v xml:space="preserve">UNION PVC U.M. TIPO NOVAFORT D=450MM (18") </v>
          </cell>
          <cell r="E1783">
            <v>363866</v>
          </cell>
        </row>
        <row r="1784">
          <cell r="C1784" t="str">
            <v xml:space="preserve">UNION PVC U.M. TIPO NOVAFORT D=500MM (20") </v>
          </cell>
          <cell r="E1784">
            <v>408801</v>
          </cell>
        </row>
        <row r="1785">
          <cell r="C1785" t="str">
            <v xml:space="preserve">UNION PVC U.M. TIPO NOVALOC D=24" </v>
          </cell>
          <cell r="E1785">
            <v>435099</v>
          </cell>
        </row>
        <row r="1786">
          <cell r="C1786" t="str">
            <v xml:space="preserve">UNION PVC U.M. TIPO NOVALOC D=27" </v>
          </cell>
          <cell r="E1786">
            <v>445474</v>
          </cell>
        </row>
        <row r="1787">
          <cell r="C1787" t="str">
            <v xml:space="preserve">UNION PVC U.M. TIPO NOVALOC D=30" </v>
          </cell>
          <cell r="E1787">
            <v>580691</v>
          </cell>
        </row>
        <row r="1788">
          <cell r="C1788" t="str">
            <v xml:space="preserve">UNION PVC U.M. TIPO NOVALOC D=33" </v>
          </cell>
          <cell r="E1788">
            <v>1800452</v>
          </cell>
        </row>
        <row r="1789">
          <cell r="C1789" t="str">
            <v xml:space="preserve">UNION PVC U.M. TIPO NOVALOC D=36" </v>
          </cell>
          <cell r="E1789">
            <v>2713618</v>
          </cell>
        </row>
        <row r="1790">
          <cell r="C1790" t="str">
            <v xml:space="preserve">UNION PVC U.M. TIPO NOVALOC D=39" </v>
          </cell>
          <cell r="E1790">
            <v>3458822</v>
          </cell>
        </row>
        <row r="1791">
          <cell r="C1791" t="str">
            <v xml:space="preserve">UNION PVC U.M. TIPO NOVALOC D=42" </v>
          </cell>
          <cell r="E1791">
            <v>3652505</v>
          </cell>
        </row>
        <row r="1792">
          <cell r="C1792" t="str">
            <v xml:space="preserve">UNION PVC U.M. TIPO PLATINO D=10" </v>
          </cell>
          <cell r="E1792">
            <v>365969.56</v>
          </cell>
        </row>
        <row r="1793">
          <cell r="C1793" t="str">
            <v xml:space="preserve">UNION PVC U.M. TIPO PLATINO D=12" </v>
          </cell>
          <cell r="E1793">
            <v>567171.56000000006</v>
          </cell>
        </row>
        <row r="1794">
          <cell r="C1794" t="str">
            <v xml:space="preserve">UNION PVC U.M. TIPO PLATINO D=2 1/2" </v>
          </cell>
          <cell r="E1794">
            <v>22355.52</v>
          </cell>
        </row>
        <row r="1795">
          <cell r="C1795" t="str">
            <v xml:space="preserve">UNION PVC U.M. TIPO PLATINO D=2" </v>
          </cell>
          <cell r="E1795">
            <v>17155.240000000002</v>
          </cell>
        </row>
        <row r="1796">
          <cell r="C1796" t="str">
            <v xml:space="preserve">UNION PVC U.M. TIPO PLATINO D=3" </v>
          </cell>
          <cell r="E1796">
            <v>39375.839999999997</v>
          </cell>
        </row>
        <row r="1797">
          <cell r="C1797" t="str">
            <v xml:space="preserve">UNION PVC U.M. TIPO PLATINO D=4" </v>
          </cell>
          <cell r="E1797">
            <v>47747.92</v>
          </cell>
        </row>
        <row r="1798">
          <cell r="C1798" t="str">
            <v xml:space="preserve">UNION PVC U.M. TIPO PLATINO D=6" </v>
          </cell>
          <cell r="E1798">
            <v>111487.6</v>
          </cell>
        </row>
        <row r="1799">
          <cell r="C1799" t="str">
            <v xml:space="preserve">UNION PVC U.M. TIPO PLATINO D=8" </v>
          </cell>
          <cell r="E1799">
            <v>204830.48</v>
          </cell>
        </row>
        <row r="1800">
          <cell r="C1800" t="str">
            <v xml:space="preserve">UNION REPARACION HD EXTREMO LISO D=10" </v>
          </cell>
          <cell r="E1800">
            <v>336400</v>
          </cell>
        </row>
        <row r="1801">
          <cell r="C1801" t="str">
            <v xml:space="preserve">UNION REPARACION HD EXTREMO LISO D=12" </v>
          </cell>
          <cell r="E1801">
            <v>535920</v>
          </cell>
        </row>
        <row r="1802">
          <cell r="C1802" t="str">
            <v xml:space="preserve">UNION REPARACION HD EXTREMO LISO D=14" </v>
          </cell>
          <cell r="E1802">
            <v>1102000</v>
          </cell>
        </row>
        <row r="1803">
          <cell r="C1803" t="str">
            <v xml:space="preserve">UNION REPARACION HD EXTREMO LISO D=16" </v>
          </cell>
          <cell r="E1803">
            <v>1409400</v>
          </cell>
        </row>
        <row r="1804">
          <cell r="C1804" t="str">
            <v xml:space="preserve">UNION REPARACION HD EXTREMO LISO D=3" </v>
          </cell>
          <cell r="E1804">
            <v>53360</v>
          </cell>
        </row>
        <row r="1805">
          <cell r="C1805" t="str">
            <v xml:space="preserve">UNION REPARACION HD EXTREMO LISO D=4" </v>
          </cell>
          <cell r="E1805">
            <v>67280</v>
          </cell>
        </row>
        <row r="1806">
          <cell r="C1806" t="str">
            <v xml:space="preserve">UNION REPARACION HD EXTREMO LISO D=6" </v>
          </cell>
          <cell r="E1806">
            <v>147320</v>
          </cell>
        </row>
        <row r="1807">
          <cell r="C1807" t="str">
            <v xml:space="preserve">UNION REPARACION HD EXTREMO LISO D=8" </v>
          </cell>
          <cell r="E1807">
            <v>228520</v>
          </cell>
        </row>
        <row r="1808">
          <cell r="C1808" t="str">
            <v xml:space="preserve">UNION REPARACION PVC U.M. TIPO PLATINO D=10" </v>
          </cell>
          <cell r="E1808">
            <v>390584.76</v>
          </cell>
        </row>
        <row r="1809">
          <cell r="C1809" t="str">
            <v xml:space="preserve">UNION REPARACION PVC U.M. TIPO PLATINO D=12" </v>
          </cell>
          <cell r="E1809">
            <v>715001.96</v>
          </cell>
        </row>
        <row r="1810">
          <cell r="C1810" t="str">
            <v xml:space="preserve">UNION REPARACION PVC U.M. TIPO PLATINO D=2 1/2" </v>
          </cell>
          <cell r="E1810">
            <v>22023.759999999998</v>
          </cell>
        </row>
        <row r="1811">
          <cell r="C1811" t="str">
            <v xml:space="preserve">UNION REPARACION PVC U.M. TIPO PLATINO D=2" </v>
          </cell>
          <cell r="E1811">
            <v>18916.12</v>
          </cell>
        </row>
        <row r="1812">
          <cell r="C1812" t="str">
            <v xml:space="preserve">UNION REPARACION PVC U.M. TIPO PLATINO D=3" </v>
          </cell>
          <cell r="E1812">
            <v>31181.96</v>
          </cell>
        </row>
        <row r="1813">
          <cell r="C1813" t="str">
            <v xml:space="preserve">UNION REPARACION PVC U.M. TIPO PLATINO D=4" </v>
          </cell>
          <cell r="E1813">
            <v>53467.88</v>
          </cell>
        </row>
        <row r="1814">
          <cell r="C1814" t="str">
            <v xml:space="preserve">UNION REPARACION PVC U.M. TIPO PLATINO D=6" </v>
          </cell>
          <cell r="E1814">
            <v>124372.88</v>
          </cell>
        </row>
        <row r="1815">
          <cell r="C1815" t="str">
            <v xml:space="preserve">UNION REPARACION PVC U.M. TIPO PLATINO D=8" </v>
          </cell>
          <cell r="E1815">
            <v>228680.08</v>
          </cell>
        </row>
        <row r="1816">
          <cell r="C1816" t="str">
            <v>VALLA BANNER</v>
          </cell>
          <cell r="E1816">
            <v>150000</v>
          </cell>
        </row>
        <row r="1817">
          <cell r="C1817" t="str">
            <v>VÁLVULA ANTIVANDÁLICA PARA SANITARIO 1,1/4" ALTA PRESIÓN, BOTÓN CROMADO CON PALANCA PARA MINUSVÁLIDO, PARA ACCIONAR VÁLVULA DE DESCARGA Y ACCESORIOS DE CONEXIÓN POR ENCIMA PARA SANITARIOS.</v>
          </cell>
          <cell r="E1817">
            <v>328510</v>
          </cell>
        </row>
        <row r="1818">
          <cell r="C1818" t="str">
            <v>VALVULA ANTIVANDALICA SANITARIO UA CROMO</v>
          </cell>
          <cell r="E1818">
            <v>114107</v>
          </cell>
        </row>
        <row r="1819">
          <cell r="C1819" t="str">
            <v>VALVULA CHEQUE CORTINA DE HIERRO D=6"</v>
          </cell>
          <cell r="E1819">
            <v>1380168</v>
          </cell>
        </row>
        <row r="1820">
          <cell r="C1820" t="str">
            <v>VALVULA CHEQUE DE BOLA HICB</v>
          </cell>
          <cell r="E1820">
            <v>892504</v>
          </cell>
        </row>
        <row r="1821">
          <cell r="C1821" t="str">
            <v>VALVULA CHEQUE DE BOLA HICB D=3"</v>
          </cell>
          <cell r="E1821">
            <v>476644</v>
          </cell>
        </row>
        <row r="1822">
          <cell r="C1822" t="str">
            <v>VALVULA CHEQUE HIDRO ROSCAR HFVC D=4"</v>
          </cell>
          <cell r="E1822">
            <v>752724</v>
          </cell>
        </row>
        <row r="1823">
          <cell r="C1823" t="str">
            <v>VALVULA CHEQUE SELLO CORTINA D=1"</v>
          </cell>
          <cell r="E1823">
            <v>60668</v>
          </cell>
        </row>
        <row r="1824">
          <cell r="C1824" t="str">
            <v>VALVULA CHEQUE SELLO CORTINA D=2"</v>
          </cell>
          <cell r="E1824">
            <v>188268</v>
          </cell>
        </row>
        <row r="1825">
          <cell r="C1825" t="str">
            <v>VALVULA CHEQUE SELLO CORTINA D=3"</v>
          </cell>
          <cell r="E1825">
            <v>562484</v>
          </cell>
        </row>
        <row r="1826">
          <cell r="C1826" t="str">
            <v>VALVULA COMPUERTA ELASTICA EXT BRIDA D=4"</v>
          </cell>
          <cell r="E1826">
            <v>551000</v>
          </cell>
        </row>
        <row r="1827">
          <cell r="C1827" t="str">
            <v xml:space="preserve">VALVULA COMPUERTA ELASTICA VNA E. L. D=10" </v>
          </cell>
          <cell r="E1827">
            <v>2679600</v>
          </cell>
        </row>
        <row r="1828">
          <cell r="C1828" t="str">
            <v xml:space="preserve">VALVULA COMPUERTA ELASTICA VNA E. L. D=12" </v>
          </cell>
          <cell r="E1828">
            <v>3350080</v>
          </cell>
        </row>
        <row r="1829">
          <cell r="C1829" t="str">
            <v xml:space="preserve">VALVULA COMPUERTA ELASTICA VNA E. L. D=2" </v>
          </cell>
          <cell r="E1829">
            <v>256360</v>
          </cell>
        </row>
        <row r="1830">
          <cell r="C1830" t="str">
            <v xml:space="preserve">VALVULA COMPUERTA ELASTICA VNA E. L. D=3" </v>
          </cell>
          <cell r="E1830">
            <v>372360</v>
          </cell>
        </row>
        <row r="1831">
          <cell r="C1831" t="str">
            <v xml:space="preserve">VALVULA COMPUERTA ELASTICA VNA E. L. D=4" </v>
          </cell>
          <cell r="E1831">
            <v>482560</v>
          </cell>
        </row>
        <row r="1832">
          <cell r="C1832" t="str">
            <v xml:space="preserve">VALVULA COMPUERTA ELASTICA VNA E. L. D=6" </v>
          </cell>
          <cell r="E1832">
            <v>871160</v>
          </cell>
        </row>
        <row r="1833">
          <cell r="C1833" t="str">
            <v xml:space="preserve">VALVULA COMPUERTA ELASTICA VNA E. L. D=8" </v>
          </cell>
          <cell r="E1833">
            <v>1288760</v>
          </cell>
        </row>
        <row r="1834">
          <cell r="C1834" t="str">
            <v xml:space="preserve">VALVULA COMPUERTA SB VNA E. L. D=2" </v>
          </cell>
          <cell r="E1834">
            <v>368000</v>
          </cell>
        </row>
        <row r="1835">
          <cell r="C1835" t="str">
            <v xml:space="preserve">VALVULA COMPUERTA SB VNA E. L. D=3" </v>
          </cell>
          <cell r="E1835">
            <v>473000</v>
          </cell>
        </row>
        <row r="1836">
          <cell r="C1836" t="str">
            <v>VALVULA CONEXION MANGUERA GLOBO HHRT D=1 1/2"</v>
          </cell>
          <cell r="E1836">
            <v>282000</v>
          </cell>
        </row>
        <row r="1837">
          <cell r="C1837" t="str">
            <v>VALVULA CONEXION MANGUERA GLOBO HHRT D=2 1/2"</v>
          </cell>
          <cell r="E1837">
            <v>471000</v>
          </cell>
        </row>
        <row r="1838">
          <cell r="C1838" t="str">
            <v>VALVULA DE ALIVIO PARA AGUA HNVA D=1 1/2"</v>
          </cell>
          <cell r="E1838">
            <v>590500</v>
          </cell>
        </row>
        <row r="1839">
          <cell r="C1839" t="str">
            <v>VALVULA DE ALIVIO PARA AGUA HNVA D=2"</v>
          </cell>
          <cell r="E1839">
            <v>694260</v>
          </cell>
        </row>
        <row r="1840">
          <cell r="C1840" t="str">
            <v>VALVULA DE ALIVIO PARA AGUA HNVA D=6"</v>
          </cell>
          <cell r="E1840">
            <v>1450000</v>
          </cell>
        </row>
        <row r="1841">
          <cell r="C1841" t="str">
            <v>VALVULA DE BOLA RADIAL CON DOS UNIVERSALES ROSCAS NPT</v>
          </cell>
          <cell r="E1841">
            <v>260420</v>
          </cell>
        </row>
        <row r="1842">
          <cell r="C1842" t="str">
            <v>VALVULA DE BOLA RADIAL CON DOS UNIVERSALES ROSCAS NPT D=1 1/2"</v>
          </cell>
          <cell r="E1842">
            <v>49880</v>
          </cell>
        </row>
        <row r="1843">
          <cell r="C1843" t="str">
            <v>VALVULA DE BOLA RADIAL CON DOS UNIVERSALES ROSCAS NPT D=1"</v>
          </cell>
          <cell r="E1843">
            <v>25000</v>
          </cell>
        </row>
        <row r="1844">
          <cell r="C1844" t="str">
            <v>VALVULA DE BOLA RADIAL CON DOS UNIVERSALES ROSCAS NPT D=3"</v>
          </cell>
          <cell r="E1844">
            <v>232580</v>
          </cell>
        </row>
        <row r="1845">
          <cell r="C1845" t="str">
            <v>VALVULA DE BOLA RADIAL CON DOS UNIVERSALES ROSCAS NPT D=3/4"</v>
          </cell>
          <cell r="E1845">
            <v>18000</v>
          </cell>
        </row>
        <row r="1846">
          <cell r="C1846" t="str">
            <v>VALVULA DE COMPUERTA ELASTICA EXTERMO LISO D=2"</v>
          </cell>
          <cell r="E1846">
            <v>256360</v>
          </cell>
        </row>
        <row r="1847">
          <cell r="C1847" t="str">
            <v>VALVULA DE CORTINA D=1"</v>
          </cell>
          <cell r="E1847">
            <v>49880</v>
          </cell>
        </row>
        <row r="1848">
          <cell r="C1848" t="str">
            <v>VÁLVULA DE DESCARGA ALTA PRESIÓN, CIERRE AUTOMÁTICO, EMPOTRADO EN LA PARED, LIBRE DE GOLPE DE ARIETE, REGISTRO INTEGRADO QUE CIERRA Y REGULA EL CAUDAL DE AGUA, DE 1,5 HASTA 15 MCA Y 1 1/4” (ALTA PRESIÓN: DE 14,22 HASTA 56,88 LB/POL2). IMPORTADO DOCOL.</v>
          </cell>
          <cell r="E1848">
            <v>112519.99999999999</v>
          </cell>
        </row>
        <row r="1849">
          <cell r="C1849" t="str">
            <v>VALVULA DE MARIPOSA 15MAS TIPO WAFER D=8"</v>
          </cell>
          <cell r="E1849">
            <v>440800</v>
          </cell>
        </row>
        <row r="1850">
          <cell r="C1850" t="str">
            <v>VALVULA DE MARIPOSA 7232 TIPO WAFER D=8"</v>
          </cell>
          <cell r="E1850">
            <v>685795</v>
          </cell>
        </row>
        <row r="1851">
          <cell r="C1851" t="str">
            <v>VALVULA DE PIE DE HIERRO CON CANASTILLA  D=3"</v>
          </cell>
          <cell r="E1851">
            <v>173884</v>
          </cell>
        </row>
        <row r="1852">
          <cell r="C1852" t="str">
            <v>VALVULA DE PIE DE HIERRO CON CANASTILLA  D=4"</v>
          </cell>
          <cell r="E1852">
            <v>249979.99999999997</v>
          </cell>
        </row>
        <row r="1853">
          <cell r="C1853" t="str">
            <v>VALVULA DE PIE DE HIERRO CON CANASTILLA  D=6"</v>
          </cell>
          <cell r="E1853">
            <v>708876</v>
          </cell>
        </row>
        <row r="1854">
          <cell r="C1854" t="str">
            <v>VALVULA EXTREMO BRIDA X JUNTA RAPIDA D=6"</v>
          </cell>
          <cell r="E1854">
            <v>1027760</v>
          </cell>
        </row>
        <row r="1855">
          <cell r="C1855" t="str">
            <v>VALVULA FLOTADORA HKVF COMPLETA (BOLA DE COBRE) D=1"</v>
          </cell>
          <cell r="E1855">
            <v>104168</v>
          </cell>
        </row>
        <row r="1856">
          <cell r="C1856" t="str">
            <v>VALVULA FLOTADORA HKVF COMPLETA (BOLA DE COBRE) D=2"</v>
          </cell>
          <cell r="E1856">
            <v>213556</v>
          </cell>
        </row>
        <row r="1857">
          <cell r="C1857" t="str">
            <v>VANDEX SUPER (Impermeabilizante protector del concreto por cristalización)</v>
          </cell>
          <cell r="E1857">
            <v>7245</v>
          </cell>
        </row>
        <row r="1858">
          <cell r="C1858" t="str">
            <v xml:space="preserve">VARA DE 3cmX3cm </v>
          </cell>
          <cell r="E1858">
            <v>2320</v>
          </cell>
        </row>
        <row r="1859">
          <cell r="C1859" t="str">
            <v xml:space="preserve">VARA DE CLAVO 3.00 M </v>
          </cell>
          <cell r="E1859">
            <v>5000</v>
          </cell>
        </row>
        <row r="1860">
          <cell r="C1860" t="str">
            <v xml:space="preserve">VARA DE CLAVO 6.00 M </v>
          </cell>
          <cell r="E1860">
            <v>9000</v>
          </cell>
        </row>
        <row r="1861">
          <cell r="C1861" t="str">
            <v xml:space="preserve">VARA DE CORREDOR 3.0 M </v>
          </cell>
          <cell r="E1861">
            <v>3500</v>
          </cell>
        </row>
        <row r="1862">
          <cell r="C1862" t="str">
            <v xml:space="preserve">VARA DE CORREDOR 4.0 M </v>
          </cell>
          <cell r="E1862">
            <v>7000</v>
          </cell>
        </row>
        <row r="1863">
          <cell r="C1863" t="str">
            <v xml:space="preserve">VARA DE CORREDOR 5.0 M </v>
          </cell>
          <cell r="E1863">
            <v>8750</v>
          </cell>
        </row>
        <row r="1864">
          <cell r="C1864" t="str">
            <v xml:space="preserve">VARA DE CORREDOR 6.0 M </v>
          </cell>
          <cell r="E1864">
            <v>10500</v>
          </cell>
        </row>
        <row r="1865">
          <cell r="C1865" t="str">
            <v xml:space="preserve">VARA DE CORREDOR 7.0 M </v>
          </cell>
          <cell r="E1865">
            <v>20000</v>
          </cell>
        </row>
        <row r="1866">
          <cell r="C1866" t="str">
            <v>VARA DE LIMATON 8M</v>
          </cell>
          <cell r="E1866">
            <v>30000</v>
          </cell>
        </row>
        <row r="1867">
          <cell r="C1867" t="str">
            <v>VARILLA LISA DE Ø 1"</v>
          </cell>
          <cell r="E1867">
            <v>1844.5173745173706</v>
          </cell>
        </row>
        <row r="1868">
          <cell r="C1868" t="str">
            <v>VARILLA LISA DE Ø 1/2"</v>
          </cell>
          <cell r="E1868">
            <v>1855.9999999999998</v>
          </cell>
        </row>
        <row r="1869">
          <cell r="C1869" t="str">
            <v>VARILLA LISA DE Ø 1-1/2"</v>
          </cell>
          <cell r="E1869">
            <v>1784.7490347490389</v>
          </cell>
        </row>
        <row r="1870">
          <cell r="C1870" t="str">
            <v>VARILLA LISA DE Ø 1-1/4"</v>
          </cell>
          <cell r="E1870">
            <v>1886.0231660231723</v>
          </cell>
        </row>
        <row r="1871">
          <cell r="C1871" t="str">
            <v>VARILLA LISA DE Ø 1-1/8"</v>
          </cell>
          <cell r="E1871">
            <v>1886.0231660231723</v>
          </cell>
        </row>
        <row r="1872">
          <cell r="C1872" t="str">
            <v>VARILLA LISA DE Ø 1-3/8"</v>
          </cell>
          <cell r="E1872">
            <v>1784.7490347490389</v>
          </cell>
        </row>
        <row r="1873">
          <cell r="C1873" t="str">
            <v>VARILLA LISA DE Ø 7/8"</v>
          </cell>
          <cell r="E1873">
            <v>1844.5173745173706</v>
          </cell>
        </row>
        <row r="1874">
          <cell r="C1874" t="str">
            <v>VENTANALES CUERPO FIJO EN ALUMINIO ANODIZADO NATURAL Y VIDRIO CRISTAL DE 6MM TEMPLADO</v>
          </cell>
          <cell r="E1874">
            <v>275670</v>
          </cell>
        </row>
        <row r="1875">
          <cell r="C1875" t="str">
            <v>VENTANALES EN ALUMINIO ANODIZADO NATURAL CORREDIZA. VIDRIO TEMPLADO DE 5MM</v>
          </cell>
          <cell r="E1875">
            <v>122554</v>
          </cell>
        </row>
        <row r="1876">
          <cell r="C1876" t="str">
            <v>VIBRADOR PARA CONCRETO</v>
          </cell>
          <cell r="E1876">
            <v>34800</v>
          </cell>
        </row>
        <row r="1877">
          <cell r="C1877" t="str">
            <v>VIBROCOMPACTADOR CILINDRO</v>
          </cell>
          <cell r="E1877">
            <v>68900</v>
          </cell>
        </row>
        <row r="1878">
          <cell r="C1878" t="str">
            <v>VIBROCOMPACTADOR TIPO RANA</v>
          </cell>
          <cell r="E1878">
            <v>51040</v>
          </cell>
        </row>
        <row r="1879">
          <cell r="C1879" t="str">
            <v xml:space="preserve">VIDRIO 6MM LAMINADO 3+3 COLOR </v>
          </cell>
          <cell r="E1879">
            <v>135000</v>
          </cell>
        </row>
        <row r="1880">
          <cell r="C1880" t="str">
            <v>VIDRIO 6MM LAMINADO 3+3 CRUDO</v>
          </cell>
          <cell r="E1880">
            <v>65300</v>
          </cell>
        </row>
        <row r="1881">
          <cell r="C1881" t="str">
            <v>VIGUETA GALV ROL 1 1/2`* 3/4` C-26 *2.44</v>
          </cell>
          <cell r="E1881">
            <v>2572</v>
          </cell>
        </row>
        <row r="1882">
          <cell r="C1882" t="str">
            <v>VOLQUETA 3 M3</v>
          </cell>
          <cell r="E1882">
            <v>55000</v>
          </cell>
        </row>
        <row r="1883">
          <cell r="C1883" t="str">
            <v>WIN ALUMINIO MATE 3M</v>
          </cell>
          <cell r="E1883">
            <v>4400</v>
          </cell>
        </row>
        <row r="1884">
          <cell r="C1884" t="str">
            <v>WIN BLANCO 2.4m</v>
          </cell>
          <cell r="E1884">
            <v>2800</v>
          </cell>
        </row>
        <row r="1885">
          <cell r="C1885" t="str">
            <v xml:space="preserve">YEE CONCRETO 10" x 6" x 1.25m </v>
          </cell>
          <cell r="E1885">
            <v>76555.360000000001</v>
          </cell>
        </row>
        <row r="1886">
          <cell r="C1886" t="str">
            <v xml:space="preserve">YEE CONCRETO 12" x 6" x 1.25m </v>
          </cell>
          <cell r="E1886">
            <v>98004.34</v>
          </cell>
        </row>
        <row r="1887">
          <cell r="C1887" t="str">
            <v xml:space="preserve">YEE CONCRETO 14" x 6" x 1.25m </v>
          </cell>
          <cell r="E1887">
            <v>117360.68</v>
          </cell>
        </row>
        <row r="1888">
          <cell r="C1888" t="str">
            <v xml:space="preserve">YEE CONCRETO 16" x 6" x 1.25m </v>
          </cell>
          <cell r="E1888">
            <v>149604.62</v>
          </cell>
        </row>
        <row r="1889">
          <cell r="C1889" t="str">
            <v xml:space="preserve">YEE CONCRETO 18" x 6" x 1.25m </v>
          </cell>
          <cell r="E1889">
            <v>176294.48</v>
          </cell>
        </row>
        <row r="1890">
          <cell r="C1890" t="str">
            <v xml:space="preserve">YEE CONCRETO 20" x 6" x 1.25m </v>
          </cell>
          <cell r="E1890">
            <v>227571.7</v>
          </cell>
        </row>
        <row r="1891">
          <cell r="C1891" t="str">
            <v xml:space="preserve">YEE CONCRETO 24" x 6" x 1.25m </v>
          </cell>
          <cell r="E1891">
            <v>336347.8</v>
          </cell>
        </row>
        <row r="1892">
          <cell r="C1892" t="str">
            <v xml:space="preserve">YEE CONCRETO 8" x 6" x 0.60m </v>
          </cell>
          <cell r="E1892">
            <v>43372.98</v>
          </cell>
        </row>
        <row r="1893">
          <cell r="C1893" t="str">
            <v>YEE PVC SANITARIA REDUCIDA US D=3x2"</v>
          </cell>
          <cell r="E1893">
            <v>6800</v>
          </cell>
        </row>
        <row r="1894">
          <cell r="C1894" t="str">
            <v>YEE PVC SANITARIA REDUCIDA US D=4x2"</v>
          </cell>
          <cell r="E1894">
            <v>6518</v>
          </cell>
        </row>
        <row r="1895">
          <cell r="C1895" t="str">
            <v>YEE PVC SANITARIA REDUCIDA US D=4x3"</v>
          </cell>
          <cell r="E1895">
            <v>6518</v>
          </cell>
        </row>
        <row r="1896">
          <cell r="C1896" t="str">
            <v>YEE PVC SANITARIA REDUCIDA US D=6x3"</v>
          </cell>
          <cell r="E1896">
            <v>58000</v>
          </cell>
        </row>
        <row r="1897">
          <cell r="C1897" t="str">
            <v>YEE PVC SANITARIA REDUCIDA US D=6x4"</v>
          </cell>
          <cell r="E1897">
            <v>65000</v>
          </cell>
        </row>
        <row r="1898">
          <cell r="C1898" t="str">
            <v>YEE PVC SANITARIA US D=2"</v>
          </cell>
          <cell r="E1898">
            <v>2144</v>
          </cell>
        </row>
        <row r="1899">
          <cell r="C1899" t="str">
            <v>YEE PVC SANITARIA US D=3"</v>
          </cell>
          <cell r="E1899">
            <v>6800</v>
          </cell>
        </row>
        <row r="1900">
          <cell r="C1900" t="str">
            <v>YEE PVC SANITARIA US D=4"</v>
          </cell>
          <cell r="E1900">
            <v>7593</v>
          </cell>
        </row>
        <row r="1901">
          <cell r="C1901" t="str">
            <v>ZOCALO CORRIENTE ROJO TIPO ALFA  24,5x9 CM</v>
          </cell>
          <cell r="E1901">
            <v>3900</v>
          </cell>
        </row>
        <row r="1902">
          <cell r="C1902" t="str">
            <v>ZOCALO GRANITO 5 30*7*MT LINEAL- ALFA</v>
          </cell>
          <cell r="E1902">
            <v>11878</v>
          </cell>
        </row>
      </sheetData>
      <sheetData sheetId="3">
        <row r="22">
          <cell r="B22" t="str">
            <v>2.1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50">
          <cell r="T50">
            <v>382608.38519999996</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48">
          <cell r="T48">
            <v>830579.19999999995</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OSTEO TOTAL OBRA"/>
      <sheetName val="estado red"/>
      <sheetName val="Res-Accide-10"/>
      <sheetName val="factores A.N."/>
      <sheetName val="7422cw00"/>
      <sheetName val="resum96"/>
    </sheetNames>
    <sheetDataSet>
      <sheetData sheetId="0">
        <row r="45">
          <cell r="B45">
            <v>1200</v>
          </cell>
        </row>
        <row r="90">
          <cell r="B90">
            <v>800</v>
          </cell>
        </row>
      </sheetData>
      <sheetData sheetId="1"/>
      <sheetData sheetId="2"/>
      <sheetData sheetId="3"/>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OFICINA"/>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ficial"/>
      <sheetName val="Equipo"/>
      <sheetName val="Materiales"/>
      <sheetName val="Otros"/>
      <sheetName val="201.7"/>
      <sheetName val="681.1P"/>
      <sheetName val="650.2"/>
      <sheetName val="650.4"/>
      <sheetName val="650.4.1"/>
      <sheetName val="220,1P"/>
      <sheetName val="SANDBLASTING"/>
      <sheetName val="Galvanizado"/>
      <sheetName val="P1"/>
      <sheetName val="P3"/>
    </sheetNames>
    <sheetDataSet>
      <sheetData sheetId="0"/>
      <sheetData sheetId="1"/>
      <sheetData sheetId="2"/>
      <sheetData sheetId="3">
        <row r="1">
          <cell r="A1" t="str">
            <v>MINISTERIO DE TRANSPORTE</v>
          </cell>
          <cell r="B1">
            <v>0</v>
          </cell>
          <cell r="C1">
            <v>0</v>
          </cell>
          <cell r="D1">
            <v>0</v>
          </cell>
          <cell r="E1">
            <v>0</v>
          </cell>
          <cell r="F1">
            <v>0</v>
          </cell>
        </row>
        <row r="2">
          <cell r="A2" t="str">
            <v>INSTITUTO NACIONAL DE VIAS</v>
          </cell>
          <cell r="B2">
            <v>0</v>
          </cell>
          <cell r="C2">
            <v>0</v>
          </cell>
          <cell r="D2">
            <v>0</v>
          </cell>
          <cell r="E2">
            <v>0</v>
          </cell>
          <cell r="F2">
            <v>0</v>
          </cell>
        </row>
        <row r="3">
          <cell r="A3" t="str">
            <v>TERRITORIAL BOLÍVAR</v>
          </cell>
          <cell r="B3">
            <v>0</v>
          </cell>
          <cell r="C3">
            <v>0</v>
          </cell>
          <cell r="D3">
            <v>0</v>
          </cell>
          <cell r="E3">
            <v>0</v>
          </cell>
          <cell r="F3">
            <v>0</v>
          </cell>
        </row>
        <row r="4">
          <cell r="A4" t="str">
            <v>ANALISIS DE PRECIOS UNITARIOS</v>
          </cell>
          <cell r="B4">
            <v>0</v>
          </cell>
          <cell r="C4">
            <v>0</v>
          </cell>
          <cell r="D4">
            <v>0</v>
          </cell>
          <cell r="E4">
            <v>0</v>
          </cell>
          <cell r="F4">
            <v>0</v>
          </cell>
        </row>
        <row r="5">
          <cell r="A5" t="str">
            <v>PRECIOS DE PERSONAL Y ADMINISTRATIVOS FEBRERO DE 2014</v>
          </cell>
          <cell r="B5">
            <v>0</v>
          </cell>
          <cell r="C5">
            <v>0</v>
          </cell>
          <cell r="D5">
            <v>0</v>
          </cell>
          <cell r="E5">
            <v>0</v>
          </cell>
          <cell r="F5">
            <v>0</v>
          </cell>
        </row>
        <row r="6">
          <cell r="A6">
            <v>0</v>
          </cell>
          <cell r="B6">
            <v>0</v>
          </cell>
          <cell r="C6">
            <v>0</v>
          </cell>
        </row>
        <row r="7">
          <cell r="A7" t="str">
            <v>ADMINISTRACION</v>
          </cell>
          <cell r="B7" t="str">
            <v>%</v>
          </cell>
          <cell r="C7">
            <v>0.2</v>
          </cell>
        </row>
        <row r="8">
          <cell r="A8" t="str">
            <v>IMPREVISTOS</v>
          </cell>
          <cell r="B8" t="str">
            <v>%</v>
          </cell>
          <cell r="C8">
            <v>0.05</v>
          </cell>
        </row>
        <row r="9">
          <cell r="A9" t="str">
            <v>UTILIDAD</v>
          </cell>
          <cell r="B9" t="str">
            <v>%</v>
          </cell>
          <cell r="C9">
            <v>0.05</v>
          </cell>
        </row>
        <row r="10">
          <cell r="A10" t="str">
            <v>PRESTACIONES</v>
          </cell>
          <cell r="B10" t="str">
            <v>%</v>
          </cell>
          <cell r="C10">
            <v>1.85</v>
          </cell>
        </row>
        <row r="11">
          <cell r="A11" t="str">
            <v>ADMINISTRACION EN SUMINISTROS</v>
          </cell>
          <cell r="B11" t="str">
            <v>%</v>
          </cell>
          <cell r="C11">
            <v>0.1</v>
          </cell>
        </row>
        <row r="12">
          <cell r="A12" t="str">
            <v>DERECHOS DE EXPLOTACION DE MATERIAL PETREO</v>
          </cell>
          <cell r="B12" t="str">
            <v>M3</v>
          </cell>
          <cell r="C12">
            <v>3571</v>
          </cell>
        </row>
        <row r="13">
          <cell r="A13" t="str">
            <v>DERECHOS DE EXPLOTACION DE LA CANTERA</v>
          </cell>
          <cell r="B13" t="str">
            <v>M3</v>
          </cell>
          <cell r="C13">
            <v>3571</v>
          </cell>
        </row>
        <row r="14">
          <cell r="A14" t="str">
            <v>DISTANCIA ACARREO 1 (BOTADERO)</v>
          </cell>
          <cell r="B14" t="str">
            <v>KM</v>
          </cell>
          <cell r="C14">
            <v>10</v>
          </cell>
        </row>
        <row r="15">
          <cell r="A15" t="str">
            <v>DISTANCIA SUMINISTRO (MATERIAL DE LA ZONA)</v>
          </cell>
          <cell r="B15" t="str">
            <v>KM</v>
          </cell>
          <cell r="C15">
            <v>5</v>
          </cell>
        </row>
        <row r="16">
          <cell r="A16" t="str">
            <v>DISTANCIA SUMINISTRO</v>
          </cell>
          <cell r="B16" t="str">
            <v>KM</v>
          </cell>
          <cell r="C16">
            <v>30</v>
          </cell>
        </row>
        <row r="17">
          <cell r="A17" t="str">
            <v>DISTANCIA SUMINISTRO BASES SUB BASES AFIRMADOS</v>
          </cell>
          <cell r="B17" t="str">
            <v>KM</v>
          </cell>
          <cell r="C17">
            <v>30</v>
          </cell>
        </row>
        <row r="18">
          <cell r="A18" t="str">
            <v>DISTANCIA DE SUMINISTRO CONCRETOS</v>
          </cell>
          <cell r="B18" t="str">
            <v>KM</v>
          </cell>
          <cell r="C18">
            <v>50</v>
          </cell>
        </row>
        <row r="19">
          <cell r="A19" t="str">
            <v>DISTANCIA DE SUMINISTRO MEZCLAS ASFALTICAS</v>
          </cell>
          <cell r="B19" t="str">
            <v>KM</v>
          </cell>
          <cell r="C19">
            <v>50</v>
          </cell>
          <cell r="D19">
            <v>0</v>
          </cell>
          <cell r="E19">
            <v>0</v>
          </cell>
          <cell r="F19">
            <v>0</v>
          </cell>
          <cell r="G19">
            <v>0</v>
          </cell>
          <cell r="H19">
            <v>0</v>
          </cell>
        </row>
        <row r="20">
          <cell r="A20" t="str">
            <v>DISTANCIA TRANSPORTE ESTRUCTURA METALICA</v>
          </cell>
          <cell r="B20" t="str">
            <v>KM</v>
          </cell>
          <cell r="C20">
            <v>100</v>
          </cell>
          <cell r="D20">
            <v>0</v>
          </cell>
          <cell r="E20">
            <v>0</v>
          </cell>
          <cell r="F20">
            <v>0</v>
          </cell>
          <cell r="G20">
            <v>0</v>
          </cell>
          <cell r="H20">
            <v>0</v>
          </cell>
        </row>
        <row r="21">
          <cell r="A21" t="str">
            <v>CADENERO</v>
          </cell>
          <cell r="B21" t="str">
            <v>DIA</v>
          </cell>
          <cell r="C21">
            <v>35299</v>
          </cell>
          <cell r="D21">
            <v>0</v>
          </cell>
          <cell r="E21">
            <v>0</v>
          </cell>
          <cell r="F21">
            <v>0</v>
          </cell>
          <cell r="G21">
            <v>0</v>
          </cell>
          <cell r="H21">
            <v>0</v>
          </cell>
        </row>
        <row r="22">
          <cell r="A22" t="str">
            <v>INSPECTOR DE FABRICACION Y MONTAJE</v>
          </cell>
          <cell r="B22" t="str">
            <v>DIA</v>
          </cell>
          <cell r="C22">
            <v>60127</v>
          </cell>
          <cell r="D22">
            <v>0</v>
          </cell>
          <cell r="E22">
            <v>0</v>
          </cell>
          <cell r="F22">
            <v>0</v>
          </cell>
          <cell r="G22">
            <v>0</v>
          </cell>
          <cell r="H22">
            <v>0</v>
          </cell>
        </row>
        <row r="23">
          <cell r="A23" t="str">
            <v>OBRERO</v>
          </cell>
          <cell r="B23" t="str">
            <v>DIA</v>
          </cell>
          <cell r="C23">
            <v>25299</v>
          </cell>
          <cell r="D23">
            <v>0</v>
          </cell>
          <cell r="E23">
            <v>616000</v>
          </cell>
          <cell r="F23">
            <v>0</v>
          </cell>
          <cell r="G23">
            <v>0</v>
          </cell>
          <cell r="H23">
            <v>0</v>
          </cell>
        </row>
        <row r="24">
          <cell r="A24" t="str">
            <v>OFICIAL</v>
          </cell>
          <cell r="B24" t="str">
            <v>DIA</v>
          </cell>
          <cell r="C24">
            <v>45094</v>
          </cell>
          <cell r="D24">
            <v>0</v>
          </cell>
          <cell r="E24">
            <v>20533.333333333332</v>
          </cell>
          <cell r="F24">
            <v>0</v>
          </cell>
          <cell r="G24">
            <v>0</v>
          </cell>
          <cell r="H24">
            <v>0</v>
          </cell>
        </row>
        <row r="25">
          <cell r="A25" t="str">
            <v>OFICIAL EXPERTO EN DESMONTAJE</v>
          </cell>
          <cell r="B25" t="str">
            <v>DIA</v>
          </cell>
          <cell r="C25">
            <v>50995</v>
          </cell>
          <cell r="D25">
            <v>0</v>
          </cell>
          <cell r="E25">
            <v>0</v>
          </cell>
          <cell r="F25">
            <v>0</v>
          </cell>
          <cell r="G25">
            <v>0</v>
          </cell>
          <cell r="H25">
            <v>0</v>
          </cell>
        </row>
        <row r="26">
          <cell r="A26" t="str">
            <v>PALETEROS</v>
          </cell>
          <cell r="B26" t="str">
            <v>DIA</v>
          </cell>
          <cell r="C26">
            <v>25299</v>
          </cell>
          <cell r="D26">
            <v>0</v>
          </cell>
          <cell r="E26">
            <v>0</v>
          </cell>
          <cell r="F26">
            <v>0</v>
          </cell>
          <cell r="G26">
            <v>0</v>
          </cell>
          <cell r="H26">
            <v>0</v>
          </cell>
        </row>
        <row r="27">
          <cell r="A27" t="str">
            <v>RASTRILLEROS</v>
          </cell>
          <cell r="B27" t="str">
            <v>DIA</v>
          </cell>
          <cell r="C27">
            <v>35299</v>
          </cell>
          <cell r="D27">
            <v>0</v>
          </cell>
          <cell r="E27">
            <v>0</v>
          </cell>
          <cell r="F27">
            <v>0</v>
          </cell>
          <cell r="G27">
            <v>0</v>
          </cell>
          <cell r="H27">
            <v>0</v>
          </cell>
        </row>
        <row r="28">
          <cell r="A28" t="str">
            <v>SOLDADOR</v>
          </cell>
          <cell r="B28" t="str">
            <v>DIA</v>
          </cell>
          <cell r="C28">
            <v>58995</v>
          </cell>
          <cell r="D28">
            <v>0</v>
          </cell>
          <cell r="E28">
            <v>0</v>
          </cell>
          <cell r="F28">
            <v>0</v>
          </cell>
          <cell r="G28">
            <v>0</v>
          </cell>
          <cell r="H28">
            <v>0</v>
          </cell>
        </row>
        <row r="29">
          <cell r="A29" t="str">
            <v>TOPOGRAFO</v>
          </cell>
          <cell r="B29" t="str">
            <v>DIA</v>
          </cell>
          <cell r="C29">
            <v>58995</v>
          </cell>
          <cell r="D29">
            <v>0</v>
          </cell>
          <cell r="E29">
            <v>0</v>
          </cell>
          <cell r="F29">
            <v>0</v>
          </cell>
          <cell r="G29">
            <v>0</v>
          </cell>
          <cell r="H29">
            <v>0</v>
          </cell>
        </row>
        <row r="30">
          <cell r="D30">
            <v>0</v>
          </cell>
          <cell r="E30">
            <v>0</v>
          </cell>
          <cell r="F30">
            <v>0</v>
          </cell>
          <cell r="G30">
            <v>0</v>
          </cell>
          <cell r="H30">
            <v>0</v>
          </cell>
        </row>
        <row r="31">
          <cell r="A31" t="str">
            <v>Perforador</v>
          </cell>
          <cell r="B31" t="str">
            <v>DIA</v>
          </cell>
          <cell r="C31">
            <v>45000</v>
          </cell>
        </row>
        <row r="32">
          <cell r="A32">
            <v>0</v>
          </cell>
          <cell r="B32">
            <v>0</v>
          </cell>
          <cell r="C32">
            <v>0</v>
          </cell>
          <cell r="D32">
            <v>0</v>
          </cell>
          <cell r="E32">
            <v>0</v>
          </cell>
          <cell r="F32">
            <v>0</v>
          </cell>
        </row>
        <row r="33">
          <cell r="A33" t="str">
            <v>Sodador 1 A</v>
          </cell>
          <cell r="B33" t="str">
            <v>DIA</v>
          </cell>
          <cell r="C33">
            <v>35926</v>
          </cell>
          <cell r="D33">
            <v>0</v>
          </cell>
          <cell r="E33">
            <v>0</v>
          </cell>
          <cell r="F33">
            <v>0</v>
          </cell>
        </row>
        <row r="34">
          <cell r="A34" t="str">
            <v xml:space="preserve">Soldador </v>
          </cell>
          <cell r="B34" t="str">
            <v>DIA</v>
          </cell>
          <cell r="C34">
            <v>30926</v>
          </cell>
          <cell r="D34">
            <v>0</v>
          </cell>
          <cell r="E34">
            <v>0</v>
          </cell>
          <cell r="F34">
            <v>0</v>
          </cell>
        </row>
        <row r="35">
          <cell r="A35" t="str">
            <v>Armador</v>
          </cell>
          <cell r="B35" t="str">
            <v>DIA</v>
          </cell>
          <cell r="C35">
            <v>25299</v>
          </cell>
          <cell r="D35">
            <v>0</v>
          </cell>
          <cell r="E35">
            <v>0</v>
          </cell>
          <cell r="F35">
            <v>0</v>
          </cell>
        </row>
        <row r="36">
          <cell r="A36" t="str">
            <v>Cortador</v>
          </cell>
          <cell r="B36" t="str">
            <v>DIA</v>
          </cell>
          <cell r="C36">
            <v>25299</v>
          </cell>
          <cell r="D36">
            <v>0</v>
          </cell>
          <cell r="E36">
            <v>0</v>
          </cell>
          <cell r="F36">
            <v>0</v>
          </cell>
        </row>
        <row r="37">
          <cell r="A37" t="str">
            <v>Profesional experto en seguridad Industrial</v>
          </cell>
          <cell r="B37" t="str">
            <v>DIA</v>
          </cell>
          <cell r="C37">
            <v>20150</v>
          </cell>
          <cell r="E37">
            <v>80600</v>
          </cell>
          <cell r="G37">
            <v>2.716999671876094E-6</v>
          </cell>
        </row>
        <row r="38">
          <cell r="A38" t="str">
            <v>CALCULISTA</v>
          </cell>
          <cell r="B38" t="str">
            <v>DIA</v>
          </cell>
          <cell r="C38">
            <v>4477600</v>
          </cell>
          <cell r="D38">
            <v>0</v>
          </cell>
          <cell r="E38">
            <v>0</v>
          </cell>
          <cell r="F38">
            <v>0</v>
          </cell>
        </row>
        <row r="39">
          <cell r="A39" t="str">
            <v>DIBUJANTE</v>
          </cell>
          <cell r="B39" t="str">
            <v>DIA</v>
          </cell>
          <cell r="C39">
            <v>247760</v>
          </cell>
          <cell r="D39">
            <v>0</v>
          </cell>
          <cell r="E39">
            <v>0</v>
          </cell>
          <cell r="F39">
            <v>0</v>
          </cell>
        </row>
        <row r="40">
          <cell r="A40" t="str">
            <v>COMPRESORISTA</v>
          </cell>
          <cell r="B40" t="str">
            <v>DIA</v>
          </cell>
          <cell r="C40">
            <v>25299</v>
          </cell>
        </row>
        <row r="41">
          <cell r="C41">
            <v>0</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 val="Anexo No. 5"/>
      <sheetName val="unit081"/>
      <sheetName val="Hoja1"/>
      <sheetName val="APU Civiles finales Sahagun"/>
      <sheetName val="PRECIOS"/>
      <sheetName val="deuda"/>
      <sheetName val="inst"/>
      <sheetName val="Otros"/>
      <sheetName val="Dep y Mun"/>
      <sheetName val="AUXILIARES"/>
      <sheetName val="INSUMOS"/>
      <sheetName val="ITEMS RESUMIDOS"/>
      <sheetName val="MAQUIN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la"/>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Equipo"/>
      <sheetName val="Materiales"/>
      <sheetName val="Otros"/>
      <sheetName val="PRESUPUESTO"/>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1"/>
      <sheetName val="621.1P"/>
      <sheetName val="621.2"/>
      <sheetName val="621.3"/>
      <sheetName val="621.4"/>
      <sheetName val="621.5"/>
      <sheetName val="621.5.1"/>
      <sheetName val="621.6"/>
      <sheetName val="622.1"/>
      <sheetName val="622.2"/>
      <sheetName val="622.3"/>
      <sheetName val="622.4"/>
      <sheetName val="622.5"/>
      <sheetName val="623.1"/>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1"/>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Hoja9"/>
      <sheetName val="Hoja1"/>
      <sheetName val="621,7P"/>
      <sheetName val="650.3P"/>
      <sheetName val="Presup_Cancha"/>
    </sheetNames>
    <sheetDataSet>
      <sheetData sheetId="0">
        <row r="1">
          <cell r="A1" t="str">
            <v>ITEM</v>
          </cell>
        </row>
      </sheetData>
      <sheetData sheetId="1">
        <row r="1">
          <cell r="A1" t="str">
            <v>EQUIPO</v>
          </cell>
        </row>
      </sheetData>
      <sheetData sheetId="2">
        <row r="1">
          <cell r="A1" t="str">
            <v>MATERIALES</v>
          </cell>
        </row>
      </sheetData>
      <sheetData sheetId="3">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32953</v>
          </cell>
        </row>
        <row r="13">
          <cell r="A13" t="str">
            <v>INSPECTOR DE FABRICACION Y MONTAJE</v>
          </cell>
          <cell r="B13" t="str">
            <v>DIA</v>
          </cell>
          <cell r="C13">
            <v>51411</v>
          </cell>
        </row>
        <row r="14">
          <cell r="A14" t="str">
            <v>OBRERO</v>
          </cell>
          <cell r="B14" t="str">
            <v>DIA</v>
          </cell>
          <cell r="C14">
            <v>24776</v>
          </cell>
        </row>
        <row r="15">
          <cell r="A15" t="str">
            <v>OFICIAL</v>
          </cell>
          <cell r="B15" t="str">
            <v>DIA</v>
          </cell>
          <cell r="C15">
            <v>40262</v>
          </cell>
        </row>
        <row r="16">
          <cell r="A16" t="str">
            <v>OFICIAL EXPERTO EN DESMONTAJE</v>
          </cell>
          <cell r="B16" t="str">
            <v>DIA</v>
          </cell>
          <cell r="C16">
            <v>52402</v>
          </cell>
        </row>
        <row r="17">
          <cell r="A17" t="str">
            <v>PALETEROS</v>
          </cell>
          <cell r="B17" t="str">
            <v>DIA</v>
          </cell>
          <cell r="C17">
            <v>24776</v>
          </cell>
        </row>
        <row r="18">
          <cell r="A18" t="str">
            <v>RASTRILLEROS</v>
          </cell>
          <cell r="B18" t="str">
            <v>DIA</v>
          </cell>
          <cell r="C18">
            <v>27874</v>
          </cell>
        </row>
        <row r="19">
          <cell r="A19" t="str">
            <v>SOLDADOR</v>
          </cell>
          <cell r="B19" t="str">
            <v>DIA</v>
          </cell>
          <cell r="C19">
            <v>35926</v>
          </cell>
        </row>
        <row r="20">
          <cell r="A20" t="str">
            <v>TOPOGRAFO</v>
          </cell>
          <cell r="B20" t="str">
            <v>DIA</v>
          </cell>
          <cell r="C20">
            <v>55747</v>
          </cell>
        </row>
        <row r="21">
          <cell r="A21" t="str">
            <v>MAESTRO</v>
          </cell>
          <cell r="B21" t="str">
            <v>DIA</v>
          </cell>
          <cell r="C21">
            <v>66897</v>
          </cell>
        </row>
        <row r="22">
          <cell r="A22" t="str">
            <v>TRANSPORTE DE MATERIAL DE DERRUMBES</v>
          </cell>
          <cell r="B22" t="str">
            <v>m³-km</v>
          </cell>
          <cell r="C22">
            <v>80558</v>
          </cell>
        </row>
        <row r="23">
          <cell r="A23" t="str">
            <v>DISTANCIA DE TRANSPORTE EMULSIONES</v>
          </cell>
          <cell r="B23" t="str">
            <v>km</v>
          </cell>
          <cell r="C23">
            <v>359</v>
          </cell>
        </row>
        <row r="26">
          <cell r="A26" t="str">
            <v>Perforador</v>
          </cell>
          <cell r="B26" t="str">
            <v>DIA</v>
          </cell>
          <cell r="C26">
            <v>45000</v>
          </cell>
        </row>
        <row r="28">
          <cell r="A28" t="str">
            <v>Sodador 1 A</v>
          </cell>
          <cell r="B28" t="str">
            <v>DIA</v>
          </cell>
          <cell r="C28">
            <v>35926</v>
          </cell>
        </row>
        <row r="29">
          <cell r="A29" t="str">
            <v xml:space="preserve">Soldador </v>
          </cell>
          <cell r="B29" t="str">
            <v>DIA</v>
          </cell>
          <cell r="C29">
            <v>30926</v>
          </cell>
        </row>
        <row r="30">
          <cell r="A30" t="str">
            <v>Armador</v>
          </cell>
          <cell r="B30" t="str">
            <v>DIA</v>
          </cell>
          <cell r="C30">
            <v>24776</v>
          </cell>
        </row>
        <row r="31">
          <cell r="A31" t="str">
            <v>Cortador</v>
          </cell>
          <cell r="B31" t="str">
            <v>DIA</v>
          </cell>
          <cell r="C31">
            <v>24776</v>
          </cell>
        </row>
        <row r="32">
          <cell r="A32" t="str">
            <v>Profesional experto en seguridad Industrial</v>
          </cell>
          <cell r="B32" t="str">
            <v>DIA</v>
          </cell>
          <cell r="C32">
            <v>20150</v>
          </cell>
          <cell r="E32">
            <v>80600</v>
          </cell>
        </row>
        <row r="33">
          <cell r="A33" t="str">
            <v>CALCULISTA</v>
          </cell>
          <cell r="B33" t="str">
            <v>DIA</v>
          </cell>
          <cell r="C33">
            <v>4477600</v>
          </cell>
        </row>
        <row r="34">
          <cell r="A34" t="str">
            <v>DIBUJANTE</v>
          </cell>
          <cell r="B34" t="str">
            <v>DIA</v>
          </cell>
          <cell r="C34">
            <v>247760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C-COD,"/>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URSOS (ALFABETO)"/>
      <sheetName val="\50 Vivienda\RNC Carvajal\para "/>
      <sheetName val="Analisis precios Gobernacion 20"/>
    </sheetNames>
    <sheetDataSet>
      <sheetData sheetId="0">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row>
      </sheetData>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ECIOS"/>
      <sheetName val="RECURSOS"/>
      <sheetName val="PR 1"/>
      <sheetName val="CONT_ADI"/>
      <sheetName val="INDIC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 val="interventoria"/>
      <sheetName val="REMOCION DERRUMBES"/>
      <sheetName val="200P ROCERIA"/>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201.14"/>
      <sheetName val="210.1"/>
      <sheetName val="210.2"/>
      <sheetName val="210.2 OTRA"/>
      <sheetName val="210.3"/>
      <sheetName val="211"/>
      <sheetName val="220"/>
      <sheetName val="225P"/>
      <sheetName val="310"/>
      <sheetName val="311"/>
      <sheetName val="311P1"/>
      <sheetName val="311P2"/>
      <sheetName val="311P3"/>
      <sheetName val="320.3"/>
      <sheetName val="320.4"/>
      <sheetName val="340.1-02"/>
      <sheetName val="340.3"/>
      <sheetName val="342P"/>
      <sheetName val="343.P"/>
      <sheetName val="344.P"/>
      <sheetName val="413"/>
      <sheetName val="415"/>
      <sheetName val="420"/>
      <sheetName val="432"/>
      <sheetName val="440.1PREP VIA"/>
      <sheetName val="440.2PREP VIA "/>
      <sheetName val="440.3PREP VIA  "/>
      <sheetName val="441.1P COMPRADA"/>
      <sheetName val="441.2P COMPRADA"/>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453"/>
      <sheetName val="460"/>
      <sheetName val="460P"/>
      <sheetName val="462.1P"/>
      <sheetName val="462.2P"/>
      <sheetName val="462.3P"/>
      <sheetName val="462.4P"/>
      <sheetName val="462.5"/>
      <sheetName val="500"/>
      <sheetName val="500P"/>
      <sheetName val="510"/>
      <sheetName val="510P1"/>
      <sheetName val="510P2"/>
      <sheetName val="510P3"/>
      <sheetName val="600.4 P"/>
      <sheetName val="600.5 P"/>
      <sheetName val="620P"/>
      <sheetName val="621.5P"/>
      <sheetName val="621,7"/>
      <sheetName val="630P MORTERO 1;3"/>
      <sheetName val="631P BOLSACRETO"/>
      <sheetName val="632"/>
      <sheetName val="632P"/>
      <sheetName val="640.3"/>
      <sheetName val="641"/>
      <sheetName val="641P ANCLAJES"/>
      <sheetName val="642.2"/>
      <sheetName val="642P1 JUNTAS"/>
      <sheetName val="642P2 JUNTAS"/>
      <sheetName val="642P3 JUNTAS"/>
      <sheetName val="650.3"/>
      <sheetName val="650.3 OTRO"/>
      <sheetName val="650.4"/>
      <sheetName val="660.2"/>
      <sheetName val="660.3"/>
      <sheetName val="661 TIPO 2"/>
      <sheetName val="661 OTRO"/>
      <sheetName val="662.1"/>
      <sheetName val="670.1P"/>
      <sheetName val="670.2"/>
      <sheetName val="671"/>
      <sheetName val="672"/>
      <sheetName val="673.1"/>
      <sheetName val="673.2"/>
      <sheetName val="674"/>
      <sheetName val="675.1"/>
      <sheetName val="675.2"/>
      <sheetName val="675.3"/>
      <sheetName val="676"/>
      <sheetName val="680.1P"/>
      <sheetName val="680.2"/>
      <sheetName val="680P"/>
      <sheetName val="682"/>
      <sheetName val="683P1"/>
      <sheetName val="683P"/>
      <sheetName val="700.1"/>
      <sheetName val="700.2"/>
      <sheetName val="700P BANDAS SONORAS "/>
      <sheetName val="710.1"/>
      <sheetName val="710.2"/>
      <sheetName val="710.3"/>
      <sheetName val="710.4"/>
      <sheetName val="720"/>
      <sheetName val="740"/>
      <sheetName val="800P"/>
      <sheetName val="810.1P"/>
      <sheetName val="815P"/>
      <sheetName val="Programa de trabajo e Invers"/>
      <sheetName val="AMC"/>
      <sheetName val="Basico"/>
      <sheetName val="Iva"/>
      <sheetName val="Total"/>
      <sheetName val="amc_acta"/>
      <sheetName val="amc_bas"/>
      <sheetName val="amc_iva"/>
      <sheetName val="amc_total"/>
      <sheetName val="amc_anticip"/>
      <sheetName val="VínculoExternoRecuperado1"/>
      <sheetName val="a  aaInformación GRUPO"/>
      <sheetName val="PORTAD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0.1P"/>
      <sheetName val="450.2P"/>
      <sheetName val="450.3P"/>
      <sheetName val="451. 1P"/>
      <sheetName val="452.1P"/>
      <sheetName val="460.1"/>
      <sheetName val="460,2"/>
      <sheetName val="462.1.1"/>
      <sheetName val="462.1.2"/>
      <sheetName val="462.1.3"/>
      <sheetName val="464.1"/>
      <sheetName val="CLASE C"/>
      <sheetName val="632,1"/>
      <sheetName val="661.1 TIPO I"/>
      <sheetName val="681,1"/>
      <sheetName val="682,1"/>
      <sheetName val="730,1P"/>
      <sheetName val="630P"/>
      <sheetName val="Comentarios"/>
      <sheetName val="AIU"/>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P1"/>
      <sheetName val="200P2"/>
      <sheetName val="200P3"/>
      <sheetName val="201.1"/>
      <sheetName val="201.1P"/>
      <sheetName val="211.11P"/>
      <sheetName val="201.2"/>
      <sheetName val="201.3"/>
      <sheetName val="201.3P"/>
      <sheetName val="201.4"/>
      <sheetName val="201.7P1"/>
      <sheetName val="201.7P2"/>
      <sheetName val="201.8P"/>
      <sheetName val="201.11P"/>
      <sheetName val="201.13"/>
      <sheetName val="201.14P1"/>
      <sheetName val="201.17"/>
      <sheetName val="210.2.1P"/>
      <sheetName val="220.1P"/>
      <sheetName val="343P"/>
      <sheetName val="411P"/>
      <sheetName val="414.5"/>
      <sheetName val="440.1P"/>
      <sheetName val="440.2P"/>
      <sheetName val="440.3P"/>
      <sheetName val="440.4P"/>
      <sheetName val="441.1P"/>
      <sheetName val="441.2P"/>
      <sheetName val="441.3P"/>
      <sheetName val="441.4P"/>
      <sheetName val="450.9P"/>
      <sheetName val="451.1P"/>
      <sheetName val="451.2P"/>
      <sheetName val="451.3P"/>
      <sheetName val="451.4P"/>
      <sheetName val="452.2P"/>
      <sheetName val="452.3P"/>
      <sheetName val="452.4P"/>
      <sheetName val="453.1"/>
      <sheetName val="460.1(5 CM)"/>
      <sheetName val="460.1 (10 CM)"/>
      <sheetName val="460.1P"/>
      <sheetName val="461.2P"/>
      <sheetName val="462.1.1P"/>
      <sheetName val="462.1.2P"/>
      <sheetName val="462.1.3P"/>
      <sheetName val="462.1.4P"/>
      <sheetName val="462.1.4"/>
      <sheetName val="464.2"/>
      <sheetName val="464.3"/>
      <sheetName val="465.1"/>
      <sheetName val="466.1"/>
      <sheetName val="600.4P"/>
      <sheetName val="600.5P"/>
      <sheetName val="610.1P"/>
      <sheetName val="621.1P7"/>
      <sheetName val="621.5P2"/>
      <sheetName val="621P"/>
      <sheetName val="623P"/>
      <sheetName val="623P1"/>
      <sheetName val="630.1.2P"/>
      <sheetName val="630.1P"/>
      <sheetName val="630.2P"/>
      <sheetName val="630.3P"/>
      <sheetName val="630.4 "/>
      <sheetName val="632.P2"/>
      <sheetName val="633P"/>
      <sheetName val="640.1.1"/>
      <sheetName val="640.1.2"/>
      <sheetName val="640.1.3"/>
      <sheetName val="640.2P"/>
      <sheetName val="650.3P"/>
      <sheetName val="661.1.1 TIPO I"/>
      <sheetName val="661.1.2 TIPO II"/>
      <sheetName val="661.2.1 TIPO I"/>
      <sheetName val="661P"/>
      <sheetName val="671.1P"/>
      <sheetName val="673.1P"/>
      <sheetName val="673.2.1 NT2500"/>
      <sheetName val="673.2.2 NT2100"/>
      <sheetName val="673.2.3"/>
      <sheetName val="673.2.4"/>
      <sheetName val="674P"/>
      <sheetName val="675P1"/>
      <sheetName val="675P2"/>
      <sheetName val="680.1"/>
      <sheetName val="680P1"/>
      <sheetName val="680P2"/>
      <sheetName val="682.1"/>
      <sheetName val="690.1"/>
      <sheetName val="701.1"/>
      <sheetName val="701P"/>
      <sheetName val="710.1.1"/>
      <sheetName val="710.1.2"/>
      <sheetName val="710.1.3"/>
      <sheetName val="710.1.4"/>
      <sheetName val="800.3P"/>
      <sheetName val="800.4P"/>
      <sheetName val="810.2P"/>
      <sheetName val="811.1"/>
      <sheetName val="811P"/>
      <sheetName val="PLATINA"/>
      <sheetName val="PILOTES 6&quot;"/>
      <sheetName val="701.2P"/>
      <sheetName val="201.2 reforzado"/>
      <sheetName val="650.5P"/>
      <sheetName val="1p"/>
      <sheetName val="4651p"/>
      <sheetName val="LOCALIZACION ESTRUCTURAS"/>
      <sheetName val="LOCALIZACION CARRETERAS"/>
      <sheetName val="201.2 ciclopeo"/>
      <sheetName val="341.1P"/>
      <sheetName val="441.3P COMPRADA"/>
      <sheetName val="450.1P "/>
      <sheetName val="450.3P "/>
      <sheetName val="452.1P "/>
      <sheetName val="452.2P "/>
      <sheetName val="510P5"/>
      <sheetName val="630.P"/>
      <sheetName val="66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Preacta N°5"/>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Users\JoseGabriel\Downloads\Ví"/>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RESUMEN GENERAL"/>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Vía 9004"/>
      <sheetName val="450.9 "/>
      <sheetName val="450.9P  "/>
      <sheetName val="330.1P"/>
      <sheetName val="900.4P"/>
      <sheetName val="FIBRA ÓPTICA"/>
      <sheetName val="Precios 08-arquit en proceso"/>
      <sheetName val="unit2008-ARQUIT EN PROCESO"/>
      <sheetName val="Precios 08-vias"/>
      <sheetName val="unit2008-VIAS"/>
      <sheetName val="Costo Real 2008"/>
      <sheetName val="ACEROS 60000 PSI"/>
      <sheetName val="RENDI"/>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UM"/>
      <sheetName val="INST"/>
      <sheetName val="INDICADORES"/>
      <sheetName val="PARAMETROS"/>
      <sheetName val="PAPSO"/>
      <sheetName val="factor prestacional"/>
      <sheetName val="DIRECCIONES"/>
      <sheetName val="PTO VILLA MADY 2"/>
      <sheetName val="CAN. SAN LUIS "/>
      <sheetName val="PRESUPUESTO GENERAL"/>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AIU MOD"/>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Lagunas"/>
      <sheetName val="Planta"/>
      <sheetName val="Perfil"/>
      <sheetName val="T. Grasa"/>
      <sheetName val="Ref."/>
      <sheetName val="Jqm"/>
      <sheetName val="Eras de Secado CRITES"/>
      <sheetName val="Impresion"/>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Users\aljipego\Downloads\Vínc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TF DO 2004"/>
      <sheetName val="TF MT2006"/>
      <sheetName val="C OF"/>
      <sheetName val="C CAMP"/>
      <sheetName val="UT"/>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esupuesto obra (2)"/>
      <sheetName val="ETIQUETAS"/>
      <sheetName val="PRESUPUESTO GRADAS SOTFBALL"/>
      <sheetName val="F.PRESTAC"/>
      <sheetName val="UTILI"/>
      <sheetName val="IMPR"/>
      <sheetName val="ADM"/>
      <sheetName val="PGIO FINAL"/>
      <sheetName val="INTERV"/>
      <sheetName val="F.M"/>
      <sheetName val="PLAN FINANCIERO GRADAS"/>
      <sheetName val="LISTA MATERIALES"/>
      <sheetName val=" EQUIPO MATERIALES"/>
      <sheetName val="INF"/>
      <sheetName val="CUADRO AREAS ARQ."/>
      <sheetName val="ACERO PARA JARDINERAS"/>
      <sheetName val="AIU UNIFICADO"/>
      <sheetName val="SUELDO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OPUESTA PRESENTADA"/>
      <sheetName val="comparprecunit"/>
      <sheetName val="reversión"/>
      <sheetName val="(1)"/>
      <sheetName val="(2)"/>
      <sheetName val="(3)"/>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 MATERIAL A.C.T CER"/>
      <sheetName val="ANALISIS DE PRECIOS UNITARIOS"/>
      <sheetName val="P. TOTALE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Datos entrada"/>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5 CAJA MEDIDOR"/>
      <sheetName val="8,4,9 Interrup 1 15 60"/>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PACC Contratacion"/>
      <sheetName val="Contratacion PME v021"/>
      <sheetName val="VR-PROP MOD 1"/>
      <sheetName val="FORMULA"/>
      <sheetName val="PRECIO"/>
      <sheetName val="I M"/>
      <sheetName val="SOÑANDO"/>
      <sheetName val="EV 424 CON 5 (2)"/>
      <sheetName val="Precios no oficial"/>
      <sheetName val="ManualUsuario"/>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SEGM"/>
      <sheetName val="CANT PAV-1"/>
      <sheetName val="MMTO"/>
      <sheetName val="PRESUPUESTO2"/>
      <sheetName val="SEGM2"/>
      <sheetName val="CANT PAV-2"/>
      <sheetName val="MMTO2"/>
      <sheetName val="CANT_PAV-1"/>
      <sheetName val="CANT_PAV-2"/>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MATERIAL"/>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PRESUPUESTO RESUMEN"/>
      <sheetName val="APU CAP. 1"/>
      <sheetName val="SUPERVISION"/>
      <sheetName val=".FM"/>
      <sheetName val="PGIO"/>
      <sheetName val="APU CAP.10"/>
      <sheetName val="APU CAP. 9"/>
      <sheetName val="APU CAP.8"/>
      <sheetName val="APU CAP. 7."/>
      <sheetName val="APU CAP.6"/>
      <sheetName val="APU CAP. 5."/>
      <sheetName val="APU CAP. 4"/>
      <sheetName val="APU CAP. 3."/>
      <sheetName val="APU CAP. 2"/>
      <sheetName val="MAQUINARIA"/>
      <sheetName val="CANT. CAP. 10"/>
      <sheetName val="CANT. CAP. 9"/>
      <sheetName val="CANT. CAP. 8"/>
      <sheetName val="CANT. CAP. 7"/>
      <sheetName val="CANT. CAP. 6"/>
      <sheetName val="CANT. CAP. 5"/>
      <sheetName val="CANT. CAP. 4"/>
      <sheetName val="CANT. CAP. 3"/>
      <sheetName val="CANT. CAP. 2"/>
      <sheetName val="CANT. CAP. 1"/>
      <sheetName val="CRONOGRAMA DE FLUJO"/>
      <sheetName val="CRONOGRAMA DE ACT"/>
      <sheetName val="APU Básico"/>
      <sheetName val="APU CAP. 3"/>
      <sheetName val="APU CAP. 4.2"/>
      <sheetName val="APU CAP 5"/>
      <sheetName val="INTERVENTORÍA"/>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2,01"/>
      <sheetName val="2,02"/>
      <sheetName val="2,03"/>
      <sheetName val="4,01"/>
      <sheetName val="4,02"/>
      <sheetName val="4,03"/>
      <sheetName val="4,04"/>
      <sheetName val="4,05"/>
      <sheetName val="4,06"/>
      <sheetName val="4,07"/>
      <sheetName val="4,08"/>
      <sheetName val="4,09"/>
      <sheetName val="4,10"/>
      <sheetName val="4,11"/>
      <sheetName val="6,01"/>
      <sheetName val="6,02"/>
      <sheetName val="cotas"/>
      <sheetName val="DEPENDENCIAS"/>
      <sheetName val="REQUISITOS"/>
      <sheetName val="FormCan"/>
      <sheetName val="PrecRec"/>
      <sheetName val="SUB APU"/>
      <sheetName val="SUB_APU"/>
      <sheetName val="EST2"/>
      <sheetName val="ó&gt;_x0000__x0001__x0000__x0000__x0000_j0$_x0000_#_x0000__x0000__x0000_j.$_x0000_#_x0000__x0000__x0000_L_x0012_Óu_x0000__x0000__x0000__x0000_"/>
      <sheetName val="_x0000_㈀㰰⌀_x0000_㈀㰮⌀_x0000_䰀଒v_x0000__x0000__x0000_頀"/>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FACTOR PRESTASIONAL"/>
      <sheetName val="MC 1,01"/>
      <sheetName val="MC 1,02"/>
      <sheetName val="MC 1,03"/>
      <sheetName val="MC 1,04"/>
      <sheetName val="MC 1,05"/>
      <sheetName val="MC 1,06"/>
      <sheetName val="MC 1,07"/>
      <sheetName val="MC 1,08"/>
      <sheetName val="MC 1,09"/>
      <sheetName val="MC1,10"/>
      <sheetName val="MC 2,01"/>
      <sheetName val="CC 1,08"/>
      <sheetName val="MC 2,02"/>
      <sheetName val="MC 2,03"/>
      <sheetName val="MC 2,04"/>
      <sheetName val="MC.3.01"/>
      <sheetName val="MC 3,02 "/>
      <sheetName val="MC 3,04"/>
      <sheetName val="MC 3.05"/>
      <sheetName val="MC.4.01 "/>
      <sheetName val="MC 4,02 "/>
      <sheetName val="MC 4,03."/>
      <sheetName val="MC 4,04."/>
      <sheetName val="MC 4,05."/>
      <sheetName val="MC 4,06."/>
      <sheetName val="MC 4,07."/>
      <sheetName val="MC 4,08."/>
      <sheetName val="MC 4,09."/>
      <sheetName val="MC 4.10"/>
      <sheetName val="MC 4.11"/>
      <sheetName val="MC 4.12"/>
      <sheetName val="MC 4.13"/>
      <sheetName val="MC 4.14"/>
      <sheetName val="MC 5.01"/>
      <sheetName val="MC 5.02."/>
      <sheetName val="MC 5.03."/>
      <sheetName val="MC 5.04"/>
      <sheetName val="MC 5,05."/>
      <sheetName val="MC 5,06"/>
      <sheetName val="MC 5,07"/>
      <sheetName val="MC 5.08"/>
      <sheetName val="MC 5.09"/>
      <sheetName val="MC 5.10"/>
      <sheetName val="MC 6.01."/>
      <sheetName val="MC 6.02."/>
      <sheetName val="MC 7.01"/>
      <sheetName val="MC 7.02"/>
      <sheetName val="MC 7.03"/>
      <sheetName val="MC 7.04"/>
      <sheetName val="MC 7.08"/>
      <sheetName val="MC8.01"/>
      <sheetName val="MC8.02"/>
      <sheetName val="MC8.03"/>
      <sheetName val="MC8.04"/>
      <sheetName val="MC9.01"/>
      <sheetName val="MC9.02"/>
      <sheetName val="MC9.03"/>
      <sheetName val="MC9.04"/>
      <sheetName val="MC9.05"/>
      <sheetName val="MC9.06"/>
      <sheetName val="MC 10.01."/>
      <sheetName val="MC 10.02"/>
      <sheetName val="MC 10.03"/>
      <sheetName val="MC 10.04"/>
      <sheetName val="MC 10.05"/>
      <sheetName val="MC 10.06"/>
      <sheetName val="MC 10.07"/>
      <sheetName val="MC 10.08"/>
      <sheetName val="MC 11,01."/>
      <sheetName val="APU CAP. 11."/>
      <sheetName val="APU CAP. 10"/>
      <sheetName val="APU CAP. 8"/>
      <sheetName val="APU CAP. 7"/>
      <sheetName val="APU CAP. 6"/>
      <sheetName val="APU CAP. 5"/>
      <sheetName val="CC 3,01"/>
      <sheetName val="CC 4,01"/>
      <sheetName val="CC 6,01"/>
      <sheetName val="CC 6,02"/>
      <sheetName val="CC 6,03"/>
      <sheetName val="CC 6,04"/>
      <sheetName val="CC 6,05"/>
      <sheetName val="CC 6,06"/>
      <sheetName val="CC 6,07"/>
      <sheetName val="CC 6,08"/>
      <sheetName val="CC 6,09"/>
      <sheetName val="CC 6,10"/>
      <sheetName val="CC 6,11"/>
      <sheetName val="CC 6,12"/>
      <sheetName val="CC 6,13"/>
      <sheetName val="CC 6,14"/>
      <sheetName val="CC 6,15"/>
      <sheetName val="CC 6,16"/>
      <sheetName val="CC 6,17"/>
      <sheetName val="CC 6,18"/>
      <sheetName val="CC 6,19"/>
      <sheetName val="CC 6,20"/>
      <sheetName val="MC 2.01"/>
      <sheetName val="MC 2.02"/>
      <sheetName val="MC 2.03"/>
      <sheetName val="MC 2.04"/>
      <sheetName val="MC.3.01 "/>
      <sheetName val="MC 3.02"/>
      <sheetName val="MC 3.03"/>
      <sheetName val="MC 3.04"/>
      <sheetName val="MC 4.02"/>
      <sheetName val="MC 4.03"/>
      <sheetName val="MC 4.04"/>
      <sheetName val="MC 4.05"/>
      <sheetName val="MC 4.06"/>
      <sheetName val="MC 4.07"/>
      <sheetName val="MC 4.08"/>
      <sheetName val="MC 4.09"/>
      <sheetName val="MC 5.02"/>
      <sheetName val="MC 5.03"/>
      <sheetName val="MC 5.05"/>
      <sheetName val="MC 5.06"/>
      <sheetName val="MC 6.01"/>
      <sheetName val="MC 6.02"/>
      <sheetName val="MC 6.03"/>
      <sheetName val="MC 7.05"/>
      <sheetName val="MC 8.01"/>
      <sheetName val="MC 8.02"/>
      <sheetName val="MC 8.03"/>
      <sheetName val="MC 8.04"/>
      <sheetName val="MC 9.01"/>
      <sheetName val="MC 9.02"/>
      <sheetName val="MC 9.03"/>
      <sheetName val="MC 9.04"/>
      <sheetName val="MC 9.05"/>
      <sheetName val="MC 10.01"/>
      <sheetName val="MC 10.09"/>
      <sheetName val="MC 11.01"/>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sheetData sheetId="1" refreshError="1"/>
      <sheetData sheetId="2" refreshError="1"/>
      <sheetData sheetId="3" refreshError="1"/>
      <sheetData sheetId="4" refreshError="1"/>
      <sheetData sheetId="5" refreshError="1"/>
      <sheetData sheetId="6">
        <row r="1">
          <cell r="A1" t="str">
            <v>ITEM</v>
          </cell>
        </row>
      </sheetData>
      <sheetData sheetId="7">
        <row r="1">
          <cell r="A1" t="str">
            <v>MATERIALES</v>
          </cell>
        </row>
      </sheetData>
      <sheetData sheetId="8"/>
      <sheetData sheetId="9">
        <row r="1">
          <cell r="A1" t="str">
            <v>ADMINISTRACION</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row r="52">
          <cell r="H52">
            <v>117768</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ow r="33">
          <cell r="C33">
            <v>0.77967625899280601</v>
          </cell>
        </row>
      </sheetData>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sheetData sheetId="331" refreshError="1"/>
      <sheetData sheetId="332" refreshError="1"/>
      <sheetData sheetId="333" refreshError="1"/>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 sheetId="346"/>
      <sheetData sheetId="347" refreshError="1"/>
      <sheetData sheetId="348" refreshError="1"/>
      <sheetData sheetId="349" refreshError="1"/>
      <sheetData sheetId="350"/>
      <sheetData sheetId="351" refreshError="1"/>
      <sheetData sheetId="352"/>
      <sheetData sheetId="353"/>
      <sheetData sheetId="354" refreshError="1"/>
      <sheetData sheetId="355" refreshError="1"/>
      <sheetData sheetId="356" refreshError="1"/>
      <sheetData sheetId="357">
        <row r="1">
          <cell r="A1" t="str">
            <v>ITEM</v>
          </cell>
        </row>
      </sheetData>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sheetData sheetId="379"/>
      <sheetData sheetId="380">
        <row r="1">
          <cell r="A1" t="str">
            <v>ADMINISTRACION</v>
          </cell>
        </row>
      </sheetData>
      <sheetData sheetId="381">
        <row r="5">
          <cell r="E5" t="str">
            <v>CANTIDAD</v>
          </cell>
        </row>
      </sheetData>
      <sheetData sheetId="382" refreshError="1"/>
      <sheetData sheetId="383">
        <row r="5">
          <cell r="A5">
            <v>1</v>
          </cell>
        </row>
      </sheetData>
      <sheetData sheetId="384" refreshError="1"/>
      <sheetData sheetId="385" refreshError="1"/>
      <sheetData sheetId="386" refreshError="1"/>
      <sheetData sheetId="387" refreshError="1"/>
      <sheetData sheetId="388"/>
      <sheetData sheetId="389"/>
      <sheetData sheetId="390">
        <row r="1">
          <cell r="A1" t="str">
            <v>ITEM</v>
          </cell>
        </row>
      </sheetData>
      <sheetData sheetId="391">
        <row r="1">
          <cell r="A1" t="str">
            <v>EQUIPO</v>
          </cell>
        </row>
      </sheetData>
      <sheetData sheetId="392">
        <row r="1">
          <cell r="A1" t="str">
            <v>ITEM</v>
          </cell>
        </row>
      </sheetData>
      <sheetData sheetId="393">
        <row r="1">
          <cell r="A1" t="str">
            <v>EQUIPO</v>
          </cell>
        </row>
      </sheetData>
      <sheetData sheetId="394">
        <row r="1">
          <cell r="A1" t="str">
            <v>ADMINISTRACION</v>
          </cell>
        </row>
      </sheetData>
      <sheetData sheetId="395"/>
      <sheetData sheetId="396"/>
      <sheetData sheetId="397" refreshError="1"/>
      <sheetData sheetId="398" refreshError="1"/>
      <sheetData sheetId="399">
        <row r="33">
          <cell r="C33">
            <v>0.77967625899280601</v>
          </cell>
        </row>
      </sheetData>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5">
          <cell r="E5" t="str">
            <v>CANTIDAD</v>
          </cell>
        </row>
      </sheetData>
      <sheetData sheetId="414"/>
      <sheetData sheetId="415"/>
      <sheetData sheetId="416"/>
      <sheetData sheetId="417"/>
      <sheetData sheetId="418"/>
      <sheetData sheetId="419"/>
      <sheetData sheetId="420"/>
      <sheetData sheetId="421"/>
      <sheetData sheetId="422"/>
      <sheetData sheetId="423"/>
      <sheetData sheetId="424"/>
      <sheetData sheetId="425">
        <row r="2">
          <cell r="A2">
            <v>2</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row r="33">
          <cell r="C33">
            <v>0.77967625899280601</v>
          </cell>
        </row>
      </sheetData>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ow r="1">
          <cell r="A1" t="str">
            <v>1P</v>
          </cell>
        </row>
      </sheetData>
      <sheetData sheetId="486" refreshError="1"/>
      <sheetData sheetId="487" refreshError="1"/>
      <sheetData sheetId="488">
        <row r="1">
          <cell r="A1" t="str">
            <v>ITEM</v>
          </cell>
        </row>
      </sheetData>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row r="1">
          <cell r="A1" t="str">
            <v>ITEM</v>
          </cell>
        </row>
      </sheetData>
      <sheetData sheetId="575">
        <row r="1">
          <cell r="A1" t="str">
            <v>EQUIPO</v>
          </cell>
        </row>
      </sheetData>
      <sheetData sheetId="576"/>
      <sheetData sheetId="577"/>
      <sheetData sheetId="578"/>
      <sheetData sheetId="579">
        <row r="33">
          <cell r="C33">
            <v>0.77967625899280601</v>
          </cell>
        </row>
      </sheetData>
      <sheetData sheetId="580">
        <row r="1">
          <cell r="A1" t="str">
            <v>ITEM</v>
          </cell>
        </row>
      </sheetData>
      <sheetData sheetId="581">
        <row r="1">
          <cell r="A1" t="str">
            <v>EQUIPO</v>
          </cell>
        </row>
      </sheetData>
      <sheetData sheetId="582">
        <row r="1">
          <cell r="A1" t="str">
            <v>ADMINISTRACION</v>
          </cell>
        </row>
      </sheetData>
      <sheetData sheetId="583"/>
      <sheetData sheetId="584"/>
      <sheetData sheetId="585">
        <row r="1">
          <cell r="A1" t="str">
            <v>ITEM</v>
          </cell>
        </row>
      </sheetData>
      <sheetData sheetId="586">
        <row r="1">
          <cell r="A1" t="str">
            <v>EQUIPO</v>
          </cell>
        </row>
      </sheetData>
      <sheetData sheetId="587">
        <row r="1">
          <cell r="A1" t="str">
            <v>ADMINISTRACION</v>
          </cell>
        </row>
      </sheetData>
      <sheetData sheetId="588">
        <row r="3">
          <cell r="A3">
            <v>5.0999999999999996</v>
          </cell>
        </row>
      </sheetData>
      <sheetData sheetId="589">
        <row r="1">
          <cell r="A1" t="str">
            <v>ADMINISTRACION</v>
          </cell>
        </row>
      </sheetData>
      <sheetData sheetId="590"/>
      <sheetData sheetId="591">
        <row r="1">
          <cell r="A1" t="str">
            <v>ITEM</v>
          </cell>
        </row>
      </sheetData>
      <sheetData sheetId="592">
        <row r="1">
          <cell r="A1" t="str">
            <v>EQUIPO</v>
          </cell>
        </row>
      </sheetData>
      <sheetData sheetId="593">
        <row r="1">
          <cell r="A1" t="str">
            <v>ADMINISTRACION</v>
          </cell>
        </row>
      </sheetData>
      <sheetData sheetId="594">
        <row r="4">
          <cell r="B4" t="str">
            <v xml:space="preserve"> Bisagra Pivotante </v>
          </cell>
        </row>
      </sheetData>
      <sheetData sheetId="595">
        <row r="1">
          <cell r="A1" t="str">
            <v>EQUIPO</v>
          </cell>
        </row>
      </sheetData>
      <sheetData sheetId="596"/>
      <sheetData sheetId="597">
        <row r="1">
          <cell r="A1" t="str">
            <v>EQUIPO</v>
          </cell>
        </row>
      </sheetData>
      <sheetData sheetId="598">
        <row r="4">
          <cell r="B4" t="str">
            <v xml:space="preserve"> Bisagra Pivotante </v>
          </cell>
        </row>
      </sheetData>
      <sheetData sheetId="599">
        <row r="1">
          <cell r="A1" t="str">
            <v>ITEM</v>
          </cell>
        </row>
      </sheetData>
      <sheetData sheetId="600">
        <row r="1">
          <cell r="A1" t="str">
            <v>ADMINISTRACION</v>
          </cell>
        </row>
      </sheetData>
      <sheetData sheetId="601">
        <row r="1">
          <cell r="A1" t="str">
            <v>ADMINISTRACION</v>
          </cell>
        </row>
      </sheetData>
      <sheetData sheetId="602"/>
      <sheetData sheetId="603">
        <row r="1">
          <cell r="A1" t="str">
            <v>EQUIPO</v>
          </cell>
        </row>
      </sheetData>
      <sheetData sheetId="604">
        <row r="1">
          <cell r="A1" t="str">
            <v>ITEM</v>
          </cell>
        </row>
      </sheetData>
      <sheetData sheetId="605">
        <row r="1">
          <cell r="A1" t="str">
            <v>ITEM</v>
          </cell>
        </row>
      </sheetData>
      <sheetData sheetId="606">
        <row r="1">
          <cell r="A1" t="str">
            <v>EQUIPO</v>
          </cell>
        </row>
      </sheetData>
      <sheetData sheetId="607">
        <row r="1">
          <cell r="A1" t="str">
            <v>ADMINISTRACION</v>
          </cell>
        </row>
      </sheetData>
      <sheetData sheetId="608">
        <row r="1">
          <cell r="A1" t="str">
            <v>EQUIPO</v>
          </cell>
        </row>
      </sheetData>
      <sheetData sheetId="609">
        <row r="1">
          <cell r="A1" t="str">
            <v>ITEM</v>
          </cell>
        </row>
      </sheetData>
      <sheetData sheetId="610">
        <row r="1">
          <cell r="A1" t="str">
            <v>EQUIPO</v>
          </cell>
        </row>
      </sheetData>
      <sheetData sheetId="611">
        <row r="1">
          <cell r="A1" t="str">
            <v>EQUIPO</v>
          </cell>
        </row>
      </sheetData>
      <sheetData sheetId="612">
        <row r="1">
          <cell r="A1" t="str">
            <v>ITEM</v>
          </cell>
        </row>
      </sheetData>
      <sheetData sheetId="613">
        <row r="1">
          <cell r="A1" t="str">
            <v>ADMINISTRACION</v>
          </cell>
        </row>
      </sheetData>
      <sheetData sheetId="614">
        <row r="1">
          <cell r="A1" t="str">
            <v>ITEM</v>
          </cell>
        </row>
      </sheetData>
      <sheetData sheetId="615">
        <row r="1">
          <cell r="A1" t="str">
            <v>EQUIPO</v>
          </cell>
        </row>
      </sheetData>
      <sheetData sheetId="616">
        <row r="1">
          <cell r="A1" t="str">
            <v>ITEM</v>
          </cell>
        </row>
      </sheetData>
      <sheetData sheetId="617">
        <row r="1">
          <cell r="A1" t="str">
            <v>EQUIPO</v>
          </cell>
        </row>
      </sheetData>
      <sheetData sheetId="618"/>
      <sheetData sheetId="619"/>
      <sheetData sheetId="620"/>
      <sheetData sheetId="621"/>
      <sheetData sheetId="622"/>
      <sheetData sheetId="623"/>
      <sheetData sheetId="624">
        <row r="4">
          <cell r="C4" t="str">
            <v>INTERVENTORIA TECNICO ADMINISTRATIVA PARA LA CONSTRUCCION, INSTALACION DE EQUIPOS, PRUEBAS Y PUESTA EN MARCHA DEL SISTEMA DE SECTORIZACION DEL OLEODUCTO TRANSANDINO.</v>
          </cell>
        </row>
      </sheetData>
      <sheetData sheetId="625"/>
      <sheetData sheetId="626">
        <row r="1">
          <cell r="A1" t="str">
            <v>EQUIPO</v>
          </cell>
        </row>
      </sheetData>
      <sheetData sheetId="627"/>
      <sheetData sheetId="628">
        <row r="1">
          <cell r="A1" t="str">
            <v>ITEM</v>
          </cell>
        </row>
      </sheetData>
      <sheetData sheetId="629">
        <row r="1">
          <cell r="A1" t="str">
            <v>EQUIPO</v>
          </cell>
        </row>
      </sheetData>
      <sheetData sheetId="630">
        <row r="1">
          <cell r="A1" t="str">
            <v>ITEM</v>
          </cell>
        </row>
      </sheetData>
      <sheetData sheetId="631">
        <row r="2">
          <cell r="A2" t="str">
            <v>ACTA No</v>
          </cell>
        </row>
      </sheetData>
      <sheetData sheetId="632"/>
      <sheetData sheetId="633"/>
      <sheetData sheetId="634">
        <row r="33">
          <cell r="C33">
            <v>0.77967625899280601</v>
          </cell>
        </row>
      </sheetData>
      <sheetData sheetId="635">
        <row r="4">
          <cell r="B4" t="str">
            <v xml:space="preserve"> Bisagra Pivotante </v>
          </cell>
        </row>
      </sheetData>
      <sheetData sheetId="636"/>
      <sheetData sheetId="637"/>
      <sheetData sheetId="638">
        <row r="1">
          <cell r="A1" t="str">
            <v>ITEM</v>
          </cell>
        </row>
      </sheetData>
      <sheetData sheetId="639">
        <row r="1">
          <cell r="A1" t="str">
            <v>ADMINISTRACION</v>
          </cell>
        </row>
      </sheetData>
      <sheetData sheetId="640"/>
      <sheetData sheetId="641"/>
      <sheetData sheetId="642"/>
      <sheetData sheetId="643"/>
      <sheetData sheetId="644">
        <row r="50">
          <cell r="H50">
            <v>4886</v>
          </cell>
        </row>
      </sheetData>
      <sheetData sheetId="645"/>
      <sheetData sheetId="646">
        <row r="1">
          <cell r="A1" t="str">
            <v>ITEM</v>
          </cell>
        </row>
      </sheetData>
      <sheetData sheetId="647"/>
      <sheetData sheetId="648"/>
      <sheetData sheetId="649"/>
      <sheetData sheetId="650"/>
      <sheetData sheetId="651"/>
      <sheetData sheetId="652">
        <row r="1">
          <cell r="A1" t="str">
            <v>ITEM</v>
          </cell>
        </row>
      </sheetData>
      <sheetData sheetId="653">
        <row r="1">
          <cell r="A1" t="str">
            <v>EQUIPO</v>
          </cell>
        </row>
      </sheetData>
      <sheetData sheetId="654">
        <row r="1">
          <cell r="A1" t="str">
            <v>ADMINISTRACION</v>
          </cell>
        </row>
      </sheetData>
      <sheetData sheetId="655">
        <row r="1">
          <cell r="A1" t="str">
            <v>MATERIALES</v>
          </cell>
        </row>
      </sheetData>
      <sheetData sheetId="656"/>
      <sheetData sheetId="657">
        <row r="1">
          <cell r="A1" t="str">
            <v>INSTITUTO NACIONAL DE VIAS</v>
          </cell>
        </row>
      </sheetData>
      <sheetData sheetId="658"/>
      <sheetData sheetId="659">
        <row r="1">
          <cell r="A1" t="str">
            <v>INSTITUTO NACIONAL DE VIAS</v>
          </cell>
        </row>
      </sheetData>
      <sheetData sheetId="660">
        <row r="1">
          <cell r="A1" t="str">
            <v>ITEM</v>
          </cell>
        </row>
      </sheetData>
      <sheetData sheetId="661">
        <row r="1">
          <cell r="A1" t="str">
            <v>EQUIPO</v>
          </cell>
        </row>
      </sheetData>
      <sheetData sheetId="662"/>
      <sheetData sheetId="663"/>
      <sheetData sheetId="664"/>
      <sheetData sheetId="665">
        <row r="1">
          <cell r="A1" t="str">
            <v>INSTITUTO NACIONAL DE VIAS</v>
          </cell>
        </row>
      </sheetData>
      <sheetData sheetId="666"/>
      <sheetData sheetId="667">
        <row r="1">
          <cell r="A1" t="str">
            <v>ITEM</v>
          </cell>
        </row>
      </sheetData>
      <sheetData sheetId="668">
        <row r="1">
          <cell r="A1" t="str">
            <v>EQUIPO</v>
          </cell>
        </row>
      </sheetData>
      <sheetData sheetId="669">
        <row r="1">
          <cell r="A1" t="str">
            <v>EQUIPO</v>
          </cell>
        </row>
      </sheetData>
      <sheetData sheetId="670">
        <row r="1">
          <cell r="A1" t="str">
            <v>ADMINISTRACION</v>
          </cell>
        </row>
      </sheetData>
      <sheetData sheetId="671">
        <row r="1">
          <cell r="A1" t="str">
            <v>ITEM</v>
          </cell>
        </row>
      </sheetData>
      <sheetData sheetId="672">
        <row r="1">
          <cell r="A1" t="str">
            <v>EQUIPO</v>
          </cell>
        </row>
      </sheetData>
      <sheetData sheetId="673"/>
      <sheetData sheetId="674">
        <row r="1">
          <cell r="A1" t="str">
            <v>ITEM</v>
          </cell>
        </row>
      </sheetData>
      <sheetData sheetId="675">
        <row r="1">
          <cell r="A1" t="str">
            <v>EQUIPO</v>
          </cell>
        </row>
      </sheetData>
      <sheetData sheetId="676">
        <row r="1">
          <cell r="A1" t="str">
            <v>ITEM</v>
          </cell>
        </row>
      </sheetData>
      <sheetData sheetId="677"/>
      <sheetData sheetId="678"/>
      <sheetData sheetId="679">
        <row r="168">
          <cell r="D168">
            <v>10046</v>
          </cell>
        </row>
      </sheetData>
      <sheetData sheetId="680"/>
      <sheetData sheetId="681">
        <row r="1">
          <cell r="A1" t="str">
            <v>ABRAZADERA DE SALIDA TIPO 1</v>
          </cell>
        </row>
      </sheetData>
      <sheetData sheetId="682"/>
      <sheetData sheetId="683"/>
      <sheetData sheetId="684"/>
      <sheetData sheetId="685">
        <row r="33">
          <cell r="C33">
            <v>0.77967625899280601</v>
          </cell>
        </row>
      </sheetData>
      <sheetData sheetId="686">
        <row r="1">
          <cell r="A1" t="str">
            <v>EQUIPO</v>
          </cell>
        </row>
      </sheetData>
      <sheetData sheetId="687"/>
      <sheetData sheetId="688"/>
      <sheetData sheetId="689">
        <row r="1">
          <cell r="A1" t="str">
            <v>ADMINISTRACION</v>
          </cell>
        </row>
      </sheetData>
      <sheetData sheetId="690">
        <row r="1">
          <cell r="A1" t="str">
            <v>EQUIPO</v>
          </cell>
        </row>
      </sheetData>
      <sheetData sheetId="691"/>
      <sheetData sheetId="692"/>
      <sheetData sheetId="693">
        <row r="1">
          <cell r="A1" t="str">
            <v>EQUIPO</v>
          </cell>
        </row>
      </sheetData>
      <sheetData sheetId="694">
        <row r="1">
          <cell r="B1" t="str">
            <v>CTO-102-2002</v>
          </cell>
        </row>
      </sheetData>
      <sheetData sheetId="695"/>
      <sheetData sheetId="696">
        <row r="1">
          <cell r="A1" t="str">
            <v>ITEM</v>
          </cell>
        </row>
      </sheetData>
      <sheetData sheetId="697">
        <row r="1">
          <cell r="A1" t="str">
            <v>EQUIPO</v>
          </cell>
        </row>
      </sheetData>
      <sheetData sheetId="698">
        <row r="1">
          <cell r="A1" t="str">
            <v>ADMINISTRACION</v>
          </cell>
        </row>
      </sheetData>
      <sheetData sheetId="699">
        <row r="1">
          <cell r="A1" t="str">
            <v>ITEM</v>
          </cell>
        </row>
      </sheetData>
      <sheetData sheetId="700">
        <row r="1">
          <cell r="A1" t="str">
            <v>EQUIPO</v>
          </cell>
        </row>
      </sheetData>
      <sheetData sheetId="701">
        <row r="1">
          <cell r="A1" t="str">
            <v>ADMINISTRACION</v>
          </cell>
        </row>
      </sheetData>
      <sheetData sheetId="702"/>
      <sheetData sheetId="703">
        <row r="6">
          <cell r="A6" t="str">
            <v>TOPÓGRAFO</v>
          </cell>
        </row>
      </sheetData>
      <sheetData sheetId="704"/>
      <sheetData sheetId="705"/>
      <sheetData sheetId="706">
        <row r="5">
          <cell r="A5">
            <v>1</v>
          </cell>
        </row>
      </sheetData>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ow r="1">
          <cell r="A1" t="str">
            <v>INSTITUTO NACIONAL DE VIAS</v>
          </cell>
        </row>
      </sheetData>
      <sheetData sheetId="733">
        <row r="1">
          <cell r="A1" t="str">
            <v>ADMINISTRACION</v>
          </cell>
        </row>
      </sheetData>
      <sheetData sheetId="734">
        <row r="2">
          <cell r="A2" t="str">
            <v>ACTA No</v>
          </cell>
        </row>
      </sheetData>
      <sheetData sheetId="735">
        <row r="1">
          <cell r="B1" t="str">
            <v>CTO-102-2002</v>
          </cell>
        </row>
      </sheetData>
      <sheetData sheetId="736">
        <row r="1">
          <cell r="A1" t="str">
            <v>INSTITUTO NACIONAL DE VIAS</v>
          </cell>
        </row>
      </sheetData>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ow r="1">
          <cell r="A1" t="str">
            <v>1P</v>
          </cell>
        </row>
      </sheetData>
      <sheetData sheetId="780">
        <row r="1">
          <cell r="A1" t="str">
            <v>ITEM</v>
          </cell>
        </row>
      </sheetData>
      <sheetData sheetId="781">
        <row r="1">
          <cell r="A1" t="str">
            <v>EQUIPO</v>
          </cell>
        </row>
      </sheetData>
      <sheetData sheetId="782">
        <row r="1">
          <cell r="A1" t="str">
            <v>ADMINISTRACION</v>
          </cell>
        </row>
      </sheetData>
      <sheetData sheetId="783">
        <row r="1">
          <cell r="B1" t="str">
            <v>CTO-102-2002</v>
          </cell>
        </row>
      </sheetData>
      <sheetData sheetId="784"/>
      <sheetData sheetId="785">
        <row r="33">
          <cell r="C33">
            <v>0.77967625899280601</v>
          </cell>
        </row>
      </sheetData>
      <sheetData sheetId="786">
        <row r="33">
          <cell r="C33">
            <v>0.77967625899280601</v>
          </cell>
        </row>
      </sheetData>
      <sheetData sheetId="787">
        <row r="1">
          <cell r="A1" t="str">
            <v>1P</v>
          </cell>
        </row>
      </sheetData>
      <sheetData sheetId="788">
        <row r="1">
          <cell r="A1" t="str">
            <v>1P</v>
          </cell>
        </row>
      </sheetData>
      <sheetData sheetId="789">
        <row r="1">
          <cell r="A1" t="str">
            <v>1P</v>
          </cell>
        </row>
      </sheetData>
      <sheetData sheetId="790">
        <row r="168">
          <cell r="D168">
            <v>10046</v>
          </cell>
        </row>
      </sheetData>
      <sheetData sheetId="791">
        <row r="51">
          <cell r="D51">
            <v>698</v>
          </cell>
        </row>
      </sheetData>
      <sheetData sheetId="792"/>
      <sheetData sheetId="793">
        <row r="51">
          <cell r="D51">
            <v>698</v>
          </cell>
        </row>
      </sheetData>
      <sheetData sheetId="794"/>
      <sheetData sheetId="795">
        <row r="4">
          <cell r="B4" t="str">
            <v xml:space="preserve"> Bisagra Pivotante </v>
          </cell>
        </row>
      </sheetData>
      <sheetData sheetId="796"/>
      <sheetData sheetId="797"/>
      <sheetData sheetId="798">
        <row r="4">
          <cell r="B4" t="str">
            <v xml:space="preserve"> Bisagra Pivotante </v>
          </cell>
        </row>
      </sheetData>
      <sheetData sheetId="799"/>
      <sheetData sheetId="800"/>
      <sheetData sheetId="801">
        <row r="4">
          <cell r="B4" t="str">
            <v xml:space="preserve"> Bisagra Pivotante </v>
          </cell>
        </row>
      </sheetData>
      <sheetData sheetId="802"/>
      <sheetData sheetId="803"/>
      <sheetData sheetId="804"/>
      <sheetData sheetId="805"/>
      <sheetData sheetId="806"/>
      <sheetData sheetId="807">
        <row r="1">
          <cell r="A1" t="str">
            <v>INSTITUTO NACIONAL DE VIAS</v>
          </cell>
        </row>
      </sheetData>
      <sheetData sheetId="808"/>
      <sheetData sheetId="809"/>
      <sheetData sheetId="810"/>
      <sheetData sheetId="811">
        <row r="33">
          <cell r="C33">
            <v>0.77967625899280601</v>
          </cell>
        </row>
      </sheetData>
      <sheetData sheetId="812"/>
      <sheetData sheetId="813">
        <row r="33">
          <cell r="C33">
            <v>0.77967625899280601</v>
          </cell>
        </row>
      </sheetData>
      <sheetData sheetId="814"/>
      <sheetData sheetId="815">
        <row r="52">
          <cell r="H52">
            <v>117768</v>
          </cell>
        </row>
      </sheetData>
      <sheetData sheetId="816">
        <row r="52">
          <cell r="H52">
            <v>117768</v>
          </cell>
        </row>
      </sheetData>
      <sheetData sheetId="817"/>
      <sheetData sheetId="818">
        <row r="5">
          <cell r="A5" t="str">
            <v>Desperdicio</v>
          </cell>
        </row>
      </sheetData>
      <sheetData sheetId="819">
        <row r="33">
          <cell r="C33">
            <v>0.77967625899280601</v>
          </cell>
        </row>
      </sheetData>
      <sheetData sheetId="820">
        <row r="33">
          <cell r="C33">
            <v>0.77967625899280601</v>
          </cell>
        </row>
      </sheetData>
      <sheetData sheetId="821"/>
      <sheetData sheetId="822">
        <row r="33">
          <cell r="C33">
            <v>0.77967625899280601</v>
          </cell>
        </row>
      </sheetData>
      <sheetData sheetId="823">
        <row r="33">
          <cell r="C33">
            <v>0.77967625899280601</v>
          </cell>
        </row>
      </sheetData>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ow r="1">
          <cell r="A1" t="str">
            <v>EQUIPO</v>
          </cell>
        </row>
      </sheetData>
      <sheetData sheetId="846">
        <row r="1">
          <cell r="A1" t="str">
            <v>ADMINISTRACION</v>
          </cell>
        </row>
      </sheetData>
      <sheetData sheetId="847">
        <row r="33">
          <cell r="C33">
            <v>0.77967625899280601</v>
          </cell>
        </row>
      </sheetData>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ow r="5">
          <cell r="E5" t="str">
            <v>CANTIDAD</v>
          </cell>
        </row>
      </sheetData>
      <sheetData sheetId="901">
        <row r="5">
          <cell r="E5" t="str">
            <v>CANTIDAD</v>
          </cell>
        </row>
      </sheetData>
      <sheetData sheetId="902"/>
      <sheetData sheetId="903"/>
      <sheetData sheetId="904"/>
      <sheetData sheetId="905"/>
      <sheetData sheetId="906"/>
      <sheetData sheetId="907">
        <row r="1">
          <cell r="A1" t="str">
            <v>ITEM</v>
          </cell>
        </row>
      </sheetData>
      <sheetData sheetId="908" refreshError="1"/>
      <sheetData sheetId="909" refreshError="1"/>
      <sheetData sheetId="910">
        <row r="1">
          <cell r="A1" t="str">
            <v>ITEM</v>
          </cell>
        </row>
      </sheetData>
      <sheetData sheetId="911" refreshError="1"/>
      <sheetData sheetId="912" refreshError="1"/>
      <sheetData sheetId="913" refreshError="1"/>
      <sheetData sheetId="914" refreshError="1"/>
      <sheetData sheetId="915">
        <row r="33">
          <cell r="C33">
            <v>0.77967625899280601</v>
          </cell>
        </row>
      </sheetData>
      <sheetData sheetId="916" refreshError="1"/>
      <sheetData sheetId="917" refreshError="1"/>
      <sheetData sheetId="918">
        <row r="1">
          <cell r="A1" t="str">
            <v>ITEM</v>
          </cell>
        </row>
      </sheetData>
      <sheetData sheetId="919">
        <row r="1">
          <cell r="A1" t="str">
            <v>ADMINISTRACION</v>
          </cell>
        </row>
      </sheetData>
      <sheetData sheetId="920">
        <row r="12">
          <cell r="B12" t="str">
            <v>AYUDANTE</v>
          </cell>
        </row>
      </sheetData>
      <sheetData sheetId="921"/>
      <sheetData sheetId="922"/>
      <sheetData sheetId="923"/>
      <sheetData sheetId="924"/>
      <sheetData sheetId="925"/>
      <sheetData sheetId="926"/>
      <sheetData sheetId="927"/>
      <sheetData sheetId="928"/>
      <sheetData sheetId="929"/>
      <sheetData sheetId="930"/>
      <sheetData sheetId="931"/>
      <sheetData sheetId="932"/>
      <sheetData sheetId="933">
        <row r="1">
          <cell r="B1" t="str">
            <v>CTO-102-2002</v>
          </cell>
        </row>
      </sheetData>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3">
          <cell r="A3">
            <v>1</v>
          </cell>
        </row>
      </sheetData>
      <sheetData sheetId="972"/>
      <sheetData sheetId="973"/>
      <sheetData sheetId="974"/>
      <sheetData sheetId="975"/>
      <sheetData sheetId="976"/>
      <sheetData sheetId="977"/>
      <sheetData sheetId="978">
        <row r="1">
          <cell r="A1" t="str">
            <v>LISTADO DE INSUMOS GENERAL</v>
          </cell>
        </row>
      </sheetData>
      <sheetData sheetId="979"/>
      <sheetData sheetId="980"/>
      <sheetData sheetId="981"/>
      <sheetData sheetId="982">
        <row r="1">
          <cell r="A1" t="str">
            <v>Name</v>
          </cell>
        </row>
      </sheetData>
      <sheetData sheetId="983"/>
      <sheetData sheetId="984"/>
      <sheetData sheetId="985">
        <row r="8">
          <cell r="A8">
            <v>2.1</v>
          </cell>
        </row>
      </sheetData>
      <sheetData sheetId="986">
        <row r="8">
          <cell r="A8">
            <v>3.1</v>
          </cell>
        </row>
      </sheetData>
      <sheetData sheetId="987"/>
      <sheetData sheetId="988"/>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row r="1">
          <cell r="A1" t="str">
            <v>INSTITUTO NACIONAL DE VIAS</v>
          </cell>
        </row>
      </sheetData>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row r="7">
          <cell r="B7">
            <v>1</v>
          </cell>
        </row>
      </sheetData>
      <sheetData sheetId="1814">
        <row r="2">
          <cell r="A2" t="str">
            <v>CODIGO</v>
          </cell>
        </row>
      </sheetData>
      <sheetData sheetId="1815">
        <row r="7">
          <cell r="B7">
            <v>1</v>
          </cell>
        </row>
      </sheetData>
      <sheetData sheetId="1816">
        <row r="1">
          <cell r="A1" t="str">
            <v>OCCIDENTAL DE COLOMBIA, LLC. / OCCIDENTAL ANDINA, LLC</v>
          </cell>
        </row>
      </sheetData>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sheetData sheetId="1905"/>
      <sheetData sheetId="1906"/>
      <sheetData sheetId="1907"/>
      <sheetData sheetId="1908"/>
      <sheetData sheetId="1909"/>
      <sheetData sheetId="1910"/>
      <sheetData sheetId="191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ow r="7">
          <cell r="B7">
            <v>0.1</v>
          </cell>
        </row>
      </sheetData>
      <sheetData sheetId="2526">
        <row r="7">
          <cell r="B7">
            <v>0.1</v>
          </cell>
        </row>
      </sheetData>
      <sheetData sheetId="2527">
        <row r="8">
          <cell r="A8">
            <v>2.1</v>
          </cell>
        </row>
      </sheetData>
      <sheetData sheetId="2528">
        <row r="8">
          <cell r="A8">
            <v>3.1</v>
          </cell>
        </row>
      </sheetData>
      <sheetData sheetId="2529">
        <row r="3">
          <cell r="A3">
            <v>1</v>
          </cell>
        </row>
      </sheetData>
      <sheetData sheetId="2530"/>
      <sheetData sheetId="2531">
        <row r="1">
          <cell r="A1" t="str">
            <v>ITEM</v>
          </cell>
        </row>
      </sheetData>
      <sheetData sheetId="2532"/>
      <sheetData sheetId="2533"/>
      <sheetData sheetId="2534">
        <row r="3">
          <cell r="A3">
            <v>1</v>
          </cell>
        </row>
      </sheetData>
      <sheetData sheetId="2535"/>
      <sheetData sheetId="2536">
        <row r="1">
          <cell r="A1" t="str">
            <v>LISTADO DE INSUMOS GENERAL</v>
          </cell>
        </row>
      </sheetData>
      <sheetData sheetId="2537"/>
      <sheetData sheetId="2538"/>
      <sheetData sheetId="2539">
        <row r="15">
          <cell r="C15" t="str">
            <v>Cuadrilla de Un Oficial y (2) Obreros.</v>
          </cell>
        </row>
      </sheetData>
      <sheetData sheetId="2540"/>
      <sheetData sheetId="2541">
        <row r="1">
          <cell r="A1" t="str">
            <v>LISTADO DE INSUMOS GENERAL</v>
          </cell>
        </row>
      </sheetData>
      <sheetData sheetId="2542"/>
      <sheetData sheetId="2543"/>
      <sheetData sheetId="2544"/>
      <sheetData sheetId="2545"/>
      <sheetData sheetId="2546"/>
      <sheetData sheetId="2547"/>
      <sheetData sheetId="2548"/>
      <sheetData sheetId="2549"/>
      <sheetData sheetId="2550"/>
      <sheetData sheetId="2551"/>
      <sheetData sheetId="2552">
        <row r="1">
          <cell r="B1" t="str">
            <v>CTO-102-2002</v>
          </cell>
        </row>
      </sheetData>
      <sheetData sheetId="2553"/>
      <sheetData sheetId="2554"/>
      <sheetData sheetId="2555">
        <row r="1">
          <cell r="A1" t="str">
            <v>EQUIPO</v>
          </cell>
        </row>
      </sheetData>
      <sheetData sheetId="2556">
        <row r="1">
          <cell r="A1" t="str">
            <v>ADMINISTRACION</v>
          </cell>
        </row>
      </sheetData>
      <sheetData sheetId="2557">
        <row r="8">
          <cell r="A8">
            <v>3.1</v>
          </cell>
        </row>
      </sheetData>
      <sheetData sheetId="2558">
        <row r="8">
          <cell r="A8">
            <v>2.1</v>
          </cell>
        </row>
      </sheetData>
      <sheetData sheetId="2559">
        <row r="8">
          <cell r="A8">
            <v>3.1</v>
          </cell>
        </row>
      </sheetData>
      <sheetData sheetId="2560">
        <row r="8">
          <cell r="A8">
            <v>2.1</v>
          </cell>
        </row>
      </sheetData>
      <sheetData sheetId="2561">
        <row r="8">
          <cell r="A8">
            <v>3.1</v>
          </cell>
        </row>
      </sheetData>
      <sheetData sheetId="2562"/>
      <sheetData sheetId="2563">
        <row r="3">
          <cell r="A3">
            <v>1</v>
          </cell>
        </row>
      </sheetData>
      <sheetData sheetId="2564"/>
      <sheetData sheetId="2565">
        <row r="3">
          <cell r="A3">
            <v>1</v>
          </cell>
        </row>
      </sheetData>
      <sheetData sheetId="2566"/>
      <sheetData sheetId="2567">
        <row r="3">
          <cell r="A3">
            <v>1</v>
          </cell>
        </row>
      </sheetData>
      <sheetData sheetId="2568"/>
      <sheetData sheetId="2569"/>
      <sheetData sheetId="2570">
        <row r="1">
          <cell r="A1" t="str">
            <v>LISTADO DE INSUMOS GENERAL</v>
          </cell>
        </row>
      </sheetData>
      <sheetData sheetId="2571">
        <row r="8">
          <cell r="A8">
            <v>3.1</v>
          </cell>
        </row>
      </sheetData>
      <sheetData sheetId="2572">
        <row r="1">
          <cell r="A1" t="str">
            <v>LISTADO DE INSUMOS GENERAL</v>
          </cell>
        </row>
      </sheetData>
      <sheetData sheetId="2573"/>
      <sheetData sheetId="2574">
        <row r="1">
          <cell r="A1" t="str">
            <v>LISTADO DE INSUMOS GENERAL</v>
          </cell>
        </row>
      </sheetData>
      <sheetData sheetId="2575"/>
      <sheetData sheetId="2576"/>
      <sheetData sheetId="2577">
        <row r="3">
          <cell r="A3">
            <v>1</v>
          </cell>
        </row>
      </sheetData>
      <sheetData sheetId="2578"/>
      <sheetData sheetId="2579"/>
      <sheetData sheetId="2580"/>
      <sheetData sheetId="2581"/>
      <sheetData sheetId="2582"/>
      <sheetData sheetId="2583"/>
      <sheetData sheetId="2584">
        <row r="1">
          <cell r="A1" t="str">
            <v>LISTADO DE INSUMOS GENERAL</v>
          </cell>
        </row>
      </sheetData>
      <sheetData sheetId="2585"/>
      <sheetData sheetId="2586"/>
      <sheetData sheetId="2587">
        <row r="1">
          <cell r="A1" t="str">
            <v>Name</v>
          </cell>
        </row>
      </sheetData>
      <sheetData sheetId="2588">
        <row r="8">
          <cell r="A8">
            <v>2.1</v>
          </cell>
        </row>
      </sheetData>
      <sheetData sheetId="2589">
        <row r="8">
          <cell r="A8">
            <v>3.1</v>
          </cell>
        </row>
      </sheetData>
      <sheetData sheetId="2590">
        <row r="8">
          <cell r="A8">
            <v>2.1</v>
          </cell>
        </row>
      </sheetData>
      <sheetData sheetId="2591">
        <row r="8">
          <cell r="A8">
            <v>3.1</v>
          </cell>
        </row>
      </sheetData>
      <sheetData sheetId="2592"/>
      <sheetData sheetId="2593"/>
      <sheetData sheetId="2594"/>
      <sheetData sheetId="2595">
        <row r="3">
          <cell r="A3">
            <v>1</v>
          </cell>
        </row>
      </sheetData>
      <sheetData sheetId="2596"/>
      <sheetData sheetId="2597">
        <row r="3">
          <cell r="A3">
            <v>1</v>
          </cell>
        </row>
      </sheetData>
      <sheetData sheetId="2598"/>
      <sheetData sheetId="2599"/>
      <sheetData sheetId="2600">
        <row r="2">
          <cell r="A2" t="str">
            <v>ACTA No</v>
          </cell>
        </row>
      </sheetData>
      <sheetData sheetId="2601">
        <row r="2">
          <cell r="A2" t="str">
            <v>ACTA No</v>
          </cell>
        </row>
      </sheetData>
      <sheetData sheetId="2602">
        <row r="1">
          <cell r="A1" t="str">
            <v>LISTADO DE INSUMOS GENERAL</v>
          </cell>
        </row>
      </sheetData>
      <sheetData sheetId="2603" refreshError="1"/>
      <sheetData sheetId="2604">
        <row r="1">
          <cell r="A1" t="str">
            <v>LISTADO DE INSUMOS GENERAL</v>
          </cell>
        </row>
      </sheetData>
      <sheetData sheetId="2605" refreshError="1"/>
      <sheetData sheetId="2606"/>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ow r="15">
          <cell r="B15">
            <v>1</v>
          </cell>
        </row>
      </sheetData>
      <sheetData sheetId="2795">
        <row r="18">
          <cell r="C18">
            <v>7000</v>
          </cell>
        </row>
      </sheetData>
      <sheetData sheetId="2796"/>
      <sheetData sheetId="2797"/>
      <sheetData sheetId="2798"/>
      <sheetData sheetId="2799"/>
      <sheetData sheetId="2800"/>
      <sheetData sheetId="2801"/>
      <sheetData sheetId="2802">
        <row r="1">
          <cell r="D1" t="str">
            <v xml:space="preserve">Supervendor CODE </v>
          </cell>
        </row>
      </sheetData>
      <sheetData sheetId="2803"/>
      <sheetData sheetId="2804">
        <row r="1">
          <cell r="A1" t="str">
            <v>AMAZONAS</v>
          </cell>
        </row>
      </sheetData>
      <sheetData sheetId="2805">
        <row r="5">
          <cell r="E5" t="str">
            <v>CANTIDAD</v>
          </cell>
        </row>
      </sheetData>
      <sheetData sheetId="2806">
        <row r="5">
          <cell r="E5" t="str">
            <v>CANTIDAD</v>
          </cell>
        </row>
      </sheetData>
      <sheetData sheetId="2807">
        <row r="1">
          <cell r="B1" t="str">
            <v>CTO-102-2002</v>
          </cell>
        </row>
      </sheetData>
      <sheetData sheetId="2808">
        <row r="5">
          <cell r="E5" t="str">
            <v>CANTIDAD</v>
          </cell>
        </row>
      </sheetData>
      <sheetData sheetId="2809">
        <row r="5">
          <cell r="E5" t="str">
            <v>CANTIDAD</v>
          </cell>
        </row>
      </sheetData>
      <sheetData sheetId="2810">
        <row r="5">
          <cell r="E5" t="str">
            <v>CANTIDAD</v>
          </cell>
        </row>
      </sheetData>
      <sheetData sheetId="2811">
        <row r="5">
          <cell r="E5" t="str">
            <v>CANTIDAD</v>
          </cell>
        </row>
      </sheetData>
      <sheetData sheetId="2812">
        <row r="5">
          <cell r="E5" t="str">
            <v>CANTIDAD</v>
          </cell>
        </row>
      </sheetData>
      <sheetData sheetId="2813">
        <row r="5">
          <cell r="E5" t="str">
            <v>CANTIDAD</v>
          </cell>
        </row>
      </sheetData>
      <sheetData sheetId="2814"/>
      <sheetData sheetId="2815" refreshError="1"/>
      <sheetData sheetId="2816"/>
      <sheetData sheetId="2817"/>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sheetData sheetId="2841"/>
      <sheetData sheetId="2842"/>
      <sheetData sheetId="2843"/>
      <sheetData sheetId="2844"/>
      <sheetData sheetId="2845"/>
      <sheetData sheetId="2846"/>
      <sheetData sheetId="2847">
        <row r="16">
          <cell r="A16" t="str">
            <v>ABONO 10-30-10</v>
          </cell>
        </row>
      </sheetData>
      <sheetData sheetId="2848"/>
      <sheetData sheetId="2849"/>
      <sheetData sheetId="2850"/>
      <sheetData sheetId="2851"/>
      <sheetData sheetId="2852"/>
      <sheetData sheetId="2853"/>
      <sheetData sheetId="2854"/>
      <sheetData sheetId="2855"/>
      <sheetData sheetId="2856"/>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sheetData sheetId="2869">
        <row r="2">
          <cell r="A2" t="str">
            <v>ACTA No</v>
          </cell>
        </row>
      </sheetData>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sheetData sheetId="2886">
        <row r="1">
          <cell r="A1" t="str">
            <v>EQUIPO</v>
          </cell>
        </row>
      </sheetData>
      <sheetData sheetId="2887"/>
      <sheetData sheetId="2888"/>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row r="33">
          <cell r="C33">
            <v>0.77967625899280601</v>
          </cell>
        </row>
      </sheetData>
      <sheetData sheetId="2918"/>
      <sheetData sheetId="2919">
        <row r="52">
          <cell r="H52">
            <v>117768</v>
          </cell>
        </row>
      </sheetData>
      <sheetData sheetId="2920"/>
      <sheetData sheetId="2921"/>
      <sheetData sheetId="2922">
        <row r="52">
          <cell r="H52">
            <v>117768</v>
          </cell>
        </row>
      </sheetData>
      <sheetData sheetId="2923"/>
      <sheetData sheetId="2924"/>
      <sheetData sheetId="2925"/>
      <sheetData sheetId="2926"/>
      <sheetData sheetId="2927"/>
      <sheetData sheetId="2928">
        <row r="33">
          <cell r="C33">
            <v>0.77967625899280601</v>
          </cell>
        </row>
      </sheetData>
      <sheetData sheetId="2929"/>
      <sheetData sheetId="2930">
        <row r="1">
          <cell r="A1" t="str">
            <v>1P</v>
          </cell>
        </row>
      </sheetData>
      <sheetData sheetId="2931"/>
      <sheetData sheetId="2932"/>
      <sheetData sheetId="2933"/>
      <sheetData sheetId="2934"/>
      <sheetData sheetId="2935"/>
      <sheetData sheetId="2936">
        <row r="33">
          <cell r="C33">
            <v>0.77967625899280601</v>
          </cell>
        </row>
      </sheetData>
      <sheetData sheetId="2937"/>
      <sheetData sheetId="2938">
        <row r="1">
          <cell r="A1" t="str">
            <v>1P</v>
          </cell>
        </row>
      </sheetData>
      <sheetData sheetId="2939"/>
      <sheetData sheetId="2940"/>
      <sheetData sheetId="2941"/>
      <sheetData sheetId="2942">
        <row r="51">
          <cell r="D51">
            <v>698</v>
          </cell>
        </row>
      </sheetData>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ow r="41">
          <cell r="H41">
            <v>1719.2219460730605</v>
          </cell>
        </row>
      </sheetData>
      <sheetData sheetId="3238">
        <row r="6">
          <cell r="AB6">
            <v>40179</v>
          </cell>
        </row>
      </sheetData>
      <sheetData sheetId="3239">
        <row r="3">
          <cell r="A3">
            <v>1</v>
          </cell>
        </row>
      </sheetData>
      <sheetData sheetId="3240"/>
      <sheetData sheetId="3241">
        <row r="6">
          <cell r="A6" t="str">
            <v>TOPÓGRAFO</v>
          </cell>
        </row>
      </sheetData>
      <sheetData sheetId="3242">
        <row r="2">
          <cell r="A2" t="str">
            <v>ACTA No</v>
          </cell>
        </row>
      </sheetData>
      <sheetData sheetId="3243">
        <row r="2">
          <cell r="A2" t="str">
            <v>ACTA No</v>
          </cell>
        </row>
      </sheetData>
      <sheetData sheetId="3244"/>
      <sheetData sheetId="3245"/>
      <sheetData sheetId="3246">
        <row r="1">
          <cell r="A1" t="str">
            <v>LISTADO DE INSUMOS GENERAL</v>
          </cell>
        </row>
      </sheetData>
      <sheetData sheetId="3247"/>
      <sheetData sheetId="3248"/>
      <sheetData sheetId="3249">
        <row r="5">
          <cell r="E5" t="str">
            <v>CANTIDAD</v>
          </cell>
        </row>
      </sheetData>
      <sheetData sheetId="3250">
        <row r="5">
          <cell r="E5" t="str">
            <v>CANTIDAD</v>
          </cell>
        </row>
      </sheetData>
      <sheetData sheetId="3251">
        <row r="5">
          <cell r="E5" t="str">
            <v>CANTIDAD</v>
          </cell>
        </row>
      </sheetData>
      <sheetData sheetId="3252">
        <row r="5">
          <cell r="E5" t="str">
            <v>CANTIDAD</v>
          </cell>
        </row>
      </sheetData>
      <sheetData sheetId="3253">
        <row r="5">
          <cell r="E5" t="str">
            <v>CANTIDAD</v>
          </cell>
        </row>
      </sheetData>
      <sheetData sheetId="3254">
        <row r="5">
          <cell r="E5" t="str">
            <v>CANTIDAD</v>
          </cell>
        </row>
      </sheetData>
      <sheetData sheetId="3255">
        <row r="5">
          <cell r="E5" t="str">
            <v>CANTIDAD</v>
          </cell>
        </row>
      </sheetData>
      <sheetData sheetId="3256">
        <row r="5">
          <cell r="E5" t="str">
            <v>CANTIDAD</v>
          </cell>
        </row>
      </sheetData>
      <sheetData sheetId="3257">
        <row r="5">
          <cell r="E5" t="str">
            <v>CANTIDAD</v>
          </cell>
        </row>
      </sheetData>
      <sheetData sheetId="3258">
        <row r="5">
          <cell r="E5" t="str">
            <v>CANTIDAD</v>
          </cell>
        </row>
      </sheetData>
      <sheetData sheetId="3259">
        <row r="41">
          <cell r="H41">
            <v>107162</v>
          </cell>
        </row>
      </sheetData>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row r="18">
          <cell r="C18">
            <v>7000</v>
          </cell>
        </row>
      </sheetData>
      <sheetData sheetId="3285"/>
      <sheetData sheetId="3286">
        <row r="18">
          <cell r="C18">
            <v>7000</v>
          </cell>
        </row>
      </sheetData>
      <sheetData sheetId="3287"/>
      <sheetData sheetId="3288">
        <row r="18">
          <cell r="C18">
            <v>7000</v>
          </cell>
        </row>
      </sheetData>
      <sheetData sheetId="3289"/>
      <sheetData sheetId="3290">
        <row r="21">
          <cell r="G21" t="b">
            <v>0</v>
          </cell>
        </row>
      </sheetData>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row r="16">
          <cell r="A16" t="str">
            <v>ABONO 10-30-10</v>
          </cell>
        </row>
      </sheetData>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row r="1">
          <cell r="A1" t="str">
            <v>EQUIPO</v>
          </cell>
        </row>
      </sheetData>
      <sheetData sheetId="3397">
        <row r="1">
          <cell r="A1" t="str">
            <v>ADMINISTRACION</v>
          </cell>
        </row>
      </sheetData>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row r="18">
          <cell r="B18" t="str">
            <v>Director de obra</v>
          </cell>
        </row>
      </sheetData>
      <sheetData sheetId="3430"/>
      <sheetData sheetId="3431"/>
      <sheetData sheetId="3432"/>
      <sheetData sheetId="3433">
        <row r="12">
          <cell r="A12" t="str">
            <v>Agua</v>
          </cell>
        </row>
      </sheetData>
      <sheetData sheetId="3434"/>
      <sheetData sheetId="3435"/>
      <sheetData sheetId="3436"/>
      <sheetData sheetId="3437"/>
      <sheetData sheetId="3438"/>
      <sheetData sheetId="3439"/>
      <sheetData sheetId="3440">
        <row r="1">
          <cell r="A1" t="str">
            <v>ITEM</v>
          </cell>
        </row>
      </sheetData>
      <sheetData sheetId="3441">
        <row r="1">
          <cell r="A1" t="str">
            <v>EQUIPO</v>
          </cell>
        </row>
      </sheetData>
      <sheetData sheetId="3442">
        <row r="1">
          <cell r="A1" t="str">
            <v>ADMINISTRACION</v>
          </cell>
        </row>
      </sheetData>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row r="2">
          <cell r="A2" t="str">
            <v>ACTA No</v>
          </cell>
        </row>
      </sheetData>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row r="16">
          <cell r="A16" t="str">
            <v>ABONO 10-30-10</v>
          </cell>
        </row>
      </sheetData>
      <sheetData sheetId="3490"/>
      <sheetData sheetId="3491"/>
      <sheetData sheetId="3492" refreshError="1"/>
      <sheetData sheetId="3493" refreshError="1"/>
      <sheetData sheetId="3494" refreshError="1"/>
      <sheetData sheetId="3495" refreshError="1"/>
      <sheetData sheetId="3496" refreshError="1"/>
      <sheetData sheetId="3497" refreshError="1"/>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ow r="1">
          <cell r="A1" t="str">
            <v>ITEM</v>
          </cell>
        </row>
      </sheetData>
      <sheetData sheetId="3541">
        <row r="1">
          <cell r="A1" t="str">
            <v>EQUIPO</v>
          </cell>
        </row>
      </sheetData>
      <sheetData sheetId="3542">
        <row r="1">
          <cell r="A1" t="str">
            <v>ADMINISTRACION</v>
          </cell>
        </row>
      </sheetData>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row r="1">
          <cell r="A1" t="str">
            <v>INSTITUTO NACIONAL DE VIAS</v>
          </cell>
        </row>
      </sheetData>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row r="1">
          <cell r="A1" t="str">
            <v>ITEM</v>
          </cell>
        </row>
      </sheetData>
      <sheetData sheetId="3702">
        <row r="1">
          <cell r="A1" t="str">
            <v>EQUIPO</v>
          </cell>
        </row>
      </sheetData>
      <sheetData sheetId="3703">
        <row r="1">
          <cell r="A1" t="str">
            <v>ADMINISTRACION</v>
          </cell>
        </row>
      </sheetData>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ow r="1">
          <cell r="A1" t="str">
            <v>ITEM</v>
          </cell>
        </row>
      </sheetData>
      <sheetData sheetId="3731">
        <row r="1">
          <cell r="A1" t="str">
            <v>ADMINISTRACION</v>
          </cell>
        </row>
      </sheetData>
      <sheetData sheetId="3732"/>
      <sheetData sheetId="3733"/>
      <sheetData sheetId="3734"/>
      <sheetData sheetId="3735"/>
      <sheetData sheetId="3736"/>
      <sheetData sheetId="3737"/>
      <sheetData sheetId="3738"/>
      <sheetData sheetId="3739"/>
      <sheetData sheetId="3740">
        <row r="1">
          <cell r="A1" t="str">
            <v>ITEM</v>
          </cell>
        </row>
      </sheetData>
      <sheetData sheetId="3741">
        <row r="1">
          <cell r="A1" t="str">
            <v>EQUIPO</v>
          </cell>
        </row>
      </sheetData>
      <sheetData sheetId="3742">
        <row r="1">
          <cell r="A1" t="str">
            <v>ADMINISTRACION</v>
          </cell>
        </row>
      </sheetData>
      <sheetData sheetId="3743"/>
      <sheetData sheetId="3744"/>
      <sheetData sheetId="3745"/>
      <sheetData sheetId="3746"/>
      <sheetData sheetId="3747"/>
      <sheetData sheetId="3748"/>
      <sheetData sheetId="3749"/>
      <sheetData sheetId="3750"/>
      <sheetData sheetId="3751"/>
      <sheetData sheetId="3752">
        <row r="52">
          <cell r="B52" t="str">
            <v>ANTICIPO</v>
          </cell>
        </row>
      </sheetData>
      <sheetData sheetId="3753"/>
      <sheetData sheetId="3754"/>
      <sheetData sheetId="3755"/>
      <sheetData sheetId="3756"/>
      <sheetData sheetId="3757"/>
      <sheetData sheetId="3758">
        <row r="8">
          <cell r="A8">
            <v>2.1</v>
          </cell>
        </row>
      </sheetData>
      <sheetData sheetId="3759">
        <row r="8">
          <cell r="A8">
            <v>3.1</v>
          </cell>
        </row>
      </sheetData>
      <sheetData sheetId="3760"/>
      <sheetData sheetId="3761"/>
      <sheetData sheetId="3762"/>
      <sheetData sheetId="3763">
        <row r="1">
          <cell r="A1" t="str">
            <v>ITEM</v>
          </cell>
        </row>
      </sheetData>
      <sheetData sheetId="3764">
        <row r="1">
          <cell r="A1" t="str">
            <v>ITEM</v>
          </cell>
        </row>
      </sheetData>
      <sheetData sheetId="3765">
        <row r="1">
          <cell r="A1" t="str">
            <v>EQUIPO</v>
          </cell>
        </row>
      </sheetData>
      <sheetData sheetId="3766">
        <row r="1">
          <cell r="A1" t="str">
            <v>ADMINISTRACION</v>
          </cell>
        </row>
      </sheetData>
      <sheetData sheetId="3767"/>
      <sheetData sheetId="3768"/>
      <sheetData sheetId="3769"/>
      <sheetData sheetId="3770"/>
      <sheetData sheetId="3771">
        <row r="1">
          <cell r="A1" t="str">
            <v>LISTADO DE INSUMOS GENERAL</v>
          </cell>
        </row>
      </sheetData>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row r="1">
          <cell r="A1" t="str">
            <v>ITEM</v>
          </cell>
        </row>
      </sheetData>
      <sheetData sheetId="3786">
        <row r="1">
          <cell r="A1" t="str">
            <v>EQUIPO</v>
          </cell>
        </row>
      </sheetData>
      <sheetData sheetId="3787">
        <row r="1">
          <cell r="A1" t="str">
            <v>ADMINISTRACION</v>
          </cell>
        </row>
      </sheetData>
      <sheetData sheetId="3788">
        <row r="1">
          <cell r="A1" t="str">
            <v>ITEM</v>
          </cell>
        </row>
      </sheetData>
      <sheetData sheetId="3789">
        <row r="1">
          <cell r="A1" t="str">
            <v>EQUIPO</v>
          </cell>
        </row>
      </sheetData>
      <sheetData sheetId="3790">
        <row r="1">
          <cell r="A1" t="str">
            <v>ADMINISTRACION</v>
          </cell>
        </row>
      </sheetData>
      <sheetData sheetId="3791"/>
      <sheetData sheetId="3792">
        <row r="1">
          <cell r="A1" t="str">
            <v>ITEM</v>
          </cell>
        </row>
      </sheetData>
      <sheetData sheetId="3793">
        <row r="1">
          <cell r="A1" t="str">
            <v>ITEM</v>
          </cell>
        </row>
      </sheetData>
      <sheetData sheetId="3794">
        <row r="1">
          <cell r="A1" t="str">
            <v>ADMINISTRACION</v>
          </cell>
        </row>
      </sheetData>
      <sheetData sheetId="3795">
        <row r="1">
          <cell r="A1" t="str">
            <v>EQUIPO</v>
          </cell>
        </row>
      </sheetData>
      <sheetData sheetId="3796">
        <row r="1">
          <cell r="A1" t="str">
            <v>ADMINISTRACION</v>
          </cell>
        </row>
      </sheetData>
      <sheetData sheetId="3797"/>
      <sheetData sheetId="3798"/>
      <sheetData sheetId="3799"/>
      <sheetData sheetId="3800"/>
      <sheetData sheetId="3801"/>
      <sheetData sheetId="3802">
        <row r="1">
          <cell r="A1" t="str">
            <v>ITEM</v>
          </cell>
        </row>
      </sheetData>
      <sheetData sheetId="3803">
        <row r="1">
          <cell r="A1" t="str">
            <v>ITEM</v>
          </cell>
        </row>
      </sheetData>
      <sheetData sheetId="3804">
        <row r="1">
          <cell r="A1" t="str">
            <v>EQUIPO</v>
          </cell>
        </row>
      </sheetData>
      <sheetData sheetId="3805">
        <row r="1">
          <cell r="A1" t="str">
            <v>ADMINISTRACION</v>
          </cell>
        </row>
      </sheetData>
      <sheetData sheetId="3806"/>
      <sheetData sheetId="3807"/>
      <sheetData sheetId="3808"/>
      <sheetData sheetId="3809"/>
      <sheetData sheetId="3810"/>
      <sheetData sheetId="3811"/>
      <sheetData sheetId="3812"/>
      <sheetData sheetId="3813"/>
      <sheetData sheetId="3814">
        <row r="1">
          <cell r="A1" t="str">
            <v>ITEM</v>
          </cell>
        </row>
      </sheetData>
      <sheetData sheetId="3815">
        <row r="1">
          <cell r="A1" t="str">
            <v>EQUIPO</v>
          </cell>
        </row>
      </sheetData>
      <sheetData sheetId="3816">
        <row r="1">
          <cell r="A1" t="str">
            <v>ADMINISTRACION</v>
          </cell>
        </row>
      </sheetData>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sheetData sheetId="3844"/>
      <sheetData sheetId="3845" refreshError="1"/>
      <sheetData sheetId="3846" refreshError="1"/>
      <sheetData sheetId="3847" refreshError="1"/>
      <sheetData sheetId="3848" refreshError="1"/>
      <sheetData sheetId="3849"/>
      <sheetData sheetId="3850" refreshError="1"/>
      <sheetData sheetId="3851" refreshError="1"/>
      <sheetData sheetId="3852" refreshError="1"/>
      <sheetData sheetId="3853" refreshError="1"/>
      <sheetData sheetId="3854" refreshError="1"/>
      <sheetData sheetId="3855" refreshError="1"/>
      <sheetData sheetId="3856"/>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ow r="1">
          <cell r="A1" t="str">
            <v>EQUIPO</v>
          </cell>
        </row>
      </sheetData>
      <sheetData sheetId="3867"/>
      <sheetData sheetId="3868">
        <row r="1">
          <cell r="A1" t="str">
            <v>EQUIPO</v>
          </cell>
        </row>
      </sheetData>
      <sheetData sheetId="3869">
        <row r="1">
          <cell r="A1" t="str">
            <v>ADMINISTRACION</v>
          </cell>
        </row>
      </sheetData>
      <sheetData sheetId="3870"/>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sheetData sheetId="4036" refreshError="1"/>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sheetData sheetId="4085"/>
      <sheetData sheetId="4086"/>
      <sheetData sheetId="4087"/>
      <sheetData sheetId="4088"/>
      <sheetData sheetId="4089"/>
      <sheetData sheetId="4090"/>
      <sheetData sheetId="4091">
        <row r="21">
          <cell r="G21" t="b">
            <v>0</v>
          </cell>
        </row>
      </sheetData>
      <sheetData sheetId="4092"/>
      <sheetData sheetId="4093">
        <row r="21">
          <cell r="G21" t="b">
            <v>0</v>
          </cell>
        </row>
      </sheetData>
      <sheetData sheetId="4094"/>
      <sheetData sheetId="4095"/>
      <sheetData sheetId="4096"/>
      <sheetData sheetId="4097"/>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sheetData sheetId="4107"/>
      <sheetData sheetId="4108"/>
      <sheetData sheetId="4109"/>
      <sheetData sheetId="4110"/>
      <sheetData sheetId="4111"/>
      <sheetData sheetId="4112"/>
      <sheetData sheetId="4113"/>
      <sheetData sheetId="4114"/>
      <sheetData sheetId="4115">
        <row r="18">
          <cell r="C18">
            <v>7000</v>
          </cell>
        </row>
      </sheetData>
      <sheetData sheetId="4116"/>
      <sheetData sheetId="4117">
        <row r="18">
          <cell r="C18">
            <v>7000</v>
          </cell>
        </row>
      </sheetData>
      <sheetData sheetId="4118"/>
      <sheetData sheetId="4119">
        <row r="18">
          <cell r="C18">
            <v>7000</v>
          </cell>
        </row>
      </sheetData>
      <sheetData sheetId="4120"/>
      <sheetData sheetId="4121"/>
      <sheetData sheetId="4122"/>
      <sheetData sheetId="4123" refreshError="1"/>
      <sheetData sheetId="4124">
        <row r="2">
          <cell r="A2" t="str">
            <v>REPUBLICA DE COLOMBIA 
DEPARTAMENTO DE MAGDALENA
MUNICIPIO DE CHIVOLO</v>
          </cell>
        </row>
      </sheetData>
      <sheetData sheetId="4125"/>
      <sheetData sheetId="4126"/>
      <sheetData sheetId="4127"/>
      <sheetData sheetId="4128"/>
      <sheetData sheetId="4129"/>
      <sheetData sheetId="4130"/>
      <sheetData sheetId="4131"/>
      <sheetData sheetId="4132"/>
      <sheetData sheetId="4133"/>
      <sheetData sheetId="4134">
        <row r="4">
          <cell r="B4">
            <v>39886</v>
          </cell>
        </row>
      </sheetData>
      <sheetData sheetId="4135"/>
      <sheetData sheetId="4136"/>
      <sheetData sheetId="4137"/>
      <sheetData sheetId="4138"/>
      <sheetData sheetId="4139"/>
      <sheetData sheetId="4140"/>
      <sheetData sheetId="4141">
        <row r="4">
          <cell r="B4">
            <v>39886</v>
          </cell>
        </row>
      </sheetData>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ow r="36">
          <cell r="G36">
            <v>310000.00000097335</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ow r="6">
          <cell r="A6" t="str">
            <v>TOPÓGRAFO</v>
          </cell>
        </row>
      </sheetData>
      <sheetData sheetId="4210"/>
      <sheetData sheetId="4211"/>
      <sheetData sheetId="4212"/>
      <sheetData sheetId="4213"/>
      <sheetData sheetId="4214"/>
      <sheetData sheetId="4215"/>
      <sheetData sheetId="4216"/>
      <sheetData sheetId="4217">
        <row r="5">
          <cell r="E5" t="str">
            <v>CANTIDAD</v>
          </cell>
        </row>
      </sheetData>
      <sheetData sheetId="4218">
        <row r="5">
          <cell r="E5" t="str">
            <v>CANTIDAD</v>
          </cell>
        </row>
      </sheetData>
      <sheetData sheetId="4219">
        <row r="5">
          <cell r="E5" t="str">
            <v>CANTIDAD</v>
          </cell>
        </row>
      </sheetData>
      <sheetData sheetId="4220">
        <row r="5">
          <cell r="E5" t="str">
            <v>CANTIDAD</v>
          </cell>
        </row>
      </sheetData>
      <sheetData sheetId="4221">
        <row r="5">
          <cell r="E5" t="str">
            <v>CANTIDAD</v>
          </cell>
        </row>
      </sheetData>
      <sheetData sheetId="4222">
        <row r="5">
          <cell r="E5" t="str">
            <v>CANTIDAD</v>
          </cell>
        </row>
      </sheetData>
      <sheetData sheetId="4223">
        <row r="5">
          <cell r="E5" t="str">
            <v>CANTIDAD</v>
          </cell>
        </row>
      </sheetData>
      <sheetData sheetId="4224"/>
      <sheetData sheetId="4225">
        <row r="5">
          <cell r="E5" t="str">
            <v>CANTIDAD</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ow r="1">
          <cell r="B1" t="str">
            <v>CTO-102-2002</v>
          </cell>
        </row>
      </sheetData>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row r="2">
          <cell r="A2" t="str">
            <v>ACTA No</v>
          </cell>
        </row>
      </sheetData>
      <sheetData sheetId="4732">
        <row r="1">
          <cell r="B1" t="str">
            <v>CTO-102-2002</v>
          </cell>
        </row>
      </sheetData>
      <sheetData sheetId="4733"/>
      <sheetData sheetId="4734"/>
      <sheetData sheetId="4735"/>
      <sheetData sheetId="4736"/>
      <sheetData sheetId="4737"/>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sheetData sheetId="4842"/>
      <sheetData sheetId="4843" refreshError="1"/>
      <sheetData sheetId="4844" refreshError="1"/>
      <sheetData sheetId="4845" refreshError="1"/>
      <sheetData sheetId="4846" refreshError="1"/>
      <sheetData sheetId="4847" refreshError="1"/>
      <sheetData sheetId="4848" refreshError="1"/>
      <sheetData sheetId="4849"/>
      <sheetData sheetId="4850"/>
      <sheetData sheetId="485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sheetData sheetId="4861" refreshError="1"/>
      <sheetData sheetId="4862">
        <row r="1">
          <cell r="A1" t="str">
            <v>Name</v>
          </cell>
        </row>
      </sheetData>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row r="3">
          <cell r="B3">
            <v>200</v>
          </cell>
        </row>
      </sheetData>
      <sheetData sheetId="4888">
        <row r="1">
          <cell r="A1" t="str">
            <v>Name</v>
          </cell>
        </row>
      </sheetData>
      <sheetData sheetId="4889"/>
      <sheetData sheetId="4890">
        <row r="1">
          <cell r="A1" t="str">
            <v>ADMINISTRACION</v>
          </cell>
        </row>
      </sheetData>
      <sheetData sheetId="4891"/>
      <sheetData sheetId="4892"/>
      <sheetData sheetId="4893"/>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sheetData sheetId="4908" refreshError="1"/>
      <sheetData sheetId="4909"/>
      <sheetData sheetId="4910"/>
      <sheetData sheetId="4911">
        <row r="1">
          <cell r="A1" t="str">
            <v>ITEM</v>
          </cell>
        </row>
      </sheetData>
      <sheetData sheetId="4912">
        <row r="1">
          <cell r="A1" t="str">
            <v>EQUIPO</v>
          </cell>
        </row>
      </sheetData>
      <sheetData sheetId="4913">
        <row r="1">
          <cell r="A1" t="str">
            <v>ADMINISTRACION</v>
          </cell>
        </row>
      </sheetData>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sheetData sheetId="4948"/>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refreshError="1"/>
      <sheetData sheetId="4961"/>
      <sheetData sheetId="4962"/>
      <sheetData sheetId="4963"/>
      <sheetData sheetId="4964"/>
      <sheetData sheetId="4965">
        <row r="1">
          <cell r="C1">
            <v>0.2</v>
          </cell>
        </row>
      </sheetData>
      <sheetData sheetId="4966"/>
      <sheetData sheetId="4967">
        <row r="1">
          <cell r="A1" t="str">
            <v>ITEM</v>
          </cell>
        </row>
      </sheetData>
      <sheetData sheetId="4968">
        <row r="1">
          <cell r="A1" t="str">
            <v>ADMINISTRACION</v>
          </cell>
        </row>
      </sheetData>
      <sheetData sheetId="4969"/>
      <sheetData sheetId="4970"/>
      <sheetData sheetId="4971"/>
      <sheetData sheetId="4972"/>
      <sheetData sheetId="4973" refreshError="1"/>
      <sheetData sheetId="4974" refreshError="1"/>
      <sheetData sheetId="4975" refreshError="1"/>
      <sheetData sheetId="4976" refreshError="1"/>
      <sheetData sheetId="4977" refreshError="1"/>
      <sheetData sheetId="4978"/>
      <sheetData sheetId="4979"/>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sheetData sheetId="5005" refreshError="1"/>
      <sheetData sheetId="5006">
        <row r="5">
          <cell r="A5">
            <v>1</v>
          </cell>
        </row>
      </sheetData>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ow r="33">
          <cell r="C33">
            <v>0.77967625899280601</v>
          </cell>
        </row>
      </sheetData>
      <sheetData sheetId="5126"/>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ow r="1">
          <cell r="C1">
            <v>0.2</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sheetData sheetId="5165"/>
      <sheetData sheetId="5166"/>
      <sheetData sheetId="5167"/>
      <sheetData sheetId="5168">
        <row r="33">
          <cell r="C33">
            <v>0.77967625899280601</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row r="1">
          <cell r="A1" t="str">
            <v>INSTITUTO NACIONAL DE VIAS</v>
          </cell>
        </row>
      </sheetData>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row r="18">
          <cell r="B18" t="str">
            <v>Director de obra</v>
          </cell>
        </row>
      </sheetData>
      <sheetData sheetId="5216"/>
      <sheetData sheetId="5217"/>
      <sheetData sheetId="5218"/>
      <sheetData sheetId="5219">
        <row r="12">
          <cell r="A12" t="str">
            <v>Agua</v>
          </cell>
        </row>
      </sheetData>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sheetData sheetId="5456"/>
      <sheetData sheetId="5457" refreshError="1"/>
      <sheetData sheetId="5458" refreshError="1"/>
      <sheetData sheetId="5459" refreshError="1"/>
      <sheetData sheetId="5460" refreshError="1"/>
      <sheetData sheetId="5461" refreshError="1"/>
      <sheetData sheetId="5462" refreshError="1"/>
      <sheetData sheetId="5463"/>
      <sheetData sheetId="5464" refreshError="1"/>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row r="1">
          <cell r="A1" t="str">
            <v>ITEM</v>
          </cell>
        </row>
      </sheetData>
      <sheetData sheetId="5567">
        <row r="1">
          <cell r="A1" t="str">
            <v>EQUIPO</v>
          </cell>
        </row>
      </sheetData>
      <sheetData sheetId="5568">
        <row r="1">
          <cell r="A1" t="str">
            <v>ADMINISTRACION</v>
          </cell>
        </row>
      </sheetData>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row r="1">
          <cell r="A1" t="str">
            <v>ADMINISTRACION</v>
          </cell>
        </row>
      </sheetData>
      <sheetData sheetId="5622">
        <row r="1">
          <cell r="A1" t="str">
            <v>EQUIPO</v>
          </cell>
        </row>
      </sheetData>
      <sheetData sheetId="5623">
        <row r="1">
          <cell r="A1" t="str">
            <v>ITEM</v>
          </cell>
        </row>
      </sheetData>
      <sheetData sheetId="5624"/>
      <sheetData sheetId="5625"/>
      <sheetData sheetId="5626"/>
      <sheetData sheetId="5627"/>
      <sheetData sheetId="5628"/>
      <sheetData sheetId="5629"/>
      <sheetData sheetId="5630"/>
      <sheetData sheetId="5631"/>
      <sheetData sheetId="5632"/>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sheetData sheetId="5709"/>
      <sheetData sheetId="5710"/>
      <sheetData sheetId="5711"/>
      <sheetData sheetId="5712"/>
      <sheetData sheetId="5713">
        <row r="5">
          <cell r="A5" t="str">
            <v>Desperdicio</v>
          </cell>
        </row>
      </sheetData>
      <sheetData sheetId="5714">
        <row r="7">
          <cell r="A7" t="str">
            <v>Herramientas Menores</v>
          </cell>
        </row>
      </sheetData>
      <sheetData sheetId="5715">
        <row r="6">
          <cell r="A6" t="str">
            <v>TOPÓGRAFO</v>
          </cell>
        </row>
      </sheetData>
      <sheetData sheetId="5716">
        <row r="5">
          <cell r="A5" t="str">
            <v>Desperdicio</v>
          </cell>
        </row>
      </sheetData>
      <sheetData sheetId="5717"/>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sheetData sheetId="5829" refreshError="1"/>
      <sheetData sheetId="5830">
        <row r="5">
          <cell r="E5" t="str">
            <v>CANTIDAD</v>
          </cell>
        </row>
      </sheetData>
      <sheetData sheetId="5831">
        <row r="7">
          <cell r="B7">
            <v>0.1</v>
          </cell>
        </row>
      </sheetData>
      <sheetData sheetId="5832">
        <row r="7">
          <cell r="B7">
            <v>0.1</v>
          </cell>
        </row>
      </sheetData>
      <sheetData sheetId="5833"/>
      <sheetData sheetId="5834" refreshError="1"/>
      <sheetData sheetId="5835" refreshError="1"/>
      <sheetData sheetId="5836" refreshError="1"/>
      <sheetData sheetId="5837"/>
      <sheetData sheetId="5838" refreshError="1"/>
      <sheetData sheetId="5839" refreshError="1"/>
      <sheetData sheetId="5840">
        <row r="1">
          <cell r="D1" t="str">
            <v xml:space="preserve">Supervendor CODE </v>
          </cell>
        </row>
      </sheetData>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row r="1">
          <cell r="A1" t="str">
            <v>AMAZONAS</v>
          </cell>
        </row>
      </sheetData>
      <sheetData sheetId="5850"/>
      <sheetData sheetId="5851"/>
      <sheetData sheetId="5852"/>
      <sheetData sheetId="5853">
        <row r="15">
          <cell r="B15">
            <v>1</v>
          </cell>
        </row>
      </sheetData>
      <sheetData sheetId="5854" refreshError="1"/>
      <sheetData sheetId="5855"/>
      <sheetData sheetId="5856" refreshError="1"/>
      <sheetData sheetId="5857"/>
      <sheetData sheetId="5858"/>
      <sheetData sheetId="5859"/>
      <sheetData sheetId="5860" refreshError="1"/>
      <sheetData sheetId="5861">
        <row r="1">
          <cell r="D1" t="str">
            <v xml:space="preserve">Supervendor CODE </v>
          </cell>
        </row>
      </sheetData>
      <sheetData sheetId="5862"/>
      <sheetData sheetId="5863">
        <row r="1">
          <cell r="A1" t="str">
            <v>AMAZONAS</v>
          </cell>
        </row>
      </sheetData>
      <sheetData sheetId="5864"/>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ow r="36">
          <cell r="G36">
            <v>271000.00000162207</v>
          </cell>
        </row>
      </sheetData>
      <sheetData sheetId="5891">
        <row r="33">
          <cell r="G33">
            <v>283000.00002693152</v>
          </cell>
        </row>
      </sheetData>
      <sheetData sheetId="5892">
        <row r="33">
          <cell r="G33">
            <v>290000.00000013626</v>
          </cell>
        </row>
      </sheetData>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refreshError="1"/>
      <sheetData sheetId="5968" refreshError="1"/>
      <sheetData sheetId="5969" refreshError="1"/>
      <sheetData sheetId="5970" refreshError="1"/>
      <sheetData sheetId="5971" refreshError="1"/>
      <sheetData sheetId="5972" refreshError="1"/>
      <sheetData sheetId="5973"/>
      <sheetData sheetId="5974"/>
      <sheetData sheetId="5975"/>
      <sheetData sheetId="5976"/>
      <sheetData sheetId="5977"/>
      <sheetData sheetId="5978"/>
      <sheetData sheetId="5979"/>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sheetData sheetId="5991"/>
      <sheetData sheetId="5992"/>
      <sheetData sheetId="5993"/>
      <sheetData sheetId="5994"/>
      <sheetData sheetId="5995" refreshError="1"/>
      <sheetData sheetId="5996" refreshError="1"/>
      <sheetData sheetId="5997" refreshError="1"/>
      <sheetData sheetId="5998" refreshError="1"/>
      <sheetData sheetId="5999" refreshError="1"/>
      <sheetData sheetId="6000"/>
      <sheetData sheetId="6001"/>
      <sheetData sheetId="6002"/>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sheetData sheetId="6140"/>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sheetData sheetId="6439"/>
      <sheetData sheetId="6440"/>
      <sheetData sheetId="6441"/>
      <sheetData sheetId="6442"/>
      <sheetData sheetId="6443"/>
      <sheetData sheetId="6444"/>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sheetData sheetId="6508">
        <row r="1">
          <cell r="D1" t="str">
            <v xml:space="preserve">Supervendor CODE </v>
          </cell>
        </row>
      </sheetData>
      <sheetData sheetId="6509" refreshError="1"/>
      <sheetData sheetId="6510">
        <row r="1">
          <cell r="A1" t="str">
            <v>AMAZONAS</v>
          </cell>
        </row>
      </sheetData>
      <sheetData sheetId="6511" refreshError="1"/>
      <sheetData sheetId="6512"/>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sheetData sheetId="6552"/>
      <sheetData sheetId="6553">
        <row r="4">
          <cell r="B4">
            <v>39886</v>
          </cell>
        </row>
      </sheetData>
      <sheetData sheetId="6554"/>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sheetData sheetId="6571"/>
      <sheetData sheetId="6572">
        <row r="1">
          <cell r="A1" t="str">
            <v>ITEM</v>
          </cell>
        </row>
      </sheetData>
      <sheetData sheetId="6573"/>
      <sheetData sheetId="6574"/>
      <sheetData sheetId="6575"/>
      <sheetData sheetId="6576"/>
      <sheetData sheetId="6577">
        <row r="16">
          <cell r="A16" t="str">
            <v>ABONO 10-30-10</v>
          </cell>
        </row>
      </sheetData>
      <sheetData sheetId="6578"/>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sheetData sheetId="6614"/>
      <sheetData sheetId="6615">
        <row r="1">
          <cell r="A1" t="str">
            <v>ITEM</v>
          </cell>
        </row>
      </sheetData>
      <sheetData sheetId="6616">
        <row r="1">
          <cell r="A1" t="str">
            <v>EQUIPO</v>
          </cell>
        </row>
      </sheetData>
      <sheetData sheetId="6617">
        <row r="1">
          <cell r="A1" t="str">
            <v>ADMINISTRACION</v>
          </cell>
        </row>
      </sheetData>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row r="1">
          <cell r="B1" t="str">
            <v>CTO-102-2002</v>
          </cell>
        </row>
      </sheetData>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sheetData sheetId="6724"/>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ow r="47">
          <cell r="H47">
            <v>11675</v>
          </cell>
        </row>
      </sheetData>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ow r="47">
          <cell r="H47">
            <v>29691.867138751997</v>
          </cell>
        </row>
      </sheetData>
      <sheetData sheetId="6791">
        <row r="47">
          <cell r="H47">
            <v>10601.359883464</v>
          </cell>
        </row>
      </sheetData>
      <sheetData sheetId="6792" refreshError="1"/>
      <sheetData sheetId="6793" refreshError="1"/>
      <sheetData sheetId="6794">
        <row r="47">
          <cell r="H47">
            <v>63269.394041350002</v>
          </cell>
        </row>
      </sheetData>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ow r="47">
          <cell r="H47">
            <v>55430.1575333</v>
          </cell>
        </row>
      </sheetData>
      <sheetData sheetId="6805">
        <row r="47">
          <cell r="H47">
            <v>25786.003498499998</v>
          </cell>
        </row>
      </sheetData>
      <sheetData sheetId="6806">
        <row r="47">
          <cell r="H47">
            <v>21993.806973733335</v>
          </cell>
        </row>
      </sheetData>
      <sheetData sheetId="6807"/>
      <sheetData sheetId="6808"/>
      <sheetData sheetId="6809">
        <row r="1">
          <cell r="B1" t="str">
            <v>CTO-102-2002</v>
          </cell>
        </row>
      </sheetData>
      <sheetData sheetId="6810"/>
      <sheetData sheetId="6811"/>
      <sheetData sheetId="6812"/>
      <sheetData sheetId="6813">
        <row r="47">
          <cell r="H47">
            <v>21941.348275</v>
          </cell>
        </row>
      </sheetData>
      <sheetData sheetId="6814">
        <row r="47">
          <cell r="H47">
            <v>576269.26239999989</v>
          </cell>
        </row>
      </sheetData>
      <sheetData sheetId="6815">
        <row r="48">
          <cell r="H48">
            <v>640370.66537874995</v>
          </cell>
        </row>
      </sheetData>
      <sheetData sheetId="6816">
        <row r="49">
          <cell r="H49">
            <v>83961.133243064003</v>
          </cell>
        </row>
      </sheetData>
      <sheetData sheetId="6817">
        <row r="47">
          <cell r="H47">
            <v>14670.136122054002</v>
          </cell>
        </row>
      </sheetData>
      <sheetData sheetId="6818">
        <row r="47">
          <cell r="H47">
            <v>9078.6352040999991</v>
          </cell>
        </row>
      </sheetData>
      <sheetData sheetId="6819">
        <row r="1">
          <cell r="B1" t="str">
            <v>CTO-102-2002</v>
          </cell>
        </row>
      </sheetData>
      <sheetData sheetId="6820"/>
      <sheetData sheetId="682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sheetData sheetId="6834"/>
      <sheetData sheetId="6835"/>
      <sheetData sheetId="6836"/>
      <sheetData sheetId="6837">
        <row r="1">
          <cell r="A1" t="str">
            <v>ITEM</v>
          </cell>
        </row>
      </sheetData>
      <sheetData sheetId="6838">
        <row r="1">
          <cell r="A1" t="str">
            <v>EQUIPO</v>
          </cell>
        </row>
      </sheetData>
      <sheetData sheetId="6839">
        <row r="1">
          <cell r="A1" t="str">
            <v>ADMINISTRACION</v>
          </cell>
        </row>
      </sheetData>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sheetData sheetId="6858"/>
      <sheetData sheetId="6859"/>
      <sheetData sheetId="6860"/>
      <sheetData sheetId="6861"/>
      <sheetData sheetId="6862"/>
      <sheetData sheetId="6863"/>
      <sheetData sheetId="6864"/>
      <sheetData sheetId="6865"/>
      <sheetData sheetId="6866">
        <row r="1">
          <cell r="A1" t="str">
            <v>INSTITUTO NACIONAL DE VIAS</v>
          </cell>
        </row>
      </sheetData>
      <sheetData sheetId="6867">
        <row r="7">
          <cell r="A7" t="str">
            <v>NE-CSJM01</v>
          </cell>
        </row>
      </sheetData>
      <sheetData sheetId="6868">
        <row r="1">
          <cell r="B1" t="str">
            <v>CTO-102-2002</v>
          </cell>
        </row>
      </sheetData>
      <sheetData sheetId="6869"/>
      <sheetData sheetId="6870"/>
      <sheetData sheetId="6871"/>
      <sheetData sheetId="6872"/>
      <sheetData sheetId="6873"/>
      <sheetData sheetId="6874"/>
      <sheetData sheetId="6875" refreshError="1"/>
      <sheetData sheetId="6876" refreshError="1"/>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row r="1">
          <cell r="A1" t="str">
            <v>INSTITUTO NACIONAL DE VIAS</v>
          </cell>
        </row>
      </sheetData>
      <sheetData sheetId="6905"/>
      <sheetData sheetId="6906"/>
      <sheetData sheetId="6907"/>
      <sheetData sheetId="6908"/>
      <sheetData sheetId="6909"/>
      <sheetData sheetId="6910"/>
      <sheetData sheetId="6911"/>
      <sheetData sheetId="6912"/>
      <sheetData sheetId="6913"/>
      <sheetData sheetId="6914"/>
      <sheetData sheetId="6915"/>
      <sheetData sheetId="6916">
        <row r="1">
          <cell r="C1">
            <v>0.2</v>
          </cell>
        </row>
      </sheetData>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sheetData sheetId="7056"/>
      <sheetData sheetId="7057" refreshError="1"/>
      <sheetData sheetId="7058" refreshError="1"/>
      <sheetData sheetId="7059" refreshError="1"/>
      <sheetData sheetId="7060" refreshError="1"/>
      <sheetData sheetId="7061" refreshError="1"/>
      <sheetData sheetId="7062"/>
      <sheetData sheetId="7063"/>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ow r="1">
          <cell r="B1" t="str">
            <v>CTO-102-2002</v>
          </cell>
        </row>
      </sheetData>
      <sheetData sheetId="7292"/>
      <sheetData sheetId="7293">
        <row r="6">
          <cell r="A6" t="str">
            <v>CONTRATISTA:</v>
          </cell>
        </row>
      </sheetData>
      <sheetData sheetId="7294" refreshError="1"/>
      <sheetData sheetId="7295" refreshError="1"/>
      <sheetData sheetId="7296" refreshError="1"/>
      <sheetData sheetId="7297"/>
      <sheetData sheetId="7298"/>
      <sheetData sheetId="7299"/>
      <sheetData sheetId="7300"/>
      <sheetData sheetId="7301"/>
      <sheetData sheetId="7302"/>
      <sheetData sheetId="7303"/>
      <sheetData sheetId="7304"/>
      <sheetData sheetId="7305" refreshError="1"/>
      <sheetData sheetId="7306" refreshError="1"/>
      <sheetData sheetId="7307"/>
      <sheetData sheetId="7308"/>
      <sheetData sheetId="7309"/>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row r="52">
          <cell r="B52" t="str">
            <v>ANTICIPO</v>
          </cell>
        </row>
      </sheetData>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row r="19">
          <cell r="A19" t="str">
            <v>AGREGADO FINO (ARENA)</v>
          </cell>
        </row>
      </sheetData>
      <sheetData sheetId="7384"/>
      <sheetData sheetId="7385"/>
      <sheetData sheetId="7386"/>
      <sheetData sheetId="7387"/>
      <sheetData sheetId="7388"/>
      <sheetData sheetId="7389"/>
      <sheetData sheetId="7390" refreshError="1"/>
      <sheetData sheetId="7391"/>
      <sheetData sheetId="7392" refreshError="1"/>
      <sheetData sheetId="7393" refreshError="1"/>
      <sheetData sheetId="7394" refreshError="1"/>
      <sheetData sheetId="7395">
        <row r="41">
          <cell r="H41">
            <v>108130</v>
          </cell>
        </row>
      </sheetData>
      <sheetData sheetId="7396" refreshError="1"/>
      <sheetData sheetId="7397">
        <row r="39">
          <cell r="H39">
            <v>61373</v>
          </cell>
        </row>
      </sheetData>
      <sheetData sheetId="7398">
        <row r="39">
          <cell r="H39">
            <v>345846</v>
          </cell>
        </row>
      </sheetData>
      <sheetData sheetId="7399">
        <row r="44">
          <cell r="H44">
            <v>71546</v>
          </cell>
        </row>
      </sheetData>
      <sheetData sheetId="7400">
        <row r="43">
          <cell r="H43">
            <v>373562</v>
          </cell>
        </row>
      </sheetData>
      <sheetData sheetId="7401" refreshError="1"/>
      <sheetData sheetId="7402" refreshError="1"/>
      <sheetData sheetId="7403">
        <row r="41">
          <cell r="H41">
            <v>4080</v>
          </cell>
        </row>
      </sheetData>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ow r="4">
          <cell r="E4" t="str">
            <v>GUPCO</v>
          </cell>
        </row>
      </sheetData>
      <sheetData sheetId="7643"/>
      <sheetData sheetId="7644"/>
      <sheetData sheetId="7645"/>
      <sheetData sheetId="7646" refreshError="1"/>
      <sheetData sheetId="7647" refreshError="1"/>
      <sheetData sheetId="7648" refreshError="1"/>
      <sheetData sheetId="7649" refreshError="1"/>
      <sheetData sheetId="7650" refreshError="1"/>
      <sheetData sheetId="7651" refreshError="1"/>
      <sheetData sheetId="7652"/>
      <sheetData sheetId="7653"/>
      <sheetData sheetId="7654" refreshError="1"/>
      <sheetData sheetId="7655"/>
      <sheetData sheetId="7656"/>
      <sheetData sheetId="7657"/>
      <sheetData sheetId="7658"/>
      <sheetData sheetId="7659"/>
      <sheetData sheetId="7660"/>
      <sheetData sheetId="7661"/>
      <sheetData sheetId="7662"/>
      <sheetData sheetId="7663"/>
      <sheetData sheetId="7664" refreshError="1"/>
      <sheetData sheetId="7665" refreshError="1"/>
      <sheetData sheetId="7666" refreshError="1"/>
      <sheetData sheetId="7667">
        <row r="2">
          <cell r="A2" t="str">
            <v>(ºF)</v>
          </cell>
        </row>
      </sheetData>
      <sheetData sheetId="7668"/>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sheetData sheetId="7680"/>
      <sheetData sheetId="7681" refreshError="1"/>
      <sheetData sheetId="7682" refreshError="1"/>
      <sheetData sheetId="7683"/>
      <sheetData sheetId="7684" refreshError="1"/>
      <sheetData sheetId="7685" refreshError="1"/>
      <sheetData sheetId="7686"/>
      <sheetData sheetId="7687" refreshError="1"/>
      <sheetData sheetId="7688"/>
      <sheetData sheetId="7689"/>
      <sheetData sheetId="7690"/>
      <sheetData sheetId="7691"/>
      <sheetData sheetId="7692"/>
      <sheetData sheetId="7693"/>
      <sheetData sheetId="7694" refreshError="1"/>
      <sheetData sheetId="7695"/>
      <sheetData sheetId="7696" refreshError="1"/>
      <sheetData sheetId="7697"/>
      <sheetData sheetId="7698" refreshError="1"/>
      <sheetData sheetId="7699" refreshError="1"/>
      <sheetData sheetId="7700" refreshError="1"/>
      <sheetData sheetId="7701"/>
      <sheetData sheetId="7702"/>
      <sheetData sheetId="7703"/>
      <sheetData sheetId="7704"/>
      <sheetData sheetId="7705"/>
      <sheetData sheetId="7706"/>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sheetData sheetId="7759"/>
      <sheetData sheetId="7760"/>
      <sheetData sheetId="7761"/>
      <sheetData sheetId="7762"/>
      <sheetData sheetId="7763"/>
      <sheetData sheetId="7764"/>
      <sheetData sheetId="7765"/>
      <sheetData sheetId="7766"/>
      <sheetData sheetId="7767"/>
      <sheetData sheetId="7768" refreshError="1"/>
      <sheetData sheetId="7769" refreshError="1"/>
      <sheetData sheetId="7770" refreshError="1"/>
      <sheetData sheetId="7771" refreshError="1"/>
      <sheetData sheetId="7772" refreshError="1"/>
      <sheetData sheetId="7773" refreshError="1"/>
      <sheetData sheetId="7774" refreshError="1"/>
      <sheetData sheetId="7775"/>
      <sheetData sheetId="7776"/>
      <sheetData sheetId="7777"/>
      <sheetData sheetId="7778"/>
      <sheetData sheetId="7779"/>
      <sheetData sheetId="7780"/>
      <sheetData sheetId="7781"/>
      <sheetData sheetId="7782"/>
      <sheetData sheetId="7783"/>
      <sheetData sheetId="7784"/>
      <sheetData sheetId="7785"/>
      <sheetData sheetId="7786" refreshError="1"/>
      <sheetData sheetId="7787" refreshError="1"/>
      <sheetData sheetId="7788" refreshError="1"/>
      <sheetData sheetId="7789" refreshError="1"/>
      <sheetData sheetId="7790" refreshError="1"/>
      <sheetData sheetId="7791"/>
      <sheetData sheetId="7792"/>
      <sheetData sheetId="7793" refreshError="1"/>
      <sheetData sheetId="7794"/>
      <sheetData sheetId="7795">
        <row r="4">
          <cell r="B4">
            <v>39886</v>
          </cell>
        </row>
      </sheetData>
      <sheetData sheetId="7796"/>
      <sheetData sheetId="7797"/>
      <sheetData sheetId="7798"/>
      <sheetData sheetId="7799"/>
      <sheetData sheetId="7800"/>
      <sheetData sheetId="7801"/>
      <sheetData sheetId="7802">
        <row r="4">
          <cell r="B4">
            <v>39886</v>
          </cell>
        </row>
      </sheetData>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refreshError="1"/>
      <sheetData sheetId="7829" refreshError="1"/>
      <sheetData sheetId="7830"/>
      <sheetData sheetId="7831">
        <row r="5">
          <cell r="B5" t="str">
            <v>MANO DE OBRA MENOR A 10SMLV (sin AIU)</v>
          </cell>
        </row>
      </sheetData>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refreshError="1"/>
      <sheetData sheetId="7852"/>
      <sheetData sheetId="7853"/>
      <sheetData sheetId="7854"/>
      <sheetData sheetId="7855" refreshError="1"/>
      <sheetData sheetId="7856"/>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sheetData sheetId="7930"/>
      <sheetData sheetId="7931"/>
      <sheetData sheetId="7932"/>
      <sheetData sheetId="7933">
        <row r="4">
          <cell r="E4" t="str">
            <v>GUPCO</v>
          </cell>
        </row>
      </sheetData>
      <sheetData sheetId="7934"/>
      <sheetData sheetId="7935"/>
      <sheetData sheetId="7936"/>
      <sheetData sheetId="7937"/>
      <sheetData sheetId="7938"/>
      <sheetData sheetId="7939" refreshError="1"/>
      <sheetData sheetId="7940"/>
      <sheetData sheetId="7941" refreshError="1"/>
      <sheetData sheetId="7942"/>
      <sheetData sheetId="7943" refreshError="1"/>
      <sheetData sheetId="7944" refreshError="1"/>
      <sheetData sheetId="7945" refreshError="1"/>
      <sheetData sheetId="7946" refreshError="1"/>
      <sheetData sheetId="7947"/>
      <sheetData sheetId="7948"/>
      <sheetData sheetId="7949"/>
      <sheetData sheetId="7950"/>
      <sheetData sheetId="7951"/>
      <sheetData sheetId="7952" refreshError="1"/>
      <sheetData sheetId="7953" refreshError="1"/>
      <sheetData sheetId="7954" refreshError="1"/>
      <sheetData sheetId="7955" refreshError="1"/>
      <sheetData sheetId="7956" refreshError="1"/>
      <sheetData sheetId="7957" refreshError="1"/>
      <sheetData sheetId="7958" refreshError="1"/>
      <sheetData sheetId="7959"/>
      <sheetData sheetId="7960"/>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refreshError="1"/>
      <sheetData sheetId="8084"/>
      <sheetData sheetId="8085" refreshError="1"/>
      <sheetData sheetId="8086"/>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sheetData sheetId="8102"/>
      <sheetData sheetId="8103"/>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refreshError="1"/>
      <sheetData sheetId="8142"/>
      <sheetData sheetId="8143"/>
      <sheetData sheetId="8144"/>
      <sheetData sheetId="8145"/>
      <sheetData sheetId="8146"/>
      <sheetData sheetId="8147"/>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sheetData sheetId="8219"/>
      <sheetData sheetId="8220">
        <row r="6">
          <cell r="AB6">
            <v>40179</v>
          </cell>
        </row>
      </sheetData>
      <sheetData sheetId="8221"/>
      <sheetData sheetId="8222"/>
      <sheetData sheetId="8223"/>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sheetData sheetId="8441"/>
      <sheetData sheetId="8442"/>
      <sheetData sheetId="8443" refreshError="1"/>
      <sheetData sheetId="8444" refreshError="1"/>
      <sheetData sheetId="8445" refreshError="1"/>
      <sheetData sheetId="8446" refreshError="1"/>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row r="4">
          <cell r="E4" t="str">
            <v>GUPCO</v>
          </cell>
        </row>
      </sheetData>
      <sheetData sheetId="8469"/>
      <sheetData sheetId="8470">
        <row r="1">
          <cell r="A1" t="str">
            <v>ITEM</v>
          </cell>
        </row>
      </sheetData>
      <sheetData sheetId="8471">
        <row r="1">
          <cell r="A1" t="str">
            <v>EQUIPO</v>
          </cell>
        </row>
      </sheetData>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row r="2">
          <cell r="A2" t="str">
            <v>(ºF)</v>
          </cell>
        </row>
      </sheetData>
      <sheetData sheetId="8495"/>
      <sheetData sheetId="8496"/>
      <sheetData sheetId="8497"/>
      <sheetData sheetId="8498"/>
      <sheetData sheetId="8499"/>
      <sheetData sheetId="8500"/>
      <sheetData sheetId="850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ow r="3">
          <cell r="B3">
            <v>1</v>
          </cell>
        </row>
      </sheetData>
      <sheetData sheetId="8868"/>
      <sheetData sheetId="8869">
        <row r="437">
          <cell r="A437" t="str">
            <v>GEOCOMPUESTOS</v>
          </cell>
        </row>
      </sheetData>
      <sheetData sheetId="8870">
        <row r="30">
          <cell r="A30" t="str">
            <v>PRELIMINARES DE OBRA</v>
          </cell>
        </row>
      </sheetData>
      <sheetData sheetId="8871"/>
      <sheetData sheetId="8872"/>
      <sheetData sheetId="8873"/>
      <sheetData sheetId="8874">
        <row r="5">
          <cell r="C5" t="str">
            <v>OBRAS DE PROTECCIÓN Y ADECUACIÓN DE ORILLA DEL PARQUE  RONDA, EN EL RÍO MAGDALENA, ENTRE EL PUENTE VEHICULAR Y EL PUENTE FÉRREO, MUNICIPIO DE GIRARDOT CUNDINAMARCA</v>
          </cell>
        </row>
      </sheetData>
      <sheetData sheetId="8875"/>
      <sheetData sheetId="8876"/>
      <sheetData sheetId="8877"/>
      <sheetData sheetId="8878"/>
      <sheetData sheetId="8879">
        <row r="34">
          <cell r="E34" t="str">
            <v>M3</v>
          </cell>
        </row>
      </sheetData>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refreshError="1"/>
      <sheetData sheetId="9080"/>
      <sheetData sheetId="9081" refreshError="1"/>
      <sheetData sheetId="9082">
        <row r="13">
          <cell r="A13">
            <v>1</v>
          </cell>
        </row>
      </sheetData>
      <sheetData sheetId="9083"/>
      <sheetData sheetId="9084"/>
      <sheetData sheetId="9085"/>
      <sheetData sheetId="9086" refreshError="1"/>
      <sheetData sheetId="9087" refreshError="1"/>
      <sheetData sheetId="9088">
        <row r="16">
          <cell r="C16" t="str">
            <v>X</v>
          </cell>
        </row>
      </sheetData>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sheetData sheetId="9119"/>
      <sheetData sheetId="9120">
        <row r="1">
          <cell r="W1" t="str">
            <v>TR0001</v>
          </cell>
        </row>
      </sheetData>
      <sheetData sheetId="9121"/>
      <sheetData sheetId="9122"/>
      <sheetData sheetId="9123"/>
      <sheetData sheetId="9124"/>
      <sheetData sheetId="9125"/>
      <sheetData sheetId="9126"/>
      <sheetData sheetId="9127">
        <row r="2">
          <cell r="C2">
            <v>2</v>
          </cell>
        </row>
      </sheetData>
      <sheetData sheetId="9128"/>
      <sheetData sheetId="9129">
        <row r="5">
          <cell r="G5">
            <v>1</v>
          </cell>
        </row>
      </sheetData>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refreshError="1"/>
      <sheetData sheetId="9145" refreshError="1"/>
      <sheetData sheetId="9146" refreshError="1"/>
      <sheetData sheetId="9147" refreshError="1"/>
      <sheetData sheetId="9148"/>
      <sheetData sheetId="9149"/>
      <sheetData sheetId="9150"/>
      <sheetData sheetId="9151"/>
      <sheetData sheetId="9152"/>
      <sheetData sheetId="9153"/>
      <sheetData sheetId="9154">
        <row r="9">
          <cell r="E9">
            <v>19.379681052981429</v>
          </cell>
        </row>
      </sheetData>
      <sheetData sheetId="9155">
        <row r="9">
          <cell r="E9">
            <v>19.372852455375334</v>
          </cell>
        </row>
      </sheetData>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row r="12">
          <cell r="D12">
            <v>1.1105322714947583</v>
          </cell>
        </row>
      </sheetData>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refreshError="1"/>
      <sheetData sheetId="9360" refreshError="1"/>
      <sheetData sheetId="9361" refreshError="1"/>
      <sheetData sheetId="9362" refreshError="1"/>
      <sheetData sheetId="9363" refreshError="1"/>
      <sheetData sheetId="9364"/>
      <sheetData sheetId="9365" refreshError="1"/>
      <sheetData sheetId="9366"/>
      <sheetData sheetId="9367"/>
      <sheetData sheetId="9368"/>
      <sheetData sheetId="9369"/>
      <sheetData sheetId="9370"/>
      <sheetData sheetId="9371"/>
      <sheetData sheetId="9372" refreshError="1"/>
      <sheetData sheetId="9373" refreshError="1"/>
      <sheetData sheetId="9374" refreshError="1"/>
      <sheetData sheetId="9375"/>
      <sheetData sheetId="9376" refreshError="1"/>
      <sheetData sheetId="9377"/>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sheetData sheetId="9403" refreshError="1"/>
      <sheetData sheetId="9404" refreshError="1"/>
      <sheetData sheetId="9405" refreshError="1"/>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sheetData sheetId="9436"/>
      <sheetData sheetId="9437"/>
      <sheetData sheetId="9438"/>
      <sheetData sheetId="9439"/>
      <sheetData sheetId="9440"/>
      <sheetData sheetId="9441" refreshError="1"/>
      <sheetData sheetId="9442" refreshError="1"/>
      <sheetData sheetId="9443" refreshError="1"/>
      <sheetData sheetId="9444"/>
      <sheetData sheetId="9445" refreshError="1"/>
      <sheetData sheetId="9446"/>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sheetData sheetId="9471" refreshError="1"/>
      <sheetData sheetId="9472" refreshError="1"/>
      <sheetData sheetId="9473" refreshError="1"/>
      <sheetData sheetId="9474"/>
      <sheetData sheetId="9475"/>
      <sheetData sheetId="9476"/>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sheetData sheetId="9555"/>
      <sheetData sheetId="9556">
        <row r="14">
          <cell r="D14">
            <v>38504</v>
          </cell>
        </row>
      </sheetData>
      <sheetData sheetId="9557"/>
      <sheetData sheetId="9558"/>
      <sheetData sheetId="9559">
        <row r="14">
          <cell r="D14">
            <v>38504</v>
          </cell>
        </row>
      </sheetData>
      <sheetData sheetId="9560"/>
      <sheetData sheetId="9561"/>
      <sheetData sheetId="9562"/>
      <sheetData sheetId="9563">
        <row r="14">
          <cell r="D14">
            <v>38504</v>
          </cell>
        </row>
      </sheetData>
      <sheetData sheetId="9564"/>
      <sheetData sheetId="9565"/>
      <sheetData sheetId="9566"/>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sheetData sheetId="9611"/>
      <sheetData sheetId="9612"/>
      <sheetData sheetId="9613"/>
      <sheetData sheetId="9614"/>
      <sheetData sheetId="9615"/>
      <sheetData sheetId="9616"/>
      <sheetData sheetId="9617"/>
      <sheetData sheetId="9618" refreshError="1"/>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refreshError="1"/>
      <sheetData sheetId="9666"/>
      <sheetData sheetId="9667"/>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sheetData sheetId="9677" refreshError="1"/>
      <sheetData sheetId="9678"/>
      <sheetData sheetId="9679"/>
      <sheetData sheetId="9680"/>
      <sheetData sheetId="9681"/>
      <sheetData sheetId="9682"/>
      <sheetData sheetId="9683"/>
      <sheetData sheetId="9684"/>
      <sheetData sheetId="9685"/>
      <sheetData sheetId="9686"/>
      <sheetData sheetId="9687"/>
      <sheetData sheetId="9688" refreshError="1"/>
      <sheetData sheetId="9689"/>
      <sheetData sheetId="9690"/>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refreshError="1"/>
      <sheetData sheetId="9795" refreshError="1"/>
      <sheetData sheetId="9796" refreshError="1"/>
      <sheetData sheetId="9797" refreshError="1"/>
      <sheetData sheetId="9798"/>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sheetData sheetId="9843"/>
      <sheetData sheetId="9844"/>
      <sheetData sheetId="9845"/>
      <sheetData sheetId="9846"/>
      <sheetData sheetId="9847"/>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sheetData sheetId="9858" refreshError="1"/>
      <sheetData sheetId="9859"/>
      <sheetData sheetId="9860" refreshError="1"/>
      <sheetData sheetId="9861" refreshError="1"/>
      <sheetData sheetId="9862" refreshError="1"/>
      <sheetData sheetId="9863">
        <row r="13">
          <cell r="E13" t="str">
            <v>EL DESCANSO Y OTROS</v>
          </cell>
        </row>
      </sheetData>
      <sheetData sheetId="9864"/>
      <sheetData sheetId="9865">
        <row r="47">
          <cell r="H47">
            <v>13407.454219619998</v>
          </cell>
        </row>
      </sheetData>
      <sheetData sheetId="9866">
        <row r="47">
          <cell r="H47">
            <v>13178.048204541665</v>
          </cell>
        </row>
      </sheetData>
      <sheetData sheetId="9867">
        <row r="47">
          <cell r="H47">
            <v>17098.051632633331</v>
          </cell>
        </row>
      </sheetData>
      <sheetData sheetId="9868">
        <row r="47">
          <cell r="H47">
            <v>13407.454219619998</v>
          </cell>
        </row>
      </sheetData>
      <sheetData sheetId="9869">
        <row r="47">
          <cell r="H47">
            <v>13178.048204541665</v>
          </cell>
        </row>
      </sheetData>
      <sheetData sheetId="9870">
        <row r="47">
          <cell r="H47">
            <v>17098.051632633331</v>
          </cell>
        </row>
      </sheetData>
      <sheetData sheetId="9871">
        <row r="47">
          <cell r="H47">
            <v>13407.454219619998</v>
          </cell>
        </row>
      </sheetData>
      <sheetData sheetId="9872">
        <row r="47">
          <cell r="H47">
            <v>13178.048204541665</v>
          </cell>
        </row>
      </sheetData>
      <sheetData sheetId="9873">
        <row r="47">
          <cell r="H47">
            <v>19729.199486104168</v>
          </cell>
        </row>
      </sheetData>
      <sheetData sheetId="9874">
        <row r="47">
          <cell r="H47">
            <v>38405.002915416662</v>
          </cell>
        </row>
      </sheetData>
      <sheetData sheetId="9875">
        <row r="47">
          <cell r="H47">
            <v>41159.979021230996</v>
          </cell>
        </row>
      </sheetData>
      <sheetData sheetId="9876">
        <row r="47">
          <cell r="H47">
            <v>16020</v>
          </cell>
        </row>
      </sheetData>
      <sheetData sheetId="9877">
        <row r="47">
          <cell r="H47">
            <v>11675</v>
          </cell>
        </row>
      </sheetData>
      <sheetData sheetId="9878">
        <row r="47">
          <cell r="H47">
            <v>382683.1643235588</v>
          </cell>
        </row>
      </sheetData>
      <sheetData sheetId="9879">
        <row r="47">
          <cell r="H47">
            <v>27108.482479999999</v>
          </cell>
        </row>
      </sheetData>
      <sheetData sheetId="9880">
        <row r="47">
          <cell r="H47">
            <v>18945.0351992</v>
          </cell>
        </row>
      </sheetData>
      <sheetData sheetId="9881">
        <row r="47">
          <cell r="H47">
            <v>88016.225274879995</v>
          </cell>
        </row>
      </sheetData>
      <sheetData sheetId="9882">
        <row r="47">
          <cell r="H47">
            <v>11296.680928966078</v>
          </cell>
        </row>
      </sheetData>
      <sheetData sheetId="9883">
        <row r="47">
          <cell r="H47">
            <v>19660.483631249997</v>
          </cell>
        </row>
      </sheetData>
      <sheetData sheetId="9884">
        <row r="47">
          <cell r="H47">
            <v>19660.483631249997</v>
          </cell>
        </row>
      </sheetData>
      <sheetData sheetId="9885">
        <row r="47">
          <cell r="H47">
            <v>19660.483631249997</v>
          </cell>
        </row>
      </sheetData>
      <sheetData sheetId="9886">
        <row r="47">
          <cell r="H47">
            <v>39947.116768272004</v>
          </cell>
        </row>
      </sheetData>
      <sheetData sheetId="9887">
        <row r="47">
          <cell r="H47">
            <v>37450.421970255004</v>
          </cell>
        </row>
      </sheetData>
      <sheetData sheetId="9888">
        <row r="47">
          <cell r="H47">
            <v>5631.4338221939006</v>
          </cell>
        </row>
      </sheetData>
      <sheetData sheetId="9889">
        <row r="47">
          <cell r="H47">
            <v>29691.867138751997</v>
          </cell>
        </row>
      </sheetData>
      <sheetData sheetId="9890">
        <row r="47">
          <cell r="H47">
            <v>10601.359883464</v>
          </cell>
        </row>
      </sheetData>
      <sheetData sheetId="9891">
        <row r="47">
          <cell r="H47">
            <v>16440.07876665</v>
          </cell>
        </row>
      </sheetData>
      <sheetData sheetId="9892">
        <row r="47">
          <cell r="H47">
            <v>7502.6541280530009</v>
          </cell>
        </row>
      </sheetData>
      <sheetData sheetId="9893">
        <row r="47">
          <cell r="H47">
            <v>63269.394041350002</v>
          </cell>
        </row>
      </sheetData>
      <sheetData sheetId="9894">
        <row r="47">
          <cell r="H47">
            <v>38708.912732384997</v>
          </cell>
        </row>
      </sheetData>
      <sheetData sheetId="9895">
        <row r="47">
          <cell r="H47">
            <v>30140.654422727453</v>
          </cell>
        </row>
      </sheetData>
      <sheetData sheetId="9896">
        <row r="47">
          <cell r="H47">
            <v>39628.094655192057</v>
          </cell>
        </row>
      </sheetData>
      <sheetData sheetId="9897">
        <row r="47">
          <cell r="H47">
            <v>38729.542446049003</v>
          </cell>
        </row>
      </sheetData>
      <sheetData sheetId="9898">
        <row r="47">
          <cell r="H47">
            <v>7116.936965586</v>
          </cell>
        </row>
      </sheetData>
      <sheetData sheetId="9899">
        <row r="47">
          <cell r="H47">
            <v>9391.2743470000005</v>
          </cell>
        </row>
      </sheetData>
      <sheetData sheetId="9900">
        <row r="47">
          <cell r="H47">
            <v>8500.0189065630984</v>
          </cell>
        </row>
      </sheetData>
      <sheetData sheetId="9901">
        <row r="47">
          <cell r="H47">
            <v>32499.094423904498</v>
          </cell>
        </row>
      </sheetData>
      <sheetData sheetId="9902">
        <row r="47">
          <cell r="H47">
            <v>51817.028777055006</v>
          </cell>
        </row>
      </sheetData>
      <sheetData sheetId="9903">
        <row r="47">
          <cell r="H47">
            <v>55430.1575333</v>
          </cell>
        </row>
      </sheetData>
      <sheetData sheetId="9904">
        <row r="47">
          <cell r="H47">
            <v>25786.003498499998</v>
          </cell>
        </row>
      </sheetData>
      <sheetData sheetId="9905">
        <row r="47">
          <cell r="H47">
            <v>21993.806973733335</v>
          </cell>
        </row>
      </sheetData>
      <sheetData sheetId="9906">
        <row r="47">
          <cell r="H47">
            <v>21941.348275</v>
          </cell>
        </row>
      </sheetData>
      <sheetData sheetId="9907">
        <row r="47">
          <cell r="H47">
            <v>576269.26239999989</v>
          </cell>
        </row>
      </sheetData>
      <sheetData sheetId="9908">
        <row r="48">
          <cell r="H48">
            <v>640370.66537874995</v>
          </cell>
        </row>
      </sheetData>
      <sheetData sheetId="9909">
        <row r="47">
          <cell r="H47">
            <v>21941.348275</v>
          </cell>
        </row>
      </sheetData>
      <sheetData sheetId="9910">
        <row r="47">
          <cell r="H47">
            <v>576269.26239999989</v>
          </cell>
        </row>
      </sheetData>
      <sheetData sheetId="9911">
        <row r="47">
          <cell r="H47">
            <v>9078.6352040999991</v>
          </cell>
        </row>
      </sheetData>
      <sheetData sheetId="9912">
        <row r="47">
          <cell r="H47">
            <v>21941.348275</v>
          </cell>
        </row>
      </sheetData>
      <sheetData sheetId="9913">
        <row r="47">
          <cell r="H47">
            <v>576269.26239999989</v>
          </cell>
        </row>
      </sheetData>
      <sheetData sheetId="9914">
        <row r="47">
          <cell r="H47">
            <v>9078.6352040999991</v>
          </cell>
        </row>
      </sheetData>
      <sheetData sheetId="9915">
        <row r="49">
          <cell r="H49">
            <v>83961.133243064003</v>
          </cell>
        </row>
      </sheetData>
      <sheetData sheetId="9916">
        <row r="47">
          <cell r="H47">
            <v>14670.136122054002</v>
          </cell>
        </row>
      </sheetData>
      <sheetData sheetId="9917">
        <row r="47">
          <cell r="H47">
            <v>9078.6352040999991</v>
          </cell>
        </row>
      </sheetData>
      <sheetData sheetId="9918">
        <row r="51">
          <cell r="H51">
            <v>117309.4992738</v>
          </cell>
        </row>
      </sheetData>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sheetData sheetId="10167" refreshError="1"/>
      <sheetData sheetId="10168" refreshError="1"/>
      <sheetData sheetId="10169" refreshError="1"/>
      <sheetData sheetId="10170" refreshError="1"/>
      <sheetData sheetId="1017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sheetData sheetId="10504" refreshError="1"/>
      <sheetData sheetId="10505" refreshError="1"/>
      <sheetData sheetId="10506" refreshError="1"/>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sheetData sheetId="10614"/>
      <sheetData sheetId="10615"/>
      <sheetData sheetId="10616"/>
      <sheetData sheetId="10617"/>
      <sheetData sheetId="10618" refreshError="1"/>
      <sheetData sheetId="10619"/>
      <sheetData sheetId="10620"/>
      <sheetData sheetId="1062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row r="4">
          <cell r="B4" t="str">
            <v xml:space="preserve"> Bisagra Pivotante </v>
          </cell>
        </row>
      </sheetData>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row r="33">
          <cell r="C33">
            <v>0.77967625899280601</v>
          </cell>
        </row>
      </sheetData>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row r="2">
          <cell r="B2">
            <v>0</v>
          </cell>
        </row>
      </sheetData>
      <sheetData sheetId="10760"/>
      <sheetData sheetId="10761" refreshError="1"/>
      <sheetData sheetId="10762"/>
      <sheetData sheetId="10763" refreshError="1"/>
      <sheetData sheetId="10764" refreshError="1"/>
      <sheetData sheetId="10765" refreshError="1"/>
      <sheetData sheetId="10766" refreshError="1"/>
      <sheetData sheetId="10767" refreshError="1"/>
      <sheetData sheetId="10768"/>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sheetData sheetId="10777"/>
      <sheetData sheetId="10778"/>
      <sheetData sheetId="10779"/>
      <sheetData sheetId="10780">
        <row r="103">
          <cell r="C103" t="str">
            <v>EXP</v>
          </cell>
        </row>
      </sheetData>
      <sheetData sheetId="10781" refreshError="1"/>
      <sheetData sheetId="10782"/>
      <sheetData sheetId="10783">
        <row r="147">
          <cell r="B147" t="str">
            <v>SUB TOTAL OBRAS DE  INSTALACIONES ELÉCTRICAS DE LAS ESTACIONES (Urbanismo)</v>
          </cell>
        </row>
      </sheetData>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refreshError="1"/>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refreshError="1"/>
      <sheetData sheetId="11188" refreshError="1"/>
      <sheetData sheetId="11189"/>
      <sheetData sheetId="11190" refreshError="1"/>
      <sheetData sheetId="11191" refreshError="1"/>
      <sheetData sheetId="11192" refreshError="1"/>
      <sheetData sheetId="11193"/>
      <sheetData sheetId="11194" refreshError="1"/>
      <sheetData sheetId="11195" refreshError="1"/>
      <sheetData sheetId="11196" refreshError="1"/>
      <sheetData sheetId="11197"/>
      <sheetData sheetId="11198"/>
      <sheetData sheetId="11199"/>
      <sheetData sheetId="11200"/>
      <sheetData sheetId="11201"/>
      <sheetData sheetId="11202"/>
      <sheetData sheetId="11203"/>
      <sheetData sheetId="11204"/>
      <sheetData sheetId="11205"/>
      <sheetData sheetId="11206"/>
      <sheetData sheetId="11207"/>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sheetData sheetId="11250">
        <row r="3">
          <cell r="P3" t="str">
            <v>CONSORCIO CICLOINFRAESCTRUCTURA</v>
          </cell>
        </row>
      </sheetData>
      <sheetData sheetId="11251">
        <row r="4">
          <cell r="B4" t="str">
            <v>A-1.1</v>
          </cell>
        </row>
      </sheetData>
      <sheetData sheetId="11252"/>
      <sheetData sheetId="11253"/>
      <sheetData sheetId="11254"/>
      <sheetData sheetId="11255">
        <row r="4">
          <cell r="F4" t="str">
            <v>INDEPORTES</v>
          </cell>
        </row>
      </sheetData>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row r="3">
          <cell r="P3" t="str">
            <v>CONSORCIO CICLOINFRAESCTRUCTURA</v>
          </cell>
        </row>
      </sheetData>
      <sheetData sheetId="11532">
        <row r="4">
          <cell r="B4" t="str">
            <v>A-1.1</v>
          </cell>
        </row>
      </sheetData>
      <sheetData sheetId="11533"/>
      <sheetData sheetId="11534">
        <row r="4">
          <cell r="F4" t="str">
            <v>INDEPORTES</v>
          </cell>
        </row>
      </sheetData>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row r="1">
          <cell r="B1" t="str">
            <v>CTO-102-2002</v>
          </cell>
        </row>
      </sheetData>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row r="26">
          <cell r="F26">
            <v>949784.30360176135</v>
          </cell>
        </row>
      </sheetData>
      <sheetData sheetId="12860"/>
      <sheetData sheetId="12861"/>
      <sheetData sheetId="12862"/>
      <sheetData sheetId="12863">
        <row r="14">
          <cell r="C14" t="str">
            <v>DESCRIPCION</v>
          </cell>
        </row>
      </sheetData>
      <sheetData sheetId="12864"/>
      <sheetData sheetId="12865"/>
      <sheetData sheetId="12866"/>
      <sheetData sheetId="12867"/>
      <sheetData sheetId="12868"/>
      <sheetData sheetId="12869">
        <row r="53">
          <cell r="D53">
            <v>2</v>
          </cell>
        </row>
      </sheetData>
      <sheetData sheetId="12870"/>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sheetData sheetId="12887"/>
      <sheetData sheetId="12888"/>
      <sheetData sheetId="12889"/>
      <sheetData sheetId="12890"/>
      <sheetData sheetId="12891"/>
      <sheetData sheetId="12892"/>
      <sheetData sheetId="12893"/>
      <sheetData sheetId="12894"/>
      <sheetData sheetId="12895"/>
      <sheetData sheetId="12896">
        <row r="25">
          <cell r="B25" t="str">
            <v>Lamina  PVC 10 mm x 3 Mts</v>
          </cell>
        </row>
      </sheetData>
      <sheetData sheetId="12897"/>
      <sheetData sheetId="12898">
        <row r="338">
          <cell r="B338" t="str">
            <v>TABLA BONGA 3Mts</v>
          </cell>
        </row>
      </sheetData>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refreshError="1"/>
      <sheetData sheetId="12919" refreshError="1"/>
      <sheetData sheetId="12920" refreshError="1"/>
      <sheetData sheetId="12921"/>
      <sheetData sheetId="12922"/>
      <sheetData sheetId="12923"/>
      <sheetData sheetId="12924"/>
      <sheetData sheetId="12925">
        <row r="525">
          <cell r="K525">
            <v>1695.87</v>
          </cell>
        </row>
      </sheetData>
      <sheetData sheetId="12926">
        <row r="525">
          <cell r="K525">
            <v>3577.94</v>
          </cell>
        </row>
      </sheetData>
      <sheetData sheetId="12927">
        <row r="525">
          <cell r="K525">
            <v>5147.76</v>
          </cell>
        </row>
      </sheetData>
      <sheetData sheetId="12928">
        <row r="525">
          <cell r="K525">
            <v>4940.1099999999997</v>
          </cell>
        </row>
      </sheetData>
      <sheetData sheetId="12929">
        <row r="526">
          <cell r="K526">
            <v>695.98</v>
          </cell>
        </row>
      </sheetData>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refreshError="1"/>
      <sheetData sheetId="12961"/>
      <sheetData sheetId="12962"/>
      <sheetData sheetId="12963">
        <row r="2">
          <cell r="A2" t="str">
            <v>HOSPITAL HERNANDO MONCALEANO PERDOMO ETAPA 1</v>
          </cell>
        </row>
      </sheetData>
      <sheetData sheetId="12964"/>
      <sheetData sheetId="12965">
        <row r="2">
          <cell r="A2" t="str">
            <v>HOSPITAL HERNANDO MONCALEANO PERDOMO ETAPA 2 A</v>
          </cell>
        </row>
      </sheetData>
      <sheetData sheetId="12966">
        <row r="2">
          <cell r="A2" t="str">
            <v>HOSPITAL HERNANDO MONCALEANO PERDOMO ETAPA 2B</v>
          </cell>
        </row>
      </sheetData>
      <sheetData sheetId="12967"/>
      <sheetData sheetId="12968"/>
      <sheetData sheetId="12969"/>
      <sheetData sheetId="12970"/>
      <sheetData sheetId="12971"/>
      <sheetData sheetId="12972" refreshError="1"/>
      <sheetData sheetId="12973"/>
      <sheetData sheetId="12974"/>
      <sheetData sheetId="12975" refreshError="1"/>
      <sheetData sheetId="12976">
        <row r="4">
          <cell r="C4" t="str">
            <v>INTERVENTORIA TECNICO ADMINISTRATIVA PARA LA CONSTRUCCION, INSTALACION DE EQUIPOS, PRUEBAS Y PUESTA EN MARCHA DEL SISTEMA DE SECTORIZACION DEL OLEODUCTO TRANSANDINO.</v>
          </cell>
        </row>
      </sheetData>
      <sheetData sheetId="12977"/>
      <sheetData sheetId="12978"/>
      <sheetData sheetId="12979"/>
      <sheetData sheetId="12980"/>
      <sheetData sheetId="12981"/>
      <sheetData sheetId="12982">
        <row r="34">
          <cell r="E34">
            <v>38196</v>
          </cell>
        </row>
      </sheetData>
      <sheetData sheetId="12983"/>
      <sheetData sheetId="12984"/>
      <sheetData sheetId="12985" refreshError="1"/>
      <sheetData sheetId="12986" refreshError="1"/>
      <sheetData sheetId="12987" refreshError="1"/>
      <sheetData sheetId="12988" refreshError="1"/>
      <sheetData sheetId="12989">
        <row r="4">
          <cell r="E4" t="str">
            <v>GUPCO</v>
          </cell>
        </row>
      </sheetData>
      <sheetData sheetId="12990"/>
      <sheetData sheetId="12991"/>
      <sheetData sheetId="12992"/>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row r="8">
          <cell r="D8" t="str">
            <v>M3</v>
          </cell>
        </row>
      </sheetData>
      <sheetData sheetId="13270"/>
      <sheetData sheetId="13271"/>
      <sheetData sheetId="13272"/>
      <sheetData sheetId="13273" refreshError="1"/>
      <sheetData sheetId="13274" refreshError="1"/>
      <sheetData sheetId="13275"/>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sheetData sheetId="14148"/>
      <sheetData sheetId="14149"/>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sheetData sheetId="14171"/>
      <sheetData sheetId="14172"/>
      <sheetData sheetId="14173"/>
      <sheetData sheetId="14174"/>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sheetData sheetId="14204" refreshError="1"/>
      <sheetData sheetId="14205" refreshError="1"/>
      <sheetData sheetId="14206"/>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sheetData sheetId="14216"/>
      <sheetData sheetId="14217"/>
      <sheetData sheetId="14218"/>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sheetData sheetId="14232"/>
      <sheetData sheetId="14233"/>
      <sheetData sheetId="14234"/>
      <sheetData sheetId="14235"/>
      <sheetData sheetId="14236"/>
      <sheetData sheetId="14237"/>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ow r="41">
          <cell r="L41">
            <v>815.22950000000003</v>
          </cell>
        </row>
      </sheetData>
      <sheetData sheetId="14268"/>
      <sheetData sheetId="14269"/>
      <sheetData sheetId="14270">
        <row r="2">
          <cell r="A2" t="str">
            <v>REPUBLICA DE COLOMBIA 
DEPARTAMENTO DE MAGDALENA
MUNICIPIO DE CHIVOLO</v>
          </cell>
        </row>
      </sheetData>
      <sheetData sheetId="14271"/>
      <sheetData sheetId="14272"/>
      <sheetData sheetId="14273"/>
      <sheetData sheetId="14274"/>
      <sheetData sheetId="14275"/>
      <sheetData sheetId="14276"/>
      <sheetData sheetId="14277"/>
      <sheetData sheetId="14278">
        <row r="12">
          <cell r="G12">
            <v>101.65</v>
          </cell>
        </row>
      </sheetData>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SES"/>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APU NO PREVISTO"/>
      <sheetName val="PPTA (3)"/>
      <sheetName val="PPTA (2)"/>
      <sheetName val="PPTA"/>
      <sheetName val="OBRAS SES"/>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REC-COD,"/>
      <sheetName val="SALARI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ANALISIS"/>
      <sheetName val="PROGRAMACION"/>
      <sheetName val="CUADRO"/>
      <sheetName val="CONCRETO"/>
      <sheetName val="CUADRILLAS"/>
      <sheetName val="Hoja7"/>
      <sheetName val="desmonte"/>
      <sheetName val="APU NO PREVISTO"/>
      <sheetName val="PPTA (3)"/>
      <sheetName val="PPTA (2)"/>
      <sheetName val="PPTA"/>
      <sheetName val="Equipos"/>
      <sheetName val="a. p. u."/>
      <sheetName val="CDItem"/>
      <sheetName val="BASES"/>
      <sheetName val="análisis unit"/>
      <sheetName val="Datos"/>
      <sheetName val="LICITACION LA JULIA"/>
      <sheetName val="ANALISIS RESUMIDOS"/>
      <sheetName val="INSUMOS"/>
      <sheetName val="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5">
          <cell r="B15">
            <v>35000</v>
          </cell>
        </row>
      </sheetData>
      <sheetData sheetId="8" refreshError="1"/>
      <sheetData sheetId="9"/>
      <sheetData sheetId="10"/>
      <sheetData sheetId="11">
        <row r="15">
          <cell r="B15">
            <v>1.7</v>
          </cell>
        </row>
      </sheetData>
      <sheetData sheetId="12"/>
      <sheetData sheetId="13"/>
      <sheetData sheetId="14"/>
      <sheetData sheetId="15"/>
      <sheetData sheetId="16"/>
      <sheetData sheetId="17"/>
      <sheetData sheetId="18" refreshError="1"/>
      <sheetData sheetId="19"/>
      <sheetData sheetId="20"/>
      <sheetData sheetId="2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PPTO OBRA"/>
      <sheetName val="APU"/>
      <sheetName val="APU ANTIGUOS"/>
      <sheetName val="MATERIALES GEN"/>
      <sheetName val="DOSIFICACIÓN"/>
      <sheetName val="MATERIALES CUNDI"/>
      <sheetName val="BDATOS"/>
      <sheetName val="AIU "/>
      <sheetName val="INTERV"/>
      <sheetName val="FM"/>
      <sheetName val="DOTACIÓN"/>
      <sheetName val="ANEXO-1"/>
      <sheetName val="O&amp;M Cancha Sintética V.2"/>
      <sheetName val="RESUMEN CANT"/>
      <sheetName val="SUPERV"/>
      <sheetName val="PERSONAL"/>
      <sheetName val="FACTOR PREST"/>
      <sheetName val="TRANSPORTE"/>
      <sheetName val="MATERIALES"/>
      <sheetName val="EQUIPO"/>
    </sheetNames>
    <sheetDataSet>
      <sheetData sheetId="0"/>
      <sheetData sheetId="1"/>
      <sheetData sheetId="2"/>
      <sheetData sheetId="3"/>
      <sheetData sheetId="4"/>
      <sheetData sheetId="5"/>
      <sheetData sheetId="6"/>
      <sheetData sheetId="7"/>
      <sheetData sheetId="8">
        <row r="11">
          <cell r="E11">
            <v>2000000</v>
          </cell>
        </row>
      </sheetData>
      <sheetData sheetId="9"/>
      <sheetData sheetId="10">
        <row r="47">
          <cell r="E47">
            <v>2.35</v>
          </cell>
        </row>
      </sheetData>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APU NO PREVISTO"/>
      <sheetName val="PPTA (3)"/>
      <sheetName val="PPTA (2)"/>
      <sheetName val="PPTA"/>
      <sheetName val="Hoja1"/>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ow r="2">
          <cell r="H2">
            <v>0</v>
          </cell>
        </row>
      </sheetData>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AUI"/>
      <sheetName val="FACTOR PRESTASIONAL"/>
      <sheetName val="INTERVENTORIA"/>
      <sheetName val=".FM"/>
      <sheetName val="PMT"/>
      <sheetName val="PGIO"/>
      <sheetName val="CRONOGRAMA"/>
      <sheetName val="MANO DE OBRA"/>
      <sheetName val="MC 1,01"/>
      <sheetName val="MC 1,02"/>
      <sheetName val="MC 1,03"/>
      <sheetName val="MC 1,04"/>
      <sheetName val="MC 1,05"/>
      <sheetName val="MC 2.01"/>
      <sheetName val="MC 2.02"/>
      <sheetName val="MC 2.03"/>
      <sheetName val="MC 2.04"/>
      <sheetName val="MC 2.05"/>
      <sheetName val="MC 2.06"/>
      <sheetName val="MC.3.01 "/>
      <sheetName val="MC 3.02"/>
      <sheetName val="MC 3.03"/>
      <sheetName val="MC 3.04"/>
      <sheetName val="MC 3.05"/>
      <sheetName val="MC.4.01 "/>
      <sheetName val="MC 4.02"/>
      <sheetName val="MC 4.03"/>
      <sheetName val="MC 4.04"/>
      <sheetName val="MC 4.05."/>
      <sheetName val="MC 4.06"/>
      <sheetName val="MC 4.07"/>
      <sheetName val="MC 4.08"/>
      <sheetName val="MC 4.09"/>
      <sheetName val="MC 4.10"/>
      <sheetName val="MC 4.11"/>
      <sheetName val="MC 4.12"/>
      <sheetName val="MC 5.01"/>
      <sheetName val="MC 5.02"/>
      <sheetName val="MC 5.03"/>
      <sheetName val="MC 5.04"/>
      <sheetName val="MC 5.05"/>
      <sheetName val="MC 5.06"/>
      <sheetName val="MC 6.01"/>
      <sheetName val="MC 6.02"/>
      <sheetName val="MC 6.03"/>
      <sheetName val="MC 7.01"/>
      <sheetName val="MC 7.02"/>
      <sheetName val="MC 7.03"/>
      <sheetName val="MC 7.04"/>
      <sheetName val="MC 7.05"/>
      <sheetName val="MC 8.01"/>
      <sheetName val="MC 8.02"/>
      <sheetName val="MC 8.03"/>
      <sheetName val="MC 8.04"/>
      <sheetName val="MC 9.01"/>
      <sheetName val="MC 9.02"/>
      <sheetName val="MC 9.03"/>
      <sheetName val="MC 9.04"/>
      <sheetName val="MC 9.05"/>
      <sheetName val="MC 10.01"/>
      <sheetName val="MC 10.02"/>
      <sheetName val="MC 10.03"/>
      <sheetName val="MC 10.04"/>
      <sheetName val="MC 10.05"/>
      <sheetName val="MC 10.06"/>
      <sheetName val="MC 10.07"/>
      <sheetName val="MC 10.08"/>
      <sheetName val="MC 10.09"/>
      <sheetName val="MC 11.01"/>
      <sheetName val="MC 12.01.1"/>
      <sheetName val="MC 12.01.2"/>
      <sheetName val="MC 12.01.3"/>
      <sheetName val="MC 12.02.1"/>
      <sheetName val="MC 12.02.2"/>
      <sheetName val="MC 12.02.3"/>
      <sheetName val="MC 12.03.1"/>
      <sheetName val="MC 12.03.2"/>
      <sheetName val="MC 12.03.3"/>
      <sheetName val="MC 12.03.4"/>
      <sheetName val="MC 12.03.5"/>
      <sheetName val="MC 12.04.1"/>
      <sheetName val="APU CAP. 11."/>
      <sheetName val="APU CAP. 10"/>
      <sheetName val="INSUMOS"/>
      <sheetName val="APU CAP. 9"/>
      <sheetName val="APU CAP. 8"/>
      <sheetName val="APU CAP. 7"/>
      <sheetName val="MAQUINARIA"/>
      <sheetName val="APU CAP. 6"/>
      <sheetName val="APU CAP. 5"/>
      <sheetName val="APU CAP. 4"/>
      <sheetName val="APU CAP. 3"/>
      <sheetName val="APU CAP. 2"/>
      <sheetName val="APU CAP. 1"/>
    </sheetNames>
    <sheetDataSet>
      <sheetData sheetId="0">
        <row r="117">
          <cell r="F117">
            <v>1329608230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sheetName val="PRESUPUESTO "/>
      <sheetName val="AUI"/>
      <sheetName val="PMT"/>
      <sheetName val="PGIO"/>
      <sheetName val="INTERVENTORIA"/>
      <sheetName val=".FM"/>
      <sheetName val="MANO DE OBRA"/>
      <sheetName val="MC 1,01"/>
      <sheetName val="Hoja1"/>
      <sheetName val="MC 1,02"/>
      <sheetName val="MC 1,03"/>
      <sheetName val="MC 1,04"/>
      <sheetName val="MC 1,05"/>
      <sheetName val="MC 1,06"/>
      <sheetName val="MC 1,07"/>
      <sheetName val="MC 1,08"/>
      <sheetName val="MC 1,09"/>
      <sheetName val="MC1,10"/>
      <sheetName val="MC 2,01"/>
      <sheetName val="CC 1,08"/>
      <sheetName val="MC 2,02"/>
      <sheetName val="MC 2,03"/>
      <sheetName val="MC 2,04"/>
      <sheetName val="MC.3.01"/>
      <sheetName val="MC 3,02 "/>
      <sheetName val="MC 3,04"/>
      <sheetName val="MC 3.05"/>
      <sheetName val="MC.4.01 "/>
      <sheetName val="MC 4,02 "/>
      <sheetName val="MC 4,03."/>
      <sheetName val="MC 4,04."/>
      <sheetName val="MC 4,05."/>
      <sheetName val="MC 4,06."/>
      <sheetName val="MC 4,07."/>
      <sheetName val="MC 4,08."/>
      <sheetName val="MC 4,09."/>
      <sheetName val="MC 4.10"/>
      <sheetName val="MC 4.11"/>
      <sheetName val="MC 4.12"/>
      <sheetName val="MC 4.13"/>
      <sheetName val="MC 4.14"/>
      <sheetName val="MC 5.01"/>
      <sheetName val="MC 5.02."/>
      <sheetName val="MC 5.03."/>
      <sheetName val="MC 5.04"/>
      <sheetName val="MC 5,05."/>
      <sheetName val="MC 5,06"/>
      <sheetName val="MC 5,07"/>
      <sheetName val="MC 5.08"/>
      <sheetName val="MC 5.09"/>
      <sheetName val="MC 5.10"/>
      <sheetName val="MC 6.01."/>
      <sheetName val="MC 6.02."/>
      <sheetName val="MC 7.01"/>
      <sheetName val="MC 7.02"/>
      <sheetName val="MC 7.03"/>
      <sheetName val="MC 7.04"/>
      <sheetName val="MC 7.08"/>
      <sheetName val="MC8.01"/>
      <sheetName val="MC8.02"/>
      <sheetName val="MC8.03"/>
      <sheetName val="MC8.04"/>
      <sheetName val="MC9.01"/>
      <sheetName val="MC9.02"/>
      <sheetName val="MC9.03"/>
      <sheetName val="MC9.04"/>
      <sheetName val="MC9.05"/>
      <sheetName val="MC9.06"/>
      <sheetName val="MC 10.01."/>
      <sheetName val="MC 10.02"/>
      <sheetName val="MC 10.03"/>
      <sheetName val="MC 10.04"/>
      <sheetName val="MC 10.05"/>
      <sheetName val="MC 10.06"/>
      <sheetName val="MC 10.07"/>
      <sheetName val="MC 10.08"/>
      <sheetName val="MC 11,01."/>
      <sheetName val="INSUMOS"/>
      <sheetName val="MAQUINARIA"/>
      <sheetName val="APU CAP. 11."/>
      <sheetName val="APU CAP. 10"/>
      <sheetName val="APU CAP. 9"/>
      <sheetName val="APU CAP. 8"/>
      <sheetName val="APU CAP. 7"/>
      <sheetName val="APU CAP. 6"/>
      <sheetName val="Hoja2"/>
      <sheetName val="APU CAP. 5"/>
      <sheetName val="APU CAP. 4"/>
      <sheetName val="APU CAP. 3"/>
      <sheetName val="APU CAP. 2"/>
      <sheetName val="APU CAP. 1"/>
      <sheetName val="FACTOR PRESTASIONAL"/>
      <sheetName val="CC 3,01"/>
      <sheetName val="CC 4,01"/>
      <sheetName val="CC 6,01"/>
      <sheetName val="CC 6,02"/>
      <sheetName val="CC 6,03"/>
      <sheetName val="CC 6,04"/>
      <sheetName val="CC 6,05"/>
      <sheetName val="CC 6,06"/>
      <sheetName val="CC 6,07"/>
      <sheetName val="CC 6,08"/>
      <sheetName val="CC 6,09"/>
      <sheetName val="CC 6,10"/>
      <sheetName val="CC 6,11"/>
      <sheetName val="CC 6,12"/>
      <sheetName val="CC 6,13"/>
      <sheetName val="CC 6,14"/>
      <sheetName val="CC 6,15"/>
      <sheetName val="CC 6,16"/>
      <sheetName val="CC 6,17"/>
      <sheetName val="CC 6,18"/>
      <sheetName val="CC 6,19"/>
      <sheetName val="CC 6,20"/>
    </sheetNames>
    <sheetDataSet>
      <sheetData sheetId="0"/>
      <sheetData sheetId="1">
        <row r="96">
          <cell r="F96">
            <v>3822129</v>
          </cell>
        </row>
        <row r="108">
          <cell r="F108">
            <v>559998436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DESCRIPCION"/>
      <sheetName val="APU CONCRETRO  (2)"/>
      <sheetName val="PRESUPUESTO"/>
      <sheetName val="AUI"/>
      <sheetName val="FACTOR PRESTASIONAL"/>
      <sheetName val="INTERVENTORIA"/>
      <sheetName val=".FM"/>
      <sheetName val="PMT"/>
      <sheetName val="PGIO"/>
      <sheetName val="APU CAP. I "/>
      <sheetName val="CANTIDADES I"/>
      <sheetName val="INSUMOS"/>
      <sheetName val="MAQUINARIA"/>
      <sheetName val="APU CAP. IV"/>
      <sheetName val="CANTIDADES ACERO "/>
      <sheetName val="APU CONCRETRO "/>
      <sheetName val="SUPERVISION"/>
      <sheetName val="CRONOGRAMA-Ajustar"/>
      <sheetName val="MANO DE OBR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E6"/>
  <sheetViews>
    <sheetView view="pageBreakPreview" zoomScaleNormal="80" zoomScaleSheetLayoutView="100" workbookViewId="0">
      <selection activeCell="B49" sqref="B49"/>
    </sheetView>
  </sheetViews>
  <sheetFormatPr baseColWidth="10" defaultColWidth="8.85546875" defaultRowHeight="16.5" x14ac:dyDescent="0.3"/>
  <cols>
    <col min="1" max="1" width="8.85546875" style="415"/>
    <col min="2" max="2" width="66.140625" style="3" customWidth="1"/>
    <col min="3" max="3" width="12.7109375" style="3" customWidth="1"/>
    <col min="4" max="4" width="16" style="3" customWidth="1"/>
    <col min="5" max="7" width="8.85546875" style="415"/>
    <col min="8" max="8" width="18.42578125" style="415" bestFit="1" customWidth="1"/>
    <col min="9" max="16384" width="8.85546875" style="415"/>
  </cols>
  <sheetData>
    <row r="2" spans="2:5" ht="17.25" thickBot="1" x14ac:dyDescent="0.35">
      <c r="D2" s="417"/>
    </row>
    <row r="3" spans="2:5" ht="35.1" customHeight="1" thickBot="1" x14ac:dyDescent="0.35">
      <c r="B3" s="732">
        <f>+INSUMOS!B3</f>
        <v>0</v>
      </c>
      <c r="C3" s="733"/>
      <c r="D3" s="734"/>
      <c r="E3" s="416" t="s">
        <v>200</v>
      </c>
    </row>
    <row r="4" spans="2:5" ht="17.25" thickBot="1" x14ac:dyDescent="0.35">
      <c r="D4" s="417"/>
    </row>
    <row r="5" spans="2:5" ht="17.25" thickBot="1" x14ac:dyDescent="0.35">
      <c r="B5" s="418" t="s">
        <v>50</v>
      </c>
      <c r="C5" s="419" t="s">
        <v>1</v>
      </c>
      <c r="D5" s="420" t="s">
        <v>201</v>
      </c>
    </row>
    <row r="6" spans="2:5" x14ac:dyDescent="0.3">
      <c r="B6" s="421" t="s">
        <v>537</v>
      </c>
      <c r="C6" s="422" t="s">
        <v>189</v>
      </c>
      <c r="D6" s="423">
        <v>5000</v>
      </c>
      <c r="E6" s="416"/>
    </row>
  </sheetData>
  <mergeCells count="1">
    <mergeCell ref="B3:D3"/>
  </mergeCells>
  <printOptions horizontalCentered="1"/>
  <pageMargins left="0.70866141732283472" right="0.70866141732283472" top="0.74803149606299213" bottom="0.74803149606299213" header="0.31496062992125984" footer="0.31496062992125984"/>
  <pageSetup paperSize="127" scale="9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88"/>
  <sheetViews>
    <sheetView view="pageBreakPreview" topLeftCell="A32" zoomScale="70" zoomScaleNormal="100" zoomScaleSheetLayoutView="70" workbookViewId="0">
      <selection activeCell="D5" sqref="D5"/>
    </sheetView>
  </sheetViews>
  <sheetFormatPr baseColWidth="10" defaultColWidth="8.85546875" defaultRowHeight="18" x14ac:dyDescent="0.25"/>
  <cols>
    <col min="1" max="1" width="9.7109375" style="427" customWidth="1"/>
    <col min="2" max="2" width="80.85546875" style="427" customWidth="1"/>
    <col min="3" max="3" width="13.140625" style="427" bestFit="1" customWidth="1"/>
    <col min="4" max="4" width="17.85546875" style="427" bestFit="1" customWidth="1"/>
    <col min="5" max="5" width="29.42578125" style="427" bestFit="1" customWidth="1"/>
    <col min="6" max="6" width="31" style="427" bestFit="1" customWidth="1"/>
    <col min="7" max="9" width="24.85546875" style="427" bestFit="1" customWidth="1"/>
    <col min="10" max="10" width="24.28515625" style="427" bestFit="1" customWidth="1"/>
    <col min="11" max="16384" width="8.85546875" style="427"/>
  </cols>
  <sheetData>
    <row r="1" spans="1:14" ht="5.0999999999999996" customHeight="1" x14ac:dyDescent="0.25">
      <c r="A1" s="726"/>
      <c r="B1" s="727"/>
      <c r="C1" s="727"/>
      <c r="D1" s="727"/>
      <c r="E1" s="727"/>
      <c r="F1" s="728"/>
    </row>
    <row r="2" spans="1:14" x14ac:dyDescent="0.25">
      <c r="A2" s="730" t="s">
        <v>318</v>
      </c>
      <c r="B2" s="721" t="s">
        <v>319</v>
      </c>
      <c r="C2" s="721" t="s">
        <v>1</v>
      </c>
      <c r="D2" s="721" t="s">
        <v>320</v>
      </c>
      <c r="E2" s="722" t="s">
        <v>321</v>
      </c>
      <c r="F2" s="722" t="s">
        <v>322</v>
      </c>
    </row>
    <row r="3" spans="1:14" s="428" customFormat="1" ht="17.100000000000001" customHeight="1" x14ac:dyDescent="0.25">
      <c r="A3" s="730"/>
      <c r="B3" s="721"/>
      <c r="C3" s="721"/>
      <c r="D3" s="721"/>
      <c r="E3" s="722"/>
      <c r="F3" s="722"/>
      <c r="M3" s="443" t="e">
        <f>'PRESUPUESTO (2)'!#REF!*1.3</f>
        <v>#REF!</v>
      </c>
      <c r="N3" s="466" t="e">
        <f>#REF!-M3</f>
        <v>#REF!</v>
      </c>
    </row>
    <row r="4" spans="1:14" x14ac:dyDescent="0.25">
      <c r="A4" s="461">
        <v>1</v>
      </c>
      <c r="B4" s="462" t="s">
        <v>265</v>
      </c>
      <c r="C4" s="463"/>
      <c r="D4" s="463"/>
      <c r="E4" s="464"/>
      <c r="F4" s="465">
        <f>SUM(F5:F15)</f>
        <v>25819875</v>
      </c>
      <c r="G4" s="429"/>
      <c r="H4" s="436"/>
    </row>
    <row r="5" spans="1:14" ht="36" x14ac:dyDescent="0.25">
      <c r="A5" s="430">
        <v>1.1000000000000001</v>
      </c>
      <c r="B5" s="679" t="s">
        <v>259</v>
      </c>
      <c r="C5" s="430" t="s">
        <v>152</v>
      </c>
      <c r="D5" s="433">
        <f>+'CANTIDADES I'!U18</f>
        <v>432.3</v>
      </c>
      <c r="E5" s="434">
        <v>4000</v>
      </c>
      <c r="F5" s="431">
        <f t="shared" ref="F5:F32" si="0">ROUND(D5*E5,0)</f>
        <v>1729200</v>
      </c>
    </row>
    <row r="6" spans="1:14" ht="36" x14ac:dyDescent="0.25">
      <c r="A6" s="430">
        <f>+A5+0.1</f>
        <v>1.2000000000000002</v>
      </c>
      <c r="B6" s="679" t="s">
        <v>351</v>
      </c>
      <c r="C6" s="430" t="s">
        <v>16</v>
      </c>
      <c r="D6" s="433">
        <f>+'CANTIDADES I'!U49</f>
        <v>275.27249999999998</v>
      </c>
      <c r="E6" s="434">
        <v>28000</v>
      </c>
      <c r="F6" s="431">
        <f t="shared" si="0"/>
        <v>7707630</v>
      </c>
    </row>
    <row r="7" spans="1:14" ht="36" x14ac:dyDescent="0.25">
      <c r="A7" s="430">
        <f t="shared" ref="A7:A13" si="1">+A6+0.1</f>
        <v>1.3000000000000003</v>
      </c>
      <c r="B7" s="679" t="s">
        <v>342</v>
      </c>
      <c r="C7" s="430" t="s">
        <v>343</v>
      </c>
      <c r="D7" s="433">
        <f>+'CANTIDADES I'!U87</f>
        <v>1447.78</v>
      </c>
      <c r="E7" s="434"/>
      <c r="F7" s="431">
        <f>ROUND(D7*E7,0)</f>
        <v>0</v>
      </c>
    </row>
    <row r="8" spans="1:14" x14ac:dyDescent="0.25">
      <c r="A8" s="430">
        <f t="shared" si="1"/>
        <v>1.4000000000000004</v>
      </c>
      <c r="B8" s="679" t="s">
        <v>260</v>
      </c>
      <c r="C8" s="430" t="s">
        <v>16</v>
      </c>
      <c r="D8" s="433">
        <f>+'CANTIDADES I'!U116</f>
        <v>35.122500000000002</v>
      </c>
      <c r="E8" s="434">
        <v>18000</v>
      </c>
      <c r="F8" s="431">
        <f t="shared" si="0"/>
        <v>632205</v>
      </c>
      <c r="H8" s="437"/>
    </row>
    <row r="9" spans="1:14" ht="36" x14ac:dyDescent="0.25">
      <c r="A9" s="430">
        <f t="shared" si="1"/>
        <v>1.5000000000000004</v>
      </c>
      <c r="B9" s="679" t="s">
        <v>246</v>
      </c>
      <c r="C9" s="430" t="s">
        <v>16</v>
      </c>
      <c r="D9" s="433">
        <f>+'CANTIDADES I'!U152</f>
        <v>70.245000000000005</v>
      </c>
      <c r="E9" s="434">
        <v>18000</v>
      </c>
      <c r="F9" s="431">
        <f t="shared" si="0"/>
        <v>1264410</v>
      </c>
    </row>
    <row r="10" spans="1:14" x14ac:dyDescent="0.25">
      <c r="A10" s="430">
        <f t="shared" si="1"/>
        <v>1.6000000000000005</v>
      </c>
      <c r="B10" s="679" t="s">
        <v>268</v>
      </c>
      <c r="C10" s="430" t="s">
        <v>16</v>
      </c>
      <c r="D10" s="433">
        <f>+'CANTIDADES I'!U179</f>
        <v>163.905</v>
      </c>
      <c r="E10" s="434">
        <v>16000</v>
      </c>
      <c r="F10" s="431">
        <f t="shared" si="0"/>
        <v>2622480</v>
      </c>
    </row>
    <row r="11" spans="1:14" ht="54" x14ac:dyDescent="0.25">
      <c r="A11" s="430">
        <f t="shared" si="1"/>
        <v>1.7000000000000006</v>
      </c>
      <c r="B11" s="679" t="s">
        <v>261</v>
      </c>
      <c r="C11" s="430" t="s">
        <v>152</v>
      </c>
      <c r="D11" s="433">
        <f>+'CANTIDADES I'!U208</f>
        <v>468.3</v>
      </c>
      <c r="E11" s="434">
        <v>6500</v>
      </c>
      <c r="F11" s="431">
        <f t="shared" si="0"/>
        <v>3043950</v>
      </c>
    </row>
    <row r="12" spans="1:14" ht="90" x14ac:dyDescent="0.25">
      <c r="A12" s="430">
        <f t="shared" si="1"/>
        <v>1.8000000000000007</v>
      </c>
      <c r="B12" s="679" t="s">
        <v>262</v>
      </c>
      <c r="C12" s="430" t="s">
        <v>42</v>
      </c>
      <c r="D12" s="433">
        <f>+'CANTIDADES I'!U235</f>
        <v>57</v>
      </c>
      <c r="E12" s="434">
        <v>100000</v>
      </c>
      <c r="F12" s="431">
        <f t="shared" si="0"/>
        <v>5700000</v>
      </c>
    </row>
    <row r="13" spans="1:14" ht="36" x14ac:dyDescent="0.25">
      <c r="A13" s="430">
        <f t="shared" si="1"/>
        <v>1.9000000000000008</v>
      </c>
      <c r="B13" s="679" t="s">
        <v>263</v>
      </c>
      <c r="C13" s="430" t="s">
        <v>42</v>
      </c>
      <c r="D13" s="433">
        <f>+'CANTIDADES I'!U260</f>
        <v>6</v>
      </c>
      <c r="E13" s="434">
        <v>200000</v>
      </c>
      <c r="F13" s="431">
        <f t="shared" si="0"/>
        <v>1200000</v>
      </c>
    </row>
    <row r="14" spans="1:14" x14ac:dyDescent="0.25">
      <c r="A14" s="438">
        <v>1.1000000000000001</v>
      </c>
      <c r="B14" s="679" t="s">
        <v>264</v>
      </c>
      <c r="C14" s="430" t="s">
        <v>42</v>
      </c>
      <c r="D14" s="433">
        <f>+'CANTIDADES I'!U285</f>
        <v>6</v>
      </c>
      <c r="E14" s="434">
        <f>+E13</f>
        <v>200000</v>
      </c>
      <c r="F14" s="431">
        <f t="shared" si="0"/>
        <v>1200000</v>
      </c>
    </row>
    <row r="15" spans="1:14" x14ac:dyDescent="0.25">
      <c r="A15" s="438">
        <v>1.1100000000000001</v>
      </c>
      <c r="B15" s="679" t="s">
        <v>317</v>
      </c>
      <c r="C15" s="430" t="s">
        <v>42</v>
      </c>
      <c r="D15" s="433">
        <f>+'CANTIDADES I'!U310</f>
        <v>4</v>
      </c>
      <c r="E15" s="434">
        <v>180000</v>
      </c>
      <c r="F15" s="431">
        <f t="shared" si="0"/>
        <v>720000</v>
      </c>
    </row>
    <row r="16" spans="1:14" x14ac:dyDescent="0.25">
      <c r="A16" s="430"/>
      <c r="B16" s="432"/>
      <c r="C16" s="430"/>
      <c r="D16" s="433"/>
      <c r="E16" s="434"/>
      <c r="F16" s="431"/>
    </row>
    <row r="17" spans="1:8" x14ac:dyDescent="0.25">
      <c r="A17" s="461">
        <v>2</v>
      </c>
      <c r="B17" s="462" t="s">
        <v>266</v>
      </c>
      <c r="C17" s="463"/>
      <c r="D17" s="463"/>
      <c r="E17" s="464"/>
      <c r="F17" s="465">
        <f>SUM(F18:F32)</f>
        <v>72921533</v>
      </c>
      <c r="G17" s="429"/>
      <c r="H17" s="436"/>
    </row>
    <row r="18" spans="1:8" ht="36" x14ac:dyDescent="0.25">
      <c r="A18" s="430">
        <v>2.1</v>
      </c>
      <c r="B18" s="679" t="s">
        <v>267</v>
      </c>
      <c r="C18" s="430" t="s">
        <v>152</v>
      </c>
      <c r="D18" s="433">
        <f>+'CANTIDADES II'!W29</f>
        <v>442.31800000000004</v>
      </c>
      <c r="E18" s="434">
        <v>4000</v>
      </c>
      <c r="F18" s="431">
        <f t="shared" si="0"/>
        <v>1769272</v>
      </c>
    </row>
    <row r="19" spans="1:8" x14ac:dyDescent="0.25">
      <c r="A19" s="430">
        <f>+A18+0.1</f>
        <v>2.2000000000000002</v>
      </c>
      <c r="B19" s="679" t="s">
        <v>340</v>
      </c>
      <c r="C19" s="430" t="s">
        <v>16</v>
      </c>
      <c r="D19" s="433">
        <f>+'CANTIDADES II'!W58</f>
        <v>433.67574000000002</v>
      </c>
      <c r="E19" s="434"/>
      <c r="F19" s="431">
        <f t="shared" si="0"/>
        <v>0</v>
      </c>
    </row>
    <row r="20" spans="1:8" ht="36" x14ac:dyDescent="0.25">
      <c r="A20" s="430">
        <f t="shared" ref="A20:A26" si="2">+A19+0.1</f>
        <v>2.3000000000000003</v>
      </c>
      <c r="B20" s="679" t="s">
        <v>350</v>
      </c>
      <c r="C20" s="430" t="s">
        <v>16</v>
      </c>
      <c r="D20" s="433">
        <f>+'CANTIDADES II'!W88</f>
        <v>406.45600000000002</v>
      </c>
      <c r="E20" s="434">
        <v>28000</v>
      </c>
      <c r="F20" s="431">
        <f t="shared" si="0"/>
        <v>11380768</v>
      </c>
    </row>
    <row r="21" spans="1:8" ht="36" x14ac:dyDescent="0.25">
      <c r="A21" s="430">
        <f t="shared" si="2"/>
        <v>2.4000000000000004</v>
      </c>
      <c r="B21" s="679" t="s">
        <v>342</v>
      </c>
      <c r="C21" s="430" t="s">
        <v>343</v>
      </c>
      <c r="D21" s="433">
        <f>+'CANTIDADES II'!W120</f>
        <v>2407.4499999999998</v>
      </c>
      <c r="E21" s="434"/>
      <c r="F21" s="431">
        <f>ROUND(D21*E21,0)</f>
        <v>0</v>
      </c>
    </row>
    <row r="22" spans="1:8" x14ac:dyDescent="0.25">
      <c r="A22" s="430">
        <f t="shared" si="2"/>
        <v>2.5000000000000004</v>
      </c>
      <c r="B22" s="679" t="s">
        <v>260</v>
      </c>
      <c r="C22" s="430" t="s">
        <v>16</v>
      </c>
      <c r="D22" s="433">
        <f>+'CANTIDADES II'!W155</f>
        <v>41.968619999999994</v>
      </c>
      <c r="E22" s="434">
        <v>18000</v>
      </c>
      <c r="F22" s="431">
        <f t="shared" si="0"/>
        <v>755435</v>
      </c>
    </row>
    <row r="23" spans="1:8" ht="36" x14ac:dyDescent="0.25">
      <c r="A23" s="430">
        <f t="shared" si="2"/>
        <v>2.6000000000000005</v>
      </c>
      <c r="B23" s="679" t="s">
        <v>246</v>
      </c>
      <c r="C23" s="430" t="s">
        <v>16</v>
      </c>
      <c r="D23" s="433">
        <f>+'CANTIDADES II'!W188</f>
        <v>83.937239999999989</v>
      </c>
      <c r="E23" s="434">
        <f>+E22</f>
        <v>18000</v>
      </c>
      <c r="F23" s="431">
        <f t="shared" si="0"/>
        <v>1510870</v>
      </c>
    </row>
    <row r="24" spans="1:8" x14ac:dyDescent="0.25">
      <c r="A24" s="430">
        <f t="shared" si="2"/>
        <v>2.7000000000000006</v>
      </c>
      <c r="B24" s="679" t="s">
        <v>268</v>
      </c>
      <c r="C24" s="430" t="s">
        <v>16</v>
      </c>
      <c r="D24" s="433">
        <f>+'CANTIDADES II'!W223</f>
        <v>554.88126</v>
      </c>
      <c r="E24" s="434">
        <v>16000</v>
      </c>
      <c r="F24" s="431">
        <f t="shared" si="0"/>
        <v>8878100</v>
      </c>
    </row>
    <row r="25" spans="1:8" x14ac:dyDescent="0.25">
      <c r="A25" s="430">
        <f t="shared" si="2"/>
        <v>2.8000000000000007</v>
      </c>
      <c r="B25" s="679" t="s">
        <v>269</v>
      </c>
      <c r="C25" s="430" t="s">
        <v>42</v>
      </c>
      <c r="D25" s="433">
        <f>+'CANTIDADES II'!W252</f>
        <v>7</v>
      </c>
      <c r="E25" s="434">
        <v>150000</v>
      </c>
      <c r="F25" s="431">
        <f t="shared" si="0"/>
        <v>1050000</v>
      </c>
    </row>
    <row r="26" spans="1:8" ht="36" x14ac:dyDescent="0.25">
      <c r="A26" s="430">
        <f t="shared" si="2"/>
        <v>2.9000000000000008</v>
      </c>
      <c r="B26" s="679" t="s">
        <v>270</v>
      </c>
      <c r="C26" s="430" t="s">
        <v>42</v>
      </c>
      <c r="D26" s="433">
        <f>+'CANTIDADES II'!W279</f>
        <v>73</v>
      </c>
      <c r="E26" s="434">
        <v>180000</v>
      </c>
      <c r="F26" s="431">
        <f t="shared" si="0"/>
        <v>13140000</v>
      </c>
    </row>
    <row r="27" spans="1:8" ht="54" x14ac:dyDescent="0.25">
      <c r="A27" s="430">
        <v>2.1</v>
      </c>
      <c r="B27" s="432" t="s">
        <v>271</v>
      </c>
      <c r="C27" s="430" t="s">
        <v>152</v>
      </c>
      <c r="D27" s="433">
        <f>+'CANTIDADES II'!W309</f>
        <v>442.31800000000004</v>
      </c>
      <c r="E27" s="434">
        <v>10000</v>
      </c>
      <c r="F27" s="431">
        <f t="shared" si="0"/>
        <v>4423180</v>
      </c>
    </row>
    <row r="28" spans="1:8" x14ac:dyDescent="0.25">
      <c r="A28" s="430"/>
      <c r="B28" s="432" t="s">
        <v>438</v>
      </c>
      <c r="C28" s="430" t="str">
        <f>+C27</f>
        <v>ML</v>
      </c>
      <c r="D28" s="433">
        <f>+D27</f>
        <v>442.31800000000004</v>
      </c>
      <c r="E28" s="434">
        <v>6000</v>
      </c>
      <c r="F28" s="431">
        <f t="shared" si="0"/>
        <v>2653908</v>
      </c>
    </row>
    <row r="29" spans="1:8" ht="72" x14ac:dyDescent="0.25">
      <c r="A29" s="430">
        <f>+A27+0.01</f>
        <v>2.11</v>
      </c>
      <c r="B29" s="432" t="s">
        <v>272</v>
      </c>
      <c r="C29" s="430" t="s">
        <v>152</v>
      </c>
      <c r="D29" s="433">
        <f>+'CANTIDADES II'!W335</f>
        <v>438</v>
      </c>
      <c r="E29" s="434">
        <v>10000</v>
      </c>
      <c r="F29" s="431">
        <f t="shared" si="0"/>
        <v>4380000</v>
      </c>
    </row>
    <row r="30" spans="1:8" ht="36" x14ac:dyDescent="0.25">
      <c r="A30" s="430">
        <f t="shared" ref="A30:A32" si="3">+A29+0.01</f>
        <v>2.1199999999999997</v>
      </c>
      <c r="B30" s="432" t="s">
        <v>273</v>
      </c>
      <c r="C30" s="430" t="s">
        <v>42</v>
      </c>
      <c r="D30" s="433">
        <f>+'CANTIDADES II'!W362</f>
        <v>73</v>
      </c>
      <c r="E30" s="434">
        <v>60000</v>
      </c>
      <c r="F30" s="431">
        <f t="shared" si="0"/>
        <v>4380000</v>
      </c>
    </row>
    <row r="31" spans="1:8" x14ac:dyDescent="0.25">
      <c r="A31" s="430">
        <f t="shared" si="3"/>
        <v>2.1299999999999994</v>
      </c>
      <c r="B31" s="432" t="s">
        <v>274</v>
      </c>
      <c r="C31" s="430" t="s">
        <v>42</v>
      </c>
      <c r="D31" s="433">
        <f>+'CANTIDADES II'!W388</f>
        <v>12</v>
      </c>
      <c r="E31" s="434">
        <v>250000</v>
      </c>
      <c r="F31" s="431">
        <f t="shared" si="0"/>
        <v>3000000</v>
      </c>
    </row>
    <row r="32" spans="1:8" ht="72" x14ac:dyDescent="0.25">
      <c r="A32" s="430">
        <f t="shared" si="3"/>
        <v>2.1399999999999992</v>
      </c>
      <c r="B32" s="432" t="s">
        <v>275</v>
      </c>
      <c r="C32" s="430" t="s">
        <v>42</v>
      </c>
      <c r="D32" s="433">
        <f>+'CANTIDADES II'!W414</f>
        <v>12</v>
      </c>
      <c r="E32" s="434">
        <v>1300000</v>
      </c>
      <c r="F32" s="431">
        <f t="shared" si="0"/>
        <v>15600000</v>
      </c>
    </row>
    <row r="33" spans="1:10" x14ac:dyDescent="0.25">
      <c r="A33" s="439"/>
      <c r="B33" s="440"/>
      <c r="C33" s="441"/>
      <c r="D33" s="442"/>
      <c r="E33" s="443"/>
      <c r="F33" s="444"/>
    </row>
    <row r="34" spans="1:10" ht="18" customHeight="1" x14ac:dyDescent="0.25">
      <c r="C34" s="731" t="s">
        <v>10</v>
      </c>
      <c r="D34" s="731"/>
      <c r="E34" s="731"/>
      <c r="F34" s="701">
        <f>+F4+F17</f>
        <v>98741408</v>
      </c>
      <c r="G34" s="435"/>
      <c r="H34" s="446"/>
      <c r="J34" s="447">
        <v>546279197</v>
      </c>
    </row>
    <row r="35" spans="1:10" x14ac:dyDescent="0.25">
      <c r="D35" s="452"/>
      <c r="E35" s="452"/>
      <c r="F35" s="453"/>
    </row>
    <row r="36" spans="1:10" x14ac:dyDescent="0.25">
      <c r="B36" s="738" t="s">
        <v>443</v>
      </c>
      <c r="C36" s="738"/>
      <c r="D36" s="738"/>
      <c r="E36" s="696"/>
      <c r="F36" s="697"/>
      <c r="G36" s="435"/>
    </row>
    <row r="37" spans="1:10" x14ac:dyDescent="0.25">
      <c r="B37" s="735" t="s">
        <v>265</v>
      </c>
      <c r="C37" s="736"/>
      <c r="D37" s="737"/>
      <c r="E37" s="439"/>
      <c r="F37" s="455"/>
      <c r="G37" s="446"/>
      <c r="H37" s="435"/>
    </row>
    <row r="38" spans="1:10" x14ac:dyDescent="0.25">
      <c r="B38" s="689" t="s">
        <v>419</v>
      </c>
      <c r="C38" s="689" t="s">
        <v>1</v>
      </c>
      <c r="D38" s="690" t="s">
        <v>0</v>
      </c>
      <c r="E38" s="691" t="s">
        <v>440</v>
      </c>
      <c r="F38" s="456"/>
      <c r="H38" s="457"/>
    </row>
    <row r="39" spans="1:10" x14ac:dyDescent="0.25">
      <c r="B39" s="689" t="s">
        <v>420</v>
      </c>
      <c r="C39" s="689" t="s">
        <v>437</v>
      </c>
      <c r="D39" s="690">
        <v>450</v>
      </c>
      <c r="E39" s="692">
        <v>16800</v>
      </c>
      <c r="F39" s="693">
        <f>+D39*E39</f>
        <v>7560000</v>
      </c>
      <c r="G39" s="427">
        <v>432.3</v>
      </c>
    </row>
    <row r="40" spans="1:10" x14ac:dyDescent="0.25">
      <c r="B40" s="689" t="s">
        <v>421</v>
      </c>
      <c r="C40" s="689" t="s">
        <v>437</v>
      </c>
      <c r="D40" s="690">
        <v>350</v>
      </c>
      <c r="E40" s="692">
        <v>1975</v>
      </c>
      <c r="F40" s="693">
        <f t="shared" ref="F40:F48" si="4">+D40*E40</f>
        <v>691250</v>
      </c>
    </row>
    <row r="41" spans="1:10" x14ac:dyDescent="0.25">
      <c r="B41" s="689" t="s">
        <v>426</v>
      </c>
      <c r="C41" s="689" t="s">
        <v>1</v>
      </c>
      <c r="D41" s="690">
        <v>60</v>
      </c>
      <c r="E41" s="692">
        <v>2101</v>
      </c>
      <c r="F41" s="693">
        <f t="shared" si="4"/>
        <v>126060</v>
      </c>
    </row>
    <row r="42" spans="1:10" x14ac:dyDescent="0.25">
      <c r="B42" s="689" t="s">
        <v>427</v>
      </c>
      <c r="C42" s="689" t="s">
        <v>1</v>
      </c>
      <c r="D42" s="690">
        <f>+D41</f>
        <v>60</v>
      </c>
      <c r="E42" s="692">
        <f>+E41</f>
        <v>2101</v>
      </c>
      <c r="F42" s="693">
        <f t="shared" si="4"/>
        <v>126060</v>
      </c>
    </row>
    <row r="43" spans="1:10" x14ac:dyDescent="0.25">
      <c r="B43" s="689" t="s">
        <v>428</v>
      </c>
      <c r="C43" s="689" t="s">
        <v>1</v>
      </c>
      <c r="D43" s="690">
        <f>+D42</f>
        <v>60</v>
      </c>
      <c r="E43" s="692">
        <v>10084</v>
      </c>
      <c r="F43" s="693">
        <f t="shared" si="4"/>
        <v>605040</v>
      </c>
    </row>
    <row r="44" spans="1:10" x14ac:dyDescent="0.25">
      <c r="B44" s="689" t="s">
        <v>439</v>
      </c>
      <c r="C44" s="689" t="s">
        <v>1</v>
      </c>
      <c r="D44" s="690">
        <f>+D43</f>
        <v>60</v>
      </c>
      <c r="E44" s="692">
        <v>18908</v>
      </c>
      <c r="F44" s="693">
        <f t="shared" si="4"/>
        <v>1134480</v>
      </c>
    </row>
    <row r="45" spans="1:10" x14ac:dyDescent="0.25">
      <c r="B45" s="689" t="s">
        <v>422</v>
      </c>
      <c r="C45" s="689" t="s">
        <v>1</v>
      </c>
      <c r="D45" s="690">
        <v>6</v>
      </c>
      <c r="E45" s="692">
        <v>115000</v>
      </c>
      <c r="F45" s="693">
        <f t="shared" si="4"/>
        <v>690000</v>
      </c>
    </row>
    <row r="46" spans="1:10" x14ac:dyDescent="0.25">
      <c r="B46" s="689" t="s">
        <v>423</v>
      </c>
      <c r="C46" s="689" t="s">
        <v>1</v>
      </c>
      <c r="D46" s="690">
        <v>6</v>
      </c>
      <c r="E46" s="692">
        <v>43000</v>
      </c>
      <c r="F46" s="693">
        <f t="shared" si="4"/>
        <v>258000</v>
      </c>
    </row>
    <row r="47" spans="1:10" x14ac:dyDescent="0.25">
      <c r="B47" s="689" t="s">
        <v>424</v>
      </c>
      <c r="C47" s="689" t="s">
        <v>1</v>
      </c>
      <c r="D47" s="690">
        <v>6</v>
      </c>
      <c r="E47" s="692">
        <v>34500</v>
      </c>
      <c r="F47" s="693">
        <f t="shared" si="4"/>
        <v>207000</v>
      </c>
    </row>
    <row r="48" spans="1:10" x14ac:dyDescent="0.25">
      <c r="B48" s="689" t="s">
        <v>425</v>
      </c>
      <c r="C48" s="689" t="s">
        <v>1</v>
      </c>
      <c r="D48" s="690">
        <v>4</v>
      </c>
      <c r="E48" s="692">
        <v>62000</v>
      </c>
      <c r="F48" s="693">
        <f t="shared" si="4"/>
        <v>248000</v>
      </c>
    </row>
    <row r="49" spans="2:6" x14ac:dyDescent="0.25">
      <c r="B49" s="689"/>
      <c r="C49" s="689"/>
      <c r="D49" s="690"/>
      <c r="E49" s="447"/>
      <c r="F49" s="694"/>
    </row>
    <row r="50" spans="2:6" x14ac:dyDescent="0.25">
      <c r="B50" s="735" t="s">
        <v>430</v>
      </c>
      <c r="C50" s="736"/>
      <c r="D50" s="737"/>
      <c r="E50" s="447"/>
      <c r="F50" s="694"/>
    </row>
    <row r="51" spans="2:6" x14ac:dyDescent="0.25">
      <c r="B51" s="689" t="s">
        <v>431</v>
      </c>
      <c r="C51" s="689" t="s">
        <v>432</v>
      </c>
      <c r="D51" s="690">
        <v>80</v>
      </c>
      <c r="E51" s="447">
        <v>148000</v>
      </c>
      <c r="F51" s="693">
        <f t="shared" ref="F51:F54" si="5">+D51*E51</f>
        <v>11840000</v>
      </c>
    </row>
    <row r="52" spans="2:6" x14ac:dyDescent="0.25">
      <c r="B52" s="689" t="s">
        <v>433</v>
      </c>
      <c r="C52" s="689" t="s">
        <v>435</v>
      </c>
      <c r="D52" s="690">
        <v>75</v>
      </c>
      <c r="E52" s="447">
        <v>103000</v>
      </c>
      <c r="F52" s="693">
        <f t="shared" si="5"/>
        <v>7725000</v>
      </c>
    </row>
    <row r="53" spans="2:6" x14ac:dyDescent="0.25">
      <c r="B53" s="689" t="s">
        <v>434</v>
      </c>
      <c r="C53" s="689" t="s">
        <v>1</v>
      </c>
      <c r="D53" s="690">
        <f>+D52</f>
        <v>75</v>
      </c>
      <c r="E53" s="447">
        <v>75000</v>
      </c>
      <c r="F53" s="693">
        <f t="shared" si="5"/>
        <v>5625000</v>
      </c>
    </row>
    <row r="54" spans="2:6" x14ac:dyDescent="0.25">
      <c r="B54" s="689" t="s">
        <v>436</v>
      </c>
      <c r="C54" s="689" t="s">
        <v>1</v>
      </c>
      <c r="D54" s="690">
        <v>12</v>
      </c>
      <c r="E54" s="447">
        <v>655500</v>
      </c>
      <c r="F54" s="693">
        <f t="shared" si="5"/>
        <v>7866000</v>
      </c>
    </row>
    <row r="55" spans="2:6" x14ac:dyDescent="0.25">
      <c r="E55" s="435"/>
      <c r="F55" s="693">
        <f>SUM(F39:F54)</f>
        <v>44701890</v>
      </c>
    </row>
    <row r="56" spans="2:6" x14ac:dyDescent="0.25">
      <c r="E56" s="435" t="s">
        <v>441</v>
      </c>
      <c r="F56" s="447">
        <f>+F55*0.19</f>
        <v>8493359.0999999996</v>
      </c>
    </row>
    <row r="57" spans="2:6" x14ac:dyDescent="0.25">
      <c r="E57" s="427" t="s">
        <v>44</v>
      </c>
      <c r="F57" s="700">
        <f>+F55+F56</f>
        <v>53195249.100000001</v>
      </c>
    </row>
    <row r="58" spans="2:6" x14ac:dyDescent="0.25">
      <c r="F58" s="698"/>
    </row>
    <row r="59" spans="2:6" x14ac:dyDescent="0.25">
      <c r="B59" s="689" t="s">
        <v>444</v>
      </c>
      <c r="C59" s="689" t="s">
        <v>450</v>
      </c>
      <c r="D59" s="690">
        <v>2</v>
      </c>
      <c r="E59" s="447">
        <f>70000*7</f>
        <v>490000</v>
      </c>
      <c r="F59" s="693">
        <f t="shared" ref="F59:F64" si="6">+D59*E59</f>
        <v>980000</v>
      </c>
    </row>
    <row r="60" spans="2:6" x14ac:dyDescent="0.25">
      <c r="B60" s="689" t="s">
        <v>445</v>
      </c>
      <c r="C60" s="689" t="s">
        <v>450</v>
      </c>
      <c r="D60" s="690">
        <v>2</v>
      </c>
      <c r="E60" s="447">
        <f>7*120000</f>
        <v>840000</v>
      </c>
      <c r="F60" s="693">
        <f t="shared" si="6"/>
        <v>1680000</v>
      </c>
    </row>
    <row r="61" spans="2:6" x14ac:dyDescent="0.25">
      <c r="B61" s="689" t="s">
        <v>446</v>
      </c>
      <c r="C61" s="689" t="s">
        <v>451</v>
      </c>
      <c r="D61" s="690">
        <v>250</v>
      </c>
      <c r="E61" s="447">
        <v>35000</v>
      </c>
      <c r="F61" s="693">
        <f t="shared" si="6"/>
        <v>8750000</v>
      </c>
    </row>
    <row r="62" spans="2:6" x14ac:dyDescent="0.25">
      <c r="B62" s="689" t="s">
        <v>447</v>
      </c>
      <c r="C62" s="689" t="s">
        <v>452</v>
      </c>
      <c r="D62" s="690">
        <v>120</v>
      </c>
      <c r="E62" s="447">
        <v>26000</v>
      </c>
      <c r="F62" s="693">
        <f t="shared" si="6"/>
        <v>3120000</v>
      </c>
    </row>
    <row r="63" spans="2:6" x14ac:dyDescent="0.25">
      <c r="B63" s="689" t="s">
        <v>448</v>
      </c>
      <c r="C63" s="689" t="s">
        <v>452</v>
      </c>
      <c r="D63" s="690">
        <v>50</v>
      </c>
      <c r="E63" s="447">
        <v>17000</v>
      </c>
      <c r="F63" s="693">
        <f t="shared" si="6"/>
        <v>850000</v>
      </c>
    </row>
    <row r="64" spans="2:6" x14ac:dyDescent="0.25">
      <c r="B64" s="689" t="s">
        <v>449</v>
      </c>
      <c r="C64" s="689" t="s">
        <v>20</v>
      </c>
      <c r="D64" s="690">
        <v>50</v>
      </c>
      <c r="E64" s="447">
        <v>9000</v>
      </c>
      <c r="F64" s="693">
        <f t="shared" si="6"/>
        <v>450000</v>
      </c>
    </row>
    <row r="65" spans="2:6" x14ac:dyDescent="0.25">
      <c r="E65" s="435"/>
      <c r="F65" s="699">
        <f>SUM(F59:F64)</f>
        <v>15830000</v>
      </c>
    </row>
    <row r="67" spans="2:6" x14ac:dyDescent="0.25">
      <c r="E67" s="694" t="s">
        <v>442</v>
      </c>
      <c r="F67" s="695">
        <f>+F57+F34+F65</f>
        <v>167766657.09999999</v>
      </c>
    </row>
    <row r="68" spans="2:6" x14ac:dyDescent="0.25">
      <c r="F68" s="435">
        <v>200000000</v>
      </c>
    </row>
    <row r="70" spans="2:6" x14ac:dyDescent="0.25">
      <c r="B70" s="702" t="str">
        <f>+B8</f>
        <v>RELLENO CON ARENA</v>
      </c>
      <c r="C70" s="427" t="s">
        <v>16</v>
      </c>
      <c r="D70" s="703">
        <f>+D8+D22</f>
        <v>77.091119999999989</v>
      </c>
      <c r="E70" s="435">
        <v>80000</v>
      </c>
      <c r="F70" s="446">
        <f>+D70*E70</f>
        <v>6167289.5999999987</v>
      </c>
    </row>
    <row r="71" spans="2:6" ht="36" x14ac:dyDescent="0.25">
      <c r="B71" s="702" t="str">
        <f>+B9</f>
        <v>RELLENO CON MATERIAL SELECCIONADO DE CANTERA AL 95% DEL P.M.</v>
      </c>
      <c r="C71" s="427" t="s">
        <v>16</v>
      </c>
      <c r="D71" s="703">
        <f>+D9+D23</f>
        <v>154.18223999999998</v>
      </c>
      <c r="E71" s="435">
        <v>40000</v>
      </c>
      <c r="F71" s="446">
        <f>+D71*E71</f>
        <v>6167289.5999999987</v>
      </c>
    </row>
    <row r="72" spans="2:6" x14ac:dyDescent="0.25">
      <c r="B72" s="702" t="s">
        <v>453</v>
      </c>
      <c r="D72" s="703"/>
      <c r="E72" s="435">
        <v>30000000</v>
      </c>
      <c r="F72" s="446">
        <f>+E72</f>
        <v>30000000</v>
      </c>
    </row>
    <row r="73" spans="2:6" ht="18.75" thickBot="1" x14ac:dyDescent="0.3">
      <c r="B73" s="702"/>
      <c r="D73" s="703"/>
      <c r="E73" s="435"/>
      <c r="F73" s="446"/>
    </row>
    <row r="74" spans="2:6" ht="18.75" thickBot="1" x14ac:dyDescent="0.3">
      <c r="F74" s="704">
        <v>50000000</v>
      </c>
    </row>
    <row r="76" spans="2:6" x14ac:dyDescent="0.25">
      <c r="F76" s="446">
        <f>+F74+F68</f>
        <v>250000000</v>
      </c>
    </row>
    <row r="79" spans="2:6" x14ac:dyDescent="0.25">
      <c r="B79" s="427" t="s">
        <v>454</v>
      </c>
      <c r="F79" s="446">
        <f>+PRESUPUESTO!F46</f>
        <v>48579836.010000005</v>
      </c>
    </row>
    <row r="80" spans="2:6" x14ac:dyDescent="0.25">
      <c r="B80" s="427" t="s">
        <v>455</v>
      </c>
      <c r="F80" s="435">
        <f>+F79*0.18</f>
        <v>8744370.4818000011</v>
      </c>
    </row>
    <row r="81" spans="2:7" ht="18.75" thickBot="1" x14ac:dyDescent="0.3">
      <c r="B81" s="427" t="s">
        <v>456</v>
      </c>
      <c r="F81" s="435">
        <f>+F79*0.2</f>
        <v>9715967.2020000014</v>
      </c>
    </row>
    <row r="82" spans="2:7" ht="18.75" thickBot="1" x14ac:dyDescent="0.3">
      <c r="F82" s="705">
        <f>+F79-F80-F81</f>
        <v>30119498.326200001</v>
      </c>
    </row>
    <row r="84" spans="2:7" x14ac:dyDescent="0.25">
      <c r="E84" s="427" t="s">
        <v>457</v>
      </c>
      <c r="F84" s="446">
        <f>+F82-F76</f>
        <v>-219880501.67379999</v>
      </c>
      <c r="G84" s="427" t="s">
        <v>130</v>
      </c>
    </row>
    <row r="85" spans="2:7" x14ac:dyDescent="0.25">
      <c r="E85" s="427" t="s">
        <v>458</v>
      </c>
    </row>
    <row r="86" spans="2:7" x14ac:dyDescent="0.25">
      <c r="E86" s="427" t="s">
        <v>459</v>
      </c>
    </row>
    <row r="87" spans="2:7" x14ac:dyDescent="0.25">
      <c r="E87" s="427" t="s">
        <v>460</v>
      </c>
    </row>
    <row r="88" spans="2:7" x14ac:dyDescent="0.25">
      <c r="E88" s="427" t="s">
        <v>461</v>
      </c>
    </row>
  </sheetData>
  <mergeCells count="11">
    <mergeCell ref="B37:D37"/>
    <mergeCell ref="B50:D50"/>
    <mergeCell ref="B36:D36"/>
    <mergeCell ref="C34:E34"/>
    <mergeCell ref="A1:F1"/>
    <mergeCell ref="A2:A3"/>
    <mergeCell ref="B2:B3"/>
    <mergeCell ref="C2:C3"/>
    <mergeCell ref="D2:D3"/>
    <mergeCell ref="E2:E3"/>
    <mergeCell ref="F2:F3"/>
  </mergeCells>
  <pageMargins left="0.70866141732283472" right="0.70866141732283472" top="0.74803149606299213" bottom="0.74803149606299213" header="0.31496062992125984" footer="0.31496062992125984"/>
  <pageSetup paperSize="9" scale="37" orientation="portrait" r:id="rId1"/>
  <rowBreaks count="1" manualBreakCount="1">
    <brk id="66" max="5" man="1"/>
  </rowBreaks>
  <colBreaks count="1" manualBreakCount="1">
    <brk id="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2:E19"/>
  <sheetViews>
    <sheetView view="pageBreakPreview" zoomScaleNormal="100" zoomScaleSheetLayoutView="100" workbookViewId="0">
      <selection activeCell="C2" sqref="C2:E19"/>
    </sheetView>
  </sheetViews>
  <sheetFormatPr baseColWidth="10" defaultRowHeight="15" x14ac:dyDescent="0.25"/>
  <cols>
    <col min="3" max="3" width="27.42578125" bestFit="1" customWidth="1"/>
    <col min="5" max="5" width="11.42578125" style="688"/>
  </cols>
  <sheetData>
    <row r="2" spans="3:5" x14ac:dyDescent="0.25">
      <c r="C2" s="735" t="s">
        <v>265</v>
      </c>
      <c r="D2" s="736"/>
      <c r="E2" s="737"/>
    </row>
    <row r="3" spans="3:5" x14ac:dyDescent="0.25">
      <c r="C3" s="689" t="s">
        <v>419</v>
      </c>
      <c r="D3" s="689" t="s">
        <v>1</v>
      </c>
      <c r="E3" s="690" t="s">
        <v>0</v>
      </c>
    </row>
    <row r="4" spans="3:5" x14ac:dyDescent="0.25">
      <c r="C4" s="689" t="s">
        <v>420</v>
      </c>
      <c r="D4" s="689" t="s">
        <v>437</v>
      </c>
      <c r="E4" s="690">
        <v>560</v>
      </c>
    </row>
    <row r="5" spans="3:5" x14ac:dyDescent="0.25">
      <c r="C5" s="689" t="s">
        <v>421</v>
      </c>
      <c r="D5" s="689" t="s">
        <v>437</v>
      </c>
      <c r="E5" s="690">
        <v>500</v>
      </c>
    </row>
    <row r="6" spans="3:5" x14ac:dyDescent="0.25">
      <c r="C6" s="689" t="s">
        <v>426</v>
      </c>
      <c r="D6" s="689" t="s">
        <v>1</v>
      </c>
      <c r="E6" s="690">
        <v>70</v>
      </c>
    </row>
    <row r="7" spans="3:5" x14ac:dyDescent="0.25">
      <c r="C7" s="689" t="s">
        <v>427</v>
      </c>
      <c r="D7" s="689" t="s">
        <v>1</v>
      </c>
      <c r="E7" s="690">
        <v>70</v>
      </c>
    </row>
    <row r="8" spans="3:5" x14ac:dyDescent="0.25">
      <c r="C8" s="689" t="s">
        <v>429</v>
      </c>
      <c r="D8" s="689" t="s">
        <v>1</v>
      </c>
      <c r="E8" s="690">
        <v>70</v>
      </c>
    </row>
    <row r="9" spans="3:5" x14ac:dyDescent="0.25">
      <c r="C9" s="689" t="s">
        <v>428</v>
      </c>
      <c r="D9" s="689" t="s">
        <v>1</v>
      </c>
      <c r="E9" s="690">
        <v>70</v>
      </c>
    </row>
    <row r="10" spans="3:5" x14ac:dyDescent="0.25">
      <c r="C10" s="689" t="s">
        <v>422</v>
      </c>
      <c r="D10" s="689" t="s">
        <v>1</v>
      </c>
      <c r="E10" s="690">
        <v>7</v>
      </c>
    </row>
    <row r="11" spans="3:5" x14ac:dyDescent="0.25">
      <c r="C11" s="689" t="s">
        <v>423</v>
      </c>
      <c r="D11" s="689" t="s">
        <v>1</v>
      </c>
      <c r="E11" s="690">
        <v>7</v>
      </c>
    </row>
    <row r="12" spans="3:5" x14ac:dyDescent="0.25">
      <c r="C12" s="689" t="s">
        <v>424</v>
      </c>
      <c r="D12" s="689" t="s">
        <v>1</v>
      </c>
      <c r="E12" s="690">
        <v>7</v>
      </c>
    </row>
    <row r="13" spans="3:5" x14ac:dyDescent="0.25">
      <c r="C13" s="689" t="s">
        <v>425</v>
      </c>
      <c r="D13" s="689" t="s">
        <v>1</v>
      </c>
      <c r="E13" s="690">
        <v>6</v>
      </c>
    </row>
    <row r="14" spans="3:5" x14ac:dyDescent="0.25">
      <c r="C14" s="689"/>
      <c r="D14" s="689"/>
      <c r="E14" s="690"/>
    </row>
    <row r="15" spans="3:5" x14ac:dyDescent="0.25">
      <c r="C15" s="735" t="s">
        <v>430</v>
      </c>
      <c r="D15" s="736"/>
      <c r="E15" s="737"/>
    </row>
    <row r="16" spans="3:5" x14ac:dyDescent="0.25">
      <c r="C16" s="689" t="s">
        <v>431</v>
      </c>
      <c r="D16" s="689" t="s">
        <v>432</v>
      </c>
      <c r="E16" s="690">
        <v>90</v>
      </c>
    </row>
    <row r="17" spans="3:5" x14ac:dyDescent="0.25">
      <c r="C17" s="689" t="s">
        <v>433</v>
      </c>
      <c r="D17" s="689" t="s">
        <v>435</v>
      </c>
      <c r="E17" s="690">
        <v>80</v>
      </c>
    </row>
    <row r="18" spans="3:5" x14ac:dyDescent="0.25">
      <c r="C18" s="689" t="s">
        <v>434</v>
      </c>
      <c r="D18" s="689" t="s">
        <v>1</v>
      </c>
      <c r="E18" s="690">
        <v>79</v>
      </c>
    </row>
    <row r="19" spans="3:5" x14ac:dyDescent="0.25">
      <c r="C19" s="689" t="s">
        <v>436</v>
      </c>
      <c r="D19" s="689" t="s">
        <v>1</v>
      </c>
      <c r="E19" s="690">
        <v>12</v>
      </c>
    </row>
  </sheetData>
  <mergeCells count="2">
    <mergeCell ref="C15:E15"/>
    <mergeCell ref="C2:E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38"/>
  <sheetViews>
    <sheetView view="pageBreakPreview" topLeftCell="A19" zoomScaleNormal="100" zoomScaleSheetLayoutView="100" workbookViewId="0">
      <selection activeCell="A29" sqref="A29:W29"/>
    </sheetView>
  </sheetViews>
  <sheetFormatPr baseColWidth="10" defaultColWidth="8.85546875" defaultRowHeight="15" x14ac:dyDescent="0.25"/>
  <cols>
    <col min="1" max="1" width="23" style="359" customWidth="1"/>
    <col min="2" max="2" width="15.28515625" style="359" bestFit="1" customWidth="1"/>
    <col min="3" max="3" width="15.28515625" style="359" customWidth="1"/>
    <col min="4" max="4" width="6.85546875" style="359" customWidth="1"/>
    <col min="5" max="5" width="15.28515625" style="359" bestFit="1" customWidth="1"/>
    <col min="6" max="6" width="8.85546875" style="359" customWidth="1"/>
    <col min="7" max="7" width="17.140625" style="359" bestFit="1" customWidth="1"/>
    <col min="8" max="9" width="16.42578125" style="359" bestFit="1" customWidth="1"/>
    <col min="10" max="16384" width="8.85546875" style="359"/>
  </cols>
  <sheetData>
    <row r="1" spans="1:8" x14ac:dyDescent="0.25">
      <c r="A1" s="744" t="s">
        <v>72</v>
      </c>
      <c r="B1" s="745"/>
      <c r="C1" s="745"/>
      <c r="D1" s="745"/>
      <c r="E1" s="745"/>
      <c r="F1" s="745"/>
      <c r="G1" s="746"/>
    </row>
    <row r="2" spans="1:8" x14ac:dyDescent="0.25">
      <c r="A2" s="759" t="s">
        <v>25</v>
      </c>
      <c r="B2" s="762" t="str">
        <f>+PRESUPUESTO!A1</f>
        <v>ADQUISICIÓN E INSTALACIÓN DE CIRCUITO INTEGRADO DE VIGILANCIA PARA BODEGA QUE CUSTODIA MERCANCÍA APREHENDIDA POR EL GRUPO ANTICONTRABANDO DEL DEPARTAMENTO DE CÓRDOBA</v>
      </c>
      <c r="C2" s="762"/>
      <c r="D2" s="762"/>
      <c r="E2" s="762"/>
      <c r="F2" s="762"/>
      <c r="G2" s="762"/>
    </row>
    <row r="3" spans="1:8" ht="33" customHeight="1" x14ac:dyDescent="0.25">
      <c r="A3" s="760"/>
      <c r="B3" s="763"/>
      <c r="C3" s="763"/>
      <c r="D3" s="763"/>
      <c r="E3" s="763"/>
      <c r="F3" s="763"/>
      <c r="G3" s="763"/>
    </row>
    <row r="4" spans="1:8" ht="38.25" customHeight="1" x14ac:dyDescent="0.25">
      <c r="A4" s="761"/>
      <c r="B4" s="764"/>
      <c r="C4" s="764"/>
      <c r="D4" s="764"/>
      <c r="E4" s="764"/>
      <c r="F4" s="764"/>
      <c r="G4" s="764"/>
    </row>
    <row r="5" spans="1:8" x14ac:dyDescent="0.25">
      <c r="A5" s="744" t="s">
        <v>26</v>
      </c>
      <c r="B5" s="745"/>
      <c r="C5" s="745"/>
      <c r="D5" s="745"/>
      <c r="E5" s="745"/>
      <c r="F5" s="745"/>
      <c r="G5" s="746"/>
    </row>
    <row r="6" spans="1:8" x14ac:dyDescent="0.25">
      <c r="A6" s="360" t="s">
        <v>27</v>
      </c>
      <c r="B6" s="360" t="s">
        <v>28</v>
      </c>
      <c r="C6" s="360" t="s">
        <v>29</v>
      </c>
      <c r="D6" s="360" t="s">
        <v>30</v>
      </c>
      <c r="E6" s="360" t="s">
        <v>31</v>
      </c>
      <c r="F6" s="360" t="s">
        <v>32</v>
      </c>
      <c r="G6" s="360" t="s">
        <v>33</v>
      </c>
    </row>
    <row r="7" spans="1:8" ht="28.5" x14ac:dyDescent="0.25">
      <c r="A7" s="219" t="s">
        <v>34</v>
      </c>
      <c r="B7" s="219" t="s">
        <v>35</v>
      </c>
      <c r="C7" s="219" t="s">
        <v>36</v>
      </c>
      <c r="D7" s="219" t="s">
        <v>37</v>
      </c>
      <c r="E7" s="219" t="s">
        <v>38</v>
      </c>
      <c r="F7" s="219" t="s">
        <v>39</v>
      </c>
      <c r="G7" s="219" t="s">
        <v>40</v>
      </c>
    </row>
    <row r="8" spans="1:8" ht="30" x14ac:dyDescent="0.25">
      <c r="A8" s="216" t="s">
        <v>231</v>
      </c>
      <c r="B8" s="361">
        <f>+'AUI '!G10</f>
        <v>6000000</v>
      </c>
      <c r="C8" s="362">
        <v>0.5</v>
      </c>
      <c r="D8" s="363">
        <f>+'.FM'!C50</f>
        <v>1.7679</v>
      </c>
      <c r="E8" s="361">
        <f>(D8*C8*B8)</f>
        <v>5303700</v>
      </c>
      <c r="F8" s="364">
        <v>2</v>
      </c>
      <c r="G8" s="365">
        <f>F8*E8</f>
        <v>10607400</v>
      </c>
      <c r="H8" s="366"/>
    </row>
    <row r="9" spans="1:8" x14ac:dyDescent="0.25">
      <c r="A9" s="216" t="s">
        <v>249</v>
      </c>
      <c r="B9" s="361">
        <f>+'AUI '!G11</f>
        <v>4500000</v>
      </c>
      <c r="C9" s="362">
        <v>1</v>
      </c>
      <c r="D9" s="363">
        <f>+D8</f>
        <v>1.7679</v>
      </c>
      <c r="E9" s="361">
        <f>(D9*C9*B9)</f>
        <v>7955550</v>
      </c>
      <c r="F9" s="364">
        <v>2</v>
      </c>
      <c r="G9" s="365">
        <f>F9*E9</f>
        <v>15911100</v>
      </c>
      <c r="H9" s="367"/>
    </row>
    <row r="10" spans="1:8" x14ac:dyDescent="0.25">
      <c r="A10" s="216" t="str">
        <f>+'AUI '!B12</f>
        <v>Profesional SISO</v>
      </c>
      <c r="B10" s="361">
        <f>+'AUI '!G12</f>
        <v>2500000</v>
      </c>
      <c r="C10" s="362">
        <v>0.5</v>
      </c>
      <c r="D10" s="363">
        <f>+'.FM'!C97</f>
        <v>1.915</v>
      </c>
      <c r="E10" s="361">
        <f>(D10*C10*B10)</f>
        <v>2393750</v>
      </c>
      <c r="F10" s="364">
        <v>2</v>
      </c>
      <c r="G10" s="365">
        <f>F10*E10</f>
        <v>4787500</v>
      </c>
      <c r="H10" s="367"/>
    </row>
    <row r="11" spans="1:8" x14ac:dyDescent="0.25">
      <c r="A11" s="752" t="s">
        <v>250</v>
      </c>
      <c r="B11" s="753"/>
      <c r="C11" s="753"/>
      <c r="D11" s="753"/>
      <c r="E11" s="753"/>
      <c r="F11" s="754"/>
      <c r="G11" s="368">
        <f>SUM(G8:G10)</f>
        <v>31306000</v>
      </c>
    </row>
    <row r="12" spans="1:8" x14ac:dyDescent="0.25">
      <c r="A12" s="744" t="s">
        <v>251</v>
      </c>
      <c r="B12" s="745"/>
      <c r="C12" s="745"/>
      <c r="D12" s="745"/>
      <c r="E12" s="745"/>
      <c r="F12" s="745"/>
      <c r="G12" s="746"/>
    </row>
    <row r="13" spans="1:8" x14ac:dyDescent="0.25">
      <c r="A13" s="360" t="s">
        <v>27</v>
      </c>
      <c r="B13" s="360" t="s">
        <v>28</v>
      </c>
      <c r="C13" s="360" t="s">
        <v>29</v>
      </c>
      <c r="D13" s="360" t="s">
        <v>30</v>
      </c>
      <c r="E13" s="360" t="s">
        <v>31</v>
      </c>
      <c r="F13" s="360" t="s">
        <v>32</v>
      </c>
      <c r="G13" s="360" t="s">
        <v>33</v>
      </c>
    </row>
    <row r="14" spans="1:8" ht="28.5" x14ac:dyDescent="0.25">
      <c r="A14" s="219" t="s">
        <v>252</v>
      </c>
      <c r="B14" s="219" t="s">
        <v>35</v>
      </c>
      <c r="C14" s="219" t="s">
        <v>36</v>
      </c>
      <c r="D14" s="219" t="s">
        <v>37</v>
      </c>
      <c r="E14" s="219" t="s">
        <v>38</v>
      </c>
      <c r="F14" s="219" t="s">
        <v>39</v>
      </c>
      <c r="G14" s="219" t="s">
        <v>40</v>
      </c>
    </row>
    <row r="15" spans="1:8" x14ac:dyDescent="0.25">
      <c r="A15" s="217" t="s">
        <v>400</v>
      </c>
      <c r="B15" s="369">
        <v>2000000</v>
      </c>
      <c r="C15" s="654">
        <v>0.5</v>
      </c>
      <c r="D15" s="363">
        <f>+'.FM'!C97</f>
        <v>1.915</v>
      </c>
      <c r="E15" s="361">
        <f>(D15*C15*B15)</f>
        <v>1915000</v>
      </c>
      <c r="F15" s="364">
        <v>2</v>
      </c>
      <c r="G15" s="365">
        <f>F15*E15</f>
        <v>3830000</v>
      </c>
    </row>
    <row r="16" spans="1:8" x14ac:dyDescent="0.25">
      <c r="A16" s="217" t="s">
        <v>412</v>
      </c>
      <c r="B16" s="369">
        <f>+'MANO DE OBRA'!C9</f>
        <v>1750905</v>
      </c>
      <c r="C16" s="654">
        <v>0.5</v>
      </c>
      <c r="D16" s="363">
        <f>+D15</f>
        <v>1.915</v>
      </c>
      <c r="E16" s="361">
        <f>(D16*C16*B16)</f>
        <v>1676491.5375000001</v>
      </c>
      <c r="F16" s="364">
        <v>2</v>
      </c>
      <c r="G16" s="365">
        <f>F16*E16</f>
        <v>3352983.0750000002</v>
      </c>
    </row>
    <row r="17" spans="1:9" x14ac:dyDescent="0.25">
      <c r="A17" s="752" t="s">
        <v>253</v>
      </c>
      <c r="B17" s="753"/>
      <c r="C17" s="753"/>
      <c r="D17" s="753"/>
      <c r="E17" s="753"/>
      <c r="F17" s="754"/>
      <c r="G17" s="368">
        <f>SUM(G15:G16)</f>
        <v>7182983.0750000002</v>
      </c>
    </row>
    <row r="18" spans="1:9" x14ac:dyDescent="0.25">
      <c r="A18" s="744" t="s">
        <v>254</v>
      </c>
      <c r="B18" s="745"/>
      <c r="C18" s="745"/>
      <c r="D18" s="745"/>
      <c r="E18" s="745"/>
      <c r="F18" s="745"/>
      <c r="G18" s="746"/>
    </row>
    <row r="19" spans="1:9" ht="28.5" x14ac:dyDescent="0.25">
      <c r="A19" s="360" t="s">
        <v>41</v>
      </c>
      <c r="B19" s="360" t="s">
        <v>42</v>
      </c>
      <c r="C19" s="360" t="s">
        <v>0</v>
      </c>
      <c r="D19" s="755" t="s">
        <v>43</v>
      </c>
      <c r="E19" s="756"/>
      <c r="F19" s="755" t="s">
        <v>44</v>
      </c>
      <c r="G19" s="756"/>
    </row>
    <row r="20" spans="1:9" ht="30" x14ac:dyDescent="0.25">
      <c r="A20" s="113" t="s">
        <v>462</v>
      </c>
      <c r="B20" s="370" t="s">
        <v>124</v>
      </c>
      <c r="C20" s="364">
        <f>+F15</f>
        <v>2</v>
      </c>
      <c r="D20" s="757">
        <v>2500000</v>
      </c>
      <c r="E20" s="758"/>
      <c r="F20" s="750">
        <f>+C20*D20</f>
        <v>5000000</v>
      </c>
      <c r="G20" s="751"/>
    </row>
    <row r="21" spans="1:9" ht="30" x14ac:dyDescent="0.25">
      <c r="A21" s="113" t="s">
        <v>463</v>
      </c>
      <c r="B21" s="370" t="str">
        <f>+B20</f>
        <v>Mes</v>
      </c>
      <c r="C21" s="364">
        <f>+C20</f>
        <v>2</v>
      </c>
      <c r="D21" s="757">
        <v>2000000</v>
      </c>
      <c r="E21" s="758"/>
      <c r="F21" s="750">
        <f>+C21*D21</f>
        <v>4000000</v>
      </c>
      <c r="G21" s="751"/>
    </row>
    <row r="22" spans="1:9" ht="30" x14ac:dyDescent="0.25">
      <c r="A22" s="216" t="s">
        <v>255</v>
      </c>
      <c r="B22" s="370" t="s">
        <v>124</v>
      </c>
      <c r="C22" s="364">
        <f>+F8</f>
        <v>2</v>
      </c>
      <c r="D22" s="757">
        <v>302731.40466936317</v>
      </c>
      <c r="E22" s="758"/>
      <c r="F22" s="750">
        <f>D22*C22</f>
        <v>605462.80933872634</v>
      </c>
      <c r="G22" s="751"/>
    </row>
    <row r="23" spans="1:9" x14ac:dyDescent="0.25">
      <c r="A23" s="752" t="s">
        <v>256</v>
      </c>
      <c r="B23" s="753"/>
      <c r="C23" s="753"/>
      <c r="D23" s="753"/>
      <c r="E23" s="753"/>
      <c r="F23" s="754"/>
      <c r="G23" s="368">
        <f>ROUND(SUM(F20:G22),0)</f>
        <v>9605463</v>
      </c>
    </row>
    <row r="24" spans="1:9" x14ac:dyDescent="0.25">
      <c r="A24" s="372"/>
      <c r="B24" s="372"/>
      <c r="C24" s="372"/>
      <c r="D24" s="372"/>
      <c r="E24" s="372"/>
      <c r="F24" s="372"/>
      <c r="G24" s="372"/>
    </row>
    <row r="25" spans="1:9" x14ac:dyDescent="0.25">
      <c r="A25" s="744" t="s">
        <v>257</v>
      </c>
      <c r="B25" s="745"/>
      <c r="C25" s="745"/>
      <c r="D25" s="745"/>
      <c r="E25" s="745"/>
      <c r="F25" s="745"/>
      <c r="G25" s="746"/>
    </row>
    <row r="26" spans="1:9" x14ac:dyDescent="0.25">
      <c r="A26" s="747" t="s">
        <v>45</v>
      </c>
      <c r="B26" s="748"/>
      <c r="C26" s="748"/>
      <c r="D26" s="748"/>
      <c r="E26" s="749"/>
      <c r="F26" s="750">
        <f>ROUND(G11+G17+G23,0)</f>
        <v>48094446</v>
      </c>
      <c r="G26" s="751"/>
    </row>
    <row r="27" spans="1:9" ht="16.5" x14ac:dyDescent="0.25">
      <c r="A27" s="741" t="s">
        <v>368</v>
      </c>
      <c r="B27" s="742"/>
      <c r="C27" s="742"/>
      <c r="D27" s="742"/>
      <c r="E27" s="743"/>
      <c r="F27" s="750">
        <f>ROUND(F26*11.5%,0)</f>
        <v>5530861</v>
      </c>
      <c r="G27" s="751"/>
      <c r="I27" s="374"/>
    </row>
    <row r="28" spans="1:9" x14ac:dyDescent="0.25">
      <c r="A28" s="747" t="s">
        <v>46</v>
      </c>
      <c r="B28" s="748"/>
      <c r="C28" s="748"/>
      <c r="D28" s="748"/>
      <c r="E28" s="749"/>
      <c r="F28" s="750">
        <f>ROUND(F26*19%,0)</f>
        <v>9137945</v>
      </c>
      <c r="G28" s="751"/>
      <c r="I28" s="373"/>
    </row>
    <row r="29" spans="1:9" x14ac:dyDescent="0.25">
      <c r="A29" s="744" t="s">
        <v>47</v>
      </c>
      <c r="B29" s="745"/>
      <c r="C29" s="745"/>
      <c r="D29" s="745"/>
      <c r="E29" s="746"/>
      <c r="F29" s="739">
        <f>F28+F26+F27</f>
        <v>62763252</v>
      </c>
      <c r="G29" s="740"/>
      <c r="H29" s="375" t="e">
        <f>+PRESUPUESTO!#REF!</f>
        <v>#REF!</v>
      </c>
      <c r="I29" s="367" t="e">
        <f>F29-H29</f>
        <v>#REF!</v>
      </c>
    </row>
    <row r="30" spans="1:9" x14ac:dyDescent="0.25">
      <c r="A30" s="372"/>
      <c r="B30" s="372"/>
      <c r="C30" s="372"/>
      <c r="D30" s="372"/>
      <c r="E30" s="376"/>
      <c r="F30" s="372"/>
      <c r="G30" s="377"/>
      <c r="I30" s="373"/>
    </row>
    <row r="31" spans="1:9" x14ac:dyDescent="0.25">
      <c r="A31" s="372"/>
      <c r="B31" s="372"/>
      <c r="C31" s="372"/>
      <c r="D31" s="372"/>
      <c r="E31" s="376"/>
      <c r="F31" s="372"/>
      <c r="G31" s="377"/>
      <c r="I31" s="373"/>
    </row>
    <row r="32" spans="1:9" x14ac:dyDescent="0.25">
      <c r="A32" s="8"/>
      <c r="B32" s="378"/>
    </row>
    <row r="33" spans="1:2" x14ac:dyDescent="0.25">
      <c r="A33" s="8"/>
      <c r="B33" s="378"/>
    </row>
    <row r="34" spans="1:2" x14ac:dyDescent="0.25">
      <c r="A34" s="424"/>
      <c r="B34" s="425"/>
    </row>
    <row r="35" spans="1:2" ht="18" x14ac:dyDescent="0.25">
      <c r="A35" s="677" t="s">
        <v>415</v>
      </c>
    </row>
    <row r="36" spans="1:2" ht="18" x14ac:dyDescent="0.25">
      <c r="A36" s="450" t="s">
        <v>416</v>
      </c>
    </row>
    <row r="37" spans="1:2" ht="18" x14ac:dyDescent="0.25">
      <c r="A37" s="678" t="s">
        <v>414</v>
      </c>
    </row>
    <row r="38" spans="1:2" ht="15.75" x14ac:dyDescent="0.25">
      <c r="A38" s="379"/>
    </row>
  </sheetData>
  <mergeCells count="26">
    <mergeCell ref="A1:G1"/>
    <mergeCell ref="A2:A4"/>
    <mergeCell ref="B2:G4"/>
    <mergeCell ref="A5:G5"/>
    <mergeCell ref="A11:F11"/>
    <mergeCell ref="A12:G12"/>
    <mergeCell ref="A17:F17"/>
    <mergeCell ref="A18:G18"/>
    <mergeCell ref="A23:F23"/>
    <mergeCell ref="D19:E19"/>
    <mergeCell ref="F19:G19"/>
    <mergeCell ref="D20:E20"/>
    <mergeCell ref="F20:G20"/>
    <mergeCell ref="D21:E21"/>
    <mergeCell ref="F21:G21"/>
    <mergeCell ref="D22:E22"/>
    <mergeCell ref="F22:G22"/>
    <mergeCell ref="F29:G29"/>
    <mergeCell ref="A27:E27"/>
    <mergeCell ref="A29:E29"/>
    <mergeCell ref="A25:G25"/>
    <mergeCell ref="A26:E26"/>
    <mergeCell ref="F26:G26"/>
    <mergeCell ref="A28:E28"/>
    <mergeCell ref="F28:G28"/>
    <mergeCell ref="F27:G27"/>
  </mergeCells>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61"/>
  <sheetViews>
    <sheetView view="pageBreakPreview" topLeftCell="A11" zoomScale="85" zoomScaleNormal="100" zoomScaleSheetLayoutView="85" workbookViewId="0">
      <selection activeCell="F44" sqref="F44"/>
    </sheetView>
  </sheetViews>
  <sheetFormatPr baseColWidth="10" defaultColWidth="8.85546875" defaultRowHeight="18" x14ac:dyDescent="0.25"/>
  <cols>
    <col min="1" max="1" width="9.7109375" style="427" customWidth="1"/>
    <col min="2" max="2" width="80.85546875" style="427" customWidth="1"/>
    <col min="3" max="3" width="12.7109375" style="427" bestFit="1" customWidth="1"/>
    <col min="4" max="4" width="17.42578125" style="427" bestFit="1" customWidth="1"/>
    <col min="5" max="5" width="25.42578125" style="427" customWidth="1"/>
    <col min="6" max="6" width="24.7109375" style="427" bestFit="1" customWidth="1"/>
    <col min="7" max="7" width="8.85546875" style="427"/>
    <col min="8" max="8" width="23.42578125" style="427" bestFit="1" customWidth="1"/>
    <col min="9" max="9" width="25" style="427" bestFit="1" customWidth="1"/>
    <col min="10" max="11" width="23.42578125" style="427" bestFit="1" customWidth="1"/>
    <col min="12" max="13" width="8.85546875" style="427"/>
    <col min="14" max="14" width="28" style="708" bestFit="1" customWidth="1"/>
    <col min="15" max="15" width="8.85546875" style="708"/>
    <col min="16" max="16" width="25" style="708" bestFit="1" customWidth="1"/>
    <col min="17" max="17" width="8.85546875" style="708"/>
    <col min="18" max="18" width="25" style="708" bestFit="1" customWidth="1"/>
    <col min="19" max="16384" width="8.85546875" style="427"/>
  </cols>
  <sheetData>
    <row r="1" spans="1:18" ht="127.5" customHeight="1" x14ac:dyDescent="0.25">
      <c r="A1" s="718" t="s">
        <v>475</v>
      </c>
      <c r="B1" s="719"/>
      <c r="C1" s="719"/>
      <c r="D1" s="719"/>
      <c r="E1" s="719"/>
      <c r="F1" s="720"/>
    </row>
    <row r="2" spans="1:18" ht="5.0999999999999996" customHeight="1" x14ac:dyDescent="0.25">
      <c r="A2" s="723"/>
      <c r="B2" s="723"/>
      <c r="C2" s="723"/>
      <c r="D2" s="723"/>
      <c r="E2" s="723"/>
      <c r="F2" s="723"/>
    </row>
    <row r="3" spans="1:18" ht="20.25" x14ac:dyDescent="0.25">
      <c r="A3" s="724" t="s">
        <v>325</v>
      </c>
      <c r="B3" s="725"/>
      <c r="C3" s="725"/>
      <c r="D3" s="725"/>
      <c r="E3" s="725"/>
      <c r="F3" s="725"/>
    </row>
    <row r="4" spans="1:18" ht="5.0999999999999996" customHeight="1" x14ac:dyDescent="0.25">
      <c r="A4" s="726"/>
      <c r="B4" s="727"/>
      <c r="C4" s="727"/>
      <c r="D4" s="727"/>
      <c r="E4" s="727"/>
      <c r="F4" s="728"/>
    </row>
    <row r="5" spans="1:18" ht="20.25" x14ac:dyDescent="0.25">
      <c r="A5" s="729" t="s">
        <v>472</v>
      </c>
      <c r="B5" s="729"/>
      <c r="C5" s="729"/>
      <c r="D5" s="729"/>
      <c r="E5" s="729"/>
      <c r="F5" s="729"/>
    </row>
    <row r="6" spans="1:18" ht="5.0999999999999996" customHeight="1" x14ac:dyDescent="0.25">
      <c r="A6" s="726"/>
      <c r="B6" s="727"/>
      <c r="C6" s="727"/>
      <c r="D6" s="727"/>
      <c r="E6" s="727"/>
      <c r="F6" s="728"/>
    </row>
    <row r="7" spans="1:18" ht="20.25" x14ac:dyDescent="0.25">
      <c r="A7" s="729" t="s">
        <v>464</v>
      </c>
      <c r="B7" s="729"/>
      <c r="C7" s="729"/>
      <c r="D7" s="729"/>
      <c r="E7" s="729"/>
      <c r="F7" s="729"/>
    </row>
    <row r="8" spans="1:18" ht="4.5" customHeight="1" x14ac:dyDescent="0.25">
      <c r="A8" s="726"/>
      <c r="B8" s="727"/>
      <c r="C8" s="727"/>
      <c r="D8" s="727"/>
      <c r="E8" s="727"/>
      <c r="F8" s="728"/>
    </row>
    <row r="9" spans="1:18" ht="24" customHeight="1" x14ac:dyDescent="0.25">
      <c r="A9" s="730" t="s">
        <v>318</v>
      </c>
      <c r="B9" s="721" t="s">
        <v>319</v>
      </c>
      <c r="C9" s="721" t="s">
        <v>1</v>
      </c>
      <c r="D9" s="721" t="s">
        <v>320</v>
      </c>
      <c r="E9" s="722" t="s">
        <v>321</v>
      </c>
      <c r="F9" s="722" t="s">
        <v>322</v>
      </c>
    </row>
    <row r="10" spans="1:18" s="428" customFormat="1" ht="17.100000000000001" customHeight="1" x14ac:dyDescent="0.25">
      <c r="A10" s="730"/>
      <c r="B10" s="721"/>
      <c r="C10" s="721"/>
      <c r="D10" s="721"/>
      <c r="E10" s="722"/>
      <c r="F10" s="722"/>
      <c r="I10" s="707"/>
      <c r="J10" s="707"/>
      <c r="K10" s="707"/>
      <c r="N10" s="709"/>
      <c r="O10" s="709"/>
      <c r="P10" s="709"/>
      <c r="Q10" s="709"/>
      <c r="R10" s="709"/>
    </row>
    <row r="11" spans="1:18" ht="198" x14ac:dyDescent="0.25">
      <c r="A11" s="430" t="s">
        <v>12</v>
      </c>
      <c r="B11" s="706" t="s">
        <v>503</v>
      </c>
      <c r="C11" s="715" t="s">
        <v>42</v>
      </c>
      <c r="D11" s="716">
        <v>1</v>
      </c>
      <c r="E11" s="717">
        <f>+'APU CAP. I'!G48</f>
        <v>1523076</v>
      </c>
      <c r="F11" s="431">
        <f t="shared" ref="F11:F27" si="0">+D11*E11</f>
        <v>1523076</v>
      </c>
      <c r="H11" s="446"/>
      <c r="I11" s="446"/>
      <c r="J11" s="446"/>
      <c r="K11" s="446"/>
    </row>
    <row r="12" spans="1:18" ht="162" x14ac:dyDescent="0.25">
      <c r="A12" s="430" t="s">
        <v>373</v>
      </c>
      <c r="B12" s="706" t="s">
        <v>502</v>
      </c>
      <c r="C12" s="715" t="s">
        <v>42</v>
      </c>
      <c r="D12" s="716">
        <v>16</v>
      </c>
      <c r="E12" s="717">
        <f>+'APU CAP. I'!G95</f>
        <v>503845.39</v>
      </c>
      <c r="F12" s="431">
        <f t="shared" si="0"/>
        <v>8061526.2400000002</v>
      </c>
      <c r="H12" s="446" t="s">
        <v>502</v>
      </c>
      <c r="I12" s="446"/>
      <c r="J12" s="446"/>
      <c r="K12" s="446"/>
    </row>
    <row r="13" spans="1:18" ht="108" x14ac:dyDescent="0.25">
      <c r="A13" s="430" t="s">
        <v>476</v>
      </c>
      <c r="B13" s="706" t="s">
        <v>504</v>
      </c>
      <c r="C13" s="715" t="s">
        <v>152</v>
      </c>
      <c r="D13" s="716">
        <v>800</v>
      </c>
      <c r="E13" s="717">
        <f>+'APU CAP. I'!G142</f>
        <v>2268.9699999999998</v>
      </c>
      <c r="F13" s="431">
        <f t="shared" si="0"/>
        <v>1815175.9999999998</v>
      </c>
      <c r="H13" s="446"/>
      <c r="I13" s="446"/>
      <c r="J13" s="446"/>
      <c r="K13" s="446"/>
    </row>
    <row r="14" spans="1:18" ht="108" x14ac:dyDescent="0.25">
      <c r="A14" s="430" t="s">
        <v>477</v>
      </c>
      <c r="B14" s="706" t="s">
        <v>505</v>
      </c>
      <c r="C14" s="430" t="s">
        <v>42</v>
      </c>
      <c r="D14" s="433">
        <v>2</v>
      </c>
      <c r="E14" s="713">
        <f>+'APU CAP. I'!G189</f>
        <v>638978.21</v>
      </c>
      <c r="F14" s="431">
        <f t="shared" si="0"/>
        <v>1277956.42</v>
      </c>
      <c r="H14" s="446"/>
      <c r="I14" s="446"/>
      <c r="J14" s="446"/>
      <c r="K14" s="446"/>
    </row>
    <row r="15" spans="1:18" ht="72" x14ac:dyDescent="0.25">
      <c r="A15" s="430" t="s">
        <v>478</v>
      </c>
      <c r="B15" s="706" t="s">
        <v>506</v>
      </c>
      <c r="C15" s="430" t="s">
        <v>42</v>
      </c>
      <c r="D15" s="433">
        <v>40</v>
      </c>
      <c r="E15" s="713">
        <f>+'APU CAP. I'!G236</f>
        <v>1923.08</v>
      </c>
      <c r="F15" s="431">
        <f t="shared" si="0"/>
        <v>76923.199999999997</v>
      </c>
      <c r="H15" s="446"/>
      <c r="I15" s="446"/>
      <c r="J15" s="446"/>
      <c r="K15" s="446"/>
    </row>
    <row r="16" spans="1:18" ht="126" x14ac:dyDescent="0.25">
      <c r="A16" s="430" t="s">
        <v>479</v>
      </c>
      <c r="B16" s="706" t="s">
        <v>507</v>
      </c>
      <c r="C16" s="430" t="s">
        <v>42</v>
      </c>
      <c r="D16" s="433">
        <v>1</v>
      </c>
      <c r="E16" s="713">
        <f>+'APU CAP. I'!G283</f>
        <v>1029550</v>
      </c>
      <c r="F16" s="431">
        <f t="shared" si="0"/>
        <v>1029550</v>
      </c>
      <c r="H16" s="446"/>
      <c r="I16" s="446"/>
      <c r="J16" s="446"/>
      <c r="K16" s="446"/>
    </row>
    <row r="17" spans="1:11" ht="90" x14ac:dyDescent="0.25">
      <c r="A17" s="430" t="s">
        <v>480</v>
      </c>
      <c r="B17" s="706" t="s">
        <v>508</v>
      </c>
      <c r="C17" s="430" t="s">
        <v>42</v>
      </c>
      <c r="D17" s="433">
        <v>35</v>
      </c>
      <c r="E17" s="713">
        <f>+'APU CAP. I'!G330</f>
        <v>5241.79</v>
      </c>
      <c r="F17" s="431">
        <f t="shared" si="0"/>
        <v>183462.65</v>
      </c>
      <c r="H17" s="446"/>
      <c r="I17" s="446"/>
      <c r="J17" s="446"/>
      <c r="K17" s="446"/>
    </row>
    <row r="18" spans="1:11" ht="72" x14ac:dyDescent="0.25">
      <c r="A18" s="430" t="s">
        <v>481</v>
      </c>
      <c r="B18" s="706" t="s">
        <v>509</v>
      </c>
      <c r="C18" s="430" t="s">
        <v>42</v>
      </c>
      <c r="D18" s="433">
        <v>3</v>
      </c>
      <c r="E18" s="713">
        <f>+'APU CAP. I'!G377</f>
        <v>98662.56</v>
      </c>
      <c r="F18" s="431">
        <f t="shared" si="0"/>
        <v>295987.68</v>
      </c>
      <c r="H18" s="446"/>
      <c r="I18" s="446"/>
      <c r="J18" s="446"/>
      <c r="K18" s="446"/>
    </row>
    <row r="19" spans="1:11" ht="108" x14ac:dyDescent="0.25">
      <c r="A19" s="430" t="s">
        <v>482</v>
      </c>
      <c r="B19" s="706" t="s">
        <v>510</v>
      </c>
      <c r="C19" s="430" t="s">
        <v>152</v>
      </c>
      <c r="D19" s="433">
        <v>90</v>
      </c>
      <c r="E19" s="713">
        <f>+'APU CAP. I'!G424</f>
        <v>7431</v>
      </c>
      <c r="F19" s="431">
        <f t="shared" si="0"/>
        <v>668790</v>
      </c>
      <c r="H19" s="446"/>
      <c r="I19" s="446"/>
      <c r="J19" s="446"/>
      <c r="K19" s="446"/>
    </row>
    <row r="20" spans="1:11" ht="108" x14ac:dyDescent="0.25">
      <c r="A20" s="430" t="s">
        <v>483</v>
      </c>
      <c r="B20" s="706" t="s">
        <v>511</v>
      </c>
      <c r="C20" s="430" t="s">
        <v>152</v>
      </c>
      <c r="D20" s="433">
        <v>75</v>
      </c>
      <c r="E20" s="713">
        <f>+'APU CAP. I'!G471</f>
        <v>9660</v>
      </c>
      <c r="F20" s="431">
        <f t="shared" si="0"/>
        <v>724500</v>
      </c>
      <c r="H20" s="446"/>
      <c r="I20" s="446"/>
      <c r="J20" s="446"/>
      <c r="K20" s="446"/>
    </row>
    <row r="21" spans="1:11" ht="72" x14ac:dyDescent="0.25">
      <c r="A21" s="430" t="s">
        <v>484</v>
      </c>
      <c r="B21" s="706" t="s">
        <v>512</v>
      </c>
      <c r="C21" s="430" t="s">
        <v>152</v>
      </c>
      <c r="D21" s="433">
        <v>20</v>
      </c>
      <c r="E21" s="713">
        <f>+'APU CAP. I'!G518</f>
        <v>21153</v>
      </c>
      <c r="F21" s="431">
        <f t="shared" si="0"/>
        <v>423060</v>
      </c>
      <c r="H21" s="446"/>
      <c r="I21" s="446"/>
      <c r="J21" s="446"/>
      <c r="K21" s="446"/>
    </row>
    <row r="22" spans="1:11" ht="90" x14ac:dyDescent="0.25">
      <c r="A22" s="430" t="s">
        <v>485</v>
      </c>
      <c r="B22" s="706" t="s">
        <v>513</v>
      </c>
      <c r="C22" s="430" t="s">
        <v>152</v>
      </c>
      <c r="D22" s="433">
        <v>150</v>
      </c>
      <c r="E22" s="713">
        <f>+'APU CAP. I'!G565</f>
        <v>1489</v>
      </c>
      <c r="F22" s="431">
        <f t="shared" si="0"/>
        <v>223350</v>
      </c>
      <c r="H22" s="446"/>
      <c r="I22" s="446"/>
      <c r="J22" s="446"/>
      <c r="K22" s="446"/>
    </row>
    <row r="23" spans="1:11" ht="90" x14ac:dyDescent="0.25">
      <c r="A23" s="430" t="s">
        <v>486</v>
      </c>
      <c r="B23" s="706" t="s">
        <v>514</v>
      </c>
      <c r="C23" s="430" t="s">
        <v>152</v>
      </c>
      <c r="D23" s="433">
        <v>135</v>
      </c>
      <c r="E23" s="713">
        <f>+'APU CAP. I'!G612</f>
        <v>2057</v>
      </c>
      <c r="F23" s="431">
        <f t="shared" si="0"/>
        <v>277695</v>
      </c>
      <c r="H23" s="446"/>
      <c r="I23" s="446"/>
      <c r="J23" s="446"/>
      <c r="K23" s="446"/>
    </row>
    <row r="24" spans="1:11" ht="72" x14ac:dyDescent="0.25">
      <c r="A24" s="430" t="s">
        <v>487</v>
      </c>
      <c r="B24" s="706" t="s">
        <v>515</v>
      </c>
      <c r="C24" s="430" t="s">
        <v>152</v>
      </c>
      <c r="D24" s="433">
        <v>30</v>
      </c>
      <c r="E24" s="713">
        <f>+'APU CAP. I'!G659</f>
        <v>23076.15</v>
      </c>
      <c r="F24" s="431">
        <f t="shared" si="0"/>
        <v>692284.5</v>
      </c>
      <c r="H24" s="446"/>
      <c r="I24" s="446"/>
      <c r="J24" s="446"/>
      <c r="K24" s="446"/>
    </row>
    <row r="25" spans="1:11" ht="70.5" customHeight="1" x14ac:dyDescent="0.25">
      <c r="A25" s="430" t="s">
        <v>488</v>
      </c>
      <c r="B25" s="706" t="s">
        <v>516</v>
      </c>
      <c r="C25" s="430" t="s">
        <v>42</v>
      </c>
      <c r="D25" s="433">
        <v>3</v>
      </c>
      <c r="E25" s="713">
        <f>+'APU CAP. I'!G706</f>
        <v>7306.15</v>
      </c>
      <c r="F25" s="431">
        <f t="shared" si="0"/>
        <v>21918.449999999997</v>
      </c>
      <c r="H25" s="446"/>
      <c r="I25" s="446"/>
      <c r="J25" s="446"/>
      <c r="K25" s="446"/>
    </row>
    <row r="26" spans="1:11" ht="74.25" customHeight="1" x14ac:dyDescent="0.25">
      <c r="A26" s="430" t="s">
        <v>489</v>
      </c>
      <c r="B26" s="706" t="s">
        <v>517</v>
      </c>
      <c r="C26" s="430" t="s">
        <v>42</v>
      </c>
      <c r="D26" s="433">
        <v>1</v>
      </c>
      <c r="E26" s="713">
        <f>+'APU CAP. I'!G753</f>
        <v>18830</v>
      </c>
      <c r="F26" s="431">
        <f t="shared" si="0"/>
        <v>18830</v>
      </c>
      <c r="H26" s="446"/>
      <c r="I26" s="446"/>
      <c r="J26" s="446"/>
      <c r="K26" s="446"/>
    </row>
    <row r="27" spans="1:11" ht="93" customHeight="1" x14ac:dyDescent="0.25">
      <c r="A27" s="430" t="s">
        <v>490</v>
      </c>
      <c r="B27" s="706" t="s">
        <v>518</v>
      </c>
      <c r="C27" s="430" t="s">
        <v>42</v>
      </c>
      <c r="D27" s="433">
        <v>2</v>
      </c>
      <c r="E27" s="713">
        <f>+'APU CAP. I'!G800</f>
        <v>2409.4899999999998</v>
      </c>
      <c r="F27" s="431">
        <f t="shared" si="0"/>
        <v>4818.9799999999996</v>
      </c>
      <c r="H27" s="446"/>
      <c r="I27" s="446"/>
      <c r="J27" s="446"/>
      <c r="K27" s="446"/>
    </row>
    <row r="28" spans="1:11" ht="162" x14ac:dyDescent="0.25">
      <c r="A28" s="430" t="s">
        <v>491</v>
      </c>
      <c r="B28" s="706" t="s">
        <v>519</v>
      </c>
      <c r="C28" s="430" t="s">
        <v>42</v>
      </c>
      <c r="D28" s="433">
        <v>2</v>
      </c>
      <c r="E28" s="713">
        <f>+'APU CAP. I'!G847</f>
        <v>630768.46</v>
      </c>
      <c r="F28" s="431">
        <f t="shared" ref="F28:F37" si="1">+D28*E28</f>
        <v>1261536.92</v>
      </c>
      <c r="H28" s="446"/>
      <c r="I28" s="446"/>
      <c r="J28" s="446"/>
      <c r="K28" s="446"/>
    </row>
    <row r="29" spans="1:11" ht="234" x14ac:dyDescent="0.25">
      <c r="A29" s="430" t="s">
        <v>492</v>
      </c>
      <c r="B29" s="706" t="s">
        <v>520</v>
      </c>
      <c r="C29" s="430" t="s">
        <v>42</v>
      </c>
      <c r="D29" s="433">
        <v>1</v>
      </c>
      <c r="E29" s="713">
        <f>+'APU CAP. I'!G894</f>
        <v>1479691.78</v>
      </c>
      <c r="F29" s="431">
        <f t="shared" si="1"/>
        <v>1479691.78</v>
      </c>
      <c r="H29" s="446"/>
      <c r="I29" s="446"/>
      <c r="J29" s="446"/>
      <c r="K29" s="446"/>
    </row>
    <row r="30" spans="1:11" ht="90" x14ac:dyDescent="0.25">
      <c r="A30" s="430" t="s">
        <v>493</v>
      </c>
      <c r="B30" s="706" t="s">
        <v>521</v>
      </c>
      <c r="C30" s="430" t="s">
        <v>42</v>
      </c>
      <c r="D30" s="433">
        <v>1</v>
      </c>
      <c r="E30" s="713">
        <f>+'APU CAP. I'!G941</f>
        <v>1093983.8700000001</v>
      </c>
      <c r="F30" s="431">
        <f t="shared" si="1"/>
        <v>1093983.8700000001</v>
      </c>
      <c r="H30" s="446"/>
      <c r="I30" s="446"/>
      <c r="J30" s="446"/>
      <c r="K30" s="446"/>
    </row>
    <row r="31" spans="1:11" ht="180" x14ac:dyDescent="0.25">
      <c r="A31" s="430" t="s">
        <v>494</v>
      </c>
      <c r="B31" s="706" t="s">
        <v>522</v>
      </c>
      <c r="C31" s="430" t="s">
        <v>42</v>
      </c>
      <c r="D31" s="433">
        <v>1</v>
      </c>
      <c r="E31" s="713">
        <f>+'APU CAP. I'!G988</f>
        <v>207857.36</v>
      </c>
      <c r="F31" s="431">
        <f t="shared" si="1"/>
        <v>207857.36</v>
      </c>
      <c r="H31" s="446"/>
      <c r="I31" s="446"/>
      <c r="J31" s="446"/>
      <c r="K31" s="446"/>
    </row>
    <row r="32" spans="1:11" ht="72" x14ac:dyDescent="0.25">
      <c r="A32" s="430" t="s">
        <v>495</v>
      </c>
      <c r="B32" s="706" t="s">
        <v>523</v>
      </c>
      <c r="C32" s="430" t="s">
        <v>42</v>
      </c>
      <c r="D32" s="433">
        <v>1</v>
      </c>
      <c r="E32" s="713">
        <f>+'APU CAP. I'!G1035</f>
        <v>97906.41</v>
      </c>
      <c r="F32" s="431">
        <f t="shared" si="1"/>
        <v>97906.41</v>
      </c>
      <c r="H32" s="446"/>
      <c r="I32" s="446"/>
      <c r="J32" s="446"/>
      <c r="K32" s="446"/>
    </row>
    <row r="33" spans="1:11" ht="72" x14ac:dyDescent="0.25">
      <c r="A33" s="430" t="s">
        <v>496</v>
      </c>
      <c r="B33" s="706" t="s">
        <v>524</v>
      </c>
      <c r="C33" s="430" t="s">
        <v>42</v>
      </c>
      <c r="D33" s="433">
        <v>1</v>
      </c>
      <c r="E33" s="713">
        <f>+'APU CAP. I'!G1082</f>
        <v>46153.08</v>
      </c>
      <c r="F33" s="431">
        <f t="shared" si="1"/>
        <v>46153.08</v>
      </c>
      <c r="H33" s="446"/>
      <c r="I33" s="446"/>
      <c r="J33" s="446"/>
      <c r="K33" s="446"/>
    </row>
    <row r="34" spans="1:11" ht="90" x14ac:dyDescent="0.25">
      <c r="A34" s="430" t="s">
        <v>497</v>
      </c>
      <c r="B34" s="706" t="s">
        <v>525</v>
      </c>
      <c r="C34" s="430" t="s">
        <v>42</v>
      </c>
      <c r="D34" s="433">
        <v>1</v>
      </c>
      <c r="E34" s="713">
        <f>+'APU CAP. I'!G1129</f>
        <v>222776.67</v>
      </c>
      <c r="F34" s="431">
        <f t="shared" si="1"/>
        <v>222776.67</v>
      </c>
      <c r="H34" s="446"/>
      <c r="I34" s="446"/>
      <c r="J34" s="446"/>
      <c r="K34" s="446"/>
    </row>
    <row r="35" spans="1:11" ht="126" x14ac:dyDescent="0.25">
      <c r="A35" s="430" t="s">
        <v>498</v>
      </c>
      <c r="B35" s="706" t="s">
        <v>526</v>
      </c>
      <c r="C35" s="430" t="s">
        <v>42</v>
      </c>
      <c r="D35" s="433">
        <v>3</v>
      </c>
      <c r="E35" s="713">
        <f>+'APU CAP. I'!G1176</f>
        <v>92306.92</v>
      </c>
      <c r="F35" s="431">
        <f t="shared" si="1"/>
        <v>276920.76</v>
      </c>
      <c r="H35" s="446"/>
      <c r="I35" s="446"/>
      <c r="J35" s="446"/>
      <c r="K35" s="446"/>
    </row>
    <row r="36" spans="1:11" ht="152.25" customHeight="1" x14ac:dyDescent="0.25">
      <c r="A36" s="430" t="s">
        <v>499</v>
      </c>
      <c r="B36" s="706" t="s">
        <v>527</v>
      </c>
      <c r="C36" s="430" t="s">
        <v>42</v>
      </c>
      <c r="D36" s="433">
        <v>1</v>
      </c>
      <c r="E36" s="713">
        <f>+'APU CAP. I'!G1223</f>
        <v>115409.49</v>
      </c>
      <c r="F36" s="431">
        <f t="shared" si="1"/>
        <v>115409.49</v>
      </c>
      <c r="H36" s="446"/>
      <c r="I36" s="446"/>
      <c r="J36" s="446"/>
      <c r="K36" s="446"/>
    </row>
    <row r="37" spans="1:11" ht="108" x14ac:dyDescent="0.25">
      <c r="A37" s="430" t="s">
        <v>500</v>
      </c>
      <c r="B37" s="706" t="s">
        <v>528</v>
      </c>
      <c r="C37" s="430" t="s">
        <v>152</v>
      </c>
      <c r="D37" s="433">
        <v>305</v>
      </c>
      <c r="E37" s="713">
        <f>+'APU CAP. I'!G1270</f>
        <v>1730.51</v>
      </c>
      <c r="F37" s="431">
        <f t="shared" si="1"/>
        <v>527805.55000000005</v>
      </c>
      <c r="H37" s="446"/>
      <c r="I37" s="446"/>
      <c r="J37" s="446"/>
      <c r="K37" s="446"/>
    </row>
    <row r="38" spans="1:11" ht="108" x14ac:dyDescent="0.25">
      <c r="A38" s="430" t="s">
        <v>501</v>
      </c>
      <c r="B38" s="706" t="s">
        <v>529</v>
      </c>
      <c r="C38" s="430" t="s">
        <v>42</v>
      </c>
      <c r="D38" s="433">
        <v>1</v>
      </c>
      <c r="E38" s="713">
        <v>14204773</v>
      </c>
      <c r="F38" s="431">
        <f>+D38*E38</f>
        <v>14204773</v>
      </c>
      <c r="H38" s="446"/>
      <c r="I38" s="446"/>
      <c r="J38" s="446"/>
      <c r="K38" s="446"/>
    </row>
    <row r="39" spans="1:11" x14ac:dyDescent="0.25">
      <c r="A39" s="439"/>
      <c r="B39" s="440"/>
      <c r="C39" s="441"/>
      <c r="D39" s="442"/>
      <c r="E39" s="443"/>
      <c r="F39" s="444"/>
    </row>
    <row r="40" spans="1:11" ht="18" customHeight="1" x14ac:dyDescent="0.25">
      <c r="C40" s="731" t="s">
        <v>10</v>
      </c>
      <c r="D40" s="731"/>
      <c r="E40" s="731"/>
      <c r="F40" s="445">
        <f>SUM(F11:F38)</f>
        <v>36853720.010000005</v>
      </c>
      <c r="I40" s="446"/>
      <c r="J40" s="446"/>
      <c r="K40" s="446"/>
    </row>
    <row r="41" spans="1:11" ht="18" customHeight="1" x14ac:dyDescent="0.25">
      <c r="C41" s="731" t="s">
        <v>474</v>
      </c>
      <c r="D41" s="731"/>
      <c r="E41" s="731"/>
      <c r="F41" s="448">
        <f>ROUND(F40*0.25,0)</f>
        <v>9213430</v>
      </c>
      <c r="I41" s="446"/>
      <c r="J41" s="446"/>
      <c r="K41" s="446"/>
    </row>
    <row r="42" spans="1:11" ht="18" customHeight="1" x14ac:dyDescent="0.25">
      <c r="C42" s="731" t="s">
        <v>238</v>
      </c>
      <c r="D42" s="731"/>
      <c r="E42" s="731"/>
      <c r="F42" s="448">
        <f>ROUND(F40*0.01,0)</f>
        <v>368537</v>
      </c>
      <c r="I42" s="446"/>
      <c r="J42" s="446"/>
      <c r="K42" s="446"/>
    </row>
    <row r="43" spans="1:11" ht="18" customHeight="1" x14ac:dyDescent="0.25">
      <c r="C43" s="731" t="s">
        <v>465</v>
      </c>
      <c r="D43" s="731"/>
      <c r="E43" s="731"/>
      <c r="F43" s="449">
        <f>ROUND(F40*0.04,0)</f>
        <v>1474149</v>
      </c>
      <c r="I43" s="446"/>
      <c r="J43" s="446"/>
      <c r="K43" s="446"/>
    </row>
    <row r="44" spans="1:11" ht="18" customHeight="1" x14ac:dyDescent="0.25">
      <c r="C44" s="731" t="s">
        <v>9</v>
      </c>
      <c r="D44" s="731"/>
      <c r="E44" s="731"/>
      <c r="F44" s="445">
        <f>+F41+F42+F43</f>
        <v>11056116</v>
      </c>
      <c r="I44" s="446"/>
      <c r="J44" s="446"/>
      <c r="K44" s="446"/>
    </row>
    <row r="45" spans="1:11" x14ac:dyDescent="0.25">
      <c r="C45" s="731" t="s">
        <v>473</v>
      </c>
      <c r="D45" s="731"/>
      <c r="E45" s="731"/>
      <c r="F45" s="431">
        <v>670000</v>
      </c>
      <c r="I45" s="446"/>
      <c r="J45" s="446"/>
      <c r="K45" s="446"/>
    </row>
    <row r="46" spans="1:11" ht="37.5" customHeight="1" x14ac:dyDescent="0.25">
      <c r="A46" s="439"/>
      <c r="B46" s="440"/>
      <c r="C46" s="731" t="s">
        <v>361</v>
      </c>
      <c r="D46" s="731"/>
      <c r="E46" s="731"/>
      <c r="F46" s="445">
        <f>+F40+F44+F45</f>
        <v>48579836.010000005</v>
      </c>
      <c r="I46" s="446"/>
      <c r="J46" s="446"/>
      <c r="K46" s="446"/>
    </row>
    <row r="47" spans="1:11" x14ac:dyDescent="0.25">
      <c r="A47" s="439"/>
      <c r="B47" s="440"/>
      <c r="C47" s="441"/>
      <c r="D47" s="442"/>
      <c r="E47" s="443"/>
      <c r="F47" s="444"/>
    </row>
    <row r="48" spans="1:11" ht="18" customHeight="1" x14ac:dyDescent="0.25">
      <c r="A48" s="439"/>
      <c r="B48" s="440"/>
      <c r="C48" s="731" t="s">
        <v>119</v>
      </c>
      <c r="D48" s="731"/>
      <c r="E48" s="731"/>
      <c r="F48" s="445">
        <f>+F46</f>
        <v>48579836.010000005</v>
      </c>
      <c r="H48" s="427">
        <v>48579836.010000005</v>
      </c>
      <c r="I48" s="446">
        <f>+F48-H48</f>
        <v>0</v>
      </c>
    </row>
    <row r="49" spans="1:10" x14ac:dyDescent="0.25">
      <c r="A49" s="439"/>
      <c r="B49" s="440"/>
      <c r="C49" s="451"/>
      <c r="D49" s="451"/>
      <c r="E49" s="451"/>
      <c r="F49" s="451"/>
      <c r="I49" s="446"/>
      <c r="J49" s="446"/>
    </row>
    <row r="50" spans="1:10" x14ac:dyDescent="0.25">
      <c r="D50" s="452"/>
      <c r="E50" s="452"/>
      <c r="F50" s="453"/>
    </row>
    <row r="51" spans="1:10" x14ac:dyDescent="0.25">
      <c r="D51" s="452"/>
      <c r="E51" s="452"/>
      <c r="F51" s="453"/>
    </row>
    <row r="52" spans="1:10" x14ac:dyDescent="0.25">
      <c r="D52" s="454"/>
      <c r="E52" s="439"/>
      <c r="F52" s="455"/>
    </row>
    <row r="53" spans="1:10" x14ac:dyDescent="0.25">
      <c r="B53" s="456"/>
      <c r="C53" s="456"/>
      <c r="D53" s="456"/>
      <c r="E53" s="456"/>
      <c r="F53" s="456"/>
    </row>
    <row r="54" spans="1:10" x14ac:dyDescent="0.25">
      <c r="B54" s="677"/>
      <c r="C54" s="458"/>
      <c r="D54" s="458"/>
      <c r="E54" s="458"/>
      <c r="F54" s="458"/>
    </row>
    <row r="55" spans="1:10" x14ac:dyDescent="0.25">
      <c r="B55" s="450"/>
      <c r="C55" s="456"/>
      <c r="D55" s="456"/>
      <c r="E55" s="456"/>
      <c r="F55" s="456"/>
    </row>
    <row r="56" spans="1:10" x14ac:dyDescent="0.25">
      <c r="B56" s="678"/>
    </row>
    <row r="58" spans="1:10" x14ac:dyDescent="0.25">
      <c r="A58" s="459"/>
      <c r="B58" s="459"/>
      <c r="C58" s="459"/>
      <c r="D58" s="459"/>
      <c r="E58" s="459"/>
      <c r="F58" s="459"/>
    </row>
    <row r="60" spans="1:10" x14ac:dyDescent="0.25">
      <c r="B60" s="460"/>
    </row>
    <row r="61" spans="1:10" x14ac:dyDescent="0.25">
      <c r="B61" s="460"/>
      <c r="C61" s="450"/>
    </row>
  </sheetData>
  <mergeCells count="22">
    <mergeCell ref="C42:E42"/>
    <mergeCell ref="C41:E41"/>
    <mergeCell ref="C40:E40"/>
    <mergeCell ref="C48:E48"/>
    <mergeCell ref="C44:E44"/>
    <mergeCell ref="C43:E43"/>
    <mergeCell ref="C46:E46"/>
    <mergeCell ref="C45:E45"/>
    <mergeCell ref="A1:F1"/>
    <mergeCell ref="C9:C10"/>
    <mergeCell ref="D9:D10"/>
    <mergeCell ref="E9:E10"/>
    <mergeCell ref="F9:F10"/>
    <mergeCell ref="A2:F2"/>
    <mergeCell ref="A3:F3"/>
    <mergeCell ref="A4:F4"/>
    <mergeCell ref="A5:F5"/>
    <mergeCell ref="A6:F6"/>
    <mergeCell ref="A8:F8"/>
    <mergeCell ref="A7:F7"/>
    <mergeCell ref="A9:A10"/>
    <mergeCell ref="B9:B10"/>
  </mergeCells>
  <phoneticPr fontId="42" type="noConversion"/>
  <pageMargins left="0.70866141732283472" right="0.70866141732283472" top="0.74803149606299213" bottom="0.74803149606299213" header="0.31496062992125984" footer="0.31496062992125984"/>
  <pageSetup paperSize="9" scale="5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EB3C5-A5B2-4D8C-BF2E-3C30CC29940F}">
  <sheetPr>
    <tabColor theme="4" tint="-0.249977111117893"/>
    <pageSetUpPr fitToPage="1"/>
  </sheetPr>
  <dimension ref="A1:R44"/>
  <sheetViews>
    <sheetView showGridLines="0" tabSelected="1" view="pageBreakPreview" zoomScaleNormal="100" zoomScaleSheetLayoutView="100" workbookViewId="0">
      <selection activeCell="J8" sqref="J8"/>
    </sheetView>
  </sheetViews>
  <sheetFormatPr baseColWidth="10" defaultColWidth="11.42578125" defaultRowHeight="15" x14ac:dyDescent="0.25"/>
  <cols>
    <col min="1" max="1" width="12.140625" style="15" customWidth="1"/>
    <col min="2" max="2" width="38.28515625" style="15" customWidth="1"/>
    <col min="3" max="4" width="8" style="15" customWidth="1"/>
    <col min="5" max="5" width="22.85546875" style="15" customWidth="1"/>
    <col min="6" max="6" width="16.28515625" style="15" customWidth="1"/>
    <col min="7" max="7" width="16.7109375" style="15" bestFit="1" customWidth="1"/>
    <col min="8" max="8" width="20.7109375" style="15" customWidth="1"/>
    <col min="9" max="9" width="15.85546875" style="15" bestFit="1" customWidth="1"/>
    <col min="10" max="10" width="15.85546875" style="15" customWidth="1"/>
    <col min="11" max="11" width="23.5703125" style="15" bestFit="1" customWidth="1"/>
    <col min="12" max="12" width="14.85546875" style="15" bestFit="1" customWidth="1"/>
    <col min="13" max="16384" width="11.42578125" style="15"/>
  </cols>
  <sheetData>
    <row r="1" spans="1:11" s="4" customFormat="1" ht="78.599999999999994" customHeight="1" x14ac:dyDescent="0.25">
      <c r="A1" s="1015" t="s">
        <v>298</v>
      </c>
      <c r="B1" s="1015"/>
      <c r="C1" s="1015"/>
      <c r="D1" s="1015"/>
      <c r="E1" s="1015"/>
      <c r="F1" s="1015"/>
      <c r="G1" s="1015"/>
      <c r="H1" s="1015"/>
    </row>
    <row r="2" spans="1:11" s="4" customFormat="1" ht="31.15" customHeight="1" x14ac:dyDescent="0.25">
      <c r="A2" s="1016" t="str">
        <f>+PRESUPUESTO!A1</f>
        <v>ADQUISICIÓN E INSTALACIÓN DE CIRCUITO INTEGRADO DE VIGILANCIA PARA BODEGA QUE CUSTODIA MERCANCÍA APREHENDIDA POR EL GRUPO ANTICONTRABANDO DEL DEPARTAMENTO DE CÓRDOBA</v>
      </c>
      <c r="B2" s="1016"/>
      <c r="C2" s="1016"/>
      <c r="D2" s="1016"/>
      <c r="E2" s="1016"/>
      <c r="F2" s="1016"/>
      <c r="G2" s="1016"/>
      <c r="H2" s="1016"/>
    </row>
    <row r="3" spans="1:11" s="4" customFormat="1" ht="5.0999999999999996" customHeight="1" x14ac:dyDescent="0.25">
      <c r="A3" s="1017"/>
      <c r="B3" s="1017"/>
      <c r="C3" s="1017"/>
      <c r="D3" s="1017"/>
      <c r="E3" s="1017"/>
      <c r="F3" s="1017"/>
      <c r="G3" s="1017"/>
      <c r="H3" s="1017"/>
    </row>
    <row r="4" spans="1:11" s="4" customFormat="1" ht="13.9" customHeight="1" x14ac:dyDescent="0.25">
      <c r="A4" s="1072" t="str">
        <f>+PRESUPUESTO!A5</f>
        <v>DEPARTAMENTO DE CORDODA</v>
      </c>
      <c r="B4" s="1018"/>
      <c r="C4" s="1018"/>
      <c r="D4" s="1018"/>
      <c r="E4" s="1018"/>
      <c r="F4" s="1018"/>
      <c r="G4" s="1018"/>
      <c r="H4" s="1018"/>
    </row>
    <row r="5" spans="1:11" s="4" customFormat="1" ht="5.0999999999999996" customHeight="1" x14ac:dyDescent="0.25">
      <c r="A5" s="1017"/>
      <c r="B5" s="1017"/>
      <c r="C5" s="1017"/>
      <c r="D5" s="1017"/>
      <c r="E5" s="1017"/>
      <c r="F5" s="1017"/>
      <c r="G5" s="1017"/>
      <c r="H5" s="1017"/>
    </row>
    <row r="6" spans="1:11" s="4" customFormat="1" ht="13.9" customHeight="1" x14ac:dyDescent="0.25">
      <c r="A6" s="1019" t="str">
        <f>+PRESUPUESTO!A7</f>
        <v>MAYO 2026</v>
      </c>
      <c r="B6" s="1103"/>
      <c r="C6" s="1103"/>
      <c r="D6" s="1103"/>
      <c r="E6" s="1103"/>
      <c r="F6" s="1103"/>
      <c r="G6" s="1103"/>
      <c r="H6" s="1103"/>
    </row>
    <row r="7" spans="1:11" s="4" customFormat="1" ht="7.9" customHeight="1" x14ac:dyDescent="0.25">
      <c r="A7" s="1019"/>
      <c r="B7" s="1019"/>
      <c r="C7" s="1019"/>
      <c r="D7" s="1019"/>
      <c r="E7" s="1019"/>
      <c r="F7" s="1019"/>
      <c r="G7" s="1019"/>
      <c r="H7" s="1019"/>
    </row>
    <row r="8" spans="1:11" ht="33.75" customHeight="1" x14ac:dyDescent="0.25">
      <c r="A8" s="1020" t="s">
        <v>7</v>
      </c>
      <c r="B8" s="1020" t="s">
        <v>24</v>
      </c>
      <c r="C8" s="1020" t="s">
        <v>71</v>
      </c>
      <c r="D8" s="1020" t="s">
        <v>120</v>
      </c>
      <c r="E8" s="1021" t="s">
        <v>121</v>
      </c>
      <c r="F8" s="1021" t="s">
        <v>131</v>
      </c>
      <c r="G8" s="1020" t="s">
        <v>122</v>
      </c>
      <c r="H8" s="1020" t="s">
        <v>23</v>
      </c>
      <c r="J8" s="1022">
        <f>+J26</f>
        <v>0</v>
      </c>
    </row>
    <row r="9" spans="1:11" x14ac:dyDescent="0.25">
      <c r="A9" s="1023">
        <v>1</v>
      </c>
      <c r="B9" s="1024" t="s">
        <v>123</v>
      </c>
      <c r="C9" s="1025"/>
      <c r="D9" s="1025"/>
      <c r="E9" s="1025"/>
      <c r="F9" s="1025"/>
      <c r="G9" s="1025"/>
      <c r="H9" s="1026"/>
    </row>
    <row r="10" spans="1:11" x14ac:dyDescent="0.25">
      <c r="A10" s="1027" t="s">
        <v>12</v>
      </c>
      <c r="B10" s="1028" t="s">
        <v>581</v>
      </c>
      <c r="C10" s="1029" t="s">
        <v>124</v>
      </c>
      <c r="D10" s="1029">
        <v>1</v>
      </c>
      <c r="E10" s="1030">
        <v>1</v>
      </c>
      <c r="F10" s="1031">
        <f>+'FACTOR PRESTASIONAL'!C56</f>
        <v>1.75</v>
      </c>
      <c r="G10" s="1032">
        <v>1750905</v>
      </c>
      <c r="H10" s="1033">
        <f>+F10*G10*E10</f>
        <v>3064083.75</v>
      </c>
      <c r="I10" s="1022"/>
      <c r="J10" s="1034"/>
      <c r="K10" s="1035"/>
    </row>
    <row r="11" spans="1:11" x14ac:dyDescent="0.25">
      <c r="A11" s="1036" t="s">
        <v>125</v>
      </c>
      <c r="B11" s="1036"/>
      <c r="C11" s="1036"/>
      <c r="D11" s="1036"/>
      <c r="E11" s="1036"/>
      <c r="F11" s="1036"/>
      <c r="G11" s="1036"/>
      <c r="H11" s="1037">
        <f>SUM(H10:H10)</f>
        <v>3064083.75</v>
      </c>
      <c r="J11" s="1038"/>
      <c r="K11" s="1035"/>
    </row>
    <row r="12" spans="1:11" s="1039" customFormat="1" ht="16.5" x14ac:dyDescent="0.25">
      <c r="A12" s="1023">
        <v>3</v>
      </c>
      <c r="B12" s="1024" t="s">
        <v>132</v>
      </c>
      <c r="C12" s="1025"/>
      <c r="D12" s="1025"/>
      <c r="E12" s="1025"/>
      <c r="F12" s="1025"/>
      <c r="G12" s="1025"/>
      <c r="H12" s="1026"/>
    </row>
    <row r="13" spans="1:11" s="1039" customFormat="1" ht="30" x14ac:dyDescent="0.25">
      <c r="A13" s="1040" t="s">
        <v>572</v>
      </c>
      <c r="B13" s="1041" t="s">
        <v>308</v>
      </c>
      <c r="C13" s="1042" t="str">
        <f>+C10</f>
        <v>Mes</v>
      </c>
      <c r="D13" s="1042">
        <f>+D10</f>
        <v>1</v>
      </c>
      <c r="E13" s="1043"/>
      <c r="F13" s="1043"/>
      <c r="G13" s="1044">
        <v>252751.04840000044</v>
      </c>
      <c r="H13" s="1045">
        <f>+G13</f>
        <v>252751.04840000044</v>
      </c>
    </row>
    <row r="14" spans="1:11" s="1039" customFormat="1" ht="16.5" x14ac:dyDescent="0.25">
      <c r="A14" s="1036" t="s">
        <v>134</v>
      </c>
      <c r="B14" s="1036"/>
      <c r="C14" s="1036"/>
      <c r="D14" s="1036"/>
      <c r="E14" s="1036"/>
      <c r="F14" s="1036"/>
      <c r="G14" s="1036"/>
      <c r="H14" s="1037">
        <f>SUM(H13:H13)</f>
        <v>252751.04840000044</v>
      </c>
    </row>
    <row r="15" spans="1:11" x14ac:dyDescent="0.25">
      <c r="A15" s="1046">
        <v>3</v>
      </c>
      <c r="B15" s="1047" t="s">
        <v>127</v>
      </c>
      <c r="C15" s="1047"/>
      <c r="D15" s="1047"/>
      <c r="E15" s="1047"/>
      <c r="F15" s="1047"/>
      <c r="G15" s="1047"/>
      <c r="H15" s="1047"/>
    </row>
    <row r="16" spans="1:11" x14ac:dyDescent="0.25">
      <c r="A16" s="1027">
        <f>+A15+0.1</f>
        <v>3.1</v>
      </c>
      <c r="B16" s="1048" t="s">
        <v>258</v>
      </c>
      <c r="C16" s="1029" t="s">
        <v>19</v>
      </c>
      <c r="D16" s="1049">
        <v>5.0000000000000001E-3</v>
      </c>
      <c r="E16" s="1030"/>
      <c r="F16" s="1030"/>
      <c r="G16" s="1032">
        <f>+PRESUPUESTO!F40</f>
        <v>36853720.010000005</v>
      </c>
      <c r="H16" s="1033">
        <f t="shared" ref="H16:H23" si="0">+D16*G16</f>
        <v>184268.60005000004</v>
      </c>
    </row>
    <row r="17" spans="1:12" x14ac:dyDescent="0.25">
      <c r="A17" s="1027">
        <f>+A16+0.1</f>
        <v>3.2</v>
      </c>
      <c r="B17" s="1048" t="s">
        <v>574</v>
      </c>
      <c r="C17" s="1029" t="s">
        <v>19</v>
      </c>
      <c r="D17" s="1049">
        <v>0.05</v>
      </c>
      <c r="E17" s="1030"/>
      <c r="F17" s="1030"/>
      <c r="G17" s="1032">
        <f t="shared" ref="G17:G18" si="1">+G16</f>
        <v>36853720.010000005</v>
      </c>
      <c r="H17" s="1033">
        <f t="shared" si="0"/>
        <v>1842686.0005000003</v>
      </c>
    </row>
    <row r="18" spans="1:12" x14ac:dyDescent="0.25">
      <c r="A18" s="1027">
        <f>+A17+0.1</f>
        <v>3.3000000000000003</v>
      </c>
      <c r="B18" s="1048" t="s">
        <v>575</v>
      </c>
      <c r="C18" s="1029" t="s">
        <v>19</v>
      </c>
      <c r="D18" s="1049">
        <v>0.02</v>
      </c>
      <c r="E18" s="1030"/>
      <c r="F18" s="1030"/>
      <c r="G18" s="1032">
        <f t="shared" si="1"/>
        <v>36853720.010000005</v>
      </c>
      <c r="H18" s="1033">
        <f t="shared" si="0"/>
        <v>737074.40020000015</v>
      </c>
    </row>
    <row r="19" spans="1:12" x14ac:dyDescent="0.25">
      <c r="A19" s="1027">
        <f t="shared" ref="A19:A23" si="2">+A18+0.1</f>
        <v>3.4000000000000004</v>
      </c>
      <c r="B19" s="1048" t="s">
        <v>576</v>
      </c>
      <c r="C19" s="1029" t="s">
        <v>19</v>
      </c>
      <c r="D19" s="1049">
        <v>5.0000000000000001E-3</v>
      </c>
      <c r="E19" s="1030"/>
      <c r="F19" s="1030"/>
      <c r="G19" s="1032">
        <f>+G18</f>
        <v>36853720.010000005</v>
      </c>
      <c r="H19" s="1033">
        <f t="shared" si="0"/>
        <v>184268.60005000004</v>
      </c>
    </row>
    <row r="20" spans="1:12" x14ac:dyDescent="0.25">
      <c r="A20" s="1027">
        <f t="shared" si="2"/>
        <v>3.5000000000000004</v>
      </c>
      <c r="B20" s="1048" t="s">
        <v>577</v>
      </c>
      <c r="C20" s="1029" t="s">
        <v>19</v>
      </c>
      <c r="D20" s="1049">
        <v>0.03</v>
      </c>
      <c r="E20" s="1030"/>
      <c r="F20" s="1030"/>
      <c r="G20" s="1032">
        <f t="shared" ref="G20:G23" si="3">+G19</f>
        <v>36853720.010000005</v>
      </c>
      <c r="H20" s="1033">
        <f t="shared" si="0"/>
        <v>1105611.6003</v>
      </c>
    </row>
    <row r="21" spans="1:12" x14ac:dyDescent="0.25">
      <c r="A21" s="1027">
        <f t="shared" si="2"/>
        <v>3.6000000000000005</v>
      </c>
      <c r="B21" s="1048" t="s">
        <v>578</v>
      </c>
      <c r="C21" s="1029" t="s">
        <v>19</v>
      </c>
      <c r="D21" s="1049">
        <v>0.02</v>
      </c>
      <c r="E21" s="1030"/>
      <c r="F21" s="1030"/>
      <c r="G21" s="1032">
        <f t="shared" si="3"/>
        <v>36853720.010000005</v>
      </c>
      <c r="H21" s="1033">
        <f t="shared" si="0"/>
        <v>737074.40020000015</v>
      </c>
    </row>
    <row r="22" spans="1:12" x14ac:dyDescent="0.25">
      <c r="A22" s="1027">
        <f t="shared" si="2"/>
        <v>3.7000000000000006</v>
      </c>
      <c r="B22" s="1048" t="s">
        <v>579</v>
      </c>
      <c r="C22" s="1029" t="s">
        <v>19</v>
      </c>
      <c r="D22" s="1049">
        <v>2.5000000000000001E-2</v>
      </c>
      <c r="E22" s="1030"/>
      <c r="F22" s="1030"/>
      <c r="G22" s="1032">
        <f t="shared" si="3"/>
        <v>36853720.010000005</v>
      </c>
      <c r="H22" s="1033">
        <f t="shared" si="0"/>
        <v>921343.00025000016</v>
      </c>
    </row>
    <row r="23" spans="1:12" x14ac:dyDescent="0.25">
      <c r="A23" s="1027">
        <f t="shared" si="2"/>
        <v>3.8000000000000007</v>
      </c>
      <c r="B23" s="1048" t="s">
        <v>580</v>
      </c>
      <c r="C23" s="1029" t="s">
        <v>19</v>
      </c>
      <c r="D23" s="1049">
        <v>5.0000000000000001E-3</v>
      </c>
      <c r="E23" s="1030"/>
      <c r="F23" s="1030"/>
      <c r="G23" s="1032">
        <f t="shared" si="3"/>
        <v>36853720.010000005</v>
      </c>
      <c r="H23" s="1033">
        <f t="shared" si="0"/>
        <v>184268.60005000004</v>
      </c>
    </row>
    <row r="24" spans="1:12" x14ac:dyDescent="0.25">
      <c r="A24" s="1050" t="s">
        <v>573</v>
      </c>
      <c r="B24" s="1051"/>
      <c r="C24" s="1051"/>
      <c r="D24" s="1051"/>
      <c r="E24" s="1051"/>
      <c r="F24" s="1051"/>
      <c r="G24" s="1052"/>
      <c r="H24" s="1053">
        <f>SUM(H16:H23)</f>
        <v>5896595.2016000021</v>
      </c>
      <c r="I24" s="1054"/>
      <c r="J24" s="1054"/>
      <c r="K24" s="1055"/>
      <c r="L24" s="1054"/>
    </row>
    <row r="25" spans="1:12" x14ac:dyDescent="0.25">
      <c r="A25" s="1056"/>
      <c r="B25" s="1056"/>
      <c r="C25" s="1056"/>
      <c r="D25" s="1056"/>
      <c r="E25" s="1056"/>
      <c r="F25" s="1056"/>
      <c r="G25" s="1056"/>
      <c r="H25" s="1056"/>
    </row>
    <row r="26" spans="1:12" x14ac:dyDescent="0.25">
      <c r="A26" s="1057">
        <v>1</v>
      </c>
      <c r="B26" s="1058" t="s">
        <v>128</v>
      </c>
      <c r="C26" s="1059"/>
      <c r="D26" s="1059"/>
      <c r="E26" s="1059"/>
      <c r="F26" s="1060"/>
      <c r="G26" s="1061">
        <v>0.25</v>
      </c>
      <c r="H26" s="1062">
        <f>+H11+H14+H24</f>
        <v>9213430.0000000037</v>
      </c>
      <c r="I26" s="1063">
        <f>+PRESUPUESTO!F41</f>
        <v>9213430</v>
      </c>
      <c r="J26" s="1063">
        <f>+H26-I26</f>
        <v>0</v>
      </c>
      <c r="K26" s="1054"/>
    </row>
    <row r="27" spans="1:12" x14ac:dyDescent="0.25">
      <c r="A27" s="1056"/>
      <c r="B27" s="1056"/>
      <c r="C27" s="1056"/>
      <c r="D27" s="1056"/>
      <c r="E27" s="1056"/>
      <c r="F27" s="1056"/>
      <c r="G27" s="1056"/>
      <c r="H27" s="1056"/>
    </row>
    <row r="28" spans="1:12" x14ac:dyDescent="0.25">
      <c r="A28" s="1057">
        <v>2</v>
      </c>
      <c r="B28" s="1058" t="s">
        <v>129</v>
      </c>
      <c r="C28" s="1059"/>
      <c r="D28" s="1059"/>
      <c r="E28" s="1059"/>
      <c r="F28" s="1060"/>
      <c r="G28" s="1061">
        <v>0.01</v>
      </c>
      <c r="H28" s="1062">
        <f>+PRESUPUESTO!F42</f>
        <v>368537</v>
      </c>
      <c r="I28" s="77">
        <f>+PRESUPUESTO!F42</f>
        <v>368537</v>
      </c>
      <c r="J28" s="77"/>
    </row>
    <row r="29" spans="1:12" x14ac:dyDescent="0.25">
      <c r="A29" s="1056"/>
      <c r="B29" s="1056"/>
      <c r="C29" s="1056"/>
      <c r="D29" s="1056"/>
      <c r="E29" s="1056"/>
      <c r="F29" s="1056"/>
      <c r="G29" s="1056"/>
      <c r="H29" s="1056"/>
    </row>
    <row r="30" spans="1:12" x14ac:dyDescent="0.25">
      <c r="A30" s="1057">
        <v>3</v>
      </c>
      <c r="B30" s="1058" t="s">
        <v>130</v>
      </c>
      <c r="C30" s="1059"/>
      <c r="D30" s="1059"/>
      <c r="E30" s="1059"/>
      <c r="F30" s="1060"/>
      <c r="G30" s="1061">
        <v>0.04</v>
      </c>
      <c r="H30" s="1062">
        <f>+PRESUPUESTO!F43</f>
        <v>1474149</v>
      </c>
      <c r="I30" s="77">
        <f>+PRESUPUESTO!F43</f>
        <v>1474149</v>
      </c>
      <c r="J30" s="77"/>
    </row>
    <row r="31" spans="1:12" ht="17.25" customHeight="1" x14ac:dyDescent="0.25">
      <c r="A31" s="1056"/>
      <c r="B31" s="1056"/>
      <c r="C31" s="1056"/>
      <c r="D31" s="1056"/>
      <c r="E31" s="1056"/>
      <c r="F31" s="1056"/>
      <c r="G31" s="1056"/>
      <c r="H31" s="1056"/>
    </row>
    <row r="32" spans="1:12" x14ac:dyDescent="0.25">
      <c r="A32" s="1064" t="s">
        <v>21</v>
      </c>
      <c r="B32" s="1065"/>
      <c r="C32" s="1065"/>
      <c r="D32" s="1065"/>
      <c r="E32" s="1066"/>
      <c r="F32" s="1067"/>
      <c r="G32" s="1068">
        <f>+G30+G28+G26</f>
        <v>0.3</v>
      </c>
      <c r="H32" s="1069">
        <f>+H26+H28+H30</f>
        <v>11056116.000000004</v>
      </c>
      <c r="I32" s="1063">
        <f>+PRESUPUESTO!F44</f>
        <v>11056116</v>
      </c>
      <c r="J32" s="1063">
        <f>+I32-H32</f>
        <v>0</v>
      </c>
      <c r="K32" s="1054"/>
      <c r="L32" s="1070"/>
    </row>
    <row r="33" spans="1:18" ht="16.5" customHeight="1" x14ac:dyDescent="0.25"/>
    <row r="34" spans="1:18" ht="16.5" customHeight="1" x14ac:dyDescent="0.25">
      <c r="H34" s="77"/>
    </row>
    <row r="35" spans="1:18" x14ac:dyDescent="0.25">
      <c r="B35" s="114"/>
      <c r="C35" s="114"/>
      <c r="D35" s="114"/>
      <c r="E35" s="114"/>
      <c r="F35" s="114"/>
      <c r="G35" s="114"/>
      <c r="H35" s="114"/>
      <c r="I35" s="114"/>
      <c r="J35" s="114"/>
      <c r="K35" s="114"/>
      <c r="L35" s="114"/>
      <c r="M35" s="114"/>
      <c r="N35" s="114"/>
      <c r="O35" s="114"/>
      <c r="P35" s="114"/>
    </row>
    <row r="36" spans="1:18" s="4" customFormat="1" x14ac:dyDescent="0.25">
      <c r="B36" s="114"/>
      <c r="C36" s="114"/>
      <c r="D36" s="114"/>
      <c r="E36" s="114"/>
      <c r="F36" s="114"/>
      <c r="G36" s="114"/>
      <c r="H36" s="114"/>
      <c r="I36" s="114"/>
      <c r="J36" s="114"/>
      <c r="K36" s="114"/>
      <c r="L36" s="114"/>
      <c r="M36" s="114"/>
      <c r="N36" s="114"/>
      <c r="O36" s="114"/>
      <c r="P36" s="114"/>
    </row>
    <row r="37" spans="1:18" s="4" customFormat="1" x14ac:dyDescent="0.25">
      <c r="B37" s="114"/>
      <c r="C37" s="114"/>
      <c r="D37" s="114"/>
      <c r="E37" s="114"/>
      <c r="F37" s="114"/>
      <c r="G37" s="114"/>
      <c r="H37" s="114"/>
      <c r="I37" s="114"/>
      <c r="J37" s="114"/>
      <c r="K37" s="114"/>
      <c r="L37" s="114"/>
      <c r="M37" s="114"/>
      <c r="N37" s="114"/>
      <c r="O37" s="114"/>
      <c r="P37" s="114"/>
      <c r="Q37" s="114"/>
      <c r="R37" s="114"/>
    </row>
    <row r="38" spans="1:18" x14ac:dyDescent="0.25">
      <c r="B38" s="114"/>
      <c r="C38" s="114"/>
      <c r="D38" s="114"/>
      <c r="E38" s="114"/>
      <c r="F38" s="114"/>
      <c r="G38" s="114"/>
      <c r="H38" s="114"/>
      <c r="I38" s="114"/>
      <c r="J38" s="114"/>
      <c r="K38" s="114"/>
      <c r="L38" s="114"/>
      <c r="M38" s="114"/>
      <c r="N38" s="114"/>
      <c r="O38" s="114"/>
      <c r="P38" s="114"/>
      <c r="Q38" s="114"/>
      <c r="R38" s="114"/>
    </row>
    <row r="39" spans="1:18" x14ac:dyDescent="0.25">
      <c r="A39" s="1071"/>
      <c r="B39" s="1071"/>
      <c r="C39" s="1071"/>
      <c r="D39" s="1071"/>
      <c r="E39" s="1071"/>
      <c r="F39" s="1071"/>
      <c r="G39" s="1071"/>
      <c r="H39" s="1071"/>
      <c r="I39" s="114"/>
      <c r="J39" s="114"/>
      <c r="K39" s="114"/>
      <c r="L39" s="114"/>
      <c r="M39" s="114"/>
      <c r="N39" s="114"/>
      <c r="O39" s="114"/>
      <c r="P39" s="114"/>
      <c r="Q39" s="114"/>
      <c r="R39" s="114"/>
    </row>
    <row r="40" spans="1:18" x14ac:dyDescent="0.25">
      <c r="A40" s="1056"/>
      <c r="B40" s="1056"/>
      <c r="C40" s="1056"/>
      <c r="D40" s="1056"/>
      <c r="E40" s="1056"/>
      <c r="F40" s="1056"/>
      <c r="G40" s="1056"/>
      <c r="H40" s="1056"/>
      <c r="I40" s="114"/>
      <c r="J40" s="114"/>
      <c r="K40" s="114"/>
      <c r="L40" s="114"/>
      <c r="M40" s="114"/>
      <c r="N40" s="114"/>
      <c r="O40" s="114"/>
      <c r="P40" s="114"/>
      <c r="Q40" s="114"/>
      <c r="R40" s="114"/>
    </row>
    <row r="41" spans="1:18" ht="15.75" x14ac:dyDescent="0.25">
      <c r="A41" s="1071"/>
      <c r="B41" s="1071"/>
      <c r="C41" s="1071"/>
      <c r="D41" s="1071"/>
      <c r="E41" s="1071"/>
      <c r="F41" s="1071"/>
      <c r="G41" s="1071"/>
      <c r="H41" s="1071"/>
      <c r="I41" s="10"/>
      <c r="J41" s="10"/>
      <c r="K41" s="10"/>
      <c r="L41" s="10"/>
      <c r="M41" s="10"/>
      <c r="N41" s="10"/>
      <c r="O41" s="10"/>
      <c r="P41" s="10"/>
      <c r="Q41" s="10"/>
      <c r="R41" s="10"/>
    </row>
    <row r="42" spans="1:18" ht="15.75" x14ac:dyDescent="0.25">
      <c r="B42" s="114"/>
      <c r="C42" s="114"/>
      <c r="E42" s="10"/>
      <c r="F42" s="10"/>
      <c r="G42" s="10"/>
      <c r="H42" s="10"/>
      <c r="I42" s="10"/>
      <c r="J42" s="10"/>
      <c r="K42" s="10"/>
      <c r="L42" s="10"/>
      <c r="M42" s="10"/>
      <c r="N42" s="10"/>
      <c r="O42" s="10"/>
      <c r="P42" s="10"/>
      <c r="Q42" s="10"/>
      <c r="R42" s="10"/>
    </row>
    <row r="43" spans="1:18" ht="15.75" x14ac:dyDescent="0.25">
      <c r="B43" s="114"/>
      <c r="C43" s="114"/>
      <c r="E43" s="11"/>
      <c r="F43" s="11"/>
      <c r="G43" s="11"/>
      <c r="H43" s="11"/>
      <c r="I43" s="11"/>
      <c r="J43" s="11"/>
      <c r="K43" s="11"/>
      <c r="L43" s="11"/>
      <c r="M43" s="11"/>
      <c r="N43" s="11"/>
      <c r="O43" s="11"/>
      <c r="P43" s="11"/>
      <c r="Q43" s="11"/>
      <c r="R43" s="11"/>
    </row>
    <row r="44" spans="1:18" ht="15.75" x14ac:dyDescent="0.25">
      <c r="B44" s="114"/>
      <c r="C44" s="114"/>
      <c r="E44" s="11"/>
      <c r="F44" s="11"/>
      <c r="G44" s="11"/>
      <c r="H44" s="11"/>
      <c r="I44" s="11"/>
      <c r="J44" s="11"/>
      <c r="K44" s="11"/>
      <c r="L44" s="11"/>
      <c r="M44" s="11"/>
      <c r="N44" s="11"/>
      <c r="O44" s="11"/>
      <c r="P44" s="11"/>
      <c r="Q44" s="11"/>
      <c r="R44" s="11"/>
    </row>
  </sheetData>
  <mergeCells count="24">
    <mergeCell ref="A32:E32"/>
    <mergeCell ref="A39:H39"/>
    <mergeCell ref="A40:H40"/>
    <mergeCell ref="A41:H41"/>
    <mergeCell ref="B26:E26"/>
    <mergeCell ref="A27:H27"/>
    <mergeCell ref="B28:E28"/>
    <mergeCell ref="A29:H29"/>
    <mergeCell ref="B30:E30"/>
    <mergeCell ref="A31:H31"/>
    <mergeCell ref="A14:G14"/>
    <mergeCell ref="B15:H15"/>
    <mergeCell ref="A24:G24"/>
    <mergeCell ref="A25:H25"/>
    <mergeCell ref="A7:H7"/>
    <mergeCell ref="B9:H9"/>
    <mergeCell ref="A11:G11"/>
    <mergeCell ref="B12:H12"/>
    <mergeCell ref="A1:H1"/>
    <mergeCell ref="A2:H2"/>
    <mergeCell ref="A3:H3"/>
    <mergeCell ref="A4:H4"/>
    <mergeCell ref="A5:H5"/>
    <mergeCell ref="A6:H6"/>
  </mergeCells>
  <printOptions horizontalCentered="1" verticalCentered="1"/>
  <pageMargins left="0.70866141732283472" right="0.70866141732283472" top="0.74803149606299213" bottom="0.74803149606299213" header="0.31496062992125984" footer="0.31496062992125984"/>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4E885-1AFA-4055-A2FB-955F76D58D03}">
  <sheetPr>
    <tabColor theme="7" tint="0.39997558519241921"/>
    <pageSetUpPr fitToPage="1"/>
  </sheetPr>
  <dimension ref="A1:C62"/>
  <sheetViews>
    <sheetView view="pageBreakPreview" topLeftCell="A43" zoomScaleNormal="100" zoomScaleSheetLayoutView="100" workbookViewId="0">
      <selection activeCell="C51" sqref="C51"/>
    </sheetView>
  </sheetViews>
  <sheetFormatPr baseColWidth="10" defaultColWidth="11.42578125" defaultRowHeight="15" x14ac:dyDescent="0.25"/>
  <cols>
    <col min="1" max="1" width="7.140625" style="1075" customWidth="1"/>
    <col min="2" max="2" width="72.7109375" style="1075" customWidth="1"/>
    <col min="3" max="3" width="15.42578125" style="1075" customWidth="1"/>
    <col min="4" max="4" width="11.42578125" style="1075"/>
    <col min="5" max="5" width="23.140625" style="1075" bestFit="1" customWidth="1"/>
    <col min="6" max="16384" width="11.42578125" style="1075"/>
  </cols>
  <sheetData>
    <row r="1" spans="1:3" ht="31.5" customHeight="1" x14ac:dyDescent="0.25">
      <c r="A1" s="1073" t="str">
        <f>+PRESUPUESTO!A1</f>
        <v>ADQUISICIÓN E INSTALACIÓN DE CIRCUITO INTEGRADO DE VIGILANCIA PARA BODEGA QUE CUSTODIA MERCANCÍA APREHENDIDA POR EL GRUPO ANTICONTRABANDO DEL DEPARTAMENTO DE CÓRDOBA</v>
      </c>
      <c r="B1" s="1074"/>
      <c r="C1" s="1074"/>
    </row>
    <row r="2" spans="1:3" ht="37.5" customHeight="1" x14ac:dyDescent="0.25">
      <c r="A2" s="1074"/>
      <c r="B2" s="1074"/>
      <c r="C2" s="1074"/>
    </row>
    <row r="3" spans="1:3" x14ac:dyDescent="0.25">
      <c r="A3" s="1076"/>
      <c r="B3" s="1076"/>
      <c r="C3" s="1076"/>
    </row>
    <row r="4" spans="1:3" x14ac:dyDescent="0.25">
      <c r="A4" s="1077" t="s">
        <v>299</v>
      </c>
      <c r="B4" s="1077"/>
      <c r="C4" s="1077"/>
    </row>
    <row r="5" spans="1:3" ht="37.5" customHeight="1" x14ac:dyDescent="0.25">
      <c r="A5" s="1078" t="s">
        <v>232</v>
      </c>
      <c r="B5" s="1078"/>
      <c r="C5" s="1078"/>
    </row>
    <row r="6" spans="1:3" x14ac:dyDescent="0.25">
      <c r="A6" s="1079" t="s">
        <v>49</v>
      </c>
      <c r="B6" s="1080" t="s">
        <v>50</v>
      </c>
      <c r="C6" s="1079" t="s">
        <v>51</v>
      </c>
    </row>
    <row r="7" spans="1:3" x14ac:dyDescent="0.25">
      <c r="A7" s="1081">
        <v>1</v>
      </c>
      <c r="B7" s="1082" t="s">
        <v>52</v>
      </c>
      <c r="C7" s="1082"/>
    </row>
    <row r="8" spans="1:3" x14ac:dyDescent="0.25">
      <c r="A8" s="1083" t="s">
        <v>12</v>
      </c>
      <c r="B8" s="1084" t="s">
        <v>53</v>
      </c>
      <c r="C8" s="1085">
        <v>1</v>
      </c>
    </row>
    <row r="9" spans="1:3" x14ac:dyDescent="0.25">
      <c r="A9" s="1086" t="s">
        <v>22</v>
      </c>
      <c r="B9" s="1086"/>
      <c r="C9" s="1087">
        <f>+C8</f>
        <v>1</v>
      </c>
    </row>
    <row r="10" spans="1:3" x14ac:dyDescent="0.25">
      <c r="A10" s="1088"/>
      <c r="B10" s="1088"/>
      <c r="C10" s="1088"/>
    </row>
    <row r="11" spans="1:3" x14ac:dyDescent="0.25">
      <c r="A11" s="1079" t="s">
        <v>49</v>
      </c>
      <c r="B11" s="1080" t="s">
        <v>50</v>
      </c>
      <c r="C11" s="1079" t="s">
        <v>51</v>
      </c>
    </row>
    <row r="12" spans="1:3" x14ac:dyDescent="0.25">
      <c r="A12" s="1081">
        <v>2</v>
      </c>
      <c r="B12" s="1082" t="s">
        <v>54</v>
      </c>
      <c r="C12" s="1082"/>
    </row>
    <row r="13" spans="1:3" x14ac:dyDescent="0.25">
      <c r="A13" s="1083" t="s">
        <v>2</v>
      </c>
      <c r="B13" s="1084" t="s">
        <v>55</v>
      </c>
      <c r="C13" s="1089">
        <v>8.3299999999999999E-2</v>
      </c>
    </row>
    <row r="14" spans="1:3" x14ac:dyDescent="0.25">
      <c r="A14" s="1083" t="s">
        <v>3</v>
      </c>
      <c r="B14" s="1084" t="s">
        <v>56</v>
      </c>
      <c r="C14" s="1089">
        <v>0.01</v>
      </c>
    </row>
    <row r="15" spans="1:3" x14ac:dyDescent="0.25">
      <c r="A15" s="1083" t="s">
        <v>4</v>
      </c>
      <c r="B15" s="1084" t="s">
        <v>57</v>
      </c>
      <c r="C15" s="1089">
        <v>8.3299999999999999E-2</v>
      </c>
    </row>
    <row r="16" spans="1:3" x14ac:dyDescent="0.25">
      <c r="A16" s="1083" t="s">
        <v>5</v>
      </c>
      <c r="B16" s="1084" t="s">
        <v>58</v>
      </c>
      <c r="C16" s="1089">
        <v>4.1700000000000001E-2</v>
      </c>
    </row>
    <row r="17" spans="1:3" x14ac:dyDescent="0.25">
      <c r="A17" s="1083" t="s">
        <v>6</v>
      </c>
      <c r="B17" s="1084" t="s">
        <v>59</v>
      </c>
      <c r="C17" s="1089">
        <v>8.5000000000000006E-2</v>
      </c>
    </row>
    <row r="18" spans="1:3" x14ac:dyDescent="0.25">
      <c r="A18" s="1083" t="s">
        <v>14</v>
      </c>
      <c r="B18" s="1084" t="s">
        <v>60</v>
      </c>
      <c r="C18" s="1089">
        <v>0.12</v>
      </c>
    </row>
    <row r="19" spans="1:3" x14ac:dyDescent="0.25">
      <c r="A19" s="1083" t="s">
        <v>15</v>
      </c>
      <c r="B19" s="1084" t="s">
        <v>61</v>
      </c>
      <c r="C19" s="1089">
        <v>6.9599999999999995E-2</v>
      </c>
    </row>
    <row r="20" spans="1:3" x14ac:dyDescent="0.25">
      <c r="A20" s="1083"/>
      <c r="B20" s="1090" t="s">
        <v>233</v>
      </c>
      <c r="C20" s="1091">
        <f>SUM(C13:C19)</f>
        <v>0.4929</v>
      </c>
    </row>
    <row r="21" spans="1:3" x14ac:dyDescent="0.25">
      <c r="A21" s="1083"/>
      <c r="B21" s="1084"/>
      <c r="C21" s="1089"/>
    </row>
    <row r="22" spans="1:3" x14ac:dyDescent="0.25">
      <c r="A22" s="1083" t="s">
        <v>62</v>
      </c>
      <c r="B22" s="1084" t="s">
        <v>63</v>
      </c>
      <c r="C22" s="1089">
        <v>0.02</v>
      </c>
    </row>
    <row r="23" spans="1:3" x14ac:dyDescent="0.25">
      <c r="A23" s="1083" t="s">
        <v>64</v>
      </c>
      <c r="B23" s="1084" t="s">
        <v>65</v>
      </c>
      <c r="C23" s="1089">
        <v>0.03</v>
      </c>
    </row>
    <row r="24" spans="1:3" x14ac:dyDescent="0.25">
      <c r="A24" s="1083" t="s">
        <v>66</v>
      </c>
      <c r="B24" s="1084" t="s">
        <v>67</v>
      </c>
      <c r="C24" s="1089">
        <v>0.04</v>
      </c>
    </row>
    <row r="25" spans="1:3" x14ac:dyDescent="0.25">
      <c r="A25" s="1083">
        <v>2.11</v>
      </c>
      <c r="B25" s="1084" t="s">
        <v>244</v>
      </c>
      <c r="C25" s="1089">
        <v>0.02</v>
      </c>
    </row>
    <row r="26" spans="1:3" x14ac:dyDescent="0.25">
      <c r="A26" s="1083"/>
      <c r="B26" s="1090" t="s">
        <v>233</v>
      </c>
      <c r="C26" s="1092">
        <f>SUM(C22:C25)</f>
        <v>0.11</v>
      </c>
    </row>
    <row r="27" spans="1:3" x14ac:dyDescent="0.25">
      <c r="A27" s="1086" t="s">
        <v>22</v>
      </c>
      <c r="B27" s="1086"/>
      <c r="C27" s="1087">
        <f>C26+C20</f>
        <v>0.60289999999999999</v>
      </c>
    </row>
    <row r="28" spans="1:3" x14ac:dyDescent="0.25">
      <c r="A28" s="1083"/>
      <c r="B28" s="1084"/>
      <c r="C28" s="1089"/>
    </row>
    <row r="29" spans="1:3" x14ac:dyDescent="0.25">
      <c r="A29" s="1093"/>
      <c r="B29" s="1093"/>
      <c r="C29" s="1093"/>
    </row>
    <row r="30" spans="1:3" x14ac:dyDescent="0.25">
      <c r="A30" s="1086" t="s">
        <v>410</v>
      </c>
      <c r="B30" s="1086"/>
      <c r="C30" s="1094">
        <f>+C9+C27</f>
        <v>1.6029</v>
      </c>
    </row>
    <row r="31" spans="1:3" ht="41.25" customHeight="1" x14ac:dyDescent="0.25">
      <c r="A31" s="1095" t="s">
        <v>235</v>
      </c>
      <c r="B31" s="1095"/>
      <c r="C31" s="1095"/>
    </row>
    <row r="32" spans="1:3" x14ac:dyDescent="0.25">
      <c r="A32" s="1079" t="s">
        <v>49</v>
      </c>
      <c r="B32" s="1080" t="s">
        <v>50</v>
      </c>
      <c r="C32" s="1079" t="s">
        <v>51</v>
      </c>
    </row>
    <row r="33" spans="1:3" x14ac:dyDescent="0.25">
      <c r="A33" s="1081">
        <v>1</v>
      </c>
      <c r="B33" s="1096" t="s">
        <v>52</v>
      </c>
      <c r="C33" s="1097"/>
    </row>
    <row r="34" spans="1:3" x14ac:dyDescent="0.25">
      <c r="A34" s="1083" t="s">
        <v>12</v>
      </c>
      <c r="B34" s="1084" t="s">
        <v>53</v>
      </c>
      <c r="C34" s="1085">
        <v>1</v>
      </c>
    </row>
    <row r="35" spans="1:3" x14ac:dyDescent="0.25">
      <c r="A35" s="1098" t="s">
        <v>22</v>
      </c>
      <c r="B35" s="1099"/>
      <c r="C35" s="1087">
        <f>+C34</f>
        <v>1</v>
      </c>
    </row>
    <row r="36" spans="1:3" x14ac:dyDescent="0.25">
      <c r="A36" s="1088"/>
      <c r="B36" s="1088"/>
      <c r="C36" s="1088"/>
    </row>
    <row r="37" spans="1:3" x14ac:dyDescent="0.25">
      <c r="A37" s="1079" t="s">
        <v>49</v>
      </c>
      <c r="B37" s="1080" t="s">
        <v>50</v>
      </c>
      <c r="C37" s="1079" t="s">
        <v>51</v>
      </c>
    </row>
    <row r="38" spans="1:3" x14ac:dyDescent="0.25">
      <c r="A38" s="1081">
        <v>2</v>
      </c>
      <c r="B38" s="1096" t="s">
        <v>54</v>
      </c>
      <c r="C38" s="1097"/>
    </row>
    <row r="39" spans="1:3" x14ac:dyDescent="0.25">
      <c r="A39" s="1083" t="s">
        <v>2</v>
      </c>
      <c r="B39" s="1084" t="s">
        <v>55</v>
      </c>
      <c r="C39" s="1085">
        <v>8.3299999999999999E-2</v>
      </c>
    </row>
    <row r="40" spans="1:3" x14ac:dyDescent="0.25">
      <c r="A40" s="1083" t="s">
        <v>3</v>
      </c>
      <c r="B40" s="1084" t="s">
        <v>236</v>
      </c>
      <c r="C40" s="1085">
        <v>0.1172</v>
      </c>
    </row>
    <row r="41" spans="1:3" x14ac:dyDescent="0.25">
      <c r="A41" s="1083" t="s">
        <v>4</v>
      </c>
      <c r="B41" s="1084" t="s">
        <v>56</v>
      </c>
      <c r="C41" s="1100">
        <v>0.01</v>
      </c>
    </row>
    <row r="42" spans="1:3" x14ac:dyDescent="0.25">
      <c r="A42" s="1083" t="s">
        <v>5</v>
      </c>
      <c r="B42" s="1084" t="s">
        <v>57</v>
      </c>
      <c r="C42" s="1100">
        <v>8.3299999999999999E-2</v>
      </c>
    </row>
    <row r="43" spans="1:3" x14ac:dyDescent="0.25">
      <c r="A43" s="1083" t="s">
        <v>6</v>
      </c>
      <c r="B43" s="1084" t="s">
        <v>58</v>
      </c>
      <c r="C43" s="1100">
        <v>4.1599999999999998E-2</v>
      </c>
    </row>
    <row r="44" spans="1:3" x14ac:dyDescent="0.25">
      <c r="A44" s="1083" t="s">
        <v>14</v>
      </c>
      <c r="B44" s="1084" t="s">
        <v>59</v>
      </c>
      <c r="C44" s="1100">
        <v>8.5000000000000006E-2</v>
      </c>
    </row>
    <row r="45" spans="1:3" x14ac:dyDescent="0.25">
      <c r="A45" s="1083" t="s">
        <v>15</v>
      </c>
      <c r="B45" s="1084" t="s">
        <v>60</v>
      </c>
      <c r="C45" s="1100">
        <v>0.12</v>
      </c>
    </row>
    <row r="46" spans="1:3" x14ac:dyDescent="0.25">
      <c r="A46" s="1083" t="s">
        <v>62</v>
      </c>
      <c r="B46" s="1084" t="s">
        <v>61</v>
      </c>
      <c r="C46" s="1100">
        <v>6.9599999999999995E-2</v>
      </c>
    </row>
    <row r="47" spans="1:3" x14ac:dyDescent="0.25">
      <c r="A47" s="1083"/>
      <c r="B47" s="1090" t="s">
        <v>233</v>
      </c>
      <c r="C47" s="1092">
        <f>SUM(C39:C46)</f>
        <v>0.61</v>
      </c>
    </row>
    <row r="48" spans="1:3" x14ac:dyDescent="0.25">
      <c r="A48" s="1083"/>
      <c r="B48" s="1084"/>
      <c r="C48" s="1100"/>
    </row>
    <row r="49" spans="1:3" x14ac:dyDescent="0.25">
      <c r="A49" s="1083" t="s">
        <v>62</v>
      </c>
      <c r="B49" s="1084" t="s">
        <v>63</v>
      </c>
      <c r="C49" s="1100">
        <v>0.02</v>
      </c>
    </row>
    <row r="50" spans="1:3" x14ac:dyDescent="0.25">
      <c r="A50" s="1083" t="s">
        <v>64</v>
      </c>
      <c r="B50" s="1084" t="s">
        <v>65</v>
      </c>
      <c r="C50" s="1100">
        <v>0.03</v>
      </c>
    </row>
    <row r="51" spans="1:3" x14ac:dyDescent="0.25">
      <c r="A51" s="1083" t="s">
        <v>66</v>
      </c>
      <c r="B51" s="1084" t="s">
        <v>67</v>
      </c>
      <c r="C51" s="1100">
        <v>0.04</v>
      </c>
    </row>
    <row r="52" spans="1:3" x14ac:dyDescent="0.25">
      <c r="A52" s="1083" t="s">
        <v>237</v>
      </c>
      <c r="B52" s="1084" t="s">
        <v>68</v>
      </c>
      <c r="C52" s="1100">
        <v>0.05</v>
      </c>
    </row>
    <row r="53" spans="1:3" x14ac:dyDescent="0.25">
      <c r="A53" s="1083"/>
      <c r="B53" s="1090" t="s">
        <v>233</v>
      </c>
      <c r="C53" s="1092">
        <f>SUM(C49:C52)</f>
        <v>0.14000000000000001</v>
      </c>
    </row>
    <row r="54" spans="1:3" x14ac:dyDescent="0.25">
      <c r="A54" s="1098" t="s">
        <v>22</v>
      </c>
      <c r="B54" s="1099"/>
      <c r="C54" s="1087">
        <f>C53+C47</f>
        <v>0.75</v>
      </c>
    </row>
    <row r="55" spans="1:3" x14ac:dyDescent="0.25">
      <c r="A55" s="1083"/>
      <c r="B55" s="1084"/>
      <c r="C55" s="1089"/>
    </row>
    <row r="56" spans="1:3" x14ac:dyDescent="0.25">
      <c r="A56" s="1086" t="s">
        <v>410</v>
      </c>
      <c r="B56" s="1086"/>
      <c r="C56" s="1101">
        <f>+C54+C35</f>
        <v>1.75</v>
      </c>
    </row>
    <row r="59" spans="1:3" x14ac:dyDescent="0.25">
      <c r="B59" s="1102"/>
      <c r="C59" s="1"/>
    </row>
    <row r="60" spans="1:3" ht="15.75" x14ac:dyDescent="0.25">
      <c r="B60" s="10"/>
    </row>
    <row r="61" spans="1:3" ht="15.75" x14ac:dyDescent="0.25">
      <c r="B61" s="11"/>
    </row>
    <row r="62" spans="1:3" ht="15.75" x14ac:dyDescent="0.25">
      <c r="B62" s="11"/>
    </row>
  </sheetData>
  <mergeCells count="16">
    <mergeCell ref="A35:B35"/>
    <mergeCell ref="B38:C38"/>
    <mergeCell ref="A54:B54"/>
    <mergeCell ref="A56:B56"/>
    <mergeCell ref="B12:C12"/>
    <mergeCell ref="A27:B27"/>
    <mergeCell ref="A29:C29"/>
    <mergeCell ref="A30:B30"/>
    <mergeCell ref="A31:C31"/>
    <mergeCell ref="B33:C33"/>
    <mergeCell ref="A1:C2"/>
    <mergeCell ref="A3:C3"/>
    <mergeCell ref="A4:C4"/>
    <mergeCell ref="A5:C5"/>
    <mergeCell ref="B7:C7"/>
    <mergeCell ref="A9:B9"/>
  </mergeCells>
  <printOptions horizontalCentered="1"/>
  <pageMargins left="0.70866141732283472" right="0.70866141732283472" top="0.74803149606299213" bottom="0.74803149606299213" header="0.31496062992125984" footer="0.31496062992125984"/>
  <pageSetup scale="63" orientation="portrait" r:id="rId1"/>
  <rowBreaks count="1" manualBreakCount="1">
    <brk id="3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39997558519241921"/>
    <pageSetUpPr fitToPage="1"/>
  </sheetPr>
  <dimension ref="B1:J1321"/>
  <sheetViews>
    <sheetView view="pageBreakPreview" topLeftCell="A1323" zoomScaleNormal="100" zoomScaleSheetLayoutView="100" workbookViewId="0">
      <selection activeCell="D920" sqref="D920"/>
    </sheetView>
  </sheetViews>
  <sheetFormatPr baseColWidth="10" defaultColWidth="8.85546875" defaultRowHeight="15" x14ac:dyDescent="0.25"/>
  <cols>
    <col min="2" max="2" width="33.42578125" customWidth="1"/>
    <col min="3" max="3" width="9.28515625" bestFit="1" customWidth="1"/>
    <col min="4" max="4" width="16.42578125" bestFit="1" customWidth="1"/>
    <col min="5" max="5" width="26.42578125" customWidth="1"/>
    <col min="6" max="6" width="15.42578125" customWidth="1"/>
    <col min="7" max="7" width="19.140625" customWidth="1"/>
    <col min="9" max="9" width="13.42578125" bestFit="1" customWidth="1"/>
  </cols>
  <sheetData>
    <row r="1" spans="2:10" ht="15.75" thickBot="1" x14ac:dyDescent="0.3"/>
    <row r="2" spans="2:10" ht="75.75" customHeight="1" x14ac:dyDescent="0.25">
      <c r="B2" s="16" t="s">
        <v>157</v>
      </c>
      <c r="C2" s="773" t="str">
        <f>+PRESUPUESTO!A1</f>
        <v>ADQUISICIÓN E INSTALACIÓN DE CIRCUITO INTEGRADO DE VIGILANCIA PARA BODEGA QUE CUSTODIA MERCANCÍA APREHENDIDA POR EL GRUPO ANTICONTRABANDO DEL DEPARTAMENTO DE CÓRDOBA</v>
      </c>
      <c r="D2" s="774"/>
      <c r="E2" s="774"/>
      <c r="F2" s="774"/>
      <c r="G2" s="775"/>
    </row>
    <row r="3" spans="2:10" x14ac:dyDescent="0.25">
      <c r="B3" s="17" t="s">
        <v>158</v>
      </c>
      <c r="C3" s="776" t="str">
        <f>+PRESUPUESTO!A5</f>
        <v>DEPARTAMENTO DE CORDODA</v>
      </c>
      <c r="D3" s="777"/>
      <c r="E3" s="777"/>
      <c r="F3" s="777"/>
      <c r="G3" s="778"/>
    </row>
    <row r="4" spans="2:10" ht="15.75" thickBot="1" x14ac:dyDescent="0.3">
      <c r="B4" s="19" t="s">
        <v>159</v>
      </c>
      <c r="C4" s="779" t="str">
        <f>+PRESUPUESTO!A7</f>
        <v>MAYO 2026</v>
      </c>
      <c r="D4" s="780"/>
      <c r="E4" s="780"/>
      <c r="F4" s="780"/>
      <c r="G4" s="781"/>
    </row>
    <row r="5" spans="2:10" ht="15.75" thickBot="1" x14ac:dyDescent="0.3">
      <c r="E5" s="21"/>
      <c r="G5" s="21"/>
    </row>
    <row r="6" spans="2:10" x14ac:dyDescent="0.25">
      <c r="B6" s="767" t="s">
        <v>160</v>
      </c>
      <c r="C6" s="768"/>
      <c r="D6" s="768"/>
      <c r="E6" s="768"/>
      <c r="F6" s="768"/>
      <c r="G6" s="769"/>
    </row>
    <row r="7" spans="2:10" ht="69.75" customHeight="1" thickBot="1" x14ac:dyDescent="0.3">
      <c r="B7" s="770" t="str">
        <f>+PRESUPUESTO!B11</f>
        <v>SUMINISTRO E INSTALACION DE GRABADOR DE VIDEO EN RED (NVR) DE 16 CANALES. COMPRESIÓN: H265. CAPACIDAD DE DECODIFICACIÓN: 1 CANAL EN RESOLUCIÓN 4K O 4 CANALES EN 4MP SIMULTÁNEAMENTE. ANCHO DE BANDA: 80 MBPS. ALMACENTAMIENTO: 1 SATA. CON SALIDA HDMI; SOPORTA 16 CÁMARAS SIMULTÁNEAS A 4 MP CON GRABACIÓN CONTINUA. TIEMPO MÍNIMO DE ALMACENAMIENTO: 20 DÍAS EN GRABACIÓN CONTINUA. COMPATIBLE CON TODOS LOS PROTOCOLOS. SOPORTE MONITOREO Y BUSQUEDA EN TIEMPO REAL POR APP MÓVIL. GARANTÍA: POR DEFECTO DE FÁBRICA 12 MESES</v>
      </c>
      <c r="C7" s="771"/>
      <c r="D7" s="771"/>
      <c r="E7" s="771"/>
      <c r="F7" s="771"/>
      <c r="G7" s="772"/>
      <c r="H7" s="20" t="s">
        <v>200</v>
      </c>
    </row>
    <row r="8" spans="2:10" ht="15.75" thickBot="1" x14ac:dyDescent="0.3">
      <c r="E8" s="23"/>
      <c r="G8" s="23"/>
    </row>
    <row r="9" spans="2:10" x14ac:dyDescent="0.25">
      <c r="B9" s="24" t="s">
        <v>161</v>
      </c>
      <c r="C9" s="25" t="str">
        <f>+PRESUPUESTO!A11</f>
        <v>1.1</v>
      </c>
      <c r="E9" s="21"/>
      <c r="G9" s="21"/>
    </row>
    <row r="10" spans="2:10" x14ac:dyDescent="0.25">
      <c r="B10" s="24" t="s">
        <v>162</v>
      </c>
      <c r="C10" s="25" t="str">
        <f>+PRESUPUESTO!C11</f>
        <v>UND</v>
      </c>
      <c r="E10" s="21"/>
      <c r="G10" s="21"/>
    </row>
    <row r="11" spans="2:10" x14ac:dyDescent="0.25">
      <c r="B11" s="26"/>
      <c r="E11" s="21"/>
      <c r="G11" s="21"/>
    </row>
    <row r="12" spans="2:10" x14ac:dyDescent="0.25">
      <c r="B12" s="26" t="s">
        <v>163</v>
      </c>
      <c r="E12" s="27"/>
      <c r="G12" s="27"/>
    </row>
    <row r="13" spans="2:10" x14ac:dyDescent="0.25">
      <c r="B13" s="315" t="s">
        <v>50</v>
      </c>
      <c r="C13" s="28"/>
      <c r="D13" s="28" t="s">
        <v>1</v>
      </c>
      <c r="E13" s="29" t="s">
        <v>164</v>
      </c>
      <c r="F13" s="28" t="s">
        <v>165</v>
      </c>
      <c r="G13" s="30" t="s">
        <v>43</v>
      </c>
    </row>
    <row r="14" spans="2:10" x14ac:dyDescent="0.25">
      <c r="B14" s="316"/>
      <c r="C14" s="31"/>
      <c r="D14" s="31"/>
      <c r="E14" s="32"/>
      <c r="F14" s="33"/>
      <c r="G14" s="34"/>
      <c r="H14" s="20">
        <f>1750*1.09</f>
        <v>1907.5000000000002</v>
      </c>
      <c r="I14" s="20">
        <v>30000</v>
      </c>
      <c r="J14" s="20">
        <f>+I14*1.09</f>
        <v>32700.000000000004</v>
      </c>
    </row>
    <row r="15" spans="2:10" x14ac:dyDescent="0.25">
      <c r="B15" s="35"/>
      <c r="C15" s="36"/>
      <c r="D15" s="31"/>
      <c r="E15" s="32"/>
      <c r="F15" s="33"/>
      <c r="G15" s="34"/>
      <c r="H15" s="20">
        <f>3300*1.09</f>
        <v>3597.0000000000005</v>
      </c>
    </row>
    <row r="16" spans="2:10" x14ac:dyDescent="0.25">
      <c r="B16" s="35"/>
      <c r="C16" s="36"/>
      <c r="D16" s="36"/>
      <c r="E16" s="37"/>
      <c r="F16" s="38"/>
      <c r="G16" s="34"/>
      <c r="H16" s="20">
        <f>+H15*60</f>
        <v>215820.00000000003</v>
      </c>
    </row>
    <row r="17" spans="2:9" x14ac:dyDescent="0.25">
      <c r="B17" s="35"/>
      <c r="C17" s="36"/>
      <c r="D17" s="36"/>
      <c r="E17" s="37"/>
      <c r="F17" s="38"/>
      <c r="G17" s="34"/>
    </row>
    <row r="18" spans="2:9" x14ac:dyDescent="0.25">
      <c r="B18" s="39" t="s">
        <v>166</v>
      </c>
      <c r="C18" s="40"/>
      <c r="D18" s="41" t="s">
        <v>19</v>
      </c>
      <c r="E18" s="42">
        <f>+G46</f>
        <v>630069</v>
      </c>
      <c r="F18" s="43">
        <v>10</v>
      </c>
      <c r="G18" s="44">
        <f>IFERROR(ROUND(E18/F18,0)," ")</f>
        <v>63007</v>
      </c>
    </row>
    <row r="19" spans="2:9" x14ac:dyDescent="0.25">
      <c r="B19" s="45"/>
      <c r="C19" s="45"/>
      <c r="D19" s="45"/>
      <c r="E19" s="46"/>
      <c r="F19" s="47" t="s">
        <v>167</v>
      </c>
      <c r="G19" s="48">
        <f>SUM(G14:G18)</f>
        <v>63007</v>
      </c>
    </row>
    <row r="20" spans="2:9" x14ac:dyDescent="0.25">
      <c r="B20" s="45"/>
      <c r="C20" s="45"/>
      <c r="D20" s="45"/>
      <c r="E20" s="46"/>
      <c r="F20" s="45"/>
      <c r="G20" s="46"/>
    </row>
    <row r="21" spans="2:9" x14ac:dyDescent="0.25">
      <c r="B21" s="14" t="s">
        <v>168</v>
      </c>
      <c r="C21" s="49"/>
      <c r="D21" s="49"/>
      <c r="E21" s="50"/>
      <c r="F21" s="49"/>
      <c r="G21" s="50"/>
    </row>
    <row r="22" spans="2:9" ht="15.75" thickBot="1" x14ac:dyDescent="0.3">
      <c r="B22" s="51" t="s">
        <v>50</v>
      </c>
      <c r="C22" s="52"/>
      <c r="D22" s="52" t="s">
        <v>1</v>
      </c>
      <c r="E22" s="53" t="s">
        <v>169</v>
      </c>
      <c r="F22" s="52" t="s">
        <v>0</v>
      </c>
      <c r="G22" s="54" t="s">
        <v>43</v>
      </c>
    </row>
    <row r="23" spans="2:9" ht="24" x14ac:dyDescent="0.25">
      <c r="B23" s="324" t="s">
        <v>563</v>
      </c>
      <c r="C23" s="338"/>
      <c r="D23" s="55" t="str">
        <f>IFERROR(VLOOKUP(B23,INSUMOS!$B$8:$D$453,2,FALSE)," ")</f>
        <v>UND</v>
      </c>
      <c r="E23" s="56">
        <f>IFERROR(VLOOKUP(B23,INSUMOS!$B$8:$D$453,3,FALSE)," ")</f>
        <v>780000</v>
      </c>
      <c r="F23" s="57">
        <v>1</v>
      </c>
      <c r="G23" s="58">
        <f>IFERROR(ROUND(E23*F23,0)," ")</f>
        <v>780000</v>
      </c>
      <c r="H23" s="20">
        <v>1200</v>
      </c>
      <c r="I23" s="20">
        <v>0.2</v>
      </c>
    </row>
    <row r="24" spans="2:9" x14ac:dyDescent="0.25">
      <c r="B24" s="335"/>
      <c r="C24" s="336"/>
      <c r="D24" s="36"/>
      <c r="E24" s="37"/>
      <c r="F24" s="38"/>
      <c r="G24" s="59"/>
      <c r="H24" s="20">
        <v>6000</v>
      </c>
      <c r="I24" s="20">
        <v>0.05</v>
      </c>
    </row>
    <row r="25" spans="2:9" x14ac:dyDescent="0.25">
      <c r="B25" s="335"/>
      <c r="C25" s="336"/>
      <c r="D25" s="36"/>
      <c r="E25" s="37"/>
      <c r="F25" s="38"/>
      <c r="G25" s="59"/>
      <c r="H25" s="20">
        <v>18000</v>
      </c>
      <c r="I25" s="20">
        <v>0.01</v>
      </c>
    </row>
    <row r="26" spans="2:9" x14ac:dyDescent="0.25">
      <c r="B26" s="335"/>
      <c r="C26" s="336"/>
      <c r="D26" s="36"/>
      <c r="E26" s="37"/>
      <c r="F26" s="38"/>
      <c r="G26" s="59"/>
      <c r="H26" s="20">
        <v>8000</v>
      </c>
      <c r="I26" s="20">
        <v>0.02</v>
      </c>
    </row>
    <row r="27" spans="2:9" x14ac:dyDescent="0.25">
      <c r="B27" s="39"/>
      <c r="C27" s="40"/>
      <c r="D27" s="40"/>
      <c r="E27" s="42"/>
      <c r="F27" s="40"/>
      <c r="G27" s="44"/>
    </row>
    <row r="28" spans="2:9" x14ac:dyDescent="0.25">
      <c r="B28" s="45"/>
      <c r="C28" s="45"/>
      <c r="D28" s="45"/>
      <c r="E28" s="46"/>
      <c r="F28" s="47" t="s">
        <v>167</v>
      </c>
      <c r="G28" s="48">
        <f>SUM(G23:G27)</f>
        <v>780000</v>
      </c>
    </row>
    <row r="29" spans="2:9" x14ac:dyDescent="0.25">
      <c r="B29" s="45"/>
      <c r="C29" s="45"/>
      <c r="D29" s="45"/>
      <c r="E29" s="46"/>
      <c r="F29" s="45"/>
      <c r="G29" s="46"/>
    </row>
    <row r="30" spans="2:9" x14ac:dyDescent="0.25">
      <c r="B30" s="26" t="s">
        <v>170</v>
      </c>
      <c r="E30" s="21"/>
      <c r="G30" s="21"/>
    </row>
    <row r="31" spans="2:9" x14ac:dyDescent="0.25">
      <c r="B31" s="315" t="s">
        <v>50</v>
      </c>
      <c r="C31" s="28"/>
      <c r="D31" s="28" t="s">
        <v>1</v>
      </c>
      <c r="E31" s="29" t="s">
        <v>164</v>
      </c>
      <c r="F31" s="28" t="s">
        <v>165</v>
      </c>
      <c r="G31" s="30" t="s">
        <v>43</v>
      </c>
    </row>
    <row r="32" spans="2:9" x14ac:dyDescent="0.25">
      <c r="B32" s="69" t="s">
        <v>536</v>
      </c>
      <c r="C32" s="22"/>
      <c r="D32" s="55" t="s">
        <v>535</v>
      </c>
      <c r="E32" s="56">
        <v>50000</v>
      </c>
      <c r="F32" s="55">
        <v>1</v>
      </c>
      <c r="G32" s="58">
        <f>+E32</f>
        <v>50000</v>
      </c>
    </row>
    <row r="33" spans="2:9" x14ac:dyDescent="0.25">
      <c r="B33" s="317"/>
      <c r="C33" s="62"/>
      <c r="D33" s="62"/>
      <c r="E33" s="63"/>
      <c r="F33" s="62"/>
      <c r="G33" s="64"/>
    </row>
    <row r="34" spans="2:9" x14ac:dyDescent="0.25">
      <c r="B34" s="317"/>
      <c r="C34" s="62"/>
      <c r="D34" s="62"/>
      <c r="E34" s="63"/>
      <c r="F34" s="62"/>
      <c r="G34" s="64"/>
    </row>
    <row r="35" spans="2:9" x14ac:dyDescent="0.25">
      <c r="B35" s="317"/>
      <c r="C35" s="62"/>
      <c r="D35" s="62"/>
      <c r="E35" s="63"/>
      <c r="F35" s="62"/>
      <c r="G35" s="64"/>
    </row>
    <row r="36" spans="2:9" x14ac:dyDescent="0.25">
      <c r="B36" s="318"/>
      <c r="C36" s="65"/>
      <c r="D36" s="66"/>
      <c r="E36" s="67"/>
      <c r="F36" s="65"/>
      <c r="G36" s="64"/>
    </row>
    <row r="37" spans="2:9" x14ac:dyDescent="0.25">
      <c r="B37" s="45"/>
      <c r="C37" s="45"/>
      <c r="D37" s="45"/>
      <c r="E37" s="46"/>
      <c r="F37" s="47" t="s">
        <v>167</v>
      </c>
      <c r="G37" s="30">
        <f>SUM(G32:G36)</f>
        <v>50000</v>
      </c>
    </row>
    <row r="38" spans="2:9" x14ac:dyDescent="0.25">
      <c r="B38" s="45"/>
      <c r="C38" s="45"/>
      <c r="D38" s="45"/>
      <c r="E38" s="46"/>
      <c r="F38" s="45"/>
      <c r="G38" s="46"/>
    </row>
    <row r="39" spans="2:9" x14ac:dyDescent="0.25">
      <c r="B39" s="14" t="s">
        <v>171</v>
      </c>
      <c r="C39" s="49"/>
      <c r="D39" s="49"/>
      <c r="E39" s="68"/>
      <c r="F39" s="49"/>
      <c r="G39" s="68"/>
    </row>
    <row r="40" spans="2:9" x14ac:dyDescent="0.25">
      <c r="B40" s="51" t="s">
        <v>50</v>
      </c>
      <c r="C40" s="52" t="s">
        <v>172</v>
      </c>
      <c r="D40" s="52" t="s">
        <v>173</v>
      </c>
      <c r="E40" s="53" t="s">
        <v>174</v>
      </c>
      <c r="F40" s="52" t="s">
        <v>165</v>
      </c>
      <c r="G40" s="54" t="s">
        <v>43</v>
      </c>
    </row>
    <row r="41" spans="2:9" x14ac:dyDescent="0.25">
      <c r="B41" s="69" t="s">
        <v>533</v>
      </c>
      <c r="C41" s="70">
        <f>IFERROR(VLOOKUP(B41,'MANO DE OBRA'!$B$12:$F$211,5,FALSE)," ")</f>
        <v>116727</v>
      </c>
      <c r="D41" s="71">
        <v>1.75</v>
      </c>
      <c r="E41" s="56">
        <f>IFERROR(C41*D41," ")</f>
        <v>204272.25</v>
      </c>
      <c r="F41" s="57">
        <v>0.56735996317978965</v>
      </c>
      <c r="G41" s="58">
        <f>IFERROR(ROUND(E41/F41,0)," ")</f>
        <v>360040</v>
      </c>
      <c r="H41" s="20">
        <f>135*1.09</f>
        <v>147.15</v>
      </c>
    </row>
    <row r="42" spans="2:9" x14ac:dyDescent="0.25">
      <c r="B42" s="35" t="s">
        <v>534</v>
      </c>
      <c r="C42" s="72">
        <f>IFERROR(VLOOKUP(B42,'MANO DE OBRA'!$B$12:$F$211,5,FALSE)," ")</f>
        <v>87545</v>
      </c>
      <c r="D42" s="73">
        <v>1.75</v>
      </c>
      <c r="E42" s="37">
        <f>IFERROR(C42*D42," ")</f>
        <v>153203.75</v>
      </c>
      <c r="F42" s="38">
        <f>+F41</f>
        <v>0.56735996317978965</v>
      </c>
      <c r="G42" s="59">
        <f>IFERROR(ROUND(E42/F42,0)," ")</f>
        <v>270029</v>
      </c>
    </row>
    <row r="43" spans="2:9" x14ac:dyDescent="0.25">
      <c r="B43" s="35"/>
      <c r="C43" s="72"/>
      <c r="D43" s="73"/>
      <c r="E43" s="37"/>
      <c r="F43" s="38"/>
      <c r="G43" s="34"/>
    </row>
    <row r="44" spans="2:9" x14ac:dyDescent="0.25">
      <c r="B44" s="35"/>
      <c r="C44" s="72"/>
      <c r="D44" s="36"/>
      <c r="E44" s="37"/>
      <c r="F44" s="36"/>
      <c r="G44" s="59"/>
    </row>
    <row r="45" spans="2:9" x14ac:dyDescent="0.25">
      <c r="B45" s="39"/>
      <c r="C45" s="74"/>
      <c r="D45" s="40"/>
      <c r="E45" s="42"/>
      <c r="F45" s="40"/>
      <c r="G45" s="44"/>
    </row>
    <row r="46" spans="2:9" x14ac:dyDescent="0.25">
      <c r="B46" s="45"/>
      <c r="C46" s="45"/>
      <c r="D46" s="45"/>
      <c r="E46" s="46"/>
      <c r="F46" s="47" t="s">
        <v>167</v>
      </c>
      <c r="G46" s="48">
        <f>SUM(G41:G45)</f>
        <v>630069</v>
      </c>
    </row>
    <row r="47" spans="2:9" ht="15.75" thickBot="1" x14ac:dyDescent="0.3">
      <c r="E47" s="21"/>
      <c r="G47" s="21"/>
    </row>
    <row r="48" spans="2:9" ht="15.75" thickBot="1" x14ac:dyDescent="0.3">
      <c r="E48" s="765" t="s">
        <v>177</v>
      </c>
      <c r="F48" s="766"/>
      <c r="G48" s="358">
        <f>ROUND(+G46+G28+G19+G37,0)</f>
        <v>1523076</v>
      </c>
      <c r="H48">
        <f>+PRESUPUESTO!E11</f>
        <v>1523076</v>
      </c>
      <c r="I48" s="712">
        <f>+G48-H48</f>
        <v>0</v>
      </c>
    </row>
    <row r="50" spans="2:10" ht="18" x14ac:dyDescent="0.25">
      <c r="B50" s="677" t="s">
        <v>530</v>
      </c>
    </row>
    <row r="51" spans="2:10" ht="18" x14ac:dyDescent="0.25">
      <c r="B51" s="450" t="s">
        <v>531</v>
      </c>
    </row>
    <row r="52" spans="2:10" ht="18.75" thickBot="1" x14ac:dyDescent="0.3">
      <c r="B52" s="678" t="s">
        <v>532</v>
      </c>
      <c r="C52" s="314"/>
      <c r="D52" s="314"/>
      <c r="E52" s="314"/>
      <c r="F52" s="314"/>
      <c r="G52" s="314"/>
    </row>
    <row r="53" spans="2:10" x14ac:dyDescent="0.25">
      <c r="B53" s="767" t="s">
        <v>160</v>
      </c>
      <c r="C53" s="768"/>
      <c r="D53" s="768"/>
      <c r="E53" s="768"/>
      <c r="F53" s="768"/>
      <c r="G53" s="769"/>
    </row>
    <row r="54" spans="2:10" ht="69.75" customHeight="1" thickBot="1" x14ac:dyDescent="0.3">
      <c r="B54" s="770" t="str">
        <f>+PRESUPUESTO!B12</f>
        <v>SUMINISTRO E INSTALACION DE DISPOSITIVO DE VIGILANCIA (CÁMARA IP) DE ALTA RESOLUCIÓN: 4 MEGAPIXELES. TECNOLOGÍA SMART DUAL LIGHT. LENTE: FIJO DE 2.8MM. CON LUZ VISIBLE, RESISTENTENCIA: IP67, IMPERMEABLE Y RESISTENTE AL POLVO. ESTUCTURA: SEMIMETÁLICA. RESOLUCIÓN MÍNIMA EFECTIVA,  VISIÓN NOCTURNA, DISTANCIA IR/LUZ BLANCA INFRAROJA A TOTAL OSCURIDAD, DISTANCIA IR/LUZ BLANCA. 20 MTS. GARANTÍA: POR DEFECTO DE FÁBRICA 12 MESES</v>
      </c>
      <c r="C54" s="771"/>
      <c r="D54" s="771"/>
      <c r="E54" s="771"/>
      <c r="F54" s="771"/>
      <c r="G54" s="772"/>
      <c r="H54" s="20" t="s">
        <v>200</v>
      </c>
    </row>
    <row r="55" spans="2:10" ht="15.75" thickBot="1" x14ac:dyDescent="0.3">
      <c r="E55" s="23"/>
      <c r="G55" s="23"/>
    </row>
    <row r="56" spans="2:10" ht="15.75" thickBot="1" x14ac:dyDescent="0.3">
      <c r="B56" s="24" t="s">
        <v>161</v>
      </c>
      <c r="C56" s="25" t="str">
        <f>+PRESUPUESTO!A12</f>
        <v>1.2</v>
      </c>
      <c r="E56" s="21"/>
      <c r="G56" s="21"/>
    </row>
    <row r="57" spans="2:10" ht="15.75" thickBot="1" x14ac:dyDescent="0.3">
      <c r="B57" s="24" t="s">
        <v>162</v>
      </c>
      <c r="C57" s="25" t="str">
        <f>+PRESUPUESTO!C12</f>
        <v>UND</v>
      </c>
      <c r="E57" s="21"/>
      <c r="G57" s="21"/>
    </row>
    <row r="58" spans="2:10" x14ac:dyDescent="0.25">
      <c r="B58" s="26"/>
      <c r="E58" s="21"/>
      <c r="G58" s="21"/>
    </row>
    <row r="59" spans="2:10" ht="15.75" thickBot="1" x14ac:dyDescent="0.3">
      <c r="B59" s="26" t="s">
        <v>163</v>
      </c>
      <c r="E59" s="27"/>
      <c r="G59" s="27"/>
    </row>
    <row r="60" spans="2:10" ht="15.75" thickBot="1" x14ac:dyDescent="0.3">
      <c r="B60" s="315" t="s">
        <v>50</v>
      </c>
      <c r="C60" s="28"/>
      <c r="D60" s="28" t="s">
        <v>1</v>
      </c>
      <c r="E60" s="29" t="s">
        <v>164</v>
      </c>
      <c r="F60" s="28" t="s">
        <v>165</v>
      </c>
      <c r="G60" s="30" t="s">
        <v>43</v>
      </c>
    </row>
    <row r="61" spans="2:10" x14ac:dyDescent="0.25">
      <c r="B61" s="316" t="s">
        <v>537</v>
      </c>
      <c r="C61" s="31"/>
      <c r="D61" s="31" t="str">
        <f>IFERROR(VLOOKUP(B61,MAQUINARIA!$B$6:$D$578,2,FALSE)," ")</f>
        <v>DIA</v>
      </c>
      <c r="E61" s="32">
        <f>IFERROR(VLOOKUP(B61,MAQUINARIA!$B$6:$D$578,3,FALSE)," ")</f>
        <v>5000</v>
      </c>
      <c r="F61" s="33">
        <v>2</v>
      </c>
      <c r="G61" s="34">
        <f>IFERROR(ROUND(E61/F61,0)," ")</f>
        <v>2500</v>
      </c>
      <c r="H61" s="20">
        <f>1750*1.09</f>
        <v>1907.5000000000002</v>
      </c>
      <c r="I61" s="20">
        <v>30000</v>
      </c>
      <c r="J61" s="20">
        <f>+I61*1.09</f>
        <v>32700.000000000004</v>
      </c>
    </row>
    <row r="62" spans="2:10" x14ac:dyDescent="0.25">
      <c r="B62" s="35"/>
      <c r="C62" s="36"/>
      <c r="D62" s="31"/>
      <c r="E62" s="32"/>
      <c r="F62" s="33"/>
      <c r="G62" s="34"/>
      <c r="H62" s="20">
        <f>3300*1.09</f>
        <v>3597.0000000000005</v>
      </c>
    </row>
    <row r="63" spans="2:10" x14ac:dyDescent="0.25">
      <c r="B63" s="35"/>
      <c r="C63" s="36"/>
      <c r="D63" s="36"/>
      <c r="E63" s="37"/>
      <c r="F63" s="38"/>
      <c r="G63" s="34"/>
      <c r="H63" s="20">
        <f>+H62*60</f>
        <v>215820.00000000003</v>
      </c>
    </row>
    <row r="64" spans="2:10" x14ac:dyDescent="0.25">
      <c r="B64" s="35"/>
      <c r="C64" s="36"/>
      <c r="D64" s="36"/>
      <c r="E64" s="37"/>
      <c r="F64" s="38"/>
      <c r="G64" s="34"/>
    </row>
    <row r="65" spans="2:9" ht="15.75" thickBot="1" x14ac:dyDescent="0.3">
      <c r="B65" s="39" t="s">
        <v>166</v>
      </c>
      <c r="C65" s="40"/>
      <c r="D65" s="41" t="s">
        <v>19</v>
      </c>
      <c r="E65" s="42">
        <f>+G93</f>
        <v>42723.389174526201</v>
      </c>
      <c r="F65" s="43">
        <v>10</v>
      </c>
      <c r="G65" s="44">
        <f>IFERROR(ROUND(E65/F65,0)," ")</f>
        <v>4272</v>
      </c>
    </row>
    <row r="66" spans="2:9" ht="15.75" thickBot="1" x14ac:dyDescent="0.3">
      <c r="B66" s="45"/>
      <c r="C66" s="45"/>
      <c r="D66" s="45"/>
      <c r="E66" s="46"/>
      <c r="F66" s="47" t="s">
        <v>167</v>
      </c>
      <c r="G66" s="48">
        <f>SUM(G61:G65)</f>
        <v>6772</v>
      </c>
    </row>
    <row r="67" spans="2:9" x14ac:dyDescent="0.25">
      <c r="B67" s="45"/>
      <c r="C67" s="45"/>
      <c r="D67" s="45"/>
      <c r="E67" s="46"/>
      <c r="F67" s="45"/>
      <c r="G67" s="46"/>
    </row>
    <row r="68" spans="2:9" ht="15.75" thickBot="1" x14ac:dyDescent="0.3">
      <c r="B68" s="14" t="s">
        <v>168</v>
      </c>
      <c r="C68" s="49"/>
      <c r="D68" s="49"/>
      <c r="E68" s="50"/>
      <c r="F68" s="49"/>
      <c r="G68" s="50"/>
    </row>
    <row r="69" spans="2:9" ht="15.75" thickBot="1" x14ac:dyDescent="0.3">
      <c r="B69" s="51" t="s">
        <v>50</v>
      </c>
      <c r="C69" s="52"/>
      <c r="D69" s="52" t="s">
        <v>1</v>
      </c>
      <c r="E69" s="53" t="s">
        <v>169</v>
      </c>
      <c r="F69" s="52" t="s">
        <v>0</v>
      </c>
      <c r="G69" s="54" t="s">
        <v>43</v>
      </c>
    </row>
    <row r="70" spans="2:9" x14ac:dyDescent="0.25">
      <c r="B70" s="324" t="s">
        <v>564</v>
      </c>
      <c r="C70" s="338"/>
      <c r="D70" s="55" t="str">
        <f>IFERROR(VLOOKUP(B70,INSUMOS!$B$8:$D$453,2,FALSE)," ")</f>
        <v>UND</v>
      </c>
      <c r="E70" s="56">
        <f>IFERROR(VLOOKUP(B70,INSUMOS!$B$8:$D$453,3,FALSE)," ")</f>
        <v>434350</v>
      </c>
      <c r="F70" s="57">
        <v>1</v>
      </c>
      <c r="G70" s="58">
        <f>IFERROR(ROUND(E70*F70,0)," ")</f>
        <v>434350</v>
      </c>
      <c r="H70" s="20">
        <v>1200</v>
      </c>
      <c r="I70" s="20">
        <v>0.2</v>
      </c>
    </row>
    <row r="71" spans="2:9" x14ac:dyDescent="0.25">
      <c r="B71" s="335"/>
      <c r="C71" s="336"/>
      <c r="D71" s="36"/>
      <c r="E71" s="37"/>
      <c r="F71" s="38"/>
      <c r="G71" s="59"/>
      <c r="H71" s="20">
        <v>6000</v>
      </c>
      <c r="I71" s="20">
        <v>0.05</v>
      </c>
    </row>
    <row r="72" spans="2:9" x14ac:dyDescent="0.25">
      <c r="B72" s="335"/>
      <c r="C72" s="336"/>
      <c r="D72" s="36"/>
      <c r="E72" s="37"/>
      <c r="F72" s="38"/>
      <c r="G72" s="59"/>
      <c r="H72" s="20">
        <v>18000</v>
      </c>
      <c r="I72" s="20">
        <v>0.01</v>
      </c>
    </row>
    <row r="73" spans="2:9" x14ac:dyDescent="0.25">
      <c r="B73" s="335"/>
      <c r="C73" s="336"/>
      <c r="D73" s="36"/>
      <c r="E73" s="37"/>
      <c r="F73" s="38"/>
      <c r="G73" s="59"/>
      <c r="H73" s="20">
        <v>8000</v>
      </c>
      <c r="I73" s="20">
        <v>0.02</v>
      </c>
    </row>
    <row r="74" spans="2:9" ht="15.75" thickBot="1" x14ac:dyDescent="0.3">
      <c r="B74" s="39"/>
      <c r="C74" s="40"/>
      <c r="D74" s="40"/>
      <c r="E74" s="42"/>
      <c r="F74" s="40"/>
      <c r="G74" s="44"/>
    </row>
    <row r="75" spans="2:9" ht="15.75" thickBot="1" x14ac:dyDescent="0.3">
      <c r="B75" s="45"/>
      <c r="C75" s="45"/>
      <c r="D75" s="45"/>
      <c r="E75" s="46"/>
      <c r="F75" s="47" t="s">
        <v>167</v>
      </c>
      <c r="G75" s="48">
        <f>SUM(G70:G74)</f>
        <v>434350</v>
      </c>
    </row>
    <row r="76" spans="2:9" x14ac:dyDescent="0.25">
      <c r="B76" s="45"/>
      <c r="C76" s="45"/>
      <c r="D76" s="45"/>
      <c r="E76" s="46"/>
      <c r="F76" s="45"/>
      <c r="G76" s="46"/>
    </row>
    <row r="77" spans="2:9" ht="15.75" thickBot="1" x14ac:dyDescent="0.3">
      <c r="B77" s="26" t="s">
        <v>170</v>
      </c>
      <c r="E77" s="21"/>
      <c r="G77" s="21"/>
    </row>
    <row r="78" spans="2:9" ht="15.75" thickBot="1" x14ac:dyDescent="0.3">
      <c r="B78" s="315" t="s">
        <v>50</v>
      </c>
      <c r="C78" s="28"/>
      <c r="D78" s="28" t="s">
        <v>1</v>
      </c>
      <c r="E78" s="29" t="s">
        <v>164</v>
      </c>
      <c r="F78" s="28" t="s">
        <v>165</v>
      </c>
      <c r="G78" s="30" t="s">
        <v>43</v>
      </c>
    </row>
    <row r="79" spans="2:9" x14ac:dyDescent="0.25">
      <c r="B79" s="69" t="s">
        <v>536</v>
      </c>
      <c r="C79" s="22"/>
      <c r="D79" s="55" t="s">
        <v>535</v>
      </c>
      <c r="E79" s="56">
        <v>20000</v>
      </c>
      <c r="F79" s="55">
        <v>1</v>
      </c>
      <c r="G79" s="58">
        <f>+E79</f>
        <v>20000</v>
      </c>
    </row>
    <row r="80" spans="2:9" x14ac:dyDescent="0.25">
      <c r="B80" s="317"/>
      <c r="C80" s="62"/>
      <c r="D80" s="62"/>
      <c r="E80" s="63"/>
      <c r="F80" s="62"/>
      <c r="G80" s="64"/>
    </row>
    <row r="81" spans="2:9" x14ac:dyDescent="0.25">
      <c r="B81" s="317"/>
      <c r="C81" s="62"/>
      <c r="D81" s="62"/>
      <c r="E81" s="63"/>
      <c r="F81" s="62"/>
      <c r="G81" s="64"/>
    </row>
    <row r="82" spans="2:9" x14ac:dyDescent="0.25">
      <c r="B82" s="317"/>
      <c r="C82" s="62"/>
      <c r="D82" s="62"/>
      <c r="E82" s="63"/>
      <c r="F82" s="62"/>
      <c r="G82" s="64"/>
    </row>
    <row r="83" spans="2:9" ht="15.75" thickBot="1" x14ac:dyDescent="0.3">
      <c r="B83" s="318"/>
      <c r="C83" s="65"/>
      <c r="D83" s="66"/>
      <c r="E83" s="67"/>
      <c r="F83" s="65"/>
      <c r="G83" s="64"/>
    </row>
    <row r="84" spans="2:9" ht="15.75" thickBot="1" x14ac:dyDescent="0.3">
      <c r="B84" s="45"/>
      <c r="C84" s="45"/>
      <c r="D84" s="45"/>
      <c r="E84" s="46"/>
      <c r="F84" s="47" t="s">
        <v>167</v>
      </c>
      <c r="G84" s="30">
        <f>SUM(G79:G83)</f>
        <v>20000</v>
      </c>
    </row>
    <row r="85" spans="2:9" x14ac:dyDescent="0.25">
      <c r="B85" s="45"/>
      <c r="C85" s="45"/>
      <c r="D85" s="45"/>
      <c r="E85" s="46"/>
      <c r="F85" s="45"/>
      <c r="G85" s="46"/>
    </row>
    <row r="86" spans="2:9" ht="15.75" thickBot="1" x14ac:dyDescent="0.3">
      <c r="B86" s="14" t="s">
        <v>171</v>
      </c>
      <c r="C86" s="49"/>
      <c r="D86" s="49"/>
      <c r="E86" s="68"/>
      <c r="F86" s="49"/>
      <c r="G86" s="68"/>
    </row>
    <row r="87" spans="2:9" ht="15.75" thickBot="1" x14ac:dyDescent="0.3">
      <c r="B87" s="51" t="s">
        <v>50</v>
      </c>
      <c r="C87" s="52" t="s">
        <v>172</v>
      </c>
      <c r="D87" s="52" t="s">
        <v>173</v>
      </c>
      <c r="E87" s="53" t="s">
        <v>174</v>
      </c>
      <c r="F87" s="52" t="s">
        <v>165</v>
      </c>
      <c r="G87" s="54" t="s">
        <v>43</v>
      </c>
    </row>
    <row r="88" spans="2:9" x14ac:dyDescent="0.25">
      <c r="B88" s="69" t="s">
        <v>533</v>
      </c>
      <c r="C88" s="70">
        <f>IFERROR(VLOOKUP(B88,'MANO DE OBRA'!$B$12:$F$211,5,FALSE)," ")</f>
        <v>116727</v>
      </c>
      <c r="D88" s="71">
        <v>1.75</v>
      </c>
      <c r="E88" s="56">
        <f>IFERROR(C88*D88," ")</f>
        <v>204272.25</v>
      </c>
      <c r="F88" s="57">
        <v>8.3672200849914056</v>
      </c>
      <c r="G88" s="58">
        <f>+E88/F88</f>
        <v>24413.395121088157</v>
      </c>
      <c r="H88" s="20">
        <f>135*1.09</f>
        <v>147.15</v>
      </c>
    </row>
    <row r="89" spans="2:9" x14ac:dyDescent="0.25">
      <c r="B89" s="35" t="s">
        <v>534</v>
      </c>
      <c r="C89" s="72">
        <f>IFERROR(VLOOKUP(B89,'MANO DE OBRA'!$B$12:$F$211,5,FALSE)," ")</f>
        <v>87545</v>
      </c>
      <c r="D89" s="73">
        <v>1.75</v>
      </c>
      <c r="E89" s="37">
        <f>IFERROR(C89*D89," ")</f>
        <v>153203.75</v>
      </c>
      <c r="F89" s="38">
        <f>+F88</f>
        <v>8.3672200849914056</v>
      </c>
      <c r="G89" s="59">
        <f>+E89/F89</f>
        <v>18309.994053438044</v>
      </c>
    </row>
    <row r="90" spans="2:9" x14ac:dyDescent="0.25">
      <c r="B90" s="35"/>
      <c r="C90" s="72"/>
      <c r="D90" s="73"/>
      <c r="E90" s="37"/>
      <c r="F90" s="38"/>
      <c r="G90" s="34"/>
    </row>
    <row r="91" spans="2:9" x14ac:dyDescent="0.25">
      <c r="B91" s="35"/>
      <c r="C91" s="72"/>
      <c r="D91" s="36"/>
      <c r="E91" s="37"/>
      <c r="F91" s="36"/>
      <c r="G91" s="59"/>
    </row>
    <row r="92" spans="2:9" ht="15.75" thickBot="1" x14ac:dyDescent="0.3">
      <c r="B92" s="39"/>
      <c r="C92" s="74"/>
      <c r="D92" s="40"/>
      <c r="E92" s="42"/>
      <c r="F92" s="40"/>
      <c r="G92" s="44"/>
    </row>
    <row r="93" spans="2:9" ht="15.75" thickBot="1" x14ac:dyDescent="0.3">
      <c r="B93" s="45"/>
      <c r="C93" s="45"/>
      <c r="D93" s="45"/>
      <c r="E93" s="46"/>
      <c r="F93" s="47" t="s">
        <v>167</v>
      </c>
      <c r="G93" s="48">
        <f>SUM(G88:G92)</f>
        <v>42723.389174526201</v>
      </c>
    </row>
    <row r="94" spans="2:9" ht="15.75" thickBot="1" x14ac:dyDescent="0.3">
      <c r="E94" s="21"/>
      <c r="G94" s="21"/>
    </row>
    <row r="95" spans="2:9" ht="15.75" thickBot="1" x14ac:dyDescent="0.3">
      <c r="E95" s="765" t="s">
        <v>177</v>
      </c>
      <c r="F95" s="766"/>
      <c r="G95" s="358">
        <f>ROUND(+G93+G75+G66+G84,2)</f>
        <v>503845.39</v>
      </c>
      <c r="H95">
        <f>+PRESUPUESTO!E12</f>
        <v>503845.39</v>
      </c>
      <c r="I95" s="712">
        <f>+G95-H95</f>
        <v>0</v>
      </c>
    </row>
    <row r="97" spans="2:10" ht="18" x14ac:dyDescent="0.25">
      <c r="B97" s="677" t="s">
        <v>530</v>
      </c>
    </row>
    <row r="98" spans="2:10" ht="18" x14ac:dyDescent="0.25">
      <c r="B98" s="450" t="s">
        <v>531</v>
      </c>
    </row>
    <row r="99" spans="2:10" ht="18.75" thickBot="1" x14ac:dyDescent="0.3">
      <c r="B99" s="678" t="s">
        <v>532</v>
      </c>
      <c r="C99" s="314"/>
      <c r="D99" s="314"/>
      <c r="E99" s="314"/>
      <c r="F99" s="314"/>
      <c r="G99" s="314"/>
    </row>
    <row r="100" spans="2:10" x14ac:dyDescent="0.25">
      <c r="B100" s="767" t="s">
        <v>160</v>
      </c>
      <c r="C100" s="768"/>
      <c r="D100" s="768"/>
      <c r="E100" s="768"/>
      <c r="F100" s="768"/>
      <c r="G100" s="769"/>
    </row>
    <row r="101" spans="2:10" ht="69.75" customHeight="1" thickBot="1" x14ac:dyDescent="0.3">
      <c r="B101" s="770" t="str">
        <f>+PRESUPUESTO!B13</f>
        <v>SUMINISTRO E INSTALACION DE CONDUCTOR DE RED DE ALTO RENDIMIENTO (CABLE UTP). CATEGORÍA 6 PARA REDES DE ALTA VELOCIDAD. MATERIAL: 100% COBRE. CALIBRE: 4P ESTÁNDAR DE 8 HILOS, 0,53 MM. REVESTIMIENTO EXTERIOR EN CHAQUETA PVC. GARANTÍA: POR DEFECTO DE FABRICA 60 MESES</v>
      </c>
      <c r="C101" s="771"/>
      <c r="D101" s="771"/>
      <c r="E101" s="771"/>
      <c r="F101" s="771"/>
      <c r="G101" s="772"/>
      <c r="H101" s="20" t="s">
        <v>200</v>
      </c>
    </row>
    <row r="102" spans="2:10" ht="15.75" thickBot="1" x14ac:dyDescent="0.3">
      <c r="E102" s="23"/>
      <c r="G102" s="23"/>
    </row>
    <row r="103" spans="2:10" ht="15.75" thickBot="1" x14ac:dyDescent="0.3">
      <c r="B103" s="24" t="s">
        <v>161</v>
      </c>
      <c r="C103" s="25" t="str">
        <f>+PRESUPUESTO!A13</f>
        <v>1.3</v>
      </c>
      <c r="E103" s="21"/>
      <c r="G103" s="21"/>
    </row>
    <row r="104" spans="2:10" ht="15.75" thickBot="1" x14ac:dyDescent="0.3">
      <c r="B104" s="24" t="s">
        <v>162</v>
      </c>
      <c r="C104" s="25" t="str">
        <f>+PRESUPUESTO!C13</f>
        <v>ML</v>
      </c>
      <c r="E104" s="21"/>
      <c r="G104" s="21"/>
    </row>
    <row r="105" spans="2:10" x14ac:dyDescent="0.25">
      <c r="B105" s="26"/>
      <c r="E105" s="21"/>
      <c r="G105" s="21"/>
    </row>
    <row r="106" spans="2:10" ht="15.75" thickBot="1" x14ac:dyDescent="0.3">
      <c r="B106" s="26" t="s">
        <v>163</v>
      </c>
      <c r="E106" s="27"/>
      <c r="G106" s="27"/>
    </row>
    <row r="107" spans="2:10" ht="15.75" thickBot="1" x14ac:dyDescent="0.3">
      <c r="B107" s="315" t="s">
        <v>50</v>
      </c>
      <c r="C107" s="28"/>
      <c r="D107" s="28" t="s">
        <v>1</v>
      </c>
      <c r="E107" s="29" t="s">
        <v>164</v>
      </c>
      <c r="F107" s="28" t="s">
        <v>165</v>
      </c>
      <c r="G107" s="30" t="s">
        <v>43</v>
      </c>
    </row>
    <row r="108" spans="2:10" x14ac:dyDescent="0.25">
      <c r="B108" s="316" t="s">
        <v>537</v>
      </c>
      <c r="C108" s="31"/>
      <c r="D108" s="31" t="str">
        <f>IFERROR(VLOOKUP(B108,MAQUINARIA!$B$6:$D$578,2,FALSE)," ")</f>
        <v>DIA</v>
      </c>
      <c r="E108" s="32">
        <f>IFERROR(VLOOKUP(B108,MAQUINARIA!$B$6:$D$578,3,FALSE)," ")</f>
        <v>5000</v>
      </c>
      <c r="F108" s="33">
        <v>50</v>
      </c>
      <c r="G108" s="34">
        <f>IFERROR(ROUND(E108/F108,0)," ")</f>
        <v>100</v>
      </c>
      <c r="H108" s="20">
        <f>1750*1.09</f>
        <v>1907.5000000000002</v>
      </c>
      <c r="I108" s="20">
        <v>30000</v>
      </c>
      <c r="J108" s="20">
        <f>+I108*1.09</f>
        <v>32700.000000000004</v>
      </c>
    </row>
    <row r="109" spans="2:10" x14ac:dyDescent="0.25">
      <c r="B109" s="35"/>
      <c r="C109" s="36"/>
      <c r="D109" s="31"/>
      <c r="E109" s="32"/>
      <c r="F109" s="33"/>
      <c r="G109" s="34"/>
      <c r="H109" s="20">
        <f>3300*1.09</f>
        <v>3597.0000000000005</v>
      </c>
    </row>
    <row r="110" spans="2:10" x14ac:dyDescent="0.25">
      <c r="B110" s="35"/>
      <c r="C110" s="36"/>
      <c r="D110" s="36"/>
      <c r="E110" s="37"/>
      <c r="F110" s="38"/>
      <c r="G110" s="34"/>
      <c r="H110" s="20">
        <f>+H109*60</f>
        <v>215820.00000000003</v>
      </c>
    </row>
    <row r="111" spans="2:10" x14ac:dyDescent="0.25">
      <c r="B111" s="35"/>
      <c r="C111" s="36"/>
      <c r="D111" s="36"/>
      <c r="E111" s="37"/>
      <c r="F111" s="38"/>
      <c r="G111" s="34"/>
    </row>
    <row r="112" spans="2:10" ht="15.75" thickBot="1" x14ac:dyDescent="0.3">
      <c r="B112" s="39" t="s">
        <v>166</v>
      </c>
      <c r="C112" s="40"/>
      <c r="D112" s="41" t="s">
        <v>19</v>
      </c>
      <c r="E112" s="42">
        <f>+G140</f>
        <v>153.96599937917625</v>
      </c>
      <c r="F112" s="43">
        <v>10</v>
      </c>
      <c r="G112" s="44">
        <f>IFERROR(ROUND(E112/F112,0)," ")</f>
        <v>15</v>
      </c>
    </row>
    <row r="113" spans="2:9" ht="15.75" thickBot="1" x14ac:dyDescent="0.3">
      <c r="B113" s="45"/>
      <c r="C113" s="45"/>
      <c r="D113" s="45"/>
      <c r="E113" s="46"/>
      <c r="F113" s="47" t="s">
        <v>167</v>
      </c>
      <c r="G113" s="48">
        <f>SUM(G108:G112)</f>
        <v>115</v>
      </c>
    </row>
    <row r="114" spans="2:9" x14ac:dyDescent="0.25">
      <c r="B114" s="45"/>
      <c r="C114" s="45"/>
      <c r="D114" s="45"/>
      <c r="E114" s="46"/>
      <c r="F114" s="45"/>
      <c r="G114" s="46"/>
    </row>
    <row r="115" spans="2:9" ht="15.75" thickBot="1" x14ac:dyDescent="0.3">
      <c r="B115" s="14" t="s">
        <v>168</v>
      </c>
      <c r="C115" s="49"/>
      <c r="D115" s="49"/>
      <c r="E115" s="50"/>
      <c r="F115" s="49"/>
      <c r="G115" s="50"/>
    </row>
    <row r="116" spans="2:9" ht="15.75" thickBot="1" x14ac:dyDescent="0.3">
      <c r="B116" s="51" t="s">
        <v>50</v>
      </c>
      <c r="C116" s="52"/>
      <c r="D116" s="52" t="s">
        <v>1</v>
      </c>
      <c r="E116" s="53" t="s">
        <v>169</v>
      </c>
      <c r="F116" s="52" t="s">
        <v>0</v>
      </c>
      <c r="G116" s="54" t="s">
        <v>43</v>
      </c>
    </row>
    <row r="117" spans="2:9" x14ac:dyDescent="0.25">
      <c r="B117" s="324" t="s">
        <v>565</v>
      </c>
      <c r="C117" s="338"/>
      <c r="D117" s="55" t="str">
        <f>IFERROR(VLOOKUP(B117,INSUMOS!$B$8:$D$453,2,FALSE)," ")</f>
        <v>ML</v>
      </c>
      <c r="E117" s="56">
        <f>IFERROR(VLOOKUP(B117,INSUMOS!$B$8:$D$453,3,FALSE)," ")</f>
        <v>2000</v>
      </c>
      <c r="F117" s="57">
        <v>1</v>
      </c>
      <c r="G117" s="58">
        <f>IFERROR(ROUND(E117*F117,0)," ")</f>
        <v>2000</v>
      </c>
      <c r="H117" s="20">
        <v>1200</v>
      </c>
      <c r="I117" s="20">
        <v>0.2</v>
      </c>
    </row>
    <row r="118" spans="2:9" x14ac:dyDescent="0.25">
      <c r="B118" s="335"/>
      <c r="C118" s="336"/>
      <c r="D118" s="36"/>
      <c r="E118" s="37"/>
      <c r="F118" s="38"/>
      <c r="G118" s="59"/>
      <c r="H118" s="20">
        <v>6000</v>
      </c>
      <c r="I118" s="20">
        <v>0.05</v>
      </c>
    </row>
    <row r="119" spans="2:9" x14ac:dyDescent="0.25">
      <c r="B119" s="335"/>
      <c r="C119" s="336"/>
      <c r="D119" s="36"/>
      <c r="E119" s="37"/>
      <c r="F119" s="38"/>
      <c r="G119" s="59"/>
      <c r="H119" s="20">
        <v>18000</v>
      </c>
      <c r="I119" s="20">
        <v>0.01</v>
      </c>
    </row>
    <row r="120" spans="2:9" x14ac:dyDescent="0.25">
      <c r="B120" s="335"/>
      <c r="C120" s="336"/>
      <c r="D120" s="36"/>
      <c r="E120" s="37"/>
      <c r="F120" s="38"/>
      <c r="G120" s="59"/>
      <c r="H120" s="20">
        <v>8000</v>
      </c>
      <c r="I120" s="20">
        <v>0.02</v>
      </c>
    </row>
    <row r="121" spans="2:9" ht="15.75" thickBot="1" x14ac:dyDescent="0.3">
      <c r="B121" s="39"/>
      <c r="C121" s="40"/>
      <c r="D121" s="40"/>
      <c r="E121" s="42"/>
      <c r="F121" s="40"/>
      <c r="G121" s="44"/>
    </row>
    <row r="122" spans="2:9" ht="15.75" thickBot="1" x14ac:dyDescent="0.3">
      <c r="B122" s="45"/>
      <c r="C122" s="45"/>
      <c r="D122" s="45"/>
      <c r="E122" s="46"/>
      <c r="F122" s="47" t="s">
        <v>167</v>
      </c>
      <c r="G122" s="48">
        <f>SUM(G117:G121)</f>
        <v>2000</v>
      </c>
    </row>
    <row r="123" spans="2:9" x14ac:dyDescent="0.25">
      <c r="B123" s="45"/>
      <c r="C123" s="45"/>
      <c r="D123" s="45"/>
      <c r="E123" s="46"/>
      <c r="F123" s="45"/>
      <c r="G123" s="46"/>
    </row>
    <row r="124" spans="2:9" ht="15.75" thickBot="1" x14ac:dyDescent="0.3">
      <c r="B124" s="26" t="s">
        <v>170</v>
      </c>
      <c r="E124" s="21"/>
      <c r="G124" s="21"/>
    </row>
    <row r="125" spans="2:9" ht="15.75" thickBot="1" x14ac:dyDescent="0.3">
      <c r="B125" s="315" t="s">
        <v>50</v>
      </c>
      <c r="C125" s="28"/>
      <c r="D125" s="28" t="s">
        <v>1</v>
      </c>
      <c r="E125" s="29" t="s">
        <v>164</v>
      </c>
      <c r="F125" s="28" t="s">
        <v>165</v>
      </c>
      <c r="G125" s="30" t="s">
        <v>43</v>
      </c>
    </row>
    <row r="126" spans="2:9" x14ac:dyDescent="0.25">
      <c r="B126" s="69"/>
      <c r="C126" s="22"/>
      <c r="D126" s="55"/>
      <c r="E126" s="56"/>
      <c r="F126" s="55"/>
      <c r="G126" s="58"/>
    </row>
    <row r="127" spans="2:9" x14ac:dyDescent="0.25">
      <c r="B127" s="317"/>
      <c r="C127" s="62"/>
      <c r="D127" s="62"/>
      <c r="E127" s="63"/>
      <c r="F127" s="62"/>
      <c r="G127" s="64"/>
    </row>
    <row r="128" spans="2:9" x14ac:dyDescent="0.25">
      <c r="B128" s="317"/>
      <c r="C128" s="62"/>
      <c r="D128" s="62"/>
      <c r="E128" s="63"/>
      <c r="F128" s="62"/>
      <c r="G128" s="64"/>
    </row>
    <row r="129" spans="2:9" x14ac:dyDescent="0.25">
      <c r="B129" s="317"/>
      <c r="C129" s="62"/>
      <c r="D129" s="62"/>
      <c r="E129" s="63"/>
      <c r="F129" s="62"/>
      <c r="G129" s="64"/>
    </row>
    <row r="130" spans="2:9" ht="15.75" thickBot="1" x14ac:dyDescent="0.3">
      <c r="B130" s="318"/>
      <c r="C130" s="65"/>
      <c r="D130" s="66"/>
      <c r="E130" s="67"/>
      <c r="F130" s="65"/>
      <c r="G130" s="64"/>
    </row>
    <row r="131" spans="2:9" ht="15.75" thickBot="1" x14ac:dyDescent="0.3">
      <c r="B131" s="45"/>
      <c r="C131" s="45"/>
      <c r="D131" s="45"/>
      <c r="E131" s="46"/>
      <c r="F131" s="47" t="s">
        <v>167</v>
      </c>
      <c r="G131" s="30">
        <f>SUM(G126:G130)</f>
        <v>0</v>
      </c>
    </row>
    <row r="132" spans="2:9" x14ac:dyDescent="0.25">
      <c r="B132" s="45"/>
      <c r="C132" s="45"/>
      <c r="D132" s="45"/>
      <c r="E132" s="46"/>
      <c r="F132" s="45"/>
      <c r="G132" s="46"/>
    </row>
    <row r="133" spans="2:9" ht="15.75" thickBot="1" x14ac:dyDescent="0.3">
      <c r="B133" s="14" t="s">
        <v>171</v>
      </c>
      <c r="C133" s="49"/>
      <c r="D133" s="49"/>
      <c r="E133" s="68"/>
      <c r="F133" s="49"/>
      <c r="G133" s="68"/>
    </row>
    <row r="134" spans="2:9" ht="15.75" thickBot="1" x14ac:dyDescent="0.3">
      <c r="B134" s="51" t="s">
        <v>50</v>
      </c>
      <c r="C134" s="52" t="s">
        <v>172</v>
      </c>
      <c r="D134" s="52" t="s">
        <v>173</v>
      </c>
      <c r="E134" s="53" t="s">
        <v>174</v>
      </c>
      <c r="F134" s="52" t="s">
        <v>165</v>
      </c>
      <c r="G134" s="54" t="s">
        <v>43</v>
      </c>
    </row>
    <row r="135" spans="2:9" x14ac:dyDescent="0.25">
      <c r="B135" s="69" t="s">
        <v>533</v>
      </c>
      <c r="C135" s="70">
        <f>IFERROR(VLOOKUP(B135,'MANO DE OBRA'!$B$12:$F$211,5,FALSE)," ")</f>
        <v>116727</v>
      </c>
      <c r="D135" s="71">
        <v>1.75</v>
      </c>
      <c r="E135" s="56">
        <f>IFERROR(C135*D135," ")</f>
        <v>204272.25</v>
      </c>
      <c r="F135" s="57">
        <v>2321.7853385904646</v>
      </c>
      <c r="G135" s="58">
        <f>+E135/F135</f>
        <v>87.980678749574622</v>
      </c>
      <c r="H135" s="20">
        <f>135*1.09</f>
        <v>147.15</v>
      </c>
    </row>
    <row r="136" spans="2:9" x14ac:dyDescent="0.25">
      <c r="B136" s="35" t="s">
        <v>534</v>
      </c>
      <c r="C136" s="72">
        <f>IFERROR(VLOOKUP(B136,'MANO DE OBRA'!$B$12:$F$211,5,FALSE)," ")</f>
        <v>87545</v>
      </c>
      <c r="D136" s="73">
        <v>1.75</v>
      </c>
      <c r="E136" s="37">
        <f>IFERROR(C136*D136," ")</f>
        <v>153203.75</v>
      </c>
      <c r="F136" s="38">
        <f>+F135</f>
        <v>2321.7853385904646</v>
      </c>
      <c r="G136" s="59">
        <f>+E136/F136</f>
        <v>65.985320629601631</v>
      </c>
    </row>
    <row r="137" spans="2:9" x14ac:dyDescent="0.25">
      <c r="B137" s="35"/>
      <c r="C137" s="72"/>
      <c r="D137" s="73"/>
      <c r="E137" s="37"/>
      <c r="F137" s="38"/>
      <c r="G137" s="34"/>
    </row>
    <row r="138" spans="2:9" x14ac:dyDescent="0.25">
      <c r="B138" s="35"/>
      <c r="C138" s="72"/>
      <c r="D138" s="36"/>
      <c r="E138" s="37"/>
      <c r="F138" s="36"/>
      <c r="G138" s="59"/>
    </row>
    <row r="139" spans="2:9" ht="15.75" thickBot="1" x14ac:dyDescent="0.3">
      <c r="B139" s="39"/>
      <c r="C139" s="74"/>
      <c r="D139" s="40"/>
      <c r="E139" s="42"/>
      <c r="F139" s="40"/>
      <c r="G139" s="44"/>
    </row>
    <row r="140" spans="2:9" ht="15.75" thickBot="1" x14ac:dyDescent="0.3">
      <c r="B140" s="45"/>
      <c r="C140" s="45"/>
      <c r="D140" s="45"/>
      <c r="E140" s="46"/>
      <c r="F140" s="47" t="s">
        <v>167</v>
      </c>
      <c r="G140" s="48">
        <f>SUM(G135:G139)</f>
        <v>153.96599937917625</v>
      </c>
    </row>
    <row r="141" spans="2:9" ht="15.75" thickBot="1" x14ac:dyDescent="0.3">
      <c r="E141" s="21"/>
      <c r="G141" s="21"/>
    </row>
    <row r="142" spans="2:9" ht="15.75" thickBot="1" x14ac:dyDescent="0.3">
      <c r="E142" s="765" t="s">
        <v>177</v>
      </c>
      <c r="F142" s="766"/>
      <c r="G142" s="358">
        <f>ROUND(+G140+G122+G113+G131,2)</f>
        <v>2268.9699999999998</v>
      </c>
      <c r="H142">
        <v>2268.9699999999998</v>
      </c>
      <c r="I142" s="712">
        <f>+G142-H142</f>
        <v>0</v>
      </c>
    </row>
    <row r="144" spans="2:9" ht="18" x14ac:dyDescent="0.25">
      <c r="B144" s="677" t="s">
        <v>530</v>
      </c>
    </row>
    <row r="145" spans="2:10" ht="18" x14ac:dyDescent="0.25">
      <c r="B145" s="450" t="s">
        <v>531</v>
      </c>
    </row>
    <row r="146" spans="2:10" ht="18.75" thickBot="1" x14ac:dyDescent="0.3">
      <c r="B146" s="678" t="s">
        <v>532</v>
      </c>
      <c r="C146" s="314"/>
      <c r="D146" s="314"/>
      <c r="E146" s="314"/>
      <c r="F146" s="314"/>
      <c r="G146" s="314"/>
    </row>
    <row r="147" spans="2:10" x14ac:dyDescent="0.25">
      <c r="B147" s="767" t="s">
        <v>160</v>
      </c>
      <c r="C147" s="768"/>
      <c r="D147" s="768"/>
      <c r="E147" s="768"/>
      <c r="F147" s="768"/>
      <c r="G147" s="769"/>
    </row>
    <row r="148" spans="2:10" ht="69.75" customHeight="1" thickBot="1" x14ac:dyDescent="0.3">
      <c r="B148" s="770" t="str">
        <f>+PRESUPUESTO!B14</f>
        <v>SUMINISTRO E INSTALACION DE DISCO DURO/UNIDAD DE ALMACENAMIENTO DE 3.5 PULGADAS. CON SISTEMA DE VIDEOVIGILANCIA CONTINUA 24/7. CAPACIDAD DE ALMACENAMIENTO: 4 TERABYTES. TIEMPO MINIMO DE ALMACENAMIENTO: 20 DIAS.GARANTÍA: POR DEFECTO DE FÁBRICA 12 MESES</v>
      </c>
      <c r="C148" s="771"/>
      <c r="D148" s="771"/>
      <c r="E148" s="771"/>
      <c r="F148" s="771"/>
      <c r="G148" s="772"/>
      <c r="H148" s="20" t="s">
        <v>200</v>
      </c>
    </row>
    <row r="149" spans="2:10" ht="15.75" thickBot="1" x14ac:dyDescent="0.3">
      <c r="E149" s="23"/>
      <c r="G149" s="23"/>
    </row>
    <row r="150" spans="2:10" ht="15.75" thickBot="1" x14ac:dyDescent="0.3">
      <c r="B150" s="24" t="s">
        <v>161</v>
      </c>
      <c r="C150" s="25" t="str">
        <f>+PRESUPUESTO!A14</f>
        <v>1.4</v>
      </c>
      <c r="E150" s="21"/>
      <c r="G150" s="21"/>
    </row>
    <row r="151" spans="2:10" ht="15.75" thickBot="1" x14ac:dyDescent="0.3">
      <c r="B151" s="24" t="s">
        <v>162</v>
      </c>
      <c r="C151" s="25" t="str">
        <f>+PRESUPUESTO!C13</f>
        <v>ML</v>
      </c>
      <c r="E151" s="21"/>
      <c r="G151" s="21"/>
    </row>
    <row r="152" spans="2:10" x14ac:dyDescent="0.25">
      <c r="B152" s="26"/>
      <c r="E152" s="21"/>
      <c r="G152" s="21"/>
    </row>
    <row r="153" spans="2:10" ht="15.75" thickBot="1" x14ac:dyDescent="0.3">
      <c r="B153" s="26" t="s">
        <v>163</v>
      </c>
      <c r="E153" s="27"/>
      <c r="G153" s="27"/>
    </row>
    <row r="154" spans="2:10" ht="15.75" thickBot="1" x14ac:dyDescent="0.3">
      <c r="B154" s="315" t="s">
        <v>50</v>
      </c>
      <c r="C154" s="28"/>
      <c r="D154" s="28" t="s">
        <v>1</v>
      </c>
      <c r="E154" s="29" t="s">
        <v>164</v>
      </c>
      <c r="F154" s="28" t="s">
        <v>165</v>
      </c>
      <c r="G154" s="30" t="s">
        <v>43</v>
      </c>
    </row>
    <row r="155" spans="2:10" x14ac:dyDescent="0.25">
      <c r="B155" s="316"/>
      <c r="C155" s="31"/>
      <c r="D155" s="31"/>
      <c r="E155" s="32"/>
      <c r="F155" s="33"/>
      <c r="G155" s="34"/>
      <c r="H155" s="20">
        <f>1750*1.09</f>
        <v>1907.5000000000002</v>
      </c>
      <c r="I155" s="20">
        <v>30000</v>
      </c>
      <c r="J155" s="20">
        <f>+I155*1.09</f>
        <v>32700.000000000004</v>
      </c>
    </row>
    <row r="156" spans="2:10" x14ac:dyDescent="0.25">
      <c r="B156" s="35"/>
      <c r="C156" s="36"/>
      <c r="D156" s="31"/>
      <c r="E156" s="32"/>
      <c r="F156" s="33"/>
      <c r="G156" s="34"/>
      <c r="H156" s="20">
        <f>3300*1.09</f>
        <v>3597.0000000000005</v>
      </c>
    </row>
    <row r="157" spans="2:10" x14ac:dyDescent="0.25">
      <c r="B157" s="35"/>
      <c r="C157" s="36"/>
      <c r="D157" s="36"/>
      <c r="E157" s="37"/>
      <c r="F157" s="38"/>
      <c r="G157" s="34"/>
      <c r="H157" s="20">
        <f>+H156*60</f>
        <v>215820.00000000003</v>
      </c>
    </row>
    <row r="158" spans="2:10" x14ac:dyDescent="0.25">
      <c r="B158" s="35"/>
      <c r="C158" s="36"/>
      <c r="D158" s="36"/>
      <c r="E158" s="37"/>
      <c r="F158" s="38"/>
      <c r="G158" s="34"/>
    </row>
    <row r="159" spans="2:10" ht="15.75" thickBot="1" x14ac:dyDescent="0.3">
      <c r="B159" s="39" t="s">
        <v>166</v>
      </c>
      <c r="C159" s="40"/>
      <c r="D159" s="41" t="s">
        <v>19</v>
      </c>
      <c r="E159" s="42">
        <f>+G187</f>
        <v>126344.21276250258</v>
      </c>
      <c r="F159" s="43">
        <v>10</v>
      </c>
      <c r="G159" s="44">
        <f>IFERROR(ROUND(E159/F159,0)," ")</f>
        <v>12634</v>
      </c>
    </row>
    <row r="160" spans="2:10" ht="15.75" thickBot="1" x14ac:dyDescent="0.3">
      <c r="B160" s="45"/>
      <c r="C160" s="45"/>
      <c r="D160" s="45"/>
      <c r="E160" s="46"/>
      <c r="F160" s="47" t="s">
        <v>167</v>
      </c>
      <c r="G160" s="48">
        <f>SUM(G155:G159)</f>
        <v>12634</v>
      </c>
    </row>
    <row r="161" spans="2:9" x14ac:dyDescent="0.25">
      <c r="B161" s="45"/>
      <c r="C161" s="45"/>
      <c r="D161" s="45"/>
      <c r="E161" s="46"/>
      <c r="F161" s="45"/>
      <c r="G161" s="46"/>
    </row>
    <row r="162" spans="2:9" ht="15.75" thickBot="1" x14ac:dyDescent="0.3">
      <c r="B162" s="14" t="s">
        <v>168</v>
      </c>
      <c r="C162" s="49"/>
      <c r="D162" s="49"/>
      <c r="E162" s="50"/>
      <c r="F162" s="49"/>
      <c r="G162" s="50"/>
    </row>
    <row r="163" spans="2:9" ht="15.75" thickBot="1" x14ac:dyDescent="0.3">
      <c r="B163" s="51" t="s">
        <v>50</v>
      </c>
      <c r="C163" s="52"/>
      <c r="D163" s="52" t="s">
        <v>1</v>
      </c>
      <c r="E163" s="53" t="s">
        <v>169</v>
      </c>
      <c r="F163" s="52" t="s">
        <v>0</v>
      </c>
      <c r="G163" s="54" t="s">
        <v>43</v>
      </c>
    </row>
    <row r="164" spans="2:9" ht="24" x14ac:dyDescent="0.25">
      <c r="B164" s="324" t="s">
        <v>566</v>
      </c>
      <c r="C164" s="338"/>
      <c r="D164" s="55" t="str">
        <f>IFERROR(VLOOKUP(B164,INSUMOS!$B$8:$D$453,2,FALSE)," ")</f>
        <v>UND</v>
      </c>
      <c r="E164" s="56">
        <f>IFERROR(VLOOKUP(B164,INSUMOS!$B$8:$D$453,3,FALSE)," ")</f>
        <v>480000</v>
      </c>
      <c r="F164" s="57">
        <v>1</v>
      </c>
      <c r="G164" s="58">
        <f>IFERROR(ROUND(E164*F164,0)," ")</f>
        <v>480000</v>
      </c>
      <c r="H164" s="20">
        <v>1200</v>
      </c>
      <c r="I164" s="20">
        <v>0.2</v>
      </c>
    </row>
    <row r="165" spans="2:9" x14ac:dyDescent="0.25">
      <c r="B165" s="335"/>
      <c r="C165" s="336"/>
      <c r="D165" s="36"/>
      <c r="E165" s="37"/>
      <c r="F165" s="38"/>
      <c r="G165" s="59"/>
      <c r="H165" s="20">
        <v>6000</v>
      </c>
      <c r="I165" s="20">
        <v>0.05</v>
      </c>
    </row>
    <row r="166" spans="2:9" x14ac:dyDescent="0.25">
      <c r="B166" s="335"/>
      <c r="C166" s="336"/>
      <c r="D166" s="36"/>
      <c r="E166" s="37"/>
      <c r="F166" s="38"/>
      <c r="G166" s="59"/>
      <c r="H166" s="20">
        <v>18000</v>
      </c>
      <c r="I166" s="20">
        <v>0.01</v>
      </c>
    </row>
    <row r="167" spans="2:9" x14ac:dyDescent="0.25">
      <c r="B167" s="335"/>
      <c r="C167" s="336"/>
      <c r="D167" s="36"/>
      <c r="E167" s="37"/>
      <c r="F167" s="38"/>
      <c r="G167" s="59"/>
      <c r="H167" s="20">
        <v>8000</v>
      </c>
      <c r="I167" s="20">
        <v>0.02</v>
      </c>
    </row>
    <row r="168" spans="2:9" ht="15.75" thickBot="1" x14ac:dyDescent="0.3">
      <c r="B168" s="39"/>
      <c r="C168" s="40"/>
      <c r="D168" s="40"/>
      <c r="E168" s="42"/>
      <c r="F168" s="40"/>
      <c r="G168" s="44"/>
    </row>
    <row r="169" spans="2:9" ht="15.75" thickBot="1" x14ac:dyDescent="0.3">
      <c r="B169" s="45"/>
      <c r="C169" s="45"/>
      <c r="D169" s="45"/>
      <c r="E169" s="46"/>
      <c r="F169" s="47" t="s">
        <v>167</v>
      </c>
      <c r="G169" s="48">
        <f>SUM(G164:G168)</f>
        <v>480000</v>
      </c>
    </row>
    <row r="170" spans="2:9" x14ac:dyDescent="0.25">
      <c r="B170" s="45"/>
      <c r="C170" s="45"/>
      <c r="D170" s="45"/>
      <c r="E170" s="46"/>
      <c r="F170" s="45"/>
      <c r="G170" s="46"/>
    </row>
    <row r="171" spans="2:9" ht="15.75" thickBot="1" x14ac:dyDescent="0.3">
      <c r="B171" s="26" t="s">
        <v>170</v>
      </c>
      <c r="E171" s="21"/>
      <c r="G171" s="21"/>
    </row>
    <row r="172" spans="2:9" ht="15.75" thickBot="1" x14ac:dyDescent="0.3">
      <c r="B172" s="315" t="s">
        <v>50</v>
      </c>
      <c r="C172" s="28"/>
      <c r="D172" s="28" t="s">
        <v>1</v>
      </c>
      <c r="E172" s="29" t="s">
        <v>164</v>
      </c>
      <c r="F172" s="28" t="s">
        <v>165</v>
      </c>
      <c r="G172" s="30" t="s">
        <v>43</v>
      </c>
    </row>
    <row r="173" spans="2:9" x14ac:dyDescent="0.25">
      <c r="B173" s="69" t="s">
        <v>536</v>
      </c>
      <c r="C173" s="22"/>
      <c r="D173" s="55" t="s">
        <v>535</v>
      </c>
      <c r="E173" s="56">
        <v>20000</v>
      </c>
      <c r="F173" s="55">
        <v>1</v>
      </c>
      <c r="G173" s="58">
        <f>+E173</f>
        <v>20000</v>
      </c>
    </row>
    <row r="174" spans="2:9" x14ac:dyDescent="0.25">
      <c r="B174" s="317"/>
      <c r="C174" s="62"/>
      <c r="D174" s="62"/>
      <c r="E174" s="63"/>
      <c r="F174" s="62"/>
      <c r="G174" s="64"/>
    </row>
    <row r="175" spans="2:9" x14ac:dyDescent="0.25">
      <c r="B175" s="317"/>
      <c r="C175" s="62"/>
      <c r="D175" s="62"/>
      <c r="E175" s="63"/>
      <c r="F175" s="62"/>
      <c r="G175" s="64"/>
    </row>
    <row r="176" spans="2:9" x14ac:dyDescent="0.25">
      <c r="B176" s="317"/>
      <c r="C176" s="62"/>
      <c r="D176" s="62"/>
      <c r="E176" s="63"/>
      <c r="F176" s="62"/>
      <c r="G176" s="64"/>
    </row>
    <row r="177" spans="2:9" ht="15.75" thickBot="1" x14ac:dyDescent="0.3">
      <c r="B177" s="318"/>
      <c r="C177" s="65"/>
      <c r="D177" s="66"/>
      <c r="E177" s="67"/>
      <c r="F177" s="65"/>
      <c r="G177" s="64"/>
    </row>
    <row r="178" spans="2:9" ht="15.75" thickBot="1" x14ac:dyDescent="0.3">
      <c r="B178" s="45"/>
      <c r="C178" s="45"/>
      <c r="D178" s="45"/>
      <c r="E178" s="46"/>
      <c r="F178" s="47" t="s">
        <v>167</v>
      </c>
      <c r="G178" s="30">
        <f>SUM(G173:G177)</f>
        <v>20000</v>
      </c>
    </row>
    <row r="179" spans="2:9" x14ac:dyDescent="0.25">
      <c r="B179" s="45"/>
      <c r="C179" s="45"/>
      <c r="D179" s="45"/>
      <c r="E179" s="46"/>
      <c r="F179" s="45"/>
      <c r="G179" s="46"/>
    </row>
    <row r="180" spans="2:9" ht="15.75" thickBot="1" x14ac:dyDescent="0.3">
      <c r="B180" s="14" t="s">
        <v>171</v>
      </c>
      <c r="C180" s="49"/>
      <c r="D180" s="49"/>
      <c r="E180" s="68"/>
      <c r="F180" s="49"/>
      <c r="G180" s="68"/>
    </row>
    <row r="181" spans="2:9" ht="15.75" thickBot="1" x14ac:dyDescent="0.3">
      <c r="B181" s="51" t="s">
        <v>50</v>
      </c>
      <c r="C181" s="52" t="s">
        <v>172</v>
      </c>
      <c r="D181" s="52" t="s">
        <v>173</v>
      </c>
      <c r="E181" s="53" t="s">
        <v>174</v>
      </c>
      <c r="F181" s="52" t="s">
        <v>165</v>
      </c>
      <c r="G181" s="54" t="s">
        <v>43</v>
      </c>
    </row>
    <row r="182" spans="2:9" x14ac:dyDescent="0.25">
      <c r="B182" s="69" t="s">
        <v>533</v>
      </c>
      <c r="C182" s="70">
        <f>IFERROR(VLOOKUP(B182,'MANO DE OBRA'!$B$12:$F$211,5,FALSE)," ")</f>
        <v>116727</v>
      </c>
      <c r="D182" s="71">
        <v>1.75</v>
      </c>
      <c r="E182" s="56">
        <f>IFERROR(C182*D182," ")</f>
        <v>204272.25</v>
      </c>
      <c r="F182" s="57">
        <v>2.8293816723680951</v>
      </c>
      <c r="G182" s="58">
        <f>+E182/F182</f>
        <v>72196.781365672432</v>
      </c>
      <c r="H182" s="20">
        <f>135*1.09</f>
        <v>147.15</v>
      </c>
    </row>
    <row r="183" spans="2:9" x14ac:dyDescent="0.25">
      <c r="B183" s="35" t="s">
        <v>534</v>
      </c>
      <c r="C183" s="72">
        <f>IFERROR(VLOOKUP(B183,'MANO DE OBRA'!$B$12:$F$211,5,FALSE)," ")</f>
        <v>87545</v>
      </c>
      <c r="D183" s="73">
        <v>1.75</v>
      </c>
      <c r="E183" s="37">
        <f>IFERROR(C183*D183," ")</f>
        <v>153203.75</v>
      </c>
      <c r="F183" s="38">
        <f>+F182</f>
        <v>2.8293816723680951</v>
      </c>
      <c r="G183" s="59">
        <f>+E183/F183</f>
        <v>54147.43139683015</v>
      </c>
    </row>
    <row r="184" spans="2:9" x14ac:dyDescent="0.25">
      <c r="B184" s="35"/>
      <c r="C184" s="72"/>
      <c r="D184" s="73"/>
      <c r="E184" s="37"/>
      <c r="F184" s="38"/>
      <c r="G184" s="34"/>
    </row>
    <row r="185" spans="2:9" x14ac:dyDescent="0.25">
      <c r="B185" s="35"/>
      <c r="C185" s="72"/>
      <c r="D185" s="36"/>
      <c r="E185" s="37"/>
      <c r="F185" s="36"/>
      <c r="G185" s="59"/>
    </row>
    <row r="186" spans="2:9" ht="15.75" thickBot="1" x14ac:dyDescent="0.3">
      <c r="B186" s="39"/>
      <c r="C186" s="74"/>
      <c r="D186" s="40"/>
      <c r="E186" s="42"/>
      <c r="F186" s="40"/>
      <c r="G186" s="44"/>
    </row>
    <row r="187" spans="2:9" ht="15.75" thickBot="1" x14ac:dyDescent="0.3">
      <c r="B187" s="45"/>
      <c r="C187" s="45"/>
      <c r="D187" s="45"/>
      <c r="E187" s="46"/>
      <c r="F187" s="47" t="s">
        <v>167</v>
      </c>
      <c r="G187" s="48">
        <f>SUM(G182:G186)</f>
        <v>126344.21276250258</v>
      </c>
    </row>
    <row r="188" spans="2:9" ht="15.75" thickBot="1" x14ac:dyDescent="0.3">
      <c r="E188" s="21"/>
      <c r="G188" s="21"/>
    </row>
    <row r="189" spans="2:9" ht="15.75" thickBot="1" x14ac:dyDescent="0.3">
      <c r="E189" s="765" t="s">
        <v>177</v>
      </c>
      <c r="F189" s="766"/>
      <c r="G189" s="358">
        <f>ROUND(+G187+G169+G160+G178,2)</f>
        <v>638978.21</v>
      </c>
      <c r="H189">
        <v>638978.21</v>
      </c>
      <c r="I189" s="712">
        <f>+G189-H189</f>
        <v>0</v>
      </c>
    </row>
    <row r="191" spans="2:9" ht="18" x14ac:dyDescent="0.25">
      <c r="B191" s="677" t="s">
        <v>530</v>
      </c>
    </row>
    <row r="192" spans="2:9" ht="18" x14ac:dyDescent="0.25">
      <c r="B192" s="450" t="s">
        <v>531</v>
      </c>
    </row>
    <row r="193" spans="2:10" ht="18.75" thickBot="1" x14ac:dyDescent="0.3">
      <c r="B193" s="678" t="s">
        <v>532</v>
      </c>
      <c r="C193" s="314"/>
      <c r="D193" s="314"/>
      <c r="E193" s="314"/>
      <c r="F193" s="314"/>
      <c r="G193" s="314"/>
    </row>
    <row r="194" spans="2:10" x14ac:dyDescent="0.25">
      <c r="B194" s="767" t="s">
        <v>160</v>
      </c>
      <c r="C194" s="768"/>
      <c r="D194" s="768"/>
      <c r="E194" s="768"/>
      <c r="F194" s="768"/>
      <c r="G194" s="769"/>
    </row>
    <row r="195" spans="2:10" ht="48" customHeight="1" thickBot="1" x14ac:dyDescent="0.3">
      <c r="B195" s="770" t="str">
        <f>+PRESUPUESTO!B15</f>
        <v>SUMINISTRO E INSTALACION DE CONECTORES RJ45 DISEÑADOS PARA REDES DE ALTA VELOCIDAD DE HASTA 10GBPS. CATEGORÍA: 6 PARA REDUCIR INTERFERENCIA (RUIDO). GARANTÍA: POR DEFECTO DE FÁBRICA 12 MESES</v>
      </c>
      <c r="C195" s="771"/>
      <c r="D195" s="771"/>
      <c r="E195" s="771"/>
      <c r="F195" s="771"/>
      <c r="G195" s="772"/>
      <c r="H195" s="20" t="s">
        <v>200</v>
      </c>
    </row>
    <row r="196" spans="2:10" ht="15.75" thickBot="1" x14ac:dyDescent="0.3">
      <c r="E196" s="23"/>
      <c r="G196" s="23"/>
    </row>
    <row r="197" spans="2:10" ht="15.75" thickBot="1" x14ac:dyDescent="0.3">
      <c r="B197" s="24" t="s">
        <v>161</v>
      </c>
      <c r="C197" s="25" t="str">
        <f>+PRESUPUESTO!A15</f>
        <v>1.5</v>
      </c>
      <c r="E197" s="21"/>
      <c r="G197" s="21"/>
    </row>
    <row r="198" spans="2:10" ht="15.75" thickBot="1" x14ac:dyDescent="0.3">
      <c r="B198" s="24" t="s">
        <v>162</v>
      </c>
      <c r="C198" s="25" t="str">
        <f>+PRESUPUESTO!C15</f>
        <v>UND</v>
      </c>
      <c r="E198" s="21"/>
      <c r="G198" s="21"/>
    </row>
    <row r="199" spans="2:10" x14ac:dyDescent="0.25">
      <c r="B199" s="26"/>
      <c r="E199" s="21"/>
      <c r="G199" s="21"/>
    </row>
    <row r="200" spans="2:10" ht="15.75" thickBot="1" x14ac:dyDescent="0.3">
      <c r="B200" s="26" t="s">
        <v>163</v>
      </c>
      <c r="E200" s="27"/>
      <c r="G200" s="27"/>
    </row>
    <row r="201" spans="2:10" ht="15.75" thickBot="1" x14ac:dyDescent="0.3">
      <c r="B201" s="315" t="s">
        <v>50</v>
      </c>
      <c r="C201" s="28"/>
      <c r="D201" s="28" t="s">
        <v>1</v>
      </c>
      <c r="E201" s="29" t="s">
        <v>164</v>
      </c>
      <c r="F201" s="28" t="s">
        <v>165</v>
      </c>
      <c r="G201" s="30" t="s">
        <v>43</v>
      </c>
    </row>
    <row r="202" spans="2:10" x14ac:dyDescent="0.25">
      <c r="B202" s="316"/>
      <c r="C202" s="31"/>
      <c r="D202" s="31"/>
      <c r="E202" s="32"/>
      <c r="F202" s="33"/>
      <c r="G202" s="34"/>
      <c r="H202" s="20">
        <f>1750*1.09</f>
        <v>1907.5000000000002</v>
      </c>
      <c r="I202" s="20">
        <v>30000</v>
      </c>
      <c r="J202" s="20">
        <f>+I202*1.09</f>
        <v>32700.000000000004</v>
      </c>
    </row>
    <row r="203" spans="2:10" x14ac:dyDescent="0.25">
      <c r="B203" s="35"/>
      <c r="C203" s="36"/>
      <c r="D203" s="31"/>
      <c r="E203" s="32"/>
      <c r="F203" s="33"/>
      <c r="G203" s="34"/>
      <c r="H203" s="20">
        <f>3300*1.09</f>
        <v>3597.0000000000005</v>
      </c>
    </row>
    <row r="204" spans="2:10" x14ac:dyDescent="0.25">
      <c r="B204" s="35"/>
      <c r="C204" s="36"/>
      <c r="D204" s="36"/>
      <c r="E204" s="37"/>
      <c r="F204" s="38"/>
      <c r="G204" s="34"/>
      <c r="H204" s="20">
        <f>+H203*60</f>
        <v>215820.00000000003</v>
      </c>
    </row>
    <row r="205" spans="2:10" x14ac:dyDescent="0.25">
      <c r="B205" s="35"/>
      <c r="C205" s="36"/>
      <c r="D205" s="36"/>
      <c r="E205" s="37"/>
      <c r="F205" s="38"/>
      <c r="G205" s="34"/>
    </row>
    <row r="206" spans="2:10" ht="15.75" thickBot="1" x14ac:dyDescent="0.3">
      <c r="B206" s="39" t="s">
        <v>166</v>
      </c>
      <c r="C206" s="40"/>
      <c r="D206" s="41" t="s">
        <v>19</v>
      </c>
      <c r="E206" s="42">
        <f>+G234</f>
        <v>1294.0764205475862</v>
      </c>
      <c r="F206" s="43">
        <v>10</v>
      </c>
      <c r="G206" s="44">
        <f>IFERROR(ROUND(E206/F206,0)," ")</f>
        <v>129</v>
      </c>
    </row>
    <row r="207" spans="2:10" ht="15.75" thickBot="1" x14ac:dyDescent="0.3">
      <c r="B207" s="45"/>
      <c r="C207" s="45"/>
      <c r="D207" s="45"/>
      <c r="E207" s="46"/>
      <c r="F207" s="47" t="s">
        <v>167</v>
      </c>
      <c r="G207" s="48">
        <f>SUM(G202:G206)</f>
        <v>129</v>
      </c>
    </row>
    <row r="208" spans="2:10" x14ac:dyDescent="0.25">
      <c r="B208" s="45"/>
      <c r="C208" s="45"/>
      <c r="D208" s="45"/>
      <c r="E208" s="46"/>
      <c r="F208" s="45"/>
      <c r="G208" s="46"/>
    </row>
    <row r="209" spans="2:9" ht="15.75" thickBot="1" x14ac:dyDescent="0.3">
      <c r="B209" s="14" t="s">
        <v>168</v>
      </c>
      <c r="C209" s="49"/>
      <c r="D209" s="49"/>
      <c r="E209" s="50"/>
      <c r="F209" s="49"/>
      <c r="G209" s="50"/>
    </row>
    <row r="210" spans="2:9" ht="15.75" thickBot="1" x14ac:dyDescent="0.3">
      <c r="B210" s="51" t="s">
        <v>50</v>
      </c>
      <c r="C210" s="52"/>
      <c r="D210" s="52" t="s">
        <v>1</v>
      </c>
      <c r="E210" s="53" t="s">
        <v>169</v>
      </c>
      <c r="F210" s="52" t="s">
        <v>0</v>
      </c>
      <c r="G210" s="54" t="s">
        <v>43</v>
      </c>
    </row>
    <row r="211" spans="2:9" x14ac:dyDescent="0.25">
      <c r="B211" s="324" t="s">
        <v>538</v>
      </c>
      <c r="C211" s="338"/>
      <c r="D211" s="55" t="str">
        <f>IFERROR(VLOOKUP(B211,INSUMOS!$B$8:$D$453,2,FALSE)," ")</f>
        <v>UND</v>
      </c>
      <c r="E211" s="56">
        <f>IFERROR(VLOOKUP(B211,INSUMOS!$B$8:$D$453,3,FALSE)," ")</f>
        <v>400</v>
      </c>
      <c r="F211" s="57">
        <v>1</v>
      </c>
      <c r="G211" s="58">
        <f>IFERROR(ROUND(E211*F211,0)," ")</f>
        <v>400</v>
      </c>
      <c r="H211" s="20">
        <v>1200</v>
      </c>
      <c r="I211" s="20">
        <v>0.2</v>
      </c>
    </row>
    <row r="212" spans="2:9" x14ac:dyDescent="0.25">
      <c r="B212" s="335"/>
      <c r="C212" s="336"/>
      <c r="D212" s="36"/>
      <c r="E212" s="37"/>
      <c r="F212" s="38"/>
      <c r="G212" s="59"/>
      <c r="H212" s="20">
        <v>6000</v>
      </c>
      <c r="I212" s="20">
        <v>0.05</v>
      </c>
    </row>
    <row r="213" spans="2:9" x14ac:dyDescent="0.25">
      <c r="B213" s="335"/>
      <c r="C213" s="336"/>
      <c r="D213" s="36"/>
      <c r="E213" s="37"/>
      <c r="F213" s="38"/>
      <c r="G213" s="59"/>
      <c r="H213" s="20">
        <v>18000</v>
      </c>
      <c r="I213" s="20">
        <v>0.01</v>
      </c>
    </row>
    <row r="214" spans="2:9" x14ac:dyDescent="0.25">
      <c r="B214" s="335"/>
      <c r="C214" s="336"/>
      <c r="D214" s="36"/>
      <c r="E214" s="37"/>
      <c r="F214" s="38"/>
      <c r="G214" s="59"/>
      <c r="H214" s="20">
        <v>8000</v>
      </c>
      <c r="I214" s="20">
        <v>0.02</v>
      </c>
    </row>
    <row r="215" spans="2:9" ht="15.75" thickBot="1" x14ac:dyDescent="0.3">
      <c r="B215" s="39"/>
      <c r="C215" s="40"/>
      <c r="D215" s="40"/>
      <c r="E215" s="42"/>
      <c r="F215" s="40"/>
      <c r="G215" s="44"/>
    </row>
    <row r="216" spans="2:9" ht="15.75" thickBot="1" x14ac:dyDescent="0.3">
      <c r="B216" s="45"/>
      <c r="C216" s="45"/>
      <c r="D216" s="45"/>
      <c r="E216" s="46"/>
      <c r="F216" s="47" t="s">
        <v>167</v>
      </c>
      <c r="G216" s="48">
        <f>SUM(G211:G215)</f>
        <v>400</v>
      </c>
    </row>
    <row r="217" spans="2:9" x14ac:dyDescent="0.25">
      <c r="B217" s="45"/>
      <c r="C217" s="45"/>
      <c r="D217" s="45"/>
      <c r="E217" s="46"/>
      <c r="F217" s="45"/>
      <c r="G217" s="46"/>
    </row>
    <row r="218" spans="2:9" ht="15.75" thickBot="1" x14ac:dyDescent="0.3">
      <c r="B218" s="26" t="s">
        <v>170</v>
      </c>
      <c r="E218" s="21"/>
      <c r="G218" s="21"/>
    </row>
    <row r="219" spans="2:9" ht="15.75" thickBot="1" x14ac:dyDescent="0.3">
      <c r="B219" s="315" t="s">
        <v>50</v>
      </c>
      <c r="C219" s="28"/>
      <c r="D219" s="28" t="s">
        <v>1</v>
      </c>
      <c r="E219" s="29" t="s">
        <v>164</v>
      </c>
      <c r="F219" s="28" t="s">
        <v>165</v>
      </c>
      <c r="G219" s="30" t="s">
        <v>43</v>
      </c>
    </row>
    <row r="220" spans="2:9" x14ac:dyDescent="0.25">
      <c r="B220" s="69" t="s">
        <v>536</v>
      </c>
      <c r="C220" s="22"/>
      <c r="D220" s="55" t="s">
        <v>535</v>
      </c>
      <c r="E220" s="56">
        <v>100</v>
      </c>
      <c r="F220" s="55">
        <v>1</v>
      </c>
      <c r="G220" s="58">
        <f>+E220*F220</f>
        <v>100</v>
      </c>
    </row>
    <row r="221" spans="2:9" x14ac:dyDescent="0.25">
      <c r="B221" s="317"/>
      <c r="C221" s="62"/>
      <c r="D221" s="62"/>
      <c r="E221" s="63"/>
      <c r="F221" s="62"/>
      <c r="G221" s="64"/>
    </row>
    <row r="222" spans="2:9" x14ac:dyDescent="0.25">
      <c r="B222" s="317"/>
      <c r="C222" s="62"/>
      <c r="D222" s="62"/>
      <c r="E222" s="63"/>
      <c r="F222" s="62"/>
      <c r="G222" s="64"/>
    </row>
    <row r="223" spans="2:9" x14ac:dyDescent="0.25">
      <c r="B223" s="317"/>
      <c r="C223" s="62"/>
      <c r="D223" s="62"/>
      <c r="E223" s="63"/>
      <c r="F223" s="62"/>
      <c r="G223" s="64"/>
    </row>
    <row r="224" spans="2:9" ht="15.75" thickBot="1" x14ac:dyDescent="0.3">
      <c r="B224" s="318"/>
      <c r="C224" s="65"/>
      <c r="D224" s="66"/>
      <c r="E224" s="67"/>
      <c r="F224" s="65"/>
      <c r="G224" s="64"/>
    </row>
    <row r="225" spans="2:9" ht="15.75" thickBot="1" x14ac:dyDescent="0.3">
      <c r="B225" s="45"/>
      <c r="C225" s="45"/>
      <c r="D225" s="45"/>
      <c r="E225" s="46"/>
      <c r="F225" s="47" t="s">
        <v>167</v>
      </c>
      <c r="G225" s="30">
        <f>SUM(G220:G224)</f>
        <v>100</v>
      </c>
    </row>
    <row r="226" spans="2:9" x14ac:dyDescent="0.25">
      <c r="B226" s="45"/>
      <c r="C226" s="45"/>
      <c r="D226" s="45"/>
      <c r="E226" s="46"/>
      <c r="F226" s="45"/>
      <c r="G226" s="46"/>
    </row>
    <row r="227" spans="2:9" ht="15.75" thickBot="1" x14ac:dyDescent="0.3">
      <c r="B227" s="14" t="s">
        <v>171</v>
      </c>
      <c r="C227" s="49"/>
      <c r="D227" s="49"/>
      <c r="E227" s="68"/>
      <c r="F227" s="49"/>
      <c r="G227" s="68"/>
    </row>
    <row r="228" spans="2:9" ht="15.75" thickBot="1" x14ac:dyDescent="0.3">
      <c r="B228" s="51" t="s">
        <v>50</v>
      </c>
      <c r="C228" s="52" t="s">
        <v>172</v>
      </c>
      <c r="D228" s="52" t="s">
        <v>173</v>
      </c>
      <c r="E228" s="53" t="s">
        <v>174</v>
      </c>
      <c r="F228" s="52" t="s">
        <v>165</v>
      </c>
      <c r="G228" s="54" t="s">
        <v>43</v>
      </c>
    </row>
    <row r="229" spans="2:9" x14ac:dyDescent="0.25">
      <c r="B229" s="69" t="s">
        <v>533</v>
      </c>
      <c r="C229" s="70">
        <f>IFERROR(VLOOKUP(B229,'MANO DE OBRA'!$B$12:$F$211,5,FALSE)," ")</f>
        <v>116727</v>
      </c>
      <c r="D229" s="71">
        <v>1.75</v>
      </c>
      <c r="E229" s="56">
        <f>IFERROR(C229*D229," ")</f>
        <v>204272.25</v>
      </c>
      <c r="F229" s="57">
        <v>276.24025468969961</v>
      </c>
      <c r="G229" s="58">
        <f>+E229/F229</f>
        <v>739.47314532220798</v>
      </c>
      <c r="H229" s="20">
        <f>135*1.09</f>
        <v>147.15</v>
      </c>
    </row>
    <row r="230" spans="2:9" x14ac:dyDescent="0.25">
      <c r="B230" s="35" t="s">
        <v>534</v>
      </c>
      <c r="C230" s="72">
        <f>IFERROR(VLOOKUP(B230,'MANO DE OBRA'!$B$12:$F$211,5,FALSE)," ")</f>
        <v>87545</v>
      </c>
      <c r="D230" s="73">
        <v>1.75</v>
      </c>
      <c r="E230" s="37">
        <f>IFERROR(C230*D230," ")</f>
        <v>153203.75</v>
      </c>
      <c r="F230" s="38">
        <f>+F229</f>
        <v>276.24025468969961</v>
      </c>
      <c r="G230" s="59">
        <f>+E230/F230</f>
        <v>554.60327522537807</v>
      </c>
    </row>
    <row r="231" spans="2:9" x14ac:dyDescent="0.25">
      <c r="B231" s="35"/>
      <c r="C231" s="72"/>
      <c r="D231" s="73"/>
      <c r="E231" s="37"/>
      <c r="F231" s="38"/>
      <c r="G231" s="34"/>
    </row>
    <row r="232" spans="2:9" x14ac:dyDescent="0.25">
      <c r="B232" s="35"/>
      <c r="C232" s="72"/>
      <c r="D232" s="36"/>
      <c r="E232" s="37"/>
      <c r="F232" s="36"/>
      <c r="G232" s="59"/>
    </row>
    <row r="233" spans="2:9" ht="15.75" thickBot="1" x14ac:dyDescent="0.3">
      <c r="B233" s="39"/>
      <c r="C233" s="74"/>
      <c r="D233" s="40"/>
      <c r="E233" s="42"/>
      <c r="F233" s="40"/>
      <c r="G233" s="44"/>
    </row>
    <row r="234" spans="2:9" ht="15.75" thickBot="1" x14ac:dyDescent="0.3">
      <c r="B234" s="45"/>
      <c r="C234" s="45"/>
      <c r="D234" s="45"/>
      <c r="E234" s="46"/>
      <c r="F234" s="47" t="s">
        <v>167</v>
      </c>
      <c r="G234" s="48">
        <f>SUM(G229:G233)</f>
        <v>1294.0764205475862</v>
      </c>
    </row>
    <row r="235" spans="2:9" ht="15.75" thickBot="1" x14ac:dyDescent="0.3">
      <c r="E235" s="21"/>
      <c r="G235" s="21"/>
    </row>
    <row r="236" spans="2:9" ht="15.75" thickBot="1" x14ac:dyDescent="0.3">
      <c r="E236" s="765" t="s">
        <v>177</v>
      </c>
      <c r="F236" s="766"/>
      <c r="G236" s="358">
        <f>ROUND(+G234+G216+G207+G225,2)</f>
        <v>1923.08</v>
      </c>
      <c r="H236">
        <v>1923.08</v>
      </c>
      <c r="I236" s="712">
        <f>+G236-H236</f>
        <v>0</v>
      </c>
    </row>
    <row r="238" spans="2:9" ht="18" x14ac:dyDescent="0.25">
      <c r="B238" s="677" t="s">
        <v>530</v>
      </c>
    </row>
    <row r="239" spans="2:9" ht="18" x14ac:dyDescent="0.25">
      <c r="B239" s="450" t="s">
        <v>531</v>
      </c>
    </row>
    <row r="240" spans="2:9" ht="18.75" thickBot="1" x14ac:dyDescent="0.3">
      <c r="B240" s="678" t="s">
        <v>532</v>
      </c>
      <c r="C240" s="314"/>
      <c r="D240" s="314"/>
      <c r="E240" s="314"/>
      <c r="F240" s="314"/>
      <c r="G240" s="314"/>
    </row>
    <row r="241" spans="2:10" x14ac:dyDescent="0.25">
      <c r="B241" s="767" t="s">
        <v>160</v>
      </c>
      <c r="C241" s="768"/>
      <c r="D241" s="768"/>
      <c r="E241" s="768"/>
      <c r="F241" s="768"/>
      <c r="G241" s="769"/>
    </row>
    <row r="242" spans="2:10" ht="48" customHeight="1" thickBot="1" x14ac:dyDescent="0.3">
      <c r="B242" s="770" t="str">
        <f>+PRESUPUESTO!B16</f>
        <v>SUMINISTRO E INSTALACION DE GABINETE DE RED DE 11U TIPO RACK PARA ORGANIZACIÓN DE DISPOSITIVOS: ESTRUCTURA: METÁLICA. CON PUERTA MATERIAL METALICO CON CERRADURA, DISEÑADA PARA ALOJAR Y ORGANIZAR EQUIPOS DE RED Y CABLEADO CON CAPACIDAD DE CARGA DE 50KG. GARANTÍA: POR DEFECTO DE FÁBRICA 12 MESES</v>
      </c>
      <c r="C242" s="771"/>
      <c r="D242" s="771"/>
      <c r="E242" s="771"/>
      <c r="F242" s="771"/>
      <c r="G242" s="772"/>
      <c r="H242" s="20" t="s">
        <v>200</v>
      </c>
    </row>
    <row r="243" spans="2:10" ht="15.75" thickBot="1" x14ac:dyDescent="0.3">
      <c r="E243" s="23"/>
      <c r="G243" s="23"/>
    </row>
    <row r="244" spans="2:10" ht="15.75" thickBot="1" x14ac:dyDescent="0.3">
      <c r="B244" s="24" t="s">
        <v>161</v>
      </c>
      <c r="C244" s="25" t="str">
        <f>+PRESUPUESTO!A16</f>
        <v>1.6</v>
      </c>
      <c r="E244" s="21"/>
      <c r="G244" s="21"/>
    </row>
    <row r="245" spans="2:10" ht="15.75" thickBot="1" x14ac:dyDescent="0.3">
      <c r="B245" s="24" t="s">
        <v>162</v>
      </c>
      <c r="C245" s="25" t="str">
        <f>+PRESUPUESTO!C16</f>
        <v>UND</v>
      </c>
      <c r="E245" s="21"/>
      <c r="G245" s="21"/>
    </row>
    <row r="246" spans="2:10" x14ac:dyDescent="0.25">
      <c r="B246" s="26"/>
      <c r="E246" s="21"/>
      <c r="G246" s="21"/>
    </row>
    <row r="247" spans="2:10" ht="15.75" thickBot="1" x14ac:dyDescent="0.3">
      <c r="B247" s="26" t="s">
        <v>163</v>
      </c>
      <c r="E247" s="27"/>
      <c r="G247" s="27"/>
    </row>
    <row r="248" spans="2:10" ht="15.75" thickBot="1" x14ac:dyDescent="0.3">
      <c r="B248" s="315" t="s">
        <v>50</v>
      </c>
      <c r="C248" s="28"/>
      <c r="D248" s="28" t="s">
        <v>1</v>
      </c>
      <c r="E248" s="29" t="s">
        <v>164</v>
      </c>
      <c r="F248" s="28" t="s">
        <v>165</v>
      </c>
      <c r="G248" s="30" t="s">
        <v>43</v>
      </c>
    </row>
    <row r="249" spans="2:10" x14ac:dyDescent="0.25">
      <c r="B249" s="316"/>
      <c r="C249" s="31"/>
      <c r="D249" s="31"/>
      <c r="E249" s="32"/>
      <c r="F249" s="33"/>
      <c r="G249" s="34"/>
      <c r="H249" s="20">
        <f>1750*1.09</f>
        <v>1907.5000000000002</v>
      </c>
      <c r="I249" s="20">
        <v>30000</v>
      </c>
      <c r="J249" s="20">
        <f>+I249*1.09</f>
        <v>32700.000000000004</v>
      </c>
    </row>
    <row r="250" spans="2:10" x14ac:dyDescent="0.25">
      <c r="B250" s="35"/>
      <c r="C250" s="36"/>
      <c r="D250" s="31"/>
      <c r="E250" s="32"/>
      <c r="F250" s="33"/>
      <c r="G250" s="34"/>
      <c r="H250" s="20">
        <f>3300*1.09</f>
        <v>3597.0000000000005</v>
      </c>
    </row>
    <row r="251" spans="2:10" x14ac:dyDescent="0.25">
      <c r="B251" s="35"/>
      <c r="C251" s="36"/>
      <c r="D251" s="36"/>
      <c r="E251" s="37"/>
      <c r="F251" s="38"/>
      <c r="G251" s="34"/>
      <c r="H251" s="20">
        <f>+H250*60</f>
        <v>215820.00000000003</v>
      </c>
    </row>
    <row r="252" spans="2:10" x14ac:dyDescent="0.25">
      <c r="B252" s="35"/>
      <c r="C252" s="36"/>
      <c r="D252" s="36"/>
      <c r="E252" s="37"/>
      <c r="F252" s="38"/>
      <c r="G252" s="34"/>
    </row>
    <row r="253" spans="2:10" ht="15.75" thickBot="1" x14ac:dyDescent="0.3">
      <c r="B253" s="39" t="s">
        <v>166</v>
      </c>
      <c r="C253" s="40"/>
      <c r="D253" s="41" t="s">
        <v>19</v>
      </c>
      <c r="E253" s="42">
        <f>+G281</f>
        <v>208681.99691874976</v>
      </c>
      <c r="F253" s="43">
        <v>10</v>
      </c>
      <c r="G253" s="44">
        <f>IFERROR(ROUND(E253/F253,0)," ")</f>
        <v>20868</v>
      </c>
    </row>
    <row r="254" spans="2:10" ht="15.75" thickBot="1" x14ac:dyDescent="0.3">
      <c r="B254" s="45"/>
      <c r="C254" s="45"/>
      <c r="D254" s="45"/>
      <c r="E254" s="46"/>
      <c r="F254" s="47" t="s">
        <v>167</v>
      </c>
      <c r="G254" s="48">
        <f>SUM(G249:G253)</f>
        <v>20868</v>
      </c>
    </row>
    <row r="255" spans="2:10" x14ac:dyDescent="0.25">
      <c r="B255" s="45"/>
      <c r="C255" s="45"/>
      <c r="D255" s="45"/>
      <c r="E255" s="46"/>
      <c r="F255" s="45"/>
      <c r="G255" s="46"/>
    </row>
    <row r="256" spans="2:10" ht="15.75" thickBot="1" x14ac:dyDescent="0.3">
      <c r="B256" s="14" t="s">
        <v>168</v>
      </c>
      <c r="C256" s="49"/>
      <c r="D256" s="49"/>
      <c r="E256" s="50"/>
      <c r="F256" s="49"/>
      <c r="G256" s="50"/>
    </row>
    <row r="257" spans="2:9" ht="15.75" thickBot="1" x14ac:dyDescent="0.3">
      <c r="B257" s="51" t="s">
        <v>50</v>
      </c>
      <c r="C257" s="52"/>
      <c r="D257" s="52" t="s">
        <v>1</v>
      </c>
      <c r="E257" s="53" t="s">
        <v>169</v>
      </c>
      <c r="F257" s="52" t="s">
        <v>0</v>
      </c>
      <c r="G257" s="54" t="s">
        <v>43</v>
      </c>
    </row>
    <row r="258" spans="2:9" x14ac:dyDescent="0.25">
      <c r="B258" s="324" t="s">
        <v>539</v>
      </c>
      <c r="C258" s="338"/>
      <c r="D258" s="55" t="str">
        <f>IFERROR(VLOOKUP(B258,INSUMOS!$B$8:$D$453,2,FALSE)," ")</f>
        <v>UND</v>
      </c>
      <c r="E258" s="56">
        <f>IFERROR(VLOOKUP(B258,INSUMOS!$B$8:$D$453,3,FALSE)," ")</f>
        <v>720000</v>
      </c>
      <c r="F258" s="57">
        <v>1</v>
      </c>
      <c r="G258" s="58">
        <f>IFERROR(ROUND(E258*F258,0)," ")</f>
        <v>720000</v>
      </c>
      <c r="H258" s="20">
        <v>1200</v>
      </c>
      <c r="I258" s="20">
        <v>0.2</v>
      </c>
    </row>
    <row r="259" spans="2:9" x14ac:dyDescent="0.25">
      <c r="B259" s="335"/>
      <c r="C259" s="336"/>
      <c r="D259" s="36"/>
      <c r="E259" s="37"/>
      <c r="F259" s="38"/>
      <c r="G259" s="59"/>
      <c r="H259" s="20">
        <v>6000</v>
      </c>
      <c r="I259" s="20">
        <v>0.05</v>
      </c>
    </row>
    <row r="260" spans="2:9" x14ac:dyDescent="0.25">
      <c r="B260" s="335"/>
      <c r="C260" s="336"/>
      <c r="D260" s="36"/>
      <c r="E260" s="37"/>
      <c r="F260" s="38"/>
      <c r="G260" s="59"/>
      <c r="H260" s="20">
        <v>18000</v>
      </c>
      <c r="I260" s="20">
        <v>0.01</v>
      </c>
    </row>
    <row r="261" spans="2:9" x14ac:dyDescent="0.25">
      <c r="B261" s="335"/>
      <c r="C261" s="336"/>
      <c r="D261" s="36"/>
      <c r="E261" s="37"/>
      <c r="F261" s="38"/>
      <c r="G261" s="59"/>
      <c r="H261" s="20">
        <v>8000</v>
      </c>
      <c r="I261" s="20">
        <v>0.02</v>
      </c>
    </row>
    <row r="262" spans="2:9" ht="15.75" thickBot="1" x14ac:dyDescent="0.3">
      <c r="B262" s="39"/>
      <c r="C262" s="40"/>
      <c r="D262" s="40"/>
      <c r="E262" s="42"/>
      <c r="F262" s="40"/>
      <c r="G262" s="44"/>
    </row>
    <row r="263" spans="2:9" ht="15.75" thickBot="1" x14ac:dyDescent="0.3">
      <c r="B263" s="45"/>
      <c r="C263" s="45"/>
      <c r="D263" s="45"/>
      <c r="E263" s="46"/>
      <c r="F263" s="47" t="s">
        <v>167</v>
      </c>
      <c r="G263" s="48">
        <f>SUM(G258:G262)</f>
        <v>720000</v>
      </c>
    </row>
    <row r="264" spans="2:9" x14ac:dyDescent="0.25">
      <c r="B264" s="45"/>
      <c r="C264" s="45"/>
      <c r="D264" s="45"/>
      <c r="E264" s="46"/>
      <c r="F264" s="45"/>
      <c r="G264" s="46"/>
    </row>
    <row r="265" spans="2:9" ht="15.75" thickBot="1" x14ac:dyDescent="0.3">
      <c r="B265" s="26" t="s">
        <v>170</v>
      </c>
      <c r="E265" s="21"/>
      <c r="G265" s="21"/>
    </row>
    <row r="266" spans="2:9" ht="15.75" thickBot="1" x14ac:dyDescent="0.3">
      <c r="B266" s="315" t="s">
        <v>50</v>
      </c>
      <c r="C266" s="28"/>
      <c r="D266" s="28" t="s">
        <v>1</v>
      </c>
      <c r="E266" s="29" t="s">
        <v>164</v>
      </c>
      <c r="F266" s="28" t="s">
        <v>165</v>
      </c>
      <c r="G266" s="30" t="s">
        <v>43</v>
      </c>
    </row>
    <row r="267" spans="2:9" x14ac:dyDescent="0.25">
      <c r="B267" s="69" t="s">
        <v>536</v>
      </c>
      <c r="C267" s="22"/>
      <c r="D267" s="55" t="s">
        <v>535</v>
      </c>
      <c r="E267" s="56">
        <v>80000</v>
      </c>
      <c r="F267" s="55">
        <v>1</v>
      </c>
      <c r="G267" s="58">
        <f>+E267*F267</f>
        <v>80000</v>
      </c>
    </row>
    <row r="268" spans="2:9" x14ac:dyDescent="0.25">
      <c r="B268" s="317"/>
      <c r="C268" s="62"/>
      <c r="D268" s="62"/>
      <c r="E268" s="63"/>
      <c r="F268" s="62"/>
      <c r="G268" s="64"/>
    </row>
    <row r="269" spans="2:9" x14ac:dyDescent="0.25">
      <c r="B269" s="317"/>
      <c r="C269" s="62"/>
      <c r="D269" s="62"/>
      <c r="E269" s="63"/>
      <c r="F269" s="62"/>
      <c r="G269" s="64"/>
    </row>
    <row r="270" spans="2:9" x14ac:dyDescent="0.25">
      <c r="B270" s="317"/>
      <c r="C270" s="62"/>
      <c r="D270" s="62"/>
      <c r="E270" s="63"/>
      <c r="F270" s="62"/>
      <c r="G270" s="64"/>
    </row>
    <row r="271" spans="2:9" ht="15.75" thickBot="1" x14ac:dyDescent="0.3">
      <c r="B271" s="318"/>
      <c r="C271" s="65"/>
      <c r="D271" s="66"/>
      <c r="E271" s="67"/>
      <c r="F271" s="65"/>
      <c r="G271" s="64"/>
    </row>
    <row r="272" spans="2:9" ht="15.75" thickBot="1" x14ac:dyDescent="0.3">
      <c r="B272" s="45"/>
      <c r="C272" s="45"/>
      <c r="D272" s="45"/>
      <c r="E272" s="46"/>
      <c r="F272" s="47" t="s">
        <v>167</v>
      </c>
      <c r="G272" s="30">
        <f>SUM(G267:G271)</f>
        <v>80000</v>
      </c>
    </row>
    <row r="273" spans="2:9" x14ac:dyDescent="0.25">
      <c r="B273" s="45"/>
      <c r="C273" s="45"/>
      <c r="D273" s="45"/>
      <c r="E273" s="46"/>
      <c r="F273" s="45"/>
      <c r="G273" s="46"/>
    </row>
    <row r="274" spans="2:9" ht="15.75" thickBot="1" x14ac:dyDescent="0.3">
      <c r="B274" s="14" t="s">
        <v>171</v>
      </c>
      <c r="C274" s="49"/>
      <c r="D274" s="49"/>
      <c r="E274" s="68"/>
      <c r="F274" s="49"/>
      <c r="G274" s="68"/>
    </row>
    <row r="275" spans="2:9" ht="15.75" thickBot="1" x14ac:dyDescent="0.3">
      <c r="B275" s="51" t="s">
        <v>50</v>
      </c>
      <c r="C275" s="52" t="s">
        <v>172</v>
      </c>
      <c r="D275" s="52" t="s">
        <v>173</v>
      </c>
      <c r="E275" s="53" t="s">
        <v>174</v>
      </c>
      <c r="F275" s="52" t="s">
        <v>165</v>
      </c>
      <c r="G275" s="54" t="s">
        <v>43</v>
      </c>
    </row>
    <row r="276" spans="2:9" x14ac:dyDescent="0.25">
      <c r="B276" s="69" t="s">
        <v>533</v>
      </c>
      <c r="C276" s="70">
        <f>IFERROR(VLOOKUP(B276,'MANO DE OBRA'!$B$12:$F$211,5,FALSE)," ")</f>
        <v>116727</v>
      </c>
      <c r="D276" s="71">
        <v>1.75</v>
      </c>
      <c r="E276" s="56">
        <f>IFERROR(C276*D276," ")</f>
        <v>204272.25</v>
      </c>
      <c r="F276" s="57">
        <v>1.7130179185470567</v>
      </c>
      <c r="G276" s="58">
        <f>+E276/F276</f>
        <v>119247.00132340656</v>
      </c>
      <c r="H276" s="20">
        <f>135*1.09</f>
        <v>147.15</v>
      </c>
    </row>
    <row r="277" spans="2:9" x14ac:dyDescent="0.25">
      <c r="B277" s="35" t="s">
        <v>534</v>
      </c>
      <c r="C277" s="72">
        <f>IFERROR(VLOOKUP(B277,'MANO DE OBRA'!$B$12:$F$211,5,FALSE)," ")</f>
        <v>87545</v>
      </c>
      <c r="D277" s="73">
        <v>1.75</v>
      </c>
      <c r="E277" s="37">
        <f>IFERROR(C277*D277," ")</f>
        <v>153203.75</v>
      </c>
      <c r="F277" s="38">
        <f>+F276</f>
        <v>1.7130179185470567</v>
      </c>
      <c r="G277" s="59">
        <f>+E277/F277</f>
        <v>89434.995595343207</v>
      </c>
    </row>
    <row r="278" spans="2:9" x14ac:dyDescent="0.25">
      <c r="B278" s="35"/>
      <c r="C278" s="72"/>
      <c r="D278" s="73"/>
      <c r="E278" s="37"/>
      <c r="F278" s="38"/>
      <c r="G278" s="34"/>
    </row>
    <row r="279" spans="2:9" x14ac:dyDescent="0.25">
      <c r="B279" s="35"/>
      <c r="C279" s="72"/>
      <c r="D279" s="36"/>
      <c r="E279" s="37"/>
      <c r="F279" s="36"/>
      <c r="G279" s="59"/>
    </row>
    <row r="280" spans="2:9" ht="15.75" thickBot="1" x14ac:dyDescent="0.3">
      <c r="B280" s="39"/>
      <c r="C280" s="74"/>
      <c r="D280" s="40"/>
      <c r="E280" s="42"/>
      <c r="F280" s="40"/>
      <c r="G280" s="44"/>
    </row>
    <row r="281" spans="2:9" ht="15.75" thickBot="1" x14ac:dyDescent="0.3">
      <c r="B281" s="45"/>
      <c r="C281" s="45"/>
      <c r="D281" s="45"/>
      <c r="E281" s="46"/>
      <c r="F281" s="47" t="s">
        <v>167</v>
      </c>
      <c r="G281" s="48">
        <f>SUM(G276:G280)</f>
        <v>208681.99691874976</v>
      </c>
    </row>
    <row r="282" spans="2:9" ht="15.75" thickBot="1" x14ac:dyDescent="0.3">
      <c r="E282" s="21"/>
      <c r="G282" s="21"/>
    </row>
    <row r="283" spans="2:9" ht="15.75" thickBot="1" x14ac:dyDescent="0.3">
      <c r="E283" s="765" t="s">
        <v>177</v>
      </c>
      <c r="F283" s="766"/>
      <c r="G283" s="358">
        <f>ROUND(+G281+G263+G254+G272,2)</f>
        <v>1029550</v>
      </c>
      <c r="H283">
        <v>1029550</v>
      </c>
      <c r="I283" s="712">
        <f>+G283-H283</f>
        <v>0</v>
      </c>
    </row>
    <row r="285" spans="2:9" ht="18" x14ac:dyDescent="0.25">
      <c r="B285" s="677" t="s">
        <v>530</v>
      </c>
    </row>
    <row r="286" spans="2:9" ht="18" x14ac:dyDescent="0.25">
      <c r="B286" s="450" t="s">
        <v>531</v>
      </c>
    </row>
    <row r="287" spans="2:9" ht="18.75" thickBot="1" x14ac:dyDescent="0.3">
      <c r="B287" s="678" t="s">
        <v>532</v>
      </c>
      <c r="C287" s="314"/>
      <c r="D287" s="314"/>
      <c r="E287" s="314"/>
      <c r="F287" s="314"/>
      <c r="G287" s="314"/>
    </row>
    <row r="288" spans="2:9" x14ac:dyDescent="0.25">
      <c r="B288" s="767" t="s">
        <v>160</v>
      </c>
      <c r="C288" s="768"/>
      <c r="D288" s="768"/>
      <c r="E288" s="768"/>
      <c r="F288" s="768"/>
      <c r="G288" s="769"/>
    </row>
    <row r="289" spans="2:10" ht="48" customHeight="1" thickBot="1" x14ac:dyDescent="0.3">
      <c r="B289" s="770" t="str">
        <f>+PRESUPUESTO!B17</f>
        <v>SUMINISTRO E INSTALACION DE CAJA MEDIDAS 10X10 CMS: CAJA DE CONEXIÓN ELÉCTRICA EN MATERIAL PLÁSTICO PARA PROTECCIÓN Y DISTRIBUCIÓN DE CABLEADO ELÉCTRICO O DE DATOS. GARANTÍA: POR DEFECTO DE FÁBRICA 12 MESES</v>
      </c>
      <c r="C289" s="771"/>
      <c r="D289" s="771"/>
      <c r="E289" s="771"/>
      <c r="F289" s="771"/>
      <c r="G289" s="772"/>
      <c r="H289" s="20" t="s">
        <v>200</v>
      </c>
    </row>
    <row r="290" spans="2:10" ht="15.75" thickBot="1" x14ac:dyDescent="0.3">
      <c r="E290" s="23"/>
      <c r="G290" s="23"/>
    </row>
    <row r="291" spans="2:10" ht="15.75" thickBot="1" x14ac:dyDescent="0.3">
      <c r="B291" s="24" t="s">
        <v>161</v>
      </c>
      <c r="C291" s="25" t="str">
        <f>+PRESUPUESTO!A17</f>
        <v>1.7</v>
      </c>
      <c r="E291" s="21"/>
      <c r="G291" s="21"/>
    </row>
    <row r="292" spans="2:10" ht="15.75" thickBot="1" x14ac:dyDescent="0.3">
      <c r="B292" s="24" t="s">
        <v>162</v>
      </c>
      <c r="C292" s="25" t="str">
        <f>+PRESUPUESTO!C17</f>
        <v>UND</v>
      </c>
      <c r="E292" s="21"/>
      <c r="G292" s="21"/>
    </row>
    <row r="293" spans="2:10" x14ac:dyDescent="0.25">
      <c r="B293" s="26"/>
      <c r="E293" s="21"/>
      <c r="G293" s="21"/>
    </row>
    <row r="294" spans="2:10" ht="15.75" thickBot="1" x14ac:dyDescent="0.3">
      <c r="B294" s="26" t="s">
        <v>163</v>
      </c>
      <c r="E294" s="27"/>
      <c r="G294" s="27"/>
    </row>
    <row r="295" spans="2:10" ht="15.75" thickBot="1" x14ac:dyDescent="0.3">
      <c r="B295" s="315" t="s">
        <v>50</v>
      </c>
      <c r="C295" s="28"/>
      <c r="D295" s="28" t="s">
        <v>1</v>
      </c>
      <c r="E295" s="29" t="s">
        <v>164</v>
      </c>
      <c r="F295" s="28" t="s">
        <v>165</v>
      </c>
      <c r="G295" s="30" t="s">
        <v>43</v>
      </c>
    </row>
    <row r="296" spans="2:10" x14ac:dyDescent="0.25">
      <c r="B296" s="316"/>
      <c r="C296" s="31"/>
      <c r="D296" s="31"/>
      <c r="E296" s="32"/>
      <c r="F296" s="33"/>
      <c r="G296" s="34"/>
      <c r="H296" s="20">
        <f>1750*1.09</f>
        <v>1907.5000000000002</v>
      </c>
      <c r="I296" s="20">
        <v>30000</v>
      </c>
      <c r="J296" s="20">
        <f>+I296*1.09</f>
        <v>32700.000000000004</v>
      </c>
    </row>
    <row r="297" spans="2:10" x14ac:dyDescent="0.25">
      <c r="B297" s="35"/>
      <c r="C297" s="36"/>
      <c r="D297" s="31"/>
      <c r="E297" s="32"/>
      <c r="F297" s="33"/>
      <c r="G297" s="34"/>
      <c r="H297" s="20">
        <f>3300*1.09</f>
        <v>3597.0000000000005</v>
      </c>
    </row>
    <row r="298" spans="2:10" x14ac:dyDescent="0.25">
      <c r="B298" s="35"/>
      <c r="C298" s="36"/>
      <c r="D298" s="36"/>
      <c r="E298" s="37"/>
      <c r="F298" s="38"/>
      <c r="G298" s="34"/>
      <c r="H298" s="20">
        <f>+H297*60</f>
        <v>215820.00000000003</v>
      </c>
    </row>
    <row r="299" spans="2:10" x14ac:dyDescent="0.25">
      <c r="B299" s="35"/>
      <c r="C299" s="36"/>
      <c r="D299" s="36"/>
      <c r="E299" s="37"/>
      <c r="F299" s="38"/>
      <c r="G299" s="34"/>
    </row>
    <row r="300" spans="2:10" ht="15.75" thickBot="1" x14ac:dyDescent="0.3">
      <c r="B300" s="39" t="s">
        <v>166</v>
      </c>
      <c r="C300" s="40"/>
      <c r="D300" s="41" t="s">
        <v>19</v>
      </c>
      <c r="E300" s="42">
        <f>+G328</f>
        <v>219.79056259002456</v>
      </c>
      <c r="F300" s="43">
        <v>10</v>
      </c>
      <c r="G300" s="44">
        <f>IFERROR(ROUND(E300/F300,0)," ")</f>
        <v>22</v>
      </c>
    </row>
    <row r="301" spans="2:10" ht="15.75" thickBot="1" x14ac:dyDescent="0.3">
      <c r="B301" s="45"/>
      <c r="C301" s="45"/>
      <c r="D301" s="45"/>
      <c r="E301" s="46"/>
      <c r="F301" s="47" t="s">
        <v>167</v>
      </c>
      <c r="G301" s="48">
        <f>SUM(G296:G300)</f>
        <v>22</v>
      </c>
    </row>
    <row r="302" spans="2:10" x14ac:dyDescent="0.25">
      <c r="B302" s="45"/>
      <c r="C302" s="45"/>
      <c r="D302" s="45"/>
      <c r="E302" s="46"/>
      <c r="F302" s="45"/>
      <c r="G302" s="46"/>
    </row>
    <row r="303" spans="2:10" ht="15.75" thickBot="1" x14ac:dyDescent="0.3">
      <c r="B303" s="14" t="s">
        <v>168</v>
      </c>
      <c r="C303" s="49"/>
      <c r="D303" s="49"/>
      <c r="E303" s="50"/>
      <c r="F303" s="49"/>
      <c r="G303" s="50"/>
    </row>
    <row r="304" spans="2:10" ht="15.75" thickBot="1" x14ac:dyDescent="0.3">
      <c r="B304" s="51" t="s">
        <v>50</v>
      </c>
      <c r="C304" s="52"/>
      <c r="D304" s="52" t="s">
        <v>1</v>
      </c>
      <c r="E304" s="53" t="s">
        <v>169</v>
      </c>
      <c r="F304" s="52" t="s">
        <v>0</v>
      </c>
      <c r="G304" s="54" t="s">
        <v>43</v>
      </c>
    </row>
    <row r="305" spans="2:9" x14ac:dyDescent="0.25">
      <c r="B305" s="324" t="s">
        <v>567</v>
      </c>
      <c r="C305" s="338"/>
      <c r="D305" s="55" t="str">
        <f>IFERROR(VLOOKUP(B305,INSUMOS!$B$8:$D$453,2,FALSE)," ")</f>
        <v>UND</v>
      </c>
      <c r="E305" s="56">
        <f>IFERROR(VLOOKUP(B305,INSUMOS!$B$8:$D$453,3,FALSE)," ")</f>
        <v>5000</v>
      </c>
      <c r="F305" s="57">
        <v>1</v>
      </c>
      <c r="G305" s="58">
        <f>IFERROR(ROUND(E305*F305,0)," ")</f>
        <v>5000</v>
      </c>
      <c r="H305" s="20">
        <v>1200</v>
      </c>
      <c r="I305" s="20">
        <v>0.2</v>
      </c>
    </row>
    <row r="306" spans="2:9" x14ac:dyDescent="0.25">
      <c r="B306" s="335"/>
      <c r="C306" s="336"/>
      <c r="D306" s="36"/>
      <c r="E306" s="37"/>
      <c r="F306" s="38"/>
      <c r="G306" s="59"/>
      <c r="H306" s="20">
        <v>6000</v>
      </c>
      <c r="I306" s="20">
        <v>0.05</v>
      </c>
    </row>
    <row r="307" spans="2:9" x14ac:dyDescent="0.25">
      <c r="B307" s="335"/>
      <c r="C307" s="336"/>
      <c r="D307" s="36"/>
      <c r="E307" s="37"/>
      <c r="F307" s="38"/>
      <c r="G307" s="59"/>
      <c r="H307" s="20">
        <v>18000</v>
      </c>
      <c r="I307" s="20">
        <v>0.01</v>
      </c>
    </row>
    <row r="308" spans="2:9" x14ac:dyDescent="0.25">
      <c r="B308" s="335"/>
      <c r="C308" s="336"/>
      <c r="D308" s="36"/>
      <c r="E308" s="37"/>
      <c r="F308" s="38"/>
      <c r="G308" s="59"/>
      <c r="H308" s="20">
        <v>8000</v>
      </c>
      <c r="I308" s="20">
        <v>0.02</v>
      </c>
    </row>
    <row r="309" spans="2:9" ht="15.75" thickBot="1" x14ac:dyDescent="0.3">
      <c r="B309" s="39"/>
      <c r="C309" s="40"/>
      <c r="D309" s="40"/>
      <c r="E309" s="42"/>
      <c r="F309" s="40"/>
      <c r="G309" s="44"/>
    </row>
    <row r="310" spans="2:9" ht="15.75" thickBot="1" x14ac:dyDescent="0.3">
      <c r="B310" s="45"/>
      <c r="C310" s="45"/>
      <c r="D310" s="45"/>
      <c r="E310" s="46"/>
      <c r="F310" s="47" t="s">
        <v>167</v>
      </c>
      <c r="G310" s="48">
        <f>SUM(G305:G309)</f>
        <v>5000</v>
      </c>
    </row>
    <row r="311" spans="2:9" x14ac:dyDescent="0.25">
      <c r="B311" s="45"/>
      <c r="C311" s="45"/>
      <c r="D311" s="45"/>
      <c r="E311" s="46"/>
      <c r="F311" s="45"/>
      <c r="G311" s="46"/>
    </row>
    <row r="312" spans="2:9" ht="15.75" thickBot="1" x14ac:dyDescent="0.3">
      <c r="B312" s="26" t="s">
        <v>170</v>
      </c>
      <c r="E312" s="21"/>
      <c r="G312" s="21"/>
    </row>
    <row r="313" spans="2:9" ht="15.75" thickBot="1" x14ac:dyDescent="0.3">
      <c r="B313" s="315" t="s">
        <v>50</v>
      </c>
      <c r="C313" s="28"/>
      <c r="D313" s="28" t="s">
        <v>1</v>
      </c>
      <c r="E313" s="29" t="s">
        <v>164</v>
      </c>
      <c r="F313" s="28" t="s">
        <v>165</v>
      </c>
      <c r="G313" s="30" t="s">
        <v>43</v>
      </c>
    </row>
    <row r="314" spans="2:9" x14ac:dyDescent="0.25">
      <c r="B314" s="69"/>
      <c r="C314" s="22"/>
      <c r="D314" s="55"/>
      <c r="E314" s="56"/>
      <c r="F314" s="55"/>
      <c r="G314" s="58"/>
    </row>
    <row r="315" spans="2:9" x14ac:dyDescent="0.25">
      <c r="B315" s="317"/>
      <c r="C315" s="62"/>
      <c r="D315" s="62"/>
      <c r="E315" s="63"/>
      <c r="F315" s="62"/>
      <c r="G315" s="64"/>
    </row>
    <row r="316" spans="2:9" x14ac:dyDescent="0.25">
      <c r="B316" s="317"/>
      <c r="C316" s="62"/>
      <c r="D316" s="62"/>
      <c r="E316" s="63"/>
      <c r="F316" s="62"/>
      <c r="G316" s="64"/>
    </row>
    <row r="317" spans="2:9" x14ac:dyDescent="0.25">
      <c r="B317" s="317"/>
      <c r="C317" s="62"/>
      <c r="D317" s="62"/>
      <c r="E317" s="63"/>
      <c r="F317" s="62"/>
      <c r="G317" s="64"/>
    </row>
    <row r="318" spans="2:9" ht="15.75" thickBot="1" x14ac:dyDescent="0.3">
      <c r="B318" s="318"/>
      <c r="C318" s="65"/>
      <c r="D318" s="66"/>
      <c r="E318" s="67"/>
      <c r="F318" s="65"/>
      <c r="G318" s="64"/>
    </row>
    <row r="319" spans="2:9" ht="15.75" thickBot="1" x14ac:dyDescent="0.3">
      <c r="B319" s="45"/>
      <c r="C319" s="45"/>
      <c r="D319" s="45"/>
      <c r="E319" s="46"/>
      <c r="F319" s="47" t="s">
        <v>167</v>
      </c>
      <c r="G319" s="30">
        <f>SUM(G314:G318)</f>
        <v>0</v>
      </c>
    </row>
    <row r="320" spans="2:9" x14ac:dyDescent="0.25">
      <c r="B320" s="45"/>
      <c r="C320" s="45"/>
      <c r="D320" s="45"/>
      <c r="E320" s="46"/>
      <c r="F320" s="45"/>
      <c r="G320" s="46"/>
    </row>
    <row r="321" spans="2:9" ht="15.75" thickBot="1" x14ac:dyDescent="0.3">
      <c r="B321" s="14" t="s">
        <v>171</v>
      </c>
      <c r="C321" s="49"/>
      <c r="D321" s="49"/>
      <c r="E321" s="68"/>
      <c r="F321" s="49"/>
      <c r="G321" s="68"/>
    </row>
    <row r="322" spans="2:9" ht="15.75" thickBot="1" x14ac:dyDescent="0.3">
      <c r="B322" s="51" t="s">
        <v>50</v>
      </c>
      <c r="C322" s="52" t="s">
        <v>172</v>
      </c>
      <c r="D322" s="52" t="s">
        <v>173</v>
      </c>
      <c r="E322" s="53" t="s">
        <v>174</v>
      </c>
      <c r="F322" s="52" t="s">
        <v>165</v>
      </c>
      <c r="G322" s="54" t="s">
        <v>43</v>
      </c>
    </row>
    <row r="323" spans="2:9" x14ac:dyDescent="0.25">
      <c r="B323" s="69" t="s">
        <v>533</v>
      </c>
      <c r="C323" s="70">
        <f>IFERROR(VLOOKUP(B323,'MANO DE OBRA'!$B$12:$F$211,5,FALSE)," ")</f>
        <v>116727</v>
      </c>
      <c r="D323" s="71">
        <v>1.75</v>
      </c>
      <c r="E323" s="56">
        <f>IFERROR(C323*D323," ")</f>
        <v>204272.25</v>
      </c>
      <c r="F323" s="57">
        <v>1626.4392601187346</v>
      </c>
      <c r="G323" s="58">
        <f>+E323/F323</f>
        <v>125.59476090431286</v>
      </c>
      <c r="H323" s="20">
        <f>135*1.09</f>
        <v>147.15</v>
      </c>
    </row>
    <row r="324" spans="2:9" x14ac:dyDescent="0.25">
      <c r="B324" s="35" t="s">
        <v>534</v>
      </c>
      <c r="C324" s="72">
        <f>IFERROR(VLOOKUP(B324,'MANO DE OBRA'!$B$12:$F$211,5,FALSE)," ")</f>
        <v>87545</v>
      </c>
      <c r="D324" s="73">
        <v>1.75</v>
      </c>
      <c r="E324" s="37">
        <f>IFERROR(C324*D324," ")</f>
        <v>153203.75</v>
      </c>
      <c r="F324" s="38">
        <f>+F323</f>
        <v>1626.4392601187346</v>
      </c>
      <c r="G324" s="59">
        <f>+E324/F324</f>
        <v>94.1958016857117</v>
      </c>
    </row>
    <row r="325" spans="2:9" x14ac:dyDescent="0.25">
      <c r="B325" s="35"/>
      <c r="C325" s="72"/>
      <c r="D325" s="73"/>
      <c r="E325" s="37"/>
      <c r="F325" s="38"/>
      <c r="G325" s="34"/>
    </row>
    <row r="326" spans="2:9" x14ac:dyDescent="0.25">
      <c r="B326" s="35"/>
      <c r="C326" s="72"/>
      <c r="D326" s="36"/>
      <c r="E326" s="37"/>
      <c r="F326" s="36"/>
      <c r="G326" s="59"/>
    </row>
    <row r="327" spans="2:9" ht="15.75" thickBot="1" x14ac:dyDescent="0.3">
      <c r="B327" s="39"/>
      <c r="C327" s="74"/>
      <c r="D327" s="40"/>
      <c r="E327" s="42"/>
      <c r="F327" s="40"/>
      <c r="G327" s="44"/>
    </row>
    <row r="328" spans="2:9" ht="15.75" thickBot="1" x14ac:dyDescent="0.3">
      <c r="B328" s="45"/>
      <c r="C328" s="45"/>
      <c r="D328" s="45"/>
      <c r="E328" s="46"/>
      <c r="F328" s="47" t="s">
        <v>167</v>
      </c>
      <c r="G328" s="48">
        <f>SUM(G323:G327)</f>
        <v>219.79056259002456</v>
      </c>
    </row>
    <row r="329" spans="2:9" ht="15.75" thickBot="1" x14ac:dyDescent="0.3">
      <c r="E329" s="21"/>
      <c r="G329" s="21"/>
    </row>
    <row r="330" spans="2:9" ht="15.75" thickBot="1" x14ac:dyDescent="0.3">
      <c r="E330" s="765" t="s">
        <v>177</v>
      </c>
      <c r="F330" s="766"/>
      <c r="G330" s="358">
        <f>ROUND(+G328+G310+G301+G319,2)</f>
        <v>5241.79</v>
      </c>
      <c r="H330">
        <v>5241.79</v>
      </c>
      <c r="I330" s="712">
        <f>+G330-H330</f>
        <v>0</v>
      </c>
    </row>
    <row r="332" spans="2:9" ht="18" x14ac:dyDescent="0.25">
      <c r="B332" s="677" t="s">
        <v>530</v>
      </c>
    </row>
    <row r="333" spans="2:9" ht="18" x14ac:dyDescent="0.25">
      <c r="B333" s="450" t="s">
        <v>531</v>
      </c>
    </row>
    <row r="334" spans="2:9" ht="18.75" thickBot="1" x14ac:dyDescent="0.3">
      <c r="B334" s="678" t="s">
        <v>532</v>
      </c>
      <c r="C334" s="314"/>
      <c r="D334" s="314"/>
      <c r="E334" s="314"/>
      <c r="F334" s="314"/>
      <c r="G334" s="314"/>
    </row>
    <row r="335" spans="2:9" x14ac:dyDescent="0.25">
      <c r="B335" s="767" t="s">
        <v>160</v>
      </c>
      <c r="C335" s="768"/>
      <c r="D335" s="768"/>
      <c r="E335" s="768"/>
      <c r="F335" s="768"/>
      <c r="G335" s="769"/>
    </row>
    <row r="336" spans="2:9" ht="48" customHeight="1" thickBot="1" x14ac:dyDescent="0.3">
      <c r="B336" s="770" t="str">
        <f>+PRESUPUESTO!B18</f>
        <v>SUMINISTRO E INSTALACION DE CAJA DE PASO MEDIDAS: 38X38X10 CMS. MATERIAL: METÁLICA. PARA EMPALMES Y DERIVACIONES DE CABLEADO.GARANTÍA: POR DEFECTO DE FÁBRICA 12 MESES</v>
      </c>
      <c r="C336" s="771"/>
      <c r="D336" s="771"/>
      <c r="E336" s="771"/>
      <c r="F336" s="771"/>
      <c r="G336" s="772"/>
      <c r="H336" s="20" t="s">
        <v>200</v>
      </c>
    </row>
    <row r="337" spans="2:10" ht="15.75" thickBot="1" x14ac:dyDescent="0.3">
      <c r="E337" s="23"/>
      <c r="G337" s="23"/>
    </row>
    <row r="338" spans="2:10" ht="15.75" thickBot="1" x14ac:dyDescent="0.3">
      <c r="B338" s="24" t="s">
        <v>161</v>
      </c>
      <c r="C338" s="25" t="str">
        <f>+PRESUPUESTO!A18</f>
        <v>1.8</v>
      </c>
      <c r="E338" s="21"/>
      <c r="G338" s="21"/>
    </row>
    <row r="339" spans="2:10" ht="15.75" thickBot="1" x14ac:dyDescent="0.3">
      <c r="B339" s="24" t="s">
        <v>162</v>
      </c>
      <c r="C339" s="25" t="str">
        <f>+PRESUPUESTO!C18</f>
        <v>UND</v>
      </c>
      <c r="E339" s="21"/>
      <c r="G339" s="21"/>
    </row>
    <row r="340" spans="2:10" x14ac:dyDescent="0.25">
      <c r="B340" s="26"/>
      <c r="E340" s="21"/>
      <c r="G340" s="21"/>
    </row>
    <row r="341" spans="2:10" ht="15.75" thickBot="1" x14ac:dyDescent="0.3">
      <c r="B341" s="26" t="s">
        <v>163</v>
      </c>
      <c r="E341" s="27"/>
      <c r="G341" s="27"/>
    </row>
    <row r="342" spans="2:10" ht="15.75" thickBot="1" x14ac:dyDescent="0.3">
      <c r="B342" s="315" t="s">
        <v>50</v>
      </c>
      <c r="C342" s="28"/>
      <c r="D342" s="28" t="s">
        <v>1</v>
      </c>
      <c r="E342" s="29" t="s">
        <v>164</v>
      </c>
      <c r="F342" s="28" t="s">
        <v>165</v>
      </c>
      <c r="G342" s="30" t="s">
        <v>43</v>
      </c>
    </row>
    <row r="343" spans="2:10" x14ac:dyDescent="0.25">
      <c r="B343" s="316" t="s">
        <v>537</v>
      </c>
      <c r="C343" s="31"/>
      <c r="D343" s="31" t="str">
        <f>IFERROR(VLOOKUP(B343,MAQUINARIA!$B$6:$D$578,2,FALSE)," ")</f>
        <v>DIA</v>
      </c>
      <c r="E343" s="32">
        <f>IFERROR(VLOOKUP(B343,MAQUINARIA!$B$6:$D$578,3,FALSE)," ")</f>
        <v>5000</v>
      </c>
      <c r="F343" s="33">
        <v>3</v>
      </c>
      <c r="G343" s="34">
        <f>IFERROR(ROUND(E343/F343,0)," ")</f>
        <v>1667</v>
      </c>
      <c r="H343" s="20">
        <f>1750*1.09</f>
        <v>1907.5000000000002</v>
      </c>
      <c r="I343" s="20">
        <v>30000</v>
      </c>
      <c r="J343" s="20">
        <f>+I343*1.09</f>
        <v>32700.000000000004</v>
      </c>
    </row>
    <row r="344" spans="2:10" x14ac:dyDescent="0.25">
      <c r="B344" s="35"/>
      <c r="C344" s="36"/>
      <c r="D344" s="31"/>
      <c r="E344" s="32"/>
      <c r="F344" s="33"/>
      <c r="G344" s="34"/>
      <c r="H344" s="20">
        <f>3300*1.09</f>
        <v>3597.0000000000005</v>
      </c>
    </row>
    <row r="345" spans="2:10" x14ac:dyDescent="0.25">
      <c r="B345" s="35"/>
      <c r="C345" s="36"/>
      <c r="D345" s="36"/>
      <c r="E345" s="37"/>
      <c r="F345" s="38"/>
      <c r="G345" s="34"/>
      <c r="H345" s="20">
        <f>+H344*60</f>
        <v>215820.00000000003</v>
      </c>
    </row>
    <row r="346" spans="2:10" x14ac:dyDescent="0.25">
      <c r="B346" s="35"/>
      <c r="C346" s="36"/>
      <c r="D346" s="36"/>
      <c r="E346" s="37"/>
      <c r="F346" s="38"/>
      <c r="G346" s="34"/>
    </row>
    <row r="347" spans="2:10" ht="15.75" thickBot="1" x14ac:dyDescent="0.3">
      <c r="B347" s="39" t="s">
        <v>166</v>
      </c>
      <c r="C347" s="40"/>
      <c r="D347" s="41" t="s">
        <v>19</v>
      </c>
      <c r="E347" s="42">
        <f>+G375</f>
        <v>17268.56468470722</v>
      </c>
      <c r="F347" s="43">
        <v>10</v>
      </c>
      <c r="G347" s="44">
        <f>IFERROR(ROUND(E347/F347,0)," ")</f>
        <v>1727</v>
      </c>
    </row>
    <row r="348" spans="2:10" ht="15.75" thickBot="1" x14ac:dyDescent="0.3">
      <c r="B348" s="45"/>
      <c r="C348" s="45"/>
      <c r="D348" s="45"/>
      <c r="E348" s="46"/>
      <c r="F348" s="47" t="s">
        <v>167</v>
      </c>
      <c r="G348" s="48">
        <f>SUM(G343:G347)</f>
        <v>3394</v>
      </c>
    </row>
    <row r="349" spans="2:10" x14ac:dyDescent="0.25">
      <c r="B349" s="45"/>
      <c r="C349" s="45"/>
      <c r="D349" s="45"/>
      <c r="E349" s="46"/>
      <c r="F349" s="45"/>
      <c r="G349" s="46"/>
    </row>
    <row r="350" spans="2:10" ht="15.75" thickBot="1" x14ac:dyDescent="0.3">
      <c r="B350" s="14" t="s">
        <v>168</v>
      </c>
      <c r="C350" s="49"/>
      <c r="D350" s="49"/>
      <c r="E350" s="50"/>
      <c r="F350" s="49"/>
      <c r="G350" s="50"/>
    </row>
    <row r="351" spans="2:10" ht="15.75" thickBot="1" x14ac:dyDescent="0.3">
      <c r="B351" s="51" t="s">
        <v>50</v>
      </c>
      <c r="C351" s="52"/>
      <c r="D351" s="52" t="s">
        <v>1</v>
      </c>
      <c r="E351" s="53" t="s">
        <v>169</v>
      </c>
      <c r="F351" s="52" t="s">
        <v>0</v>
      </c>
      <c r="G351" s="54" t="s">
        <v>43</v>
      </c>
    </row>
    <row r="352" spans="2:10" x14ac:dyDescent="0.25">
      <c r="B352" s="324" t="s">
        <v>540</v>
      </c>
      <c r="C352" s="338"/>
      <c r="D352" s="55" t="str">
        <f>IFERROR(VLOOKUP(B352,INSUMOS!$B$8:$D$453,2,FALSE)," ")</f>
        <v>UND</v>
      </c>
      <c r="E352" s="56">
        <f>IFERROR(VLOOKUP(B352,INSUMOS!$B$8:$D$453,3,FALSE)," ")</f>
        <v>78000</v>
      </c>
      <c r="F352" s="57">
        <v>1</v>
      </c>
      <c r="G352" s="58">
        <f>IFERROR(ROUND(E352*F352,0)," ")</f>
        <v>78000</v>
      </c>
      <c r="H352" s="20">
        <v>1200</v>
      </c>
      <c r="I352" s="20">
        <v>0.2</v>
      </c>
    </row>
    <row r="353" spans="2:9" x14ac:dyDescent="0.25">
      <c r="B353" s="335"/>
      <c r="C353" s="336"/>
      <c r="D353" s="36"/>
      <c r="E353" s="37"/>
      <c r="F353" s="38"/>
      <c r="G353" s="59"/>
      <c r="H353" s="20">
        <v>6000</v>
      </c>
      <c r="I353" s="20">
        <v>0.05</v>
      </c>
    </row>
    <row r="354" spans="2:9" x14ac:dyDescent="0.25">
      <c r="B354" s="335"/>
      <c r="C354" s="336"/>
      <c r="D354" s="36"/>
      <c r="E354" s="37"/>
      <c r="F354" s="38"/>
      <c r="G354" s="59"/>
      <c r="H354" s="20">
        <v>18000</v>
      </c>
      <c r="I354" s="20">
        <v>0.01</v>
      </c>
    </row>
    <row r="355" spans="2:9" x14ac:dyDescent="0.25">
      <c r="B355" s="335"/>
      <c r="C355" s="336"/>
      <c r="D355" s="36"/>
      <c r="E355" s="37"/>
      <c r="F355" s="38"/>
      <c r="G355" s="59"/>
      <c r="H355" s="20">
        <v>8000</v>
      </c>
      <c r="I355" s="20">
        <v>0.02</v>
      </c>
    </row>
    <row r="356" spans="2:9" ht="15.75" thickBot="1" x14ac:dyDescent="0.3">
      <c r="B356" s="39"/>
      <c r="C356" s="40"/>
      <c r="D356" s="40"/>
      <c r="E356" s="42"/>
      <c r="F356" s="40"/>
      <c r="G356" s="44"/>
    </row>
    <row r="357" spans="2:9" ht="15.75" thickBot="1" x14ac:dyDescent="0.3">
      <c r="B357" s="45"/>
      <c r="C357" s="45"/>
      <c r="D357" s="45"/>
      <c r="E357" s="46"/>
      <c r="F357" s="47" t="s">
        <v>167</v>
      </c>
      <c r="G357" s="48">
        <f>SUM(G352:G356)</f>
        <v>78000</v>
      </c>
    </row>
    <row r="358" spans="2:9" x14ac:dyDescent="0.25">
      <c r="B358" s="45"/>
      <c r="C358" s="45"/>
      <c r="D358" s="45"/>
      <c r="E358" s="46"/>
      <c r="F358" s="45"/>
      <c r="G358" s="46"/>
    </row>
    <row r="359" spans="2:9" ht="15.75" thickBot="1" x14ac:dyDescent="0.3">
      <c r="B359" s="26" t="s">
        <v>170</v>
      </c>
      <c r="E359" s="21"/>
      <c r="G359" s="21"/>
    </row>
    <row r="360" spans="2:9" ht="15.75" thickBot="1" x14ac:dyDescent="0.3">
      <c r="B360" s="315" t="s">
        <v>50</v>
      </c>
      <c r="C360" s="28"/>
      <c r="D360" s="28" t="s">
        <v>1</v>
      </c>
      <c r="E360" s="29" t="s">
        <v>164</v>
      </c>
      <c r="F360" s="28" t="s">
        <v>165</v>
      </c>
      <c r="G360" s="30" t="s">
        <v>43</v>
      </c>
    </row>
    <row r="361" spans="2:9" x14ac:dyDescent="0.25">
      <c r="B361" s="69"/>
      <c r="C361" s="22"/>
      <c r="D361" s="55"/>
      <c r="E361" s="56"/>
      <c r="F361" s="55"/>
      <c r="G361" s="58"/>
    </row>
    <row r="362" spans="2:9" x14ac:dyDescent="0.25">
      <c r="B362" s="317"/>
      <c r="C362" s="62"/>
      <c r="D362" s="62"/>
      <c r="E362" s="63"/>
      <c r="F362" s="62"/>
      <c r="G362" s="64"/>
    </row>
    <row r="363" spans="2:9" x14ac:dyDescent="0.25">
      <c r="B363" s="317"/>
      <c r="C363" s="62"/>
      <c r="D363" s="62"/>
      <c r="E363" s="63"/>
      <c r="F363" s="62"/>
      <c r="G363" s="64"/>
    </row>
    <row r="364" spans="2:9" x14ac:dyDescent="0.25">
      <c r="B364" s="317"/>
      <c r="C364" s="62"/>
      <c r="D364" s="62"/>
      <c r="E364" s="63"/>
      <c r="F364" s="62"/>
      <c r="G364" s="64"/>
    </row>
    <row r="365" spans="2:9" ht="15.75" thickBot="1" x14ac:dyDescent="0.3">
      <c r="B365" s="318"/>
      <c r="C365" s="65"/>
      <c r="D365" s="66"/>
      <c r="E365" s="67"/>
      <c r="F365" s="65"/>
      <c r="G365" s="64"/>
    </row>
    <row r="366" spans="2:9" ht="15.75" thickBot="1" x14ac:dyDescent="0.3">
      <c r="B366" s="45"/>
      <c r="C366" s="45"/>
      <c r="D366" s="45"/>
      <c r="E366" s="46"/>
      <c r="F366" s="47" t="s">
        <v>167</v>
      </c>
      <c r="G366" s="30">
        <f>SUM(G361:G365)</f>
        <v>0</v>
      </c>
    </row>
    <row r="367" spans="2:9" x14ac:dyDescent="0.25">
      <c r="B367" s="45"/>
      <c r="C367" s="45"/>
      <c r="D367" s="45"/>
      <c r="E367" s="46"/>
      <c r="F367" s="45"/>
      <c r="G367" s="46"/>
    </row>
    <row r="368" spans="2:9" ht="15.75" thickBot="1" x14ac:dyDescent="0.3">
      <c r="B368" s="14" t="s">
        <v>171</v>
      </c>
      <c r="C368" s="49"/>
      <c r="D368" s="49"/>
      <c r="E368" s="68"/>
      <c r="F368" s="49"/>
      <c r="G368" s="68"/>
    </row>
    <row r="369" spans="2:9" ht="15.75" thickBot="1" x14ac:dyDescent="0.3">
      <c r="B369" s="51" t="s">
        <v>50</v>
      </c>
      <c r="C369" s="52" t="s">
        <v>172</v>
      </c>
      <c r="D369" s="52" t="s">
        <v>173</v>
      </c>
      <c r="E369" s="53" t="s">
        <v>174</v>
      </c>
      <c r="F369" s="52" t="s">
        <v>165</v>
      </c>
      <c r="G369" s="54" t="s">
        <v>43</v>
      </c>
    </row>
    <row r="370" spans="2:9" x14ac:dyDescent="0.25">
      <c r="B370" s="69" t="s">
        <v>533</v>
      </c>
      <c r="C370" s="70">
        <f>IFERROR(VLOOKUP(B370,'MANO DE OBRA'!$B$12:$F$211,5,FALSE)," ")</f>
        <v>116727</v>
      </c>
      <c r="D370" s="71">
        <v>1.75</v>
      </c>
      <c r="E370" s="56">
        <f>IFERROR(C370*D370," ")</f>
        <v>204272.25</v>
      </c>
      <c r="F370" s="57">
        <v>20.700967713696286</v>
      </c>
      <c r="G370" s="58">
        <f>+E370/F370</f>
        <v>9867.7633251342304</v>
      </c>
      <c r="H370" s="20">
        <f>135*1.09</f>
        <v>147.15</v>
      </c>
    </row>
    <row r="371" spans="2:9" x14ac:dyDescent="0.25">
      <c r="B371" s="35" t="s">
        <v>534</v>
      </c>
      <c r="C371" s="72">
        <f>IFERROR(VLOOKUP(B371,'MANO DE OBRA'!$B$12:$F$211,5,FALSE)," ")</f>
        <v>87545</v>
      </c>
      <c r="D371" s="73">
        <v>1.75</v>
      </c>
      <c r="E371" s="37">
        <f>IFERROR(C371*D371," ")</f>
        <v>153203.75</v>
      </c>
      <c r="F371" s="38">
        <f>+F370</f>
        <v>20.700967713696286</v>
      </c>
      <c r="G371" s="59">
        <f>+E371/F371</f>
        <v>7400.8013595729881</v>
      </c>
    </row>
    <row r="372" spans="2:9" x14ac:dyDescent="0.25">
      <c r="B372" s="35"/>
      <c r="C372" s="72"/>
      <c r="D372" s="73"/>
      <c r="E372" s="37"/>
      <c r="F372" s="38"/>
      <c r="G372" s="34"/>
    </row>
    <row r="373" spans="2:9" x14ac:dyDescent="0.25">
      <c r="B373" s="35"/>
      <c r="C373" s="72"/>
      <c r="D373" s="36"/>
      <c r="E373" s="37"/>
      <c r="F373" s="36"/>
      <c r="G373" s="59"/>
    </row>
    <row r="374" spans="2:9" ht="15.75" thickBot="1" x14ac:dyDescent="0.3">
      <c r="B374" s="39"/>
      <c r="C374" s="74"/>
      <c r="D374" s="40"/>
      <c r="E374" s="42"/>
      <c r="F374" s="40"/>
      <c r="G374" s="44"/>
    </row>
    <row r="375" spans="2:9" ht="15.75" thickBot="1" x14ac:dyDescent="0.3">
      <c r="B375" s="45"/>
      <c r="C375" s="45"/>
      <c r="D375" s="45"/>
      <c r="E375" s="46"/>
      <c r="F375" s="47" t="s">
        <v>167</v>
      </c>
      <c r="G375" s="48">
        <f>SUM(G370:G374)</f>
        <v>17268.56468470722</v>
      </c>
    </row>
    <row r="376" spans="2:9" ht="15.75" thickBot="1" x14ac:dyDescent="0.3">
      <c r="E376" s="21"/>
      <c r="G376" s="21"/>
    </row>
    <row r="377" spans="2:9" ht="15.75" thickBot="1" x14ac:dyDescent="0.3">
      <c r="E377" s="765" t="s">
        <v>177</v>
      </c>
      <c r="F377" s="766"/>
      <c r="G377" s="358">
        <f>ROUND(+G375+G357+G348+G366,2)</f>
        <v>98662.56</v>
      </c>
      <c r="H377">
        <v>98662.56</v>
      </c>
      <c r="I377" s="712">
        <f>+G377-H377</f>
        <v>0</v>
      </c>
    </row>
    <row r="379" spans="2:9" ht="18" x14ac:dyDescent="0.25">
      <c r="B379" s="677" t="s">
        <v>530</v>
      </c>
    </row>
    <row r="380" spans="2:9" ht="18" x14ac:dyDescent="0.25">
      <c r="B380" s="450" t="s">
        <v>531</v>
      </c>
    </row>
    <row r="381" spans="2:9" ht="18.75" thickBot="1" x14ac:dyDescent="0.3">
      <c r="B381" s="678" t="s">
        <v>532</v>
      </c>
      <c r="C381" s="314"/>
      <c r="D381" s="314"/>
      <c r="E381" s="314"/>
      <c r="F381" s="314"/>
      <c r="G381" s="314"/>
    </row>
    <row r="382" spans="2:9" x14ac:dyDescent="0.25">
      <c r="B382" s="767" t="s">
        <v>160</v>
      </c>
      <c r="C382" s="768"/>
      <c r="D382" s="768"/>
      <c r="E382" s="768"/>
      <c r="F382" s="768"/>
      <c r="G382" s="769"/>
    </row>
    <row r="383" spans="2:9" ht="48" customHeight="1" thickBot="1" x14ac:dyDescent="0.3">
      <c r="B383" s="770" t="str">
        <f>+PRESUPUESTO!B19</f>
        <v>SUMINISTRO E INSTALACION DE TUBERÍA EMT 1/2: CONDUCTO METÁLICO DE 1/2”POR METRO PARA PROTECCIÓN DE CABLES ELÉCTRICOS, CON SUS RESPECTIVOS ACCESORIOS DE INSTALACIÓN (ADAPTADORES,UNIONES, CURVAS, GRAPAS). GARANTÍA: POR DEFECTO DE FÁBRICA 12 MESES</v>
      </c>
      <c r="C383" s="771"/>
      <c r="D383" s="771"/>
      <c r="E383" s="771"/>
      <c r="F383" s="771"/>
      <c r="G383" s="772"/>
      <c r="H383" s="20" t="s">
        <v>200</v>
      </c>
    </row>
    <row r="384" spans="2:9" ht="15.75" thickBot="1" x14ac:dyDescent="0.3">
      <c r="E384" s="23"/>
      <c r="G384" s="23"/>
    </row>
    <row r="385" spans="2:10" ht="15.75" thickBot="1" x14ac:dyDescent="0.3">
      <c r="B385" s="24" t="s">
        <v>161</v>
      </c>
      <c r="C385" s="25" t="str">
        <f>+PRESUPUESTO!A19</f>
        <v>1.9</v>
      </c>
      <c r="E385" s="21"/>
      <c r="G385" s="21"/>
    </row>
    <row r="386" spans="2:10" ht="15.75" thickBot="1" x14ac:dyDescent="0.3">
      <c r="B386" s="24" t="s">
        <v>162</v>
      </c>
      <c r="C386" s="25" t="str">
        <f>+PRESUPUESTO!C19</f>
        <v>ML</v>
      </c>
      <c r="E386" s="21"/>
      <c r="G386" s="21"/>
    </row>
    <row r="387" spans="2:10" x14ac:dyDescent="0.25">
      <c r="B387" s="26"/>
      <c r="E387" s="21"/>
      <c r="G387" s="21"/>
    </row>
    <row r="388" spans="2:10" ht="15.75" thickBot="1" x14ac:dyDescent="0.3">
      <c r="B388" s="26" t="s">
        <v>163</v>
      </c>
      <c r="E388" s="27"/>
      <c r="G388" s="27"/>
    </row>
    <row r="389" spans="2:10" ht="15.75" thickBot="1" x14ac:dyDescent="0.3">
      <c r="B389" s="315" t="s">
        <v>50</v>
      </c>
      <c r="C389" s="28"/>
      <c r="D389" s="28" t="s">
        <v>1</v>
      </c>
      <c r="E389" s="29" t="s">
        <v>164</v>
      </c>
      <c r="F389" s="28" t="s">
        <v>165</v>
      </c>
      <c r="G389" s="30" t="s">
        <v>43</v>
      </c>
    </row>
    <row r="390" spans="2:10" x14ac:dyDescent="0.25">
      <c r="B390" s="316"/>
      <c r="C390" s="31"/>
      <c r="D390" s="31"/>
      <c r="E390" s="32"/>
      <c r="F390" s="33"/>
      <c r="G390" s="34"/>
      <c r="H390" s="20">
        <f>1750*1.09</f>
        <v>1907.5000000000002</v>
      </c>
      <c r="I390" s="20">
        <v>30000</v>
      </c>
      <c r="J390" s="20">
        <f>+I390*1.09</f>
        <v>32700.000000000004</v>
      </c>
    </row>
    <row r="391" spans="2:10" x14ac:dyDescent="0.25">
      <c r="B391" s="35"/>
      <c r="C391" s="36"/>
      <c r="D391" s="31"/>
      <c r="E391" s="32"/>
      <c r="F391" s="33"/>
      <c r="G391" s="34"/>
      <c r="H391" s="20">
        <f>3300*1.09</f>
        <v>3597.0000000000005</v>
      </c>
    </row>
    <row r="392" spans="2:10" x14ac:dyDescent="0.25">
      <c r="B392" s="35"/>
      <c r="C392" s="36"/>
      <c r="D392" s="36"/>
      <c r="E392" s="37"/>
      <c r="F392" s="38"/>
      <c r="G392" s="34"/>
      <c r="H392" s="20">
        <f>+H391*60</f>
        <v>215820.00000000003</v>
      </c>
    </row>
    <row r="393" spans="2:10" x14ac:dyDescent="0.25">
      <c r="B393" s="35"/>
      <c r="C393" s="36"/>
      <c r="D393" s="36"/>
      <c r="E393" s="37"/>
      <c r="F393" s="38"/>
      <c r="G393" s="34"/>
    </row>
    <row r="394" spans="2:10" ht="15.75" thickBot="1" x14ac:dyDescent="0.3">
      <c r="B394" s="39" t="s">
        <v>166</v>
      </c>
      <c r="C394" s="40"/>
      <c r="D394" s="41" t="s">
        <v>19</v>
      </c>
      <c r="E394" s="42">
        <f>+G422</f>
        <v>1627.9982272766072</v>
      </c>
      <c r="F394" s="43">
        <v>10</v>
      </c>
      <c r="G394" s="44">
        <f>IFERROR(ROUND(E394/F394,0)," ")</f>
        <v>163</v>
      </c>
    </row>
    <row r="395" spans="2:10" ht="15.75" thickBot="1" x14ac:dyDescent="0.3">
      <c r="B395" s="45"/>
      <c r="C395" s="45"/>
      <c r="D395" s="45"/>
      <c r="E395" s="46"/>
      <c r="F395" s="47" t="s">
        <v>167</v>
      </c>
      <c r="G395" s="48">
        <f>SUM(G390:G394)</f>
        <v>163</v>
      </c>
    </row>
    <row r="396" spans="2:10" x14ac:dyDescent="0.25">
      <c r="B396" s="45"/>
      <c r="C396" s="45"/>
      <c r="D396" s="45"/>
      <c r="E396" s="46"/>
      <c r="F396" s="45"/>
      <c r="G396" s="46"/>
    </row>
    <row r="397" spans="2:10" ht="15.75" thickBot="1" x14ac:dyDescent="0.3">
      <c r="B397" s="14" t="s">
        <v>168</v>
      </c>
      <c r="C397" s="49"/>
      <c r="D397" s="49"/>
      <c r="E397" s="50"/>
      <c r="F397" s="49"/>
      <c r="G397" s="50"/>
    </row>
    <row r="398" spans="2:10" ht="15.75" thickBot="1" x14ac:dyDescent="0.3">
      <c r="B398" s="51" t="s">
        <v>50</v>
      </c>
      <c r="C398" s="52"/>
      <c r="D398" s="52" t="s">
        <v>1</v>
      </c>
      <c r="E398" s="53" t="s">
        <v>169</v>
      </c>
      <c r="F398" s="52" t="s">
        <v>0</v>
      </c>
      <c r="G398" s="54" t="s">
        <v>43</v>
      </c>
    </row>
    <row r="399" spans="2:10" x14ac:dyDescent="0.25">
      <c r="B399" s="324" t="s">
        <v>541</v>
      </c>
      <c r="C399" s="338"/>
      <c r="D399" s="55" t="str">
        <f>IFERROR(VLOOKUP(B399,INSUMOS!$B$8:$D$453,2,FALSE)," ")</f>
        <v>UND</v>
      </c>
      <c r="E399" s="56">
        <f>IFERROR(VLOOKUP(B399,INSUMOS!$B$8:$D$453,3,FALSE)," ")</f>
        <v>17000</v>
      </c>
      <c r="F399" s="57">
        <v>0.3</v>
      </c>
      <c r="G399" s="58">
        <f>IFERROR(ROUND(E399*F399,0)," ")</f>
        <v>5100</v>
      </c>
      <c r="H399" s="20">
        <v>1200</v>
      </c>
      <c r="I399" s="20">
        <v>0.2</v>
      </c>
    </row>
    <row r="400" spans="2:10" x14ac:dyDescent="0.25">
      <c r="B400" s="335" t="s">
        <v>542</v>
      </c>
      <c r="C400" s="336"/>
      <c r="D400" s="36" t="str">
        <f>IFERROR(VLOOKUP(B400,INSUMOS!$B$8:$D$453,2,FALSE)," ")</f>
        <v>UND</v>
      </c>
      <c r="E400" s="37">
        <f>IFERROR(VLOOKUP(B400,INSUMOS!$B$8:$D$453,3,FALSE)," ")</f>
        <v>1800</v>
      </c>
      <c r="F400" s="38">
        <v>0.3</v>
      </c>
      <c r="G400" s="59">
        <f>IFERROR(ROUND(E400*F400,0)," ")</f>
        <v>540</v>
      </c>
      <c r="H400" s="20">
        <v>6000</v>
      </c>
      <c r="I400" s="20">
        <v>0.05</v>
      </c>
    </row>
    <row r="401" spans="2:9" x14ac:dyDescent="0.25">
      <c r="B401" s="335"/>
      <c r="C401" s="336"/>
      <c r="D401" s="36"/>
      <c r="E401" s="37"/>
      <c r="F401" s="38"/>
      <c r="G401" s="59"/>
      <c r="H401" s="20">
        <v>18000</v>
      </c>
      <c r="I401" s="20">
        <v>0.01</v>
      </c>
    </row>
    <row r="402" spans="2:9" x14ac:dyDescent="0.25">
      <c r="B402" s="335"/>
      <c r="C402" s="336"/>
      <c r="D402" s="36"/>
      <c r="E402" s="37"/>
      <c r="F402" s="38"/>
      <c r="G402" s="59"/>
      <c r="H402" s="20">
        <v>8000</v>
      </c>
      <c r="I402" s="20">
        <v>0.02</v>
      </c>
    </row>
    <row r="403" spans="2:9" ht="15.75" thickBot="1" x14ac:dyDescent="0.3">
      <c r="B403" s="39"/>
      <c r="C403" s="40"/>
      <c r="D403" s="40"/>
      <c r="E403" s="42"/>
      <c r="F403" s="40"/>
      <c r="G403" s="44"/>
    </row>
    <row r="404" spans="2:9" ht="15.75" thickBot="1" x14ac:dyDescent="0.3">
      <c r="B404" s="45"/>
      <c r="C404" s="45"/>
      <c r="D404" s="45"/>
      <c r="E404" s="46"/>
      <c r="F404" s="47" t="s">
        <v>167</v>
      </c>
      <c r="G404" s="48">
        <f>SUM(G399:G403)</f>
        <v>5640</v>
      </c>
    </row>
    <row r="405" spans="2:9" x14ac:dyDescent="0.25">
      <c r="B405" s="45"/>
      <c r="C405" s="45"/>
      <c r="D405" s="45"/>
      <c r="E405" s="46"/>
      <c r="F405" s="45"/>
      <c r="G405" s="46"/>
    </row>
    <row r="406" spans="2:9" ht="15.75" thickBot="1" x14ac:dyDescent="0.3">
      <c r="B406" s="26" t="s">
        <v>170</v>
      </c>
      <c r="E406" s="21"/>
      <c r="G406" s="21"/>
    </row>
    <row r="407" spans="2:9" ht="15.75" thickBot="1" x14ac:dyDescent="0.3">
      <c r="B407" s="315" t="s">
        <v>50</v>
      </c>
      <c r="C407" s="28"/>
      <c r="D407" s="28" t="s">
        <v>1</v>
      </c>
      <c r="E407" s="29" t="s">
        <v>164</v>
      </c>
      <c r="F407" s="28" t="s">
        <v>165</v>
      </c>
      <c r="G407" s="30" t="s">
        <v>43</v>
      </c>
    </row>
    <row r="408" spans="2:9" x14ac:dyDescent="0.25">
      <c r="B408" s="69"/>
      <c r="C408" s="22"/>
      <c r="D408" s="55"/>
      <c r="E408" s="56"/>
      <c r="F408" s="55"/>
      <c r="G408" s="58"/>
    </row>
    <row r="409" spans="2:9" x14ac:dyDescent="0.25">
      <c r="B409" s="317"/>
      <c r="C409" s="62"/>
      <c r="D409" s="62"/>
      <c r="E409" s="63"/>
      <c r="F409" s="62"/>
      <c r="G409" s="64"/>
    </row>
    <row r="410" spans="2:9" x14ac:dyDescent="0.25">
      <c r="B410" s="317"/>
      <c r="C410" s="62"/>
      <c r="D410" s="62"/>
      <c r="E410" s="63"/>
      <c r="F410" s="62"/>
      <c r="G410" s="64"/>
    </row>
    <row r="411" spans="2:9" x14ac:dyDescent="0.25">
      <c r="B411" s="317"/>
      <c r="C411" s="62"/>
      <c r="D411" s="62"/>
      <c r="E411" s="63"/>
      <c r="F411" s="62"/>
      <c r="G411" s="64"/>
    </row>
    <row r="412" spans="2:9" ht="15.75" thickBot="1" x14ac:dyDescent="0.3">
      <c r="B412" s="318"/>
      <c r="C412" s="65"/>
      <c r="D412" s="66"/>
      <c r="E412" s="67"/>
      <c r="F412" s="65"/>
      <c r="G412" s="64"/>
    </row>
    <row r="413" spans="2:9" ht="15.75" thickBot="1" x14ac:dyDescent="0.3">
      <c r="B413" s="45"/>
      <c r="C413" s="45"/>
      <c r="D413" s="45"/>
      <c r="E413" s="46"/>
      <c r="F413" s="47" t="s">
        <v>167</v>
      </c>
      <c r="G413" s="30">
        <f>SUM(G408:G412)</f>
        <v>0</v>
      </c>
    </row>
    <row r="414" spans="2:9" x14ac:dyDescent="0.25">
      <c r="B414" s="45"/>
      <c r="C414" s="45"/>
      <c r="D414" s="45"/>
      <c r="E414" s="46"/>
      <c r="F414" s="45"/>
      <c r="G414" s="46"/>
    </row>
    <row r="415" spans="2:9" ht="15.75" thickBot="1" x14ac:dyDescent="0.3">
      <c r="B415" s="14" t="s">
        <v>171</v>
      </c>
      <c r="C415" s="49"/>
      <c r="D415" s="49"/>
      <c r="E415" s="68"/>
      <c r="F415" s="49"/>
      <c r="G415" s="68"/>
    </row>
    <row r="416" spans="2:9" ht="15.75" thickBot="1" x14ac:dyDescent="0.3">
      <c r="B416" s="51" t="s">
        <v>50</v>
      </c>
      <c r="C416" s="52" t="s">
        <v>172</v>
      </c>
      <c r="D416" s="52" t="s">
        <v>173</v>
      </c>
      <c r="E416" s="53" t="s">
        <v>174</v>
      </c>
      <c r="F416" s="52" t="s">
        <v>165</v>
      </c>
      <c r="G416" s="54" t="s">
        <v>43</v>
      </c>
    </row>
    <row r="417" spans="2:9" x14ac:dyDescent="0.25">
      <c r="B417" s="69" t="s">
        <v>533</v>
      </c>
      <c r="C417" s="70">
        <f>IFERROR(VLOOKUP(B417,'MANO DE OBRA'!$B$12:$F$211,5,FALSE)," ")</f>
        <v>116727</v>
      </c>
      <c r="D417" s="71">
        <v>1.75</v>
      </c>
      <c r="E417" s="56">
        <f>IFERROR(C417*D417," ")</f>
        <v>204272.25</v>
      </c>
      <c r="F417" s="57">
        <v>219.58009167983116</v>
      </c>
      <c r="G417" s="58">
        <f>+E417/F417</f>
        <v>930.28583983765043</v>
      </c>
      <c r="H417" s="20">
        <f>135*1.09</f>
        <v>147.15</v>
      </c>
    </row>
    <row r="418" spans="2:9" x14ac:dyDescent="0.25">
      <c r="B418" s="35" t="s">
        <v>534</v>
      </c>
      <c r="C418" s="72">
        <f>IFERROR(VLOOKUP(B418,'MANO DE OBRA'!$B$12:$F$211,5,FALSE)," ")</f>
        <v>87545</v>
      </c>
      <c r="D418" s="73">
        <v>1.75</v>
      </c>
      <c r="E418" s="37">
        <f>IFERROR(C418*D418," ")</f>
        <v>153203.75</v>
      </c>
      <c r="F418" s="38">
        <f>+F417</f>
        <v>219.58009167983116</v>
      </c>
      <c r="G418" s="59">
        <f>+E418/F418</f>
        <v>697.71238743895674</v>
      </c>
    </row>
    <row r="419" spans="2:9" x14ac:dyDescent="0.25">
      <c r="B419" s="35"/>
      <c r="C419" s="72"/>
      <c r="D419" s="73"/>
      <c r="E419" s="37"/>
      <c r="F419" s="38"/>
      <c r="G419" s="34"/>
    </row>
    <row r="420" spans="2:9" x14ac:dyDescent="0.25">
      <c r="B420" s="35"/>
      <c r="C420" s="72"/>
      <c r="D420" s="36"/>
      <c r="E420" s="37"/>
      <c r="F420" s="36"/>
      <c r="G420" s="59"/>
    </row>
    <row r="421" spans="2:9" ht="15.75" thickBot="1" x14ac:dyDescent="0.3">
      <c r="B421" s="39"/>
      <c r="C421" s="74"/>
      <c r="D421" s="40"/>
      <c r="E421" s="42"/>
      <c r="F421" s="40"/>
      <c r="G421" s="44"/>
    </row>
    <row r="422" spans="2:9" ht="15.75" thickBot="1" x14ac:dyDescent="0.3">
      <c r="B422" s="45"/>
      <c r="C422" s="45"/>
      <c r="D422" s="45"/>
      <c r="E422" s="46"/>
      <c r="F422" s="47" t="s">
        <v>167</v>
      </c>
      <c r="G422" s="48">
        <f>SUM(G417:G421)</f>
        <v>1627.9982272766072</v>
      </c>
    </row>
    <row r="423" spans="2:9" ht="15.75" thickBot="1" x14ac:dyDescent="0.3">
      <c r="E423" s="21"/>
      <c r="G423" s="21"/>
    </row>
    <row r="424" spans="2:9" ht="15.75" thickBot="1" x14ac:dyDescent="0.3">
      <c r="E424" s="765" t="s">
        <v>177</v>
      </c>
      <c r="F424" s="766"/>
      <c r="G424" s="358">
        <f>ROUND(+G422+G404+G395+G413,2)</f>
        <v>7431</v>
      </c>
      <c r="H424">
        <v>7431</v>
      </c>
      <c r="I424" s="712">
        <f>+G424-H424</f>
        <v>0</v>
      </c>
    </row>
    <row r="426" spans="2:9" ht="18" x14ac:dyDescent="0.25">
      <c r="B426" s="677" t="s">
        <v>530</v>
      </c>
    </row>
    <row r="427" spans="2:9" ht="18" x14ac:dyDescent="0.25">
      <c r="B427" s="450" t="s">
        <v>531</v>
      </c>
    </row>
    <row r="428" spans="2:9" ht="18.75" thickBot="1" x14ac:dyDescent="0.3">
      <c r="B428" s="678" t="s">
        <v>532</v>
      </c>
      <c r="C428" s="314"/>
      <c r="D428" s="314"/>
      <c r="E428" s="314"/>
      <c r="F428" s="314"/>
      <c r="G428" s="314"/>
    </row>
    <row r="429" spans="2:9" x14ac:dyDescent="0.25">
      <c r="B429" s="767" t="s">
        <v>160</v>
      </c>
      <c r="C429" s="768"/>
      <c r="D429" s="768"/>
      <c r="E429" s="768"/>
      <c r="F429" s="768"/>
      <c r="G429" s="769"/>
    </row>
    <row r="430" spans="2:9" ht="48" customHeight="1" thickBot="1" x14ac:dyDescent="0.3">
      <c r="B430" s="770" t="str">
        <f>+PRESUPUESTO!B20</f>
        <v>SUMINISTRO E INSTALACION DE TUBERÍA EMT 3/4:CONDUCTO METÁLICO DE 3/4” POR METRO PARA PROTECCIÓN DE CABLES ELÉCTRICOS, CON SUS RESPECTIVOS ACCESORIOS DE INSTALACIÓN (ADAPTADORES,UNIONES, CURVAS, GRAPAS). GARANTÍA: POR DEFECTO DE FÁBRICA 12 MESES</v>
      </c>
      <c r="C430" s="771"/>
      <c r="D430" s="771"/>
      <c r="E430" s="771"/>
      <c r="F430" s="771"/>
      <c r="G430" s="772"/>
      <c r="H430" s="20" t="s">
        <v>200</v>
      </c>
    </row>
    <row r="431" spans="2:9" ht="15.75" thickBot="1" x14ac:dyDescent="0.3">
      <c r="E431" s="23"/>
      <c r="G431" s="23"/>
    </row>
    <row r="432" spans="2:9" ht="15.75" thickBot="1" x14ac:dyDescent="0.3">
      <c r="B432" s="24" t="s">
        <v>161</v>
      </c>
      <c r="C432" s="25" t="str">
        <f>+PRESUPUESTO!A20</f>
        <v>1.10</v>
      </c>
      <c r="E432" s="21"/>
      <c r="G432" s="21"/>
    </row>
    <row r="433" spans="2:10" ht="15.75" thickBot="1" x14ac:dyDescent="0.3">
      <c r="B433" s="24" t="s">
        <v>162</v>
      </c>
      <c r="C433" s="25" t="str">
        <f>+PRESUPUESTO!C20</f>
        <v>ML</v>
      </c>
      <c r="E433" s="21"/>
      <c r="G433" s="21"/>
    </row>
    <row r="434" spans="2:10" x14ac:dyDescent="0.25">
      <c r="B434" s="26"/>
      <c r="E434" s="21"/>
      <c r="G434" s="21"/>
    </row>
    <row r="435" spans="2:10" ht="15.75" thickBot="1" x14ac:dyDescent="0.3">
      <c r="B435" s="26" t="s">
        <v>163</v>
      </c>
      <c r="E435" s="27"/>
      <c r="G435" s="27"/>
    </row>
    <row r="436" spans="2:10" ht="15.75" thickBot="1" x14ac:dyDescent="0.3">
      <c r="B436" s="315" t="s">
        <v>50</v>
      </c>
      <c r="C436" s="28"/>
      <c r="D436" s="28" t="s">
        <v>1</v>
      </c>
      <c r="E436" s="29" t="s">
        <v>164</v>
      </c>
      <c r="F436" s="28" t="s">
        <v>165</v>
      </c>
      <c r="G436" s="30" t="s">
        <v>43</v>
      </c>
    </row>
    <row r="437" spans="2:10" x14ac:dyDescent="0.25">
      <c r="B437" s="316"/>
      <c r="C437" s="31"/>
      <c r="D437" s="31"/>
      <c r="E437" s="32"/>
      <c r="F437" s="33"/>
      <c r="G437" s="34"/>
      <c r="H437" s="20">
        <f>1750*1.09</f>
        <v>1907.5000000000002</v>
      </c>
      <c r="I437" s="20">
        <v>30000</v>
      </c>
      <c r="J437" s="20">
        <f>+I437*1.09</f>
        <v>32700.000000000004</v>
      </c>
    </row>
    <row r="438" spans="2:10" x14ac:dyDescent="0.25">
      <c r="B438" s="35"/>
      <c r="C438" s="36"/>
      <c r="D438" s="31"/>
      <c r="E438" s="32"/>
      <c r="F438" s="33"/>
      <c r="G438" s="34"/>
      <c r="H438" s="20">
        <f>3300*1.09</f>
        <v>3597.0000000000005</v>
      </c>
    </row>
    <row r="439" spans="2:10" x14ac:dyDescent="0.25">
      <c r="B439" s="35"/>
      <c r="C439" s="36"/>
      <c r="D439" s="36"/>
      <c r="E439" s="37"/>
      <c r="F439" s="38"/>
      <c r="G439" s="34"/>
      <c r="H439" s="20">
        <f>+H438*60</f>
        <v>215820.00000000003</v>
      </c>
    </row>
    <row r="440" spans="2:10" x14ac:dyDescent="0.25">
      <c r="B440" s="35"/>
      <c r="C440" s="36"/>
      <c r="D440" s="36"/>
      <c r="E440" s="37"/>
      <c r="F440" s="38"/>
      <c r="G440" s="34"/>
    </row>
    <row r="441" spans="2:10" ht="15.75" thickBot="1" x14ac:dyDescent="0.3">
      <c r="B441" s="39" t="s">
        <v>166</v>
      </c>
      <c r="C441" s="40"/>
      <c r="D441" s="41" t="s">
        <v>19</v>
      </c>
      <c r="E441" s="42">
        <f>+G469</f>
        <v>735.99765545541459</v>
      </c>
      <c r="F441" s="43">
        <v>10</v>
      </c>
      <c r="G441" s="44">
        <f>IFERROR(ROUND(E441/F441,0)," ")</f>
        <v>74</v>
      </c>
    </row>
    <row r="442" spans="2:10" ht="15.75" thickBot="1" x14ac:dyDescent="0.3">
      <c r="B442" s="45"/>
      <c r="C442" s="45"/>
      <c r="D442" s="45"/>
      <c r="E442" s="46"/>
      <c r="F442" s="47" t="s">
        <v>167</v>
      </c>
      <c r="G442" s="48">
        <f>SUM(G437:G441)</f>
        <v>74</v>
      </c>
    </row>
    <row r="443" spans="2:10" x14ac:dyDescent="0.25">
      <c r="B443" s="45"/>
      <c r="C443" s="45"/>
      <c r="D443" s="45"/>
      <c r="E443" s="46"/>
      <c r="F443" s="45"/>
      <c r="G443" s="46"/>
    </row>
    <row r="444" spans="2:10" ht="15.75" thickBot="1" x14ac:dyDescent="0.3">
      <c r="B444" s="14" t="s">
        <v>168</v>
      </c>
      <c r="C444" s="49"/>
      <c r="D444" s="49"/>
      <c r="E444" s="50"/>
      <c r="F444" s="49"/>
      <c r="G444" s="50"/>
    </row>
    <row r="445" spans="2:10" ht="15.75" thickBot="1" x14ac:dyDescent="0.3">
      <c r="B445" s="51" t="s">
        <v>50</v>
      </c>
      <c r="C445" s="52"/>
      <c r="D445" s="52" t="s">
        <v>1</v>
      </c>
      <c r="E445" s="53" t="s">
        <v>169</v>
      </c>
      <c r="F445" s="52" t="s">
        <v>0</v>
      </c>
      <c r="G445" s="54" t="s">
        <v>43</v>
      </c>
    </row>
    <row r="446" spans="2:10" x14ac:dyDescent="0.25">
      <c r="B446" s="324" t="s">
        <v>543</v>
      </c>
      <c r="C446" s="338"/>
      <c r="D446" s="55" t="str">
        <f>IFERROR(VLOOKUP(B446,INSUMOS!$B$8:$D$453,2,FALSE)," ")</f>
        <v>UND</v>
      </c>
      <c r="E446" s="56">
        <f>IFERROR(VLOOKUP(B446,INSUMOS!$B$8:$D$453,3,FALSE)," ")</f>
        <v>27000</v>
      </c>
      <c r="F446" s="57">
        <v>0.3</v>
      </c>
      <c r="G446" s="58">
        <f>IFERROR(ROUND(E446*F446,0)," ")</f>
        <v>8100</v>
      </c>
      <c r="H446" s="20">
        <v>1200</v>
      </c>
      <c r="I446" s="20">
        <v>0.2</v>
      </c>
    </row>
    <row r="447" spans="2:10" x14ac:dyDescent="0.25">
      <c r="B447" s="335" t="s">
        <v>544</v>
      </c>
      <c r="C447" s="336"/>
      <c r="D447" s="36" t="str">
        <f>IFERROR(VLOOKUP(B447,INSUMOS!$B$8:$D$453,2,FALSE)," ")</f>
        <v>UND</v>
      </c>
      <c r="E447" s="37">
        <f>IFERROR(VLOOKUP(B447,INSUMOS!$B$8:$D$453,3,FALSE)," ")</f>
        <v>2500</v>
      </c>
      <c r="F447" s="38">
        <v>0.3</v>
      </c>
      <c r="G447" s="59">
        <f>IFERROR(ROUND(E447*F447,0)," ")</f>
        <v>750</v>
      </c>
      <c r="H447" s="20">
        <v>6000</v>
      </c>
      <c r="I447" s="20">
        <v>0.05</v>
      </c>
    </row>
    <row r="448" spans="2:10" x14ac:dyDescent="0.25">
      <c r="B448" s="335"/>
      <c r="C448" s="336"/>
      <c r="D448" s="36"/>
      <c r="E448" s="37"/>
      <c r="F448" s="38"/>
      <c r="G448" s="59"/>
      <c r="H448" s="20">
        <v>18000</v>
      </c>
      <c r="I448" s="20">
        <v>0.01</v>
      </c>
    </row>
    <row r="449" spans="2:9" x14ac:dyDescent="0.25">
      <c r="B449" s="335"/>
      <c r="C449" s="336"/>
      <c r="D449" s="36"/>
      <c r="E449" s="37"/>
      <c r="F449" s="38"/>
      <c r="G449" s="59"/>
      <c r="H449" s="20">
        <v>8000</v>
      </c>
      <c r="I449" s="20">
        <v>0.02</v>
      </c>
    </row>
    <row r="450" spans="2:9" ht="15.75" thickBot="1" x14ac:dyDescent="0.3">
      <c r="B450" s="39"/>
      <c r="C450" s="40"/>
      <c r="D450" s="40"/>
      <c r="E450" s="42"/>
      <c r="F450" s="40"/>
      <c r="G450" s="44"/>
    </row>
    <row r="451" spans="2:9" ht="15.75" thickBot="1" x14ac:dyDescent="0.3">
      <c r="B451" s="45"/>
      <c r="C451" s="45"/>
      <c r="D451" s="45"/>
      <c r="E451" s="46"/>
      <c r="F451" s="47" t="s">
        <v>167</v>
      </c>
      <c r="G451" s="48">
        <f>SUM(G446:G450)</f>
        <v>8850</v>
      </c>
    </row>
    <row r="452" spans="2:9" x14ac:dyDescent="0.25">
      <c r="B452" s="45"/>
      <c r="C452" s="45"/>
      <c r="D452" s="45"/>
      <c r="E452" s="46"/>
      <c r="F452" s="45"/>
      <c r="G452" s="46"/>
    </row>
    <row r="453" spans="2:9" ht="15.75" thickBot="1" x14ac:dyDescent="0.3">
      <c r="B453" s="26" t="s">
        <v>170</v>
      </c>
      <c r="E453" s="21"/>
      <c r="G453" s="21"/>
    </row>
    <row r="454" spans="2:9" ht="15.75" thickBot="1" x14ac:dyDescent="0.3">
      <c r="B454" s="315" t="s">
        <v>50</v>
      </c>
      <c r="C454" s="28"/>
      <c r="D454" s="28" t="s">
        <v>1</v>
      </c>
      <c r="E454" s="29" t="s">
        <v>164</v>
      </c>
      <c r="F454" s="28" t="s">
        <v>165</v>
      </c>
      <c r="G454" s="30" t="s">
        <v>43</v>
      </c>
    </row>
    <row r="455" spans="2:9" x14ac:dyDescent="0.25">
      <c r="B455" s="69"/>
      <c r="C455" s="22"/>
      <c r="D455" s="55"/>
      <c r="E455" s="56"/>
      <c r="F455" s="55"/>
      <c r="G455" s="58"/>
    </row>
    <row r="456" spans="2:9" x14ac:dyDescent="0.25">
      <c r="B456" s="317"/>
      <c r="C456" s="62"/>
      <c r="D456" s="62"/>
      <c r="E456" s="63"/>
      <c r="F456" s="62"/>
      <c r="G456" s="64"/>
    </row>
    <row r="457" spans="2:9" x14ac:dyDescent="0.25">
      <c r="B457" s="317"/>
      <c r="C457" s="62"/>
      <c r="D457" s="62"/>
      <c r="E457" s="63"/>
      <c r="F457" s="62"/>
      <c r="G457" s="64"/>
    </row>
    <row r="458" spans="2:9" x14ac:dyDescent="0.25">
      <c r="B458" s="317"/>
      <c r="C458" s="62"/>
      <c r="D458" s="62"/>
      <c r="E458" s="63"/>
      <c r="F458" s="62"/>
      <c r="G458" s="64"/>
    </row>
    <row r="459" spans="2:9" ht="15.75" thickBot="1" x14ac:dyDescent="0.3">
      <c r="B459" s="318"/>
      <c r="C459" s="65"/>
      <c r="D459" s="66"/>
      <c r="E459" s="67"/>
      <c r="F459" s="65"/>
      <c r="G459" s="64"/>
    </row>
    <row r="460" spans="2:9" ht="15.75" thickBot="1" x14ac:dyDescent="0.3">
      <c r="B460" s="45"/>
      <c r="C460" s="45"/>
      <c r="D460" s="45"/>
      <c r="E460" s="46"/>
      <c r="F460" s="47" t="s">
        <v>167</v>
      </c>
      <c r="G460" s="30">
        <f>SUM(G455:G459)</f>
        <v>0</v>
      </c>
    </row>
    <row r="461" spans="2:9" x14ac:dyDescent="0.25">
      <c r="B461" s="45"/>
      <c r="C461" s="45"/>
      <c r="D461" s="45"/>
      <c r="E461" s="46"/>
      <c r="F461" s="45"/>
      <c r="G461" s="46"/>
    </row>
    <row r="462" spans="2:9" ht="15.75" thickBot="1" x14ac:dyDescent="0.3">
      <c r="B462" s="14" t="s">
        <v>171</v>
      </c>
      <c r="C462" s="49"/>
      <c r="D462" s="49"/>
      <c r="E462" s="68"/>
      <c r="F462" s="49"/>
      <c r="G462" s="68"/>
    </row>
    <row r="463" spans="2:9" ht="15.75" thickBot="1" x14ac:dyDescent="0.3">
      <c r="B463" s="51" t="s">
        <v>50</v>
      </c>
      <c r="C463" s="52" t="s">
        <v>172</v>
      </c>
      <c r="D463" s="52" t="s">
        <v>173</v>
      </c>
      <c r="E463" s="53" t="s">
        <v>174</v>
      </c>
      <c r="F463" s="52" t="s">
        <v>165</v>
      </c>
      <c r="G463" s="54" t="s">
        <v>43</v>
      </c>
    </row>
    <row r="464" spans="2:9" x14ac:dyDescent="0.25">
      <c r="B464" s="69" t="s">
        <v>533</v>
      </c>
      <c r="C464" s="70">
        <f>IFERROR(VLOOKUP(B464,'MANO DE OBRA'!$B$12:$F$211,5,FALSE)," ")</f>
        <v>116727</v>
      </c>
      <c r="D464" s="71">
        <v>1.75</v>
      </c>
      <c r="E464" s="56">
        <f>IFERROR(C464*D464," ")</f>
        <v>204272.25</v>
      </c>
      <c r="F464" s="57">
        <v>485.70263417320791</v>
      </c>
      <c r="G464" s="58">
        <f>+E464/F464</f>
        <v>420.57060354989517</v>
      </c>
      <c r="H464" s="20">
        <f>135*1.09</f>
        <v>147.15</v>
      </c>
    </row>
    <row r="465" spans="2:9" x14ac:dyDescent="0.25">
      <c r="B465" s="35" t="s">
        <v>534</v>
      </c>
      <c r="C465" s="72">
        <f>IFERROR(VLOOKUP(B465,'MANO DE OBRA'!$B$12:$F$211,5,FALSE)," ")</f>
        <v>87545</v>
      </c>
      <c r="D465" s="73">
        <v>1.75</v>
      </c>
      <c r="E465" s="37">
        <f>IFERROR(C465*D465," ")</f>
        <v>153203.75</v>
      </c>
      <c r="F465" s="38">
        <f>+F464</f>
        <v>485.70263417320791</v>
      </c>
      <c r="G465" s="59">
        <f>+E465/F465</f>
        <v>315.42705190551948</v>
      </c>
    </row>
    <row r="466" spans="2:9" x14ac:dyDescent="0.25">
      <c r="B466" s="35"/>
      <c r="C466" s="72"/>
      <c r="D466" s="73"/>
      <c r="E466" s="37"/>
      <c r="F466" s="38"/>
      <c r="G466" s="34"/>
    </row>
    <row r="467" spans="2:9" x14ac:dyDescent="0.25">
      <c r="B467" s="35"/>
      <c r="C467" s="72"/>
      <c r="D467" s="36"/>
      <c r="E467" s="37"/>
      <c r="F467" s="36"/>
      <c r="G467" s="59"/>
    </row>
    <row r="468" spans="2:9" ht="15.75" thickBot="1" x14ac:dyDescent="0.3">
      <c r="B468" s="39"/>
      <c r="C468" s="74"/>
      <c r="D468" s="40"/>
      <c r="E468" s="42"/>
      <c r="F468" s="40"/>
      <c r="G468" s="44"/>
    </row>
    <row r="469" spans="2:9" ht="15.75" thickBot="1" x14ac:dyDescent="0.3">
      <c r="B469" s="45"/>
      <c r="C469" s="45"/>
      <c r="D469" s="45"/>
      <c r="E469" s="46"/>
      <c r="F469" s="47" t="s">
        <v>167</v>
      </c>
      <c r="G469" s="48">
        <f>SUM(G464:G468)</f>
        <v>735.99765545541459</v>
      </c>
    </row>
    <row r="470" spans="2:9" ht="15.75" thickBot="1" x14ac:dyDescent="0.3">
      <c r="E470" s="21"/>
      <c r="G470" s="21"/>
    </row>
    <row r="471" spans="2:9" ht="15.75" thickBot="1" x14ac:dyDescent="0.3">
      <c r="E471" s="765" t="s">
        <v>177</v>
      </c>
      <c r="F471" s="766"/>
      <c r="G471" s="358">
        <f>ROUND(+G469+G451+G442+G460,2)</f>
        <v>9660</v>
      </c>
      <c r="H471">
        <v>9660</v>
      </c>
      <c r="I471" s="712">
        <f>+G471-H471</f>
        <v>0</v>
      </c>
    </row>
    <row r="473" spans="2:9" ht="18" x14ac:dyDescent="0.25">
      <c r="B473" s="677" t="s">
        <v>530</v>
      </c>
    </row>
    <row r="474" spans="2:9" ht="18" x14ac:dyDescent="0.25">
      <c r="B474" s="450" t="s">
        <v>531</v>
      </c>
    </row>
    <row r="475" spans="2:9" ht="18.75" thickBot="1" x14ac:dyDescent="0.3">
      <c r="B475" s="678" t="s">
        <v>532</v>
      </c>
      <c r="C475" s="314"/>
      <c r="D475" s="314"/>
      <c r="E475" s="314"/>
      <c r="F475" s="314"/>
      <c r="G475" s="314"/>
    </row>
    <row r="476" spans="2:9" x14ac:dyDescent="0.25">
      <c r="B476" s="767" t="s">
        <v>160</v>
      </c>
      <c r="C476" s="768"/>
      <c r="D476" s="768"/>
      <c r="E476" s="768"/>
      <c r="F476" s="768"/>
      <c r="G476" s="769"/>
    </row>
    <row r="477" spans="2:9" ht="48" customHeight="1" thickBot="1" x14ac:dyDescent="0.3">
      <c r="B477" s="770" t="str">
        <f>+PRESUPUESTO!B21</f>
        <v>SUMINISTRO E INSTALACION DE CANALETA. MATERIAL: PLÁSTICO. MEDIDAS 40X25 CMS. PARA CABLEADO ELÉCTRICO. GARANTÍA: POR DEFECTO DE FÁBRICA 12 MESES</v>
      </c>
      <c r="C477" s="771"/>
      <c r="D477" s="771"/>
      <c r="E477" s="771"/>
      <c r="F477" s="771"/>
      <c r="G477" s="772"/>
      <c r="H477" s="20" t="s">
        <v>200</v>
      </c>
    </row>
    <row r="478" spans="2:9" ht="15.75" thickBot="1" x14ac:dyDescent="0.3">
      <c r="E478" s="23"/>
      <c r="G478" s="23"/>
    </row>
    <row r="479" spans="2:9" ht="15.75" thickBot="1" x14ac:dyDescent="0.3">
      <c r="B479" s="24" t="s">
        <v>161</v>
      </c>
      <c r="C479" s="25" t="str">
        <f>+PRESUPUESTO!A21</f>
        <v>1.11</v>
      </c>
      <c r="E479" s="21"/>
      <c r="G479" s="21"/>
    </row>
    <row r="480" spans="2:9" ht="15.75" thickBot="1" x14ac:dyDescent="0.3">
      <c r="B480" s="24" t="s">
        <v>162</v>
      </c>
      <c r="C480" s="25" t="str">
        <f>+PRESUPUESTO!C21</f>
        <v>ML</v>
      </c>
      <c r="E480" s="21"/>
      <c r="G480" s="21"/>
    </row>
    <row r="481" spans="2:10" x14ac:dyDescent="0.25">
      <c r="B481" s="26"/>
      <c r="E481" s="21"/>
      <c r="G481" s="21"/>
    </row>
    <row r="482" spans="2:10" ht="15.75" thickBot="1" x14ac:dyDescent="0.3">
      <c r="B482" s="26" t="s">
        <v>163</v>
      </c>
      <c r="E482" s="27"/>
      <c r="G482" s="27"/>
    </row>
    <row r="483" spans="2:10" ht="15.75" thickBot="1" x14ac:dyDescent="0.3">
      <c r="B483" s="315" t="s">
        <v>50</v>
      </c>
      <c r="C483" s="28"/>
      <c r="D483" s="28" t="s">
        <v>1</v>
      </c>
      <c r="E483" s="29" t="s">
        <v>164</v>
      </c>
      <c r="F483" s="28" t="s">
        <v>165</v>
      </c>
      <c r="G483" s="30" t="s">
        <v>43</v>
      </c>
    </row>
    <row r="484" spans="2:10" x14ac:dyDescent="0.25">
      <c r="B484" s="316"/>
      <c r="C484" s="31"/>
      <c r="D484" s="31"/>
      <c r="E484" s="32"/>
      <c r="F484" s="33"/>
      <c r="G484" s="34"/>
      <c r="H484" s="20">
        <f>1750*1.09</f>
        <v>1907.5000000000002</v>
      </c>
      <c r="I484" s="20">
        <v>30000</v>
      </c>
      <c r="J484" s="20">
        <f>+I484*1.09</f>
        <v>32700.000000000004</v>
      </c>
    </row>
    <row r="485" spans="2:10" x14ac:dyDescent="0.25">
      <c r="B485" s="35"/>
      <c r="C485" s="36"/>
      <c r="D485" s="31"/>
      <c r="E485" s="32"/>
      <c r="F485" s="33"/>
      <c r="G485" s="34"/>
      <c r="H485" s="20">
        <f>3300*1.09</f>
        <v>3597.0000000000005</v>
      </c>
    </row>
    <row r="486" spans="2:10" x14ac:dyDescent="0.25">
      <c r="B486" s="35"/>
      <c r="C486" s="36"/>
      <c r="D486" s="36"/>
      <c r="E486" s="37"/>
      <c r="F486" s="38"/>
      <c r="G486" s="34"/>
      <c r="H486" s="20">
        <f>+H485*60</f>
        <v>215820.00000000003</v>
      </c>
    </row>
    <row r="487" spans="2:10" x14ac:dyDescent="0.25">
      <c r="B487" s="35"/>
      <c r="C487" s="36"/>
      <c r="D487" s="36"/>
      <c r="E487" s="37"/>
      <c r="F487" s="38"/>
      <c r="G487" s="34"/>
    </row>
    <row r="488" spans="2:10" ht="15.75" thickBot="1" x14ac:dyDescent="0.3">
      <c r="B488" s="39" t="s">
        <v>166</v>
      </c>
      <c r="C488" s="40"/>
      <c r="D488" s="41" t="s">
        <v>19</v>
      </c>
      <c r="E488" s="42">
        <f>+G516</f>
        <v>2865.9975512303922</v>
      </c>
      <c r="F488" s="43">
        <v>10</v>
      </c>
      <c r="G488" s="44">
        <f>IFERROR(ROUND(E488/F488,0)," ")</f>
        <v>287</v>
      </c>
    </row>
    <row r="489" spans="2:10" ht="15.75" thickBot="1" x14ac:dyDescent="0.3">
      <c r="B489" s="45"/>
      <c r="C489" s="45"/>
      <c r="D489" s="45"/>
      <c r="E489" s="46"/>
      <c r="F489" s="47" t="s">
        <v>167</v>
      </c>
      <c r="G489" s="48">
        <f>SUM(G484:G488)</f>
        <v>287</v>
      </c>
    </row>
    <row r="490" spans="2:10" x14ac:dyDescent="0.25">
      <c r="B490" s="45"/>
      <c r="C490" s="45"/>
      <c r="D490" s="45"/>
      <c r="E490" s="46"/>
      <c r="F490" s="45"/>
      <c r="G490" s="46"/>
    </row>
    <row r="491" spans="2:10" ht="15.75" thickBot="1" x14ac:dyDescent="0.3">
      <c r="B491" s="14" t="s">
        <v>168</v>
      </c>
      <c r="C491" s="49"/>
      <c r="D491" s="49"/>
      <c r="E491" s="50"/>
      <c r="F491" s="49"/>
      <c r="G491" s="50"/>
    </row>
    <row r="492" spans="2:10" ht="15.75" thickBot="1" x14ac:dyDescent="0.3">
      <c r="B492" s="51" t="s">
        <v>50</v>
      </c>
      <c r="C492" s="52"/>
      <c r="D492" s="52" t="s">
        <v>1</v>
      </c>
      <c r="E492" s="53" t="s">
        <v>169</v>
      </c>
      <c r="F492" s="52" t="s">
        <v>0</v>
      </c>
      <c r="G492" s="54" t="s">
        <v>43</v>
      </c>
    </row>
    <row r="493" spans="2:10" ht="34.5" customHeight="1" x14ac:dyDescent="0.25">
      <c r="B493" s="324" t="s">
        <v>568</v>
      </c>
      <c r="C493" s="338"/>
      <c r="D493" s="55" t="str">
        <f>IFERROR(VLOOKUP(B493,INSUMOS!$B$8:$D$453,2,FALSE)," ")</f>
        <v>UND</v>
      </c>
      <c r="E493" s="56">
        <f>IFERROR(VLOOKUP(B493,INSUMOS!$B$8:$D$453,3,FALSE)," ")</f>
        <v>36000</v>
      </c>
      <c r="F493" s="57">
        <v>0.5</v>
      </c>
      <c r="G493" s="58">
        <f>IFERROR(ROUND(E493*F493,0)," ")</f>
        <v>18000</v>
      </c>
      <c r="H493" s="20">
        <v>1200</v>
      </c>
      <c r="I493" s="20">
        <v>0.2</v>
      </c>
    </row>
    <row r="494" spans="2:10" x14ac:dyDescent="0.25">
      <c r="B494" s="335"/>
      <c r="C494" s="336"/>
      <c r="D494" s="36"/>
      <c r="E494" s="37"/>
      <c r="F494" s="38"/>
      <c r="G494" s="59"/>
      <c r="H494" s="20">
        <v>6000</v>
      </c>
      <c r="I494" s="20">
        <v>0.05</v>
      </c>
    </row>
    <row r="495" spans="2:10" x14ac:dyDescent="0.25">
      <c r="B495" s="335"/>
      <c r="C495" s="336"/>
      <c r="D495" s="36"/>
      <c r="E495" s="37"/>
      <c r="F495" s="38"/>
      <c r="G495" s="59"/>
      <c r="H495" s="20">
        <v>18000</v>
      </c>
      <c r="I495" s="20">
        <v>0.01</v>
      </c>
    </row>
    <row r="496" spans="2:10" x14ac:dyDescent="0.25">
      <c r="B496" s="335"/>
      <c r="C496" s="336"/>
      <c r="D496" s="36"/>
      <c r="E496" s="37"/>
      <c r="F496" s="38"/>
      <c r="G496" s="59"/>
      <c r="H496" s="20">
        <v>8000</v>
      </c>
      <c r="I496" s="20">
        <v>0.02</v>
      </c>
    </row>
    <row r="497" spans="2:8" ht="15.75" thickBot="1" x14ac:dyDescent="0.3">
      <c r="B497" s="39"/>
      <c r="C497" s="40"/>
      <c r="D497" s="40"/>
      <c r="E497" s="42"/>
      <c r="F497" s="40"/>
      <c r="G497" s="44"/>
    </row>
    <row r="498" spans="2:8" ht="15.75" thickBot="1" x14ac:dyDescent="0.3">
      <c r="B498" s="45"/>
      <c r="C498" s="45"/>
      <c r="D498" s="45"/>
      <c r="E498" s="46"/>
      <c r="F498" s="47" t="s">
        <v>167</v>
      </c>
      <c r="G498" s="48">
        <f>SUM(G493:G497)</f>
        <v>18000</v>
      </c>
    </row>
    <row r="499" spans="2:8" x14ac:dyDescent="0.25">
      <c r="B499" s="45"/>
      <c r="C499" s="45"/>
      <c r="D499" s="45"/>
      <c r="E499" s="46"/>
      <c r="F499" s="45"/>
      <c r="G499" s="46"/>
    </row>
    <row r="500" spans="2:8" ht="15.75" thickBot="1" x14ac:dyDescent="0.3">
      <c r="B500" s="26" t="s">
        <v>170</v>
      </c>
      <c r="E500" s="21"/>
      <c r="G500" s="21"/>
    </row>
    <row r="501" spans="2:8" ht="15.75" thickBot="1" x14ac:dyDescent="0.3">
      <c r="B501" s="315" t="s">
        <v>50</v>
      </c>
      <c r="C501" s="28"/>
      <c r="D501" s="28" t="s">
        <v>1</v>
      </c>
      <c r="E501" s="29" t="s">
        <v>164</v>
      </c>
      <c r="F501" s="28" t="s">
        <v>165</v>
      </c>
      <c r="G501" s="30" t="s">
        <v>43</v>
      </c>
    </row>
    <row r="502" spans="2:8" x14ac:dyDescent="0.25">
      <c r="B502" s="69"/>
      <c r="C502" s="22"/>
      <c r="D502" s="55"/>
      <c r="E502" s="56"/>
      <c r="F502" s="55"/>
      <c r="G502" s="58"/>
    </row>
    <row r="503" spans="2:8" x14ac:dyDescent="0.25">
      <c r="B503" s="317"/>
      <c r="C503" s="62"/>
      <c r="D503" s="62"/>
      <c r="E503" s="63"/>
      <c r="F503" s="62"/>
      <c r="G503" s="64"/>
    </row>
    <row r="504" spans="2:8" x14ac:dyDescent="0.25">
      <c r="B504" s="317"/>
      <c r="C504" s="62"/>
      <c r="D504" s="62"/>
      <c r="E504" s="63"/>
      <c r="F504" s="62"/>
      <c r="G504" s="64"/>
    </row>
    <row r="505" spans="2:8" x14ac:dyDescent="0.25">
      <c r="B505" s="317"/>
      <c r="C505" s="62"/>
      <c r="D505" s="62"/>
      <c r="E505" s="63"/>
      <c r="F505" s="62"/>
      <c r="G505" s="64"/>
    </row>
    <row r="506" spans="2:8" ht="15.75" thickBot="1" x14ac:dyDescent="0.3">
      <c r="B506" s="318"/>
      <c r="C506" s="65"/>
      <c r="D506" s="66"/>
      <c r="E506" s="67"/>
      <c r="F506" s="65"/>
      <c r="G506" s="64"/>
    </row>
    <row r="507" spans="2:8" ht="15.75" thickBot="1" x14ac:dyDescent="0.3">
      <c r="B507" s="45"/>
      <c r="C507" s="45"/>
      <c r="D507" s="45"/>
      <c r="E507" s="46"/>
      <c r="F507" s="47" t="s">
        <v>167</v>
      </c>
      <c r="G507" s="30">
        <f>SUM(G502:G506)</f>
        <v>0</v>
      </c>
    </row>
    <row r="508" spans="2:8" x14ac:dyDescent="0.25">
      <c r="B508" s="45"/>
      <c r="C508" s="45"/>
      <c r="D508" s="45"/>
      <c r="E508" s="46"/>
      <c r="F508" s="45"/>
      <c r="G508" s="46"/>
    </row>
    <row r="509" spans="2:8" ht="15.75" thickBot="1" x14ac:dyDescent="0.3">
      <c r="B509" s="14" t="s">
        <v>171</v>
      </c>
      <c r="C509" s="49"/>
      <c r="D509" s="49"/>
      <c r="E509" s="68"/>
      <c r="F509" s="49"/>
      <c r="G509" s="68"/>
    </row>
    <row r="510" spans="2:8" ht="15.75" thickBot="1" x14ac:dyDescent="0.3">
      <c r="B510" s="51" t="s">
        <v>50</v>
      </c>
      <c r="C510" s="52" t="s">
        <v>172</v>
      </c>
      <c r="D510" s="52" t="s">
        <v>173</v>
      </c>
      <c r="E510" s="53" t="s">
        <v>174</v>
      </c>
      <c r="F510" s="52" t="s">
        <v>165</v>
      </c>
      <c r="G510" s="54" t="s">
        <v>43</v>
      </c>
    </row>
    <row r="511" spans="2:8" x14ac:dyDescent="0.25">
      <c r="B511" s="69" t="s">
        <v>533</v>
      </c>
      <c r="C511" s="70">
        <f>IFERROR(VLOOKUP(B511,'MANO DE OBRA'!$B$12:$F$211,5,FALSE)," ")</f>
        <v>116727</v>
      </c>
      <c r="D511" s="71">
        <v>1.75</v>
      </c>
      <c r="E511" s="56">
        <f>IFERROR(C511*D511," ")</f>
        <v>204272.25</v>
      </c>
      <c r="F511" s="57">
        <v>124.7300437666226</v>
      </c>
      <c r="G511" s="58">
        <f>+E511/F511</f>
        <v>1637.714890746015</v>
      </c>
      <c r="H511" s="20">
        <f>135*1.09</f>
        <v>147.15</v>
      </c>
    </row>
    <row r="512" spans="2:8" x14ac:dyDescent="0.25">
      <c r="B512" s="35" t="s">
        <v>534</v>
      </c>
      <c r="C512" s="72">
        <f>IFERROR(VLOOKUP(B512,'MANO DE OBRA'!$B$12:$F$211,5,FALSE)," ")</f>
        <v>87545</v>
      </c>
      <c r="D512" s="73">
        <v>1.75</v>
      </c>
      <c r="E512" s="37">
        <f>IFERROR(C512*D512," ")</f>
        <v>153203.75</v>
      </c>
      <c r="F512" s="38">
        <f>+F511</f>
        <v>124.7300437666226</v>
      </c>
      <c r="G512" s="59">
        <f>+E512/F512</f>
        <v>1228.2826604843772</v>
      </c>
    </row>
    <row r="513" spans="2:9" x14ac:dyDescent="0.25">
      <c r="B513" s="35"/>
      <c r="C513" s="72"/>
      <c r="D513" s="73"/>
      <c r="E513" s="37"/>
      <c r="F513" s="38"/>
      <c r="G513" s="34"/>
    </row>
    <row r="514" spans="2:9" x14ac:dyDescent="0.25">
      <c r="B514" s="35"/>
      <c r="C514" s="72"/>
      <c r="D514" s="36"/>
      <c r="E514" s="37"/>
      <c r="F514" s="36"/>
      <c r="G514" s="59"/>
    </row>
    <row r="515" spans="2:9" ht="15.75" thickBot="1" x14ac:dyDescent="0.3">
      <c r="B515" s="39"/>
      <c r="C515" s="74"/>
      <c r="D515" s="40"/>
      <c r="E515" s="42"/>
      <c r="F515" s="40"/>
      <c r="G515" s="44"/>
    </row>
    <row r="516" spans="2:9" ht="15.75" thickBot="1" x14ac:dyDescent="0.3">
      <c r="B516" s="45"/>
      <c r="C516" s="45"/>
      <c r="D516" s="45"/>
      <c r="E516" s="46"/>
      <c r="F516" s="47" t="s">
        <v>167</v>
      </c>
      <c r="G516" s="48">
        <f>SUM(G511:G515)</f>
        <v>2865.9975512303922</v>
      </c>
    </row>
    <row r="517" spans="2:9" ht="15.75" thickBot="1" x14ac:dyDescent="0.3">
      <c r="E517" s="21"/>
      <c r="G517" s="21"/>
    </row>
    <row r="518" spans="2:9" ht="15.75" thickBot="1" x14ac:dyDescent="0.3">
      <c r="E518" s="765" t="s">
        <v>177</v>
      </c>
      <c r="F518" s="766"/>
      <c r="G518" s="358">
        <f>ROUND(+G516+G498+G489+G507,2)</f>
        <v>21153</v>
      </c>
      <c r="H518">
        <v>21153</v>
      </c>
      <c r="I518" s="712">
        <f>+G518-H518</f>
        <v>0</v>
      </c>
    </row>
    <row r="520" spans="2:9" ht="18" x14ac:dyDescent="0.25">
      <c r="B520" s="677" t="s">
        <v>530</v>
      </c>
    </row>
    <row r="521" spans="2:9" ht="18" x14ac:dyDescent="0.25">
      <c r="B521" s="450" t="s">
        <v>531</v>
      </c>
    </row>
    <row r="522" spans="2:9" ht="18.75" thickBot="1" x14ac:dyDescent="0.3">
      <c r="B522" s="678" t="s">
        <v>532</v>
      </c>
      <c r="C522" s="314"/>
      <c r="D522" s="314"/>
      <c r="E522" s="314"/>
      <c r="F522" s="314"/>
      <c r="G522" s="314"/>
    </row>
    <row r="523" spans="2:9" x14ac:dyDescent="0.25">
      <c r="B523" s="767" t="s">
        <v>160</v>
      </c>
      <c r="C523" s="768"/>
      <c r="D523" s="768"/>
      <c r="E523" s="768"/>
      <c r="F523" s="768"/>
      <c r="G523" s="769"/>
    </row>
    <row r="524" spans="2:9" ht="48" customHeight="1" thickBot="1" x14ac:dyDescent="0.3">
      <c r="B524" s="770" t="str">
        <f>+PRESUPUESTO!B22</f>
        <v>SUMINISTRO E INSTALACION DE TUBERÍA MATERIAL PVC. GROSOR DE PARED SCH 40. MEDIDAS DE 1/2” PARA CONDUCCIÓN DE CABLEADO, INCLUYE ACCESORIOS (ADAPTADORES,UNIONES, CURVAS, GRAPAS). GARANTÍA: POR DEFECTO DE FÁBRICA 12 MESES</v>
      </c>
      <c r="C524" s="771"/>
      <c r="D524" s="771"/>
      <c r="E524" s="771"/>
      <c r="F524" s="771"/>
      <c r="G524" s="772"/>
      <c r="H524" s="20" t="s">
        <v>200</v>
      </c>
    </row>
    <row r="525" spans="2:9" ht="15.75" thickBot="1" x14ac:dyDescent="0.3">
      <c r="E525" s="23"/>
      <c r="G525" s="23"/>
    </row>
    <row r="526" spans="2:9" ht="15.75" thickBot="1" x14ac:dyDescent="0.3">
      <c r="B526" s="24" t="s">
        <v>161</v>
      </c>
      <c r="C526" s="25" t="str">
        <f>+PRESUPUESTO!A22</f>
        <v>1.12</v>
      </c>
      <c r="E526" s="21"/>
      <c r="G526" s="21"/>
    </row>
    <row r="527" spans="2:9" ht="15.75" thickBot="1" x14ac:dyDescent="0.3">
      <c r="B527" s="24" t="s">
        <v>162</v>
      </c>
      <c r="C527" s="25" t="str">
        <f>+PRESUPUESTO!C22</f>
        <v>ML</v>
      </c>
      <c r="E527" s="21"/>
      <c r="G527" s="21"/>
    </row>
    <row r="528" spans="2:9" x14ac:dyDescent="0.25">
      <c r="B528" s="26"/>
      <c r="E528" s="21"/>
      <c r="G528" s="21"/>
    </row>
    <row r="529" spans="2:10" ht="15.75" thickBot="1" x14ac:dyDescent="0.3">
      <c r="B529" s="26" t="s">
        <v>163</v>
      </c>
      <c r="E529" s="27"/>
      <c r="G529" s="27"/>
    </row>
    <row r="530" spans="2:10" ht="15.75" thickBot="1" x14ac:dyDescent="0.3">
      <c r="B530" s="315" t="s">
        <v>50</v>
      </c>
      <c r="C530" s="28"/>
      <c r="D530" s="28" t="s">
        <v>1</v>
      </c>
      <c r="E530" s="29" t="s">
        <v>164</v>
      </c>
      <c r="F530" s="28" t="s">
        <v>165</v>
      </c>
      <c r="G530" s="30" t="s">
        <v>43</v>
      </c>
    </row>
    <row r="531" spans="2:10" x14ac:dyDescent="0.25">
      <c r="B531" s="316"/>
      <c r="C531" s="31"/>
      <c r="D531" s="31"/>
      <c r="E531" s="32"/>
      <c r="F531" s="33"/>
      <c r="G531" s="34"/>
      <c r="H531" s="20">
        <f>1750*1.09</f>
        <v>1907.5000000000002</v>
      </c>
      <c r="I531" s="20">
        <v>30000</v>
      </c>
      <c r="J531" s="20">
        <f>+I531*1.09</f>
        <v>32700.000000000004</v>
      </c>
    </row>
    <row r="532" spans="2:10" x14ac:dyDescent="0.25">
      <c r="B532" s="35"/>
      <c r="C532" s="36"/>
      <c r="D532" s="31"/>
      <c r="E532" s="32"/>
      <c r="F532" s="33"/>
      <c r="G532" s="34"/>
      <c r="H532" s="20">
        <f>3300*1.09</f>
        <v>3597.0000000000005</v>
      </c>
    </row>
    <row r="533" spans="2:10" x14ac:dyDescent="0.25">
      <c r="B533" s="35"/>
      <c r="C533" s="36"/>
      <c r="D533" s="36"/>
      <c r="E533" s="37"/>
      <c r="F533" s="38"/>
      <c r="G533" s="34"/>
      <c r="H533" s="20">
        <f>+H532*60</f>
        <v>215820.00000000003</v>
      </c>
    </row>
    <row r="534" spans="2:10" x14ac:dyDescent="0.25">
      <c r="B534" s="35"/>
      <c r="C534" s="36"/>
      <c r="D534" s="36"/>
      <c r="E534" s="37"/>
      <c r="F534" s="38"/>
      <c r="G534" s="34"/>
    </row>
    <row r="535" spans="2:10" ht="15.75" thickBot="1" x14ac:dyDescent="0.3">
      <c r="B535" s="39" t="s">
        <v>166</v>
      </c>
      <c r="C535" s="40"/>
      <c r="D535" s="41" t="s">
        <v>19</v>
      </c>
      <c r="E535" s="42">
        <f>+G563</f>
        <v>262.99562526051039</v>
      </c>
      <c r="F535" s="43">
        <v>10</v>
      </c>
      <c r="G535" s="44">
        <f>IFERROR(ROUND(E535/F535,0)," ")</f>
        <v>26</v>
      </c>
    </row>
    <row r="536" spans="2:10" ht="15.75" thickBot="1" x14ac:dyDescent="0.3">
      <c r="B536" s="45"/>
      <c r="C536" s="45"/>
      <c r="D536" s="45"/>
      <c r="E536" s="46"/>
      <c r="F536" s="47" t="s">
        <v>167</v>
      </c>
      <c r="G536" s="48">
        <f>SUM(G531:G535)</f>
        <v>26</v>
      </c>
    </row>
    <row r="537" spans="2:10" x14ac:dyDescent="0.25">
      <c r="B537" s="45"/>
      <c r="C537" s="45"/>
      <c r="D537" s="45"/>
      <c r="E537" s="46"/>
      <c r="F537" s="45"/>
      <c r="G537" s="46"/>
    </row>
    <row r="538" spans="2:10" ht="15.75" thickBot="1" x14ac:dyDescent="0.3">
      <c r="B538" s="14" t="s">
        <v>168</v>
      </c>
      <c r="C538" s="49"/>
      <c r="D538" s="49"/>
      <c r="E538" s="50"/>
      <c r="F538" s="49"/>
      <c r="G538" s="50"/>
    </row>
    <row r="539" spans="2:10" ht="15.75" thickBot="1" x14ac:dyDescent="0.3">
      <c r="B539" s="51" t="s">
        <v>50</v>
      </c>
      <c r="C539" s="52"/>
      <c r="D539" s="52" t="s">
        <v>1</v>
      </c>
      <c r="E539" s="53" t="s">
        <v>169</v>
      </c>
      <c r="F539" s="52" t="s">
        <v>0</v>
      </c>
      <c r="G539" s="54" t="s">
        <v>43</v>
      </c>
    </row>
    <row r="540" spans="2:10" x14ac:dyDescent="0.25">
      <c r="B540" s="324" t="s">
        <v>545</v>
      </c>
      <c r="C540" s="338"/>
      <c r="D540" s="55" t="str">
        <f>IFERROR(VLOOKUP(B540,INSUMOS!$B$8:$D$453,2,FALSE)," ")</f>
        <v>UND</v>
      </c>
      <c r="E540" s="56">
        <f>IFERROR(VLOOKUP(B540,INSUMOS!$B$8:$D$453,3,FALSE)," ")</f>
        <v>8000</v>
      </c>
      <c r="F540" s="57">
        <v>0.15</v>
      </c>
      <c r="G540" s="58">
        <f>IFERROR(ROUND(E540*F540,0)," ")</f>
        <v>1200</v>
      </c>
      <c r="H540" s="20">
        <v>1200</v>
      </c>
      <c r="I540" s="20">
        <v>0.2</v>
      </c>
    </row>
    <row r="541" spans="2:10" x14ac:dyDescent="0.25">
      <c r="B541" s="335"/>
      <c r="C541" s="336"/>
      <c r="D541" s="36"/>
      <c r="E541" s="37"/>
      <c r="F541" s="38"/>
      <c r="G541" s="59"/>
      <c r="H541" s="20">
        <v>6000</v>
      </c>
      <c r="I541" s="20">
        <v>0.05</v>
      </c>
    </row>
    <row r="542" spans="2:10" x14ac:dyDescent="0.25">
      <c r="B542" s="335"/>
      <c r="C542" s="336"/>
      <c r="D542" s="36"/>
      <c r="E542" s="37"/>
      <c r="F542" s="38"/>
      <c r="G542" s="59"/>
      <c r="H542" s="20">
        <v>18000</v>
      </c>
      <c r="I542" s="20">
        <v>0.01</v>
      </c>
    </row>
    <row r="543" spans="2:10" x14ac:dyDescent="0.25">
      <c r="B543" s="335"/>
      <c r="C543" s="336"/>
      <c r="D543" s="36"/>
      <c r="E543" s="37"/>
      <c r="F543" s="38"/>
      <c r="G543" s="59"/>
      <c r="H543" s="20">
        <v>8000</v>
      </c>
      <c r="I543" s="20">
        <v>0.02</v>
      </c>
    </row>
    <row r="544" spans="2:10" ht="15.75" thickBot="1" x14ac:dyDescent="0.3">
      <c r="B544" s="39"/>
      <c r="C544" s="40"/>
      <c r="D544" s="40"/>
      <c r="E544" s="42"/>
      <c r="F544" s="40"/>
      <c r="G544" s="44"/>
    </row>
    <row r="545" spans="2:8" ht="15.75" thickBot="1" x14ac:dyDescent="0.3">
      <c r="B545" s="45"/>
      <c r="C545" s="45"/>
      <c r="D545" s="45"/>
      <c r="E545" s="46"/>
      <c r="F545" s="47" t="s">
        <v>167</v>
      </c>
      <c r="G545" s="48">
        <f>SUM(G540:G544)</f>
        <v>1200</v>
      </c>
    </row>
    <row r="546" spans="2:8" x14ac:dyDescent="0.25">
      <c r="B546" s="45"/>
      <c r="C546" s="45"/>
      <c r="D546" s="45"/>
      <c r="E546" s="46"/>
      <c r="F546" s="45"/>
      <c r="G546" s="46"/>
    </row>
    <row r="547" spans="2:8" ht="15.75" thickBot="1" x14ac:dyDescent="0.3">
      <c r="B547" s="26" t="s">
        <v>170</v>
      </c>
      <c r="E547" s="21"/>
      <c r="G547" s="21"/>
    </row>
    <row r="548" spans="2:8" ht="15.75" thickBot="1" x14ac:dyDescent="0.3">
      <c r="B548" s="315" t="s">
        <v>50</v>
      </c>
      <c r="C548" s="28"/>
      <c r="D548" s="28" t="s">
        <v>1</v>
      </c>
      <c r="E548" s="29" t="s">
        <v>164</v>
      </c>
      <c r="F548" s="28" t="s">
        <v>165</v>
      </c>
      <c r="G548" s="30" t="s">
        <v>43</v>
      </c>
    </row>
    <row r="549" spans="2:8" x14ac:dyDescent="0.25">
      <c r="B549" s="69"/>
      <c r="C549" s="22"/>
      <c r="D549" s="55"/>
      <c r="E549" s="56"/>
      <c r="F549" s="55"/>
      <c r="G549" s="58"/>
    </row>
    <row r="550" spans="2:8" x14ac:dyDescent="0.25">
      <c r="B550" s="317"/>
      <c r="C550" s="62"/>
      <c r="D550" s="62"/>
      <c r="E550" s="63"/>
      <c r="F550" s="62"/>
      <c r="G550" s="64"/>
    </row>
    <row r="551" spans="2:8" x14ac:dyDescent="0.25">
      <c r="B551" s="317"/>
      <c r="C551" s="62"/>
      <c r="D551" s="62"/>
      <c r="E551" s="63"/>
      <c r="F551" s="62"/>
      <c r="G551" s="64"/>
    </row>
    <row r="552" spans="2:8" x14ac:dyDescent="0.25">
      <c r="B552" s="317"/>
      <c r="C552" s="62"/>
      <c r="D552" s="62"/>
      <c r="E552" s="63"/>
      <c r="F552" s="62"/>
      <c r="G552" s="64"/>
    </row>
    <row r="553" spans="2:8" ht="15.75" thickBot="1" x14ac:dyDescent="0.3">
      <c r="B553" s="318"/>
      <c r="C553" s="65"/>
      <c r="D553" s="66"/>
      <c r="E553" s="67"/>
      <c r="F553" s="65"/>
      <c r="G553" s="64"/>
    </row>
    <row r="554" spans="2:8" ht="15.75" thickBot="1" x14ac:dyDescent="0.3">
      <c r="B554" s="45"/>
      <c r="C554" s="45"/>
      <c r="D554" s="45"/>
      <c r="E554" s="46"/>
      <c r="F554" s="47" t="s">
        <v>167</v>
      </c>
      <c r="G554" s="30">
        <f>SUM(G549:G553)</f>
        <v>0</v>
      </c>
    </row>
    <row r="555" spans="2:8" x14ac:dyDescent="0.25">
      <c r="B555" s="45"/>
      <c r="C555" s="45"/>
      <c r="D555" s="45"/>
      <c r="E555" s="46"/>
      <c r="F555" s="45"/>
      <c r="G555" s="46"/>
    </row>
    <row r="556" spans="2:8" ht="15.75" thickBot="1" x14ac:dyDescent="0.3">
      <c r="B556" s="14" t="s">
        <v>171</v>
      </c>
      <c r="C556" s="49"/>
      <c r="D556" s="49"/>
      <c r="E556" s="68"/>
      <c r="F556" s="49"/>
      <c r="G556" s="68"/>
    </row>
    <row r="557" spans="2:8" ht="15.75" thickBot="1" x14ac:dyDescent="0.3">
      <c r="B557" s="51" t="s">
        <v>50</v>
      </c>
      <c r="C557" s="52" t="s">
        <v>172</v>
      </c>
      <c r="D557" s="52" t="s">
        <v>173</v>
      </c>
      <c r="E557" s="53" t="s">
        <v>174</v>
      </c>
      <c r="F557" s="52" t="s">
        <v>165</v>
      </c>
      <c r="G557" s="54" t="s">
        <v>43</v>
      </c>
    </row>
    <row r="558" spans="2:8" x14ac:dyDescent="0.25">
      <c r="B558" s="69" t="s">
        <v>533</v>
      </c>
      <c r="C558" s="70">
        <f>IFERROR(VLOOKUP(B558,'MANO DE OBRA'!$B$12:$F$211,5,FALSE)," ")</f>
        <v>116727</v>
      </c>
      <c r="D558" s="71">
        <v>1.75</v>
      </c>
      <c r="E558" s="56">
        <f>IFERROR(C558*D558," ")</f>
        <v>204272.25</v>
      </c>
      <c r="F558" s="57">
        <v>1359.2469443014577</v>
      </c>
      <c r="G558" s="58">
        <f>+E558/F558</f>
        <v>150.28339835994947</v>
      </c>
      <c r="H558" s="20">
        <f>135*1.09</f>
        <v>147.15</v>
      </c>
    </row>
    <row r="559" spans="2:8" x14ac:dyDescent="0.25">
      <c r="B559" s="35" t="s">
        <v>534</v>
      </c>
      <c r="C559" s="72">
        <f>IFERROR(VLOOKUP(B559,'MANO DE OBRA'!$B$12:$F$211,5,FALSE)," ")</f>
        <v>87545</v>
      </c>
      <c r="D559" s="73">
        <v>1.75</v>
      </c>
      <c r="E559" s="37">
        <f>IFERROR(C559*D559," ")</f>
        <v>153203.75</v>
      </c>
      <c r="F559" s="38">
        <f>+F558</f>
        <v>1359.2469443014577</v>
      </c>
      <c r="G559" s="59">
        <f>+E559/F559</f>
        <v>112.71222690056092</v>
      </c>
    </row>
    <row r="560" spans="2:8" x14ac:dyDescent="0.25">
      <c r="B560" s="35"/>
      <c r="C560" s="72"/>
      <c r="D560" s="73"/>
      <c r="E560" s="37"/>
      <c r="F560" s="38"/>
      <c r="G560" s="34"/>
    </row>
    <row r="561" spans="2:9" x14ac:dyDescent="0.25">
      <c r="B561" s="35"/>
      <c r="C561" s="72"/>
      <c r="D561" s="36"/>
      <c r="E561" s="37"/>
      <c r="F561" s="36"/>
      <c r="G561" s="59"/>
    </row>
    <row r="562" spans="2:9" ht="15.75" thickBot="1" x14ac:dyDescent="0.3">
      <c r="B562" s="39"/>
      <c r="C562" s="74"/>
      <c r="D562" s="40"/>
      <c r="E562" s="42"/>
      <c r="F562" s="40"/>
      <c r="G562" s="44"/>
    </row>
    <row r="563" spans="2:9" ht="15.75" thickBot="1" x14ac:dyDescent="0.3">
      <c r="B563" s="45"/>
      <c r="C563" s="45"/>
      <c r="D563" s="45"/>
      <c r="E563" s="46"/>
      <c r="F563" s="47" t="s">
        <v>167</v>
      </c>
      <c r="G563" s="48">
        <f>SUM(G558:G562)</f>
        <v>262.99562526051039</v>
      </c>
    </row>
    <row r="564" spans="2:9" ht="15.75" thickBot="1" x14ac:dyDescent="0.3">
      <c r="E564" s="21"/>
      <c r="G564" s="21"/>
    </row>
    <row r="565" spans="2:9" ht="15.75" thickBot="1" x14ac:dyDescent="0.3">
      <c r="E565" s="765" t="s">
        <v>177</v>
      </c>
      <c r="F565" s="766"/>
      <c r="G565" s="358">
        <f>ROUND(+G563+G545+G536+G554,2)</f>
        <v>1489</v>
      </c>
      <c r="H565">
        <v>1489</v>
      </c>
      <c r="I565" s="712">
        <f>+G565-H565</f>
        <v>0</v>
      </c>
    </row>
    <row r="567" spans="2:9" ht="18" x14ac:dyDescent="0.25">
      <c r="B567" s="677" t="s">
        <v>530</v>
      </c>
    </row>
    <row r="568" spans="2:9" ht="18" x14ac:dyDescent="0.25">
      <c r="B568" s="450" t="s">
        <v>531</v>
      </c>
    </row>
    <row r="569" spans="2:9" ht="18.75" thickBot="1" x14ac:dyDescent="0.3">
      <c r="B569" s="678" t="s">
        <v>532</v>
      </c>
      <c r="C569" s="314"/>
      <c r="D569" s="314"/>
      <c r="E569" s="314"/>
      <c r="F569" s="314"/>
      <c r="G569" s="314"/>
    </row>
    <row r="570" spans="2:9" x14ac:dyDescent="0.25">
      <c r="B570" s="767" t="s">
        <v>160</v>
      </c>
      <c r="C570" s="768"/>
      <c r="D570" s="768"/>
      <c r="E570" s="768"/>
      <c r="F570" s="768"/>
      <c r="G570" s="769"/>
    </row>
    <row r="571" spans="2:9" ht="48" customHeight="1" thickBot="1" x14ac:dyDescent="0.3">
      <c r="B571" s="770" t="str">
        <f>+PRESUPUESTO!B23</f>
        <v>SUMINISTRO E INSTALACION DE TUBERÍA MATERIAL PVC. GROSOR DE PARED SCH 40. MEDIDAS DE 3/4” PARA CONDUCCIÓN DE CABLEADO, INCLUYE ACCESORIOS (ADAPTADORES,UNIONES, CURVAS, GRAPAS). GARANTÍA: POR DEFECTO DE FÁBRICA 12 MESES</v>
      </c>
      <c r="C571" s="771"/>
      <c r="D571" s="771"/>
      <c r="E571" s="771"/>
      <c r="F571" s="771"/>
      <c r="G571" s="772"/>
      <c r="H571" s="20" t="s">
        <v>200</v>
      </c>
    </row>
    <row r="572" spans="2:9" ht="15.75" thickBot="1" x14ac:dyDescent="0.3">
      <c r="E572" s="23"/>
      <c r="G572" s="23"/>
    </row>
    <row r="573" spans="2:9" ht="15.75" thickBot="1" x14ac:dyDescent="0.3">
      <c r="B573" s="24" t="s">
        <v>161</v>
      </c>
      <c r="C573" s="25" t="str">
        <f>+PRESUPUESTO!A23</f>
        <v>1.13</v>
      </c>
      <c r="E573" s="21"/>
      <c r="G573" s="21"/>
    </row>
    <row r="574" spans="2:9" ht="15.75" thickBot="1" x14ac:dyDescent="0.3">
      <c r="B574" s="24" t="s">
        <v>162</v>
      </c>
      <c r="C574" s="25" t="str">
        <f>+PRESUPUESTO!C23</f>
        <v>ML</v>
      </c>
      <c r="E574" s="21"/>
      <c r="G574" s="21"/>
    </row>
    <row r="575" spans="2:9" x14ac:dyDescent="0.25">
      <c r="B575" s="26"/>
      <c r="E575" s="21"/>
      <c r="G575" s="21"/>
    </row>
    <row r="576" spans="2:9" ht="15.75" thickBot="1" x14ac:dyDescent="0.3">
      <c r="B576" s="26" t="s">
        <v>163</v>
      </c>
      <c r="E576" s="27"/>
      <c r="G576" s="27"/>
    </row>
    <row r="577" spans="2:10" ht="15.75" thickBot="1" x14ac:dyDescent="0.3">
      <c r="B577" s="315" t="s">
        <v>50</v>
      </c>
      <c r="C577" s="28"/>
      <c r="D577" s="28" t="s">
        <v>1</v>
      </c>
      <c r="E577" s="29" t="s">
        <v>164</v>
      </c>
      <c r="F577" s="28" t="s">
        <v>165</v>
      </c>
      <c r="G577" s="30" t="s">
        <v>43</v>
      </c>
    </row>
    <row r="578" spans="2:10" x14ac:dyDescent="0.25">
      <c r="B578" s="316"/>
      <c r="C578" s="31"/>
      <c r="D578" s="31"/>
      <c r="E578" s="32"/>
      <c r="F578" s="33"/>
      <c r="G578" s="34"/>
      <c r="H578" s="20">
        <f>1750*1.09</f>
        <v>1907.5000000000002</v>
      </c>
      <c r="I578" s="20">
        <v>30000</v>
      </c>
      <c r="J578" s="20">
        <f>+I578*1.09</f>
        <v>32700.000000000004</v>
      </c>
    </row>
    <row r="579" spans="2:10" x14ac:dyDescent="0.25">
      <c r="B579" s="35"/>
      <c r="C579" s="36"/>
      <c r="D579" s="31"/>
      <c r="E579" s="32"/>
      <c r="F579" s="33"/>
      <c r="G579" s="34"/>
      <c r="H579" s="20">
        <f>3300*1.09</f>
        <v>3597.0000000000005</v>
      </c>
    </row>
    <row r="580" spans="2:10" x14ac:dyDescent="0.25">
      <c r="B580" s="35"/>
      <c r="C580" s="36"/>
      <c r="D580" s="36"/>
      <c r="E580" s="37"/>
      <c r="F580" s="38"/>
      <c r="G580" s="34"/>
      <c r="H580" s="20">
        <f>+H579*60</f>
        <v>215820.00000000003</v>
      </c>
    </row>
    <row r="581" spans="2:10" x14ac:dyDescent="0.25">
      <c r="B581" s="35"/>
      <c r="C581" s="36"/>
      <c r="D581" s="36"/>
      <c r="E581" s="37"/>
      <c r="F581" s="38"/>
      <c r="G581" s="34"/>
    </row>
    <row r="582" spans="2:10" ht="15.75" thickBot="1" x14ac:dyDescent="0.3">
      <c r="B582" s="39" t="s">
        <v>166</v>
      </c>
      <c r="C582" s="40"/>
      <c r="D582" s="41" t="s">
        <v>19</v>
      </c>
      <c r="E582" s="42">
        <f>+G610</f>
        <v>96.995206121906079</v>
      </c>
      <c r="F582" s="43">
        <v>10</v>
      </c>
      <c r="G582" s="44">
        <f>IFERROR(ROUND(E582/F582,0)," ")</f>
        <v>10</v>
      </c>
    </row>
    <row r="583" spans="2:10" ht="15.75" thickBot="1" x14ac:dyDescent="0.3">
      <c r="B583" s="45"/>
      <c r="C583" s="45"/>
      <c r="D583" s="45"/>
      <c r="E583" s="46"/>
      <c r="F583" s="47" t="s">
        <v>167</v>
      </c>
      <c r="G583" s="48">
        <f>SUM(G578:G582)</f>
        <v>10</v>
      </c>
    </row>
    <row r="584" spans="2:10" x14ac:dyDescent="0.25">
      <c r="B584" s="45"/>
      <c r="C584" s="45"/>
      <c r="D584" s="45"/>
      <c r="E584" s="46"/>
      <c r="F584" s="45"/>
      <c r="G584" s="46"/>
    </row>
    <row r="585" spans="2:10" ht="15.75" thickBot="1" x14ac:dyDescent="0.3">
      <c r="B585" s="14" t="s">
        <v>168</v>
      </c>
      <c r="C585" s="49"/>
      <c r="D585" s="49"/>
      <c r="E585" s="50"/>
      <c r="F585" s="49"/>
      <c r="G585" s="50"/>
    </row>
    <row r="586" spans="2:10" ht="15.75" thickBot="1" x14ac:dyDescent="0.3">
      <c r="B586" s="51" t="s">
        <v>50</v>
      </c>
      <c r="C586" s="52"/>
      <c r="D586" s="52" t="s">
        <v>1</v>
      </c>
      <c r="E586" s="53" t="s">
        <v>169</v>
      </c>
      <c r="F586" s="52" t="s">
        <v>0</v>
      </c>
      <c r="G586" s="54" t="s">
        <v>43</v>
      </c>
    </row>
    <row r="587" spans="2:10" x14ac:dyDescent="0.25">
      <c r="B587" s="324" t="s">
        <v>546</v>
      </c>
      <c r="C587" s="338"/>
      <c r="D587" s="55" t="str">
        <f>IFERROR(VLOOKUP(B587,INSUMOS!$B$8:$D$453,2,FALSE)," ")</f>
        <v>UND</v>
      </c>
      <c r="E587" s="56">
        <f>IFERROR(VLOOKUP(B587,INSUMOS!$B$8:$D$453,3,FALSE)," ")</f>
        <v>13000</v>
      </c>
      <c r="F587" s="57">
        <v>0.15</v>
      </c>
      <c r="G587" s="58">
        <f>IFERROR(ROUND(E587*F587,0)," ")</f>
        <v>1950</v>
      </c>
      <c r="H587" s="20">
        <v>1200</v>
      </c>
      <c r="I587" s="20">
        <v>0.2</v>
      </c>
    </row>
    <row r="588" spans="2:10" x14ac:dyDescent="0.25">
      <c r="B588" s="335"/>
      <c r="C588" s="336"/>
      <c r="D588" s="36"/>
      <c r="E588" s="37"/>
      <c r="F588" s="38"/>
      <c r="G588" s="59"/>
      <c r="H588" s="20">
        <v>6000</v>
      </c>
      <c r="I588" s="20">
        <v>0.05</v>
      </c>
    </row>
    <row r="589" spans="2:10" x14ac:dyDescent="0.25">
      <c r="B589" s="335"/>
      <c r="C589" s="336"/>
      <c r="D589" s="36"/>
      <c r="E589" s="37"/>
      <c r="F589" s="38"/>
      <c r="G589" s="59"/>
      <c r="H589" s="20">
        <v>18000</v>
      </c>
      <c r="I589" s="20">
        <v>0.01</v>
      </c>
    </row>
    <row r="590" spans="2:10" x14ac:dyDescent="0.25">
      <c r="B590" s="335"/>
      <c r="C590" s="336"/>
      <c r="D590" s="36"/>
      <c r="E590" s="37"/>
      <c r="F590" s="38"/>
      <c r="G590" s="59"/>
      <c r="H590" s="20">
        <v>8000</v>
      </c>
      <c r="I590" s="20">
        <v>0.02</v>
      </c>
    </row>
    <row r="591" spans="2:10" ht="15.75" thickBot="1" x14ac:dyDescent="0.3">
      <c r="B591" s="39"/>
      <c r="C591" s="40"/>
      <c r="D591" s="40"/>
      <c r="E591" s="42"/>
      <c r="F591" s="40"/>
      <c r="G591" s="44"/>
    </row>
    <row r="592" spans="2:10" ht="15.75" thickBot="1" x14ac:dyDescent="0.3">
      <c r="B592" s="45"/>
      <c r="C592" s="45"/>
      <c r="D592" s="45"/>
      <c r="E592" s="46"/>
      <c r="F592" s="47" t="s">
        <v>167</v>
      </c>
      <c r="G592" s="48">
        <f>SUM(G587:G591)</f>
        <v>1950</v>
      </c>
    </row>
    <row r="593" spans="2:8" x14ac:dyDescent="0.25">
      <c r="B593" s="45"/>
      <c r="C593" s="45"/>
      <c r="D593" s="45"/>
      <c r="E593" s="46"/>
      <c r="F593" s="45"/>
      <c r="G593" s="46"/>
    </row>
    <row r="594" spans="2:8" ht="15.75" thickBot="1" x14ac:dyDescent="0.3">
      <c r="B594" s="26" t="s">
        <v>170</v>
      </c>
      <c r="E594" s="21"/>
      <c r="G594" s="21"/>
    </row>
    <row r="595" spans="2:8" ht="15.75" thickBot="1" x14ac:dyDescent="0.3">
      <c r="B595" s="315" t="s">
        <v>50</v>
      </c>
      <c r="C595" s="28"/>
      <c r="D595" s="28" t="s">
        <v>1</v>
      </c>
      <c r="E595" s="29" t="s">
        <v>164</v>
      </c>
      <c r="F595" s="28" t="s">
        <v>165</v>
      </c>
      <c r="G595" s="30" t="s">
        <v>43</v>
      </c>
    </row>
    <row r="596" spans="2:8" x14ac:dyDescent="0.25">
      <c r="B596" s="69"/>
      <c r="C596" s="22"/>
      <c r="D596" s="55"/>
      <c r="E596" s="56"/>
      <c r="F596" s="55"/>
      <c r="G596" s="58"/>
    </row>
    <row r="597" spans="2:8" x14ac:dyDescent="0.25">
      <c r="B597" s="317"/>
      <c r="C597" s="62"/>
      <c r="D597" s="62"/>
      <c r="E597" s="63"/>
      <c r="F597" s="62"/>
      <c r="G597" s="64"/>
    </row>
    <row r="598" spans="2:8" x14ac:dyDescent="0.25">
      <c r="B598" s="317"/>
      <c r="C598" s="62"/>
      <c r="D598" s="62"/>
      <c r="E598" s="63"/>
      <c r="F598" s="62"/>
      <c r="G598" s="64"/>
    </row>
    <row r="599" spans="2:8" x14ac:dyDescent="0.25">
      <c r="B599" s="317"/>
      <c r="C599" s="62"/>
      <c r="D599" s="62"/>
      <c r="E599" s="63"/>
      <c r="F599" s="62"/>
      <c r="G599" s="64"/>
    </row>
    <row r="600" spans="2:8" ht="15.75" thickBot="1" x14ac:dyDescent="0.3">
      <c r="B600" s="318"/>
      <c r="C600" s="65"/>
      <c r="D600" s="66"/>
      <c r="E600" s="67"/>
      <c r="F600" s="65"/>
      <c r="G600" s="64"/>
    </row>
    <row r="601" spans="2:8" ht="15.75" thickBot="1" x14ac:dyDescent="0.3">
      <c r="B601" s="45"/>
      <c r="C601" s="45"/>
      <c r="D601" s="45"/>
      <c r="E601" s="46"/>
      <c r="F601" s="47" t="s">
        <v>167</v>
      </c>
      <c r="G601" s="30">
        <f>SUM(G596:G600)</f>
        <v>0</v>
      </c>
    </row>
    <row r="602" spans="2:8" x14ac:dyDescent="0.25">
      <c r="B602" s="45"/>
      <c r="C602" s="45"/>
      <c r="D602" s="45"/>
      <c r="E602" s="46"/>
      <c r="F602" s="45"/>
      <c r="G602" s="46"/>
    </row>
    <row r="603" spans="2:8" ht="15.75" thickBot="1" x14ac:dyDescent="0.3">
      <c r="B603" s="14" t="s">
        <v>171</v>
      </c>
      <c r="C603" s="49"/>
      <c r="D603" s="49"/>
      <c r="E603" s="68"/>
      <c r="F603" s="49"/>
      <c r="G603" s="68"/>
    </row>
    <row r="604" spans="2:8" ht="15.75" thickBot="1" x14ac:dyDescent="0.3">
      <c r="B604" s="51" t="s">
        <v>50</v>
      </c>
      <c r="C604" s="52" t="s">
        <v>172</v>
      </c>
      <c r="D604" s="52" t="s">
        <v>173</v>
      </c>
      <c r="E604" s="53" t="s">
        <v>174</v>
      </c>
      <c r="F604" s="52" t="s">
        <v>165</v>
      </c>
      <c r="G604" s="54" t="s">
        <v>43</v>
      </c>
    </row>
    <row r="605" spans="2:8" x14ac:dyDescent="0.25">
      <c r="B605" s="69" t="s">
        <v>533</v>
      </c>
      <c r="C605" s="70">
        <f>IFERROR(VLOOKUP(B605,'MANO DE OBRA'!$B$12:$F$211,5,FALSE)," ")</f>
        <v>116727</v>
      </c>
      <c r="D605" s="71">
        <v>1.75</v>
      </c>
      <c r="E605" s="56">
        <f>IFERROR(C605*D605," ")</f>
        <v>204272.25</v>
      </c>
      <c r="F605" s="57">
        <v>3685.5017303712407</v>
      </c>
      <c r="G605" s="58">
        <f>+E605/F605</f>
        <v>55.425899903029936</v>
      </c>
      <c r="H605" s="20">
        <f>135*1.09</f>
        <v>147.15</v>
      </c>
    </row>
    <row r="606" spans="2:8" x14ac:dyDescent="0.25">
      <c r="B606" s="35" t="s">
        <v>534</v>
      </c>
      <c r="C606" s="72">
        <f>IFERROR(VLOOKUP(B606,'MANO DE OBRA'!$B$12:$F$211,5,FALSE)," ")</f>
        <v>87545</v>
      </c>
      <c r="D606" s="73">
        <v>1.75</v>
      </c>
      <c r="E606" s="37">
        <f>IFERROR(C606*D606," ")</f>
        <v>153203.75</v>
      </c>
      <c r="F606" s="38">
        <f>+F605</f>
        <v>3685.5017303712407</v>
      </c>
      <c r="G606" s="59">
        <f>+E606/F606</f>
        <v>41.569306218876143</v>
      </c>
    </row>
    <row r="607" spans="2:8" x14ac:dyDescent="0.25">
      <c r="B607" s="35"/>
      <c r="C607" s="72"/>
      <c r="D607" s="73"/>
      <c r="E607" s="37"/>
      <c r="F607" s="38"/>
      <c r="G607" s="34"/>
    </row>
    <row r="608" spans="2:8" x14ac:dyDescent="0.25">
      <c r="B608" s="35"/>
      <c r="C608" s="72"/>
      <c r="D608" s="36"/>
      <c r="E608" s="37"/>
      <c r="F608" s="36"/>
      <c r="G608" s="59"/>
    </row>
    <row r="609" spans="2:9" ht="15.75" thickBot="1" x14ac:dyDescent="0.3">
      <c r="B609" s="39"/>
      <c r="C609" s="74"/>
      <c r="D609" s="40"/>
      <c r="E609" s="42"/>
      <c r="F609" s="40"/>
      <c r="G609" s="44"/>
    </row>
    <row r="610" spans="2:9" ht="15.75" thickBot="1" x14ac:dyDescent="0.3">
      <c r="B610" s="45"/>
      <c r="C610" s="45"/>
      <c r="D610" s="45"/>
      <c r="E610" s="46"/>
      <c r="F610" s="47" t="s">
        <v>167</v>
      </c>
      <c r="G610" s="48">
        <f>SUM(G605:G609)</f>
        <v>96.995206121906079</v>
      </c>
    </row>
    <row r="611" spans="2:9" ht="15.75" thickBot="1" x14ac:dyDescent="0.3">
      <c r="E611" s="21"/>
      <c r="G611" s="21"/>
    </row>
    <row r="612" spans="2:9" ht="15.75" thickBot="1" x14ac:dyDescent="0.3">
      <c r="E612" s="765" t="s">
        <v>177</v>
      </c>
      <c r="F612" s="766"/>
      <c r="G612" s="358">
        <f>ROUND(+G610+G592+G583+G601,2)</f>
        <v>2057</v>
      </c>
      <c r="H612">
        <v>2057</v>
      </c>
      <c r="I612" s="712">
        <f>+G612-H612</f>
        <v>0</v>
      </c>
    </row>
    <row r="614" spans="2:9" ht="18" x14ac:dyDescent="0.25">
      <c r="B614" s="677" t="s">
        <v>530</v>
      </c>
    </row>
    <row r="615" spans="2:9" ht="18" x14ac:dyDescent="0.25">
      <c r="B615" s="450" t="s">
        <v>531</v>
      </c>
    </row>
    <row r="616" spans="2:9" ht="18.75" thickBot="1" x14ac:dyDescent="0.3">
      <c r="B616" s="678" t="s">
        <v>532</v>
      </c>
      <c r="C616" s="314"/>
      <c r="D616" s="314"/>
      <c r="E616" s="314"/>
      <c r="F616" s="314"/>
      <c r="G616" s="314"/>
    </row>
    <row r="617" spans="2:9" x14ac:dyDescent="0.25">
      <c r="B617" s="767" t="s">
        <v>160</v>
      </c>
      <c r="C617" s="768"/>
      <c r="D617" s="768"/>
      <c r="E617" s="768"/>
      <c r="F617" s="768"/>
      <c r="G617" s="769"/>
    </row>
    <row r="618" spans="2:9" ht="48" customHeight="1" thickBot="1" x14ac:dyDescent="0.3">
      <c r="B618" s="770" t="str">
        <f>+PRESUPUESTO!B24</f>
        <v>SUMINISTRO E INSTALACION DE CABLE ENCAUCHETADO POR ML. CABLE ELÉCTRICO FLEXIBLE DE 3 CONDUCTORES CALIBRE 12 CON RECUBRIMIENTO PROTECTOR. GARANTÍA: POR DEFECTO DE FÁBRICA 36 MESES</v>
      </c>
      <c r="C618" s="771"/>
      <c r="D618" s="771"/>
      <c r="E618" s="771"/>
      <c r="F618" s="771"/>
      <c r="G618" s="772"/>
      <c r="H618" s="20" t="s">
        <v>200</v>
      </c>
    </row>
    <row r="619" spans="2:9" ht="15.75" thickBot="1" x14ac:dyDescent="0.3">
      <c r="E619" s="23"/>
      <c r="G619" s="23"/>
    </row>
    <row r="620" spans="2:9" ht="15.75" thickBot="1" x14ac:dyDescent="0.3">
      <c r="B620" s="24" t="s">
        <v>161</v>
      </c>
      <c r="C620" s="25" t="str">
        <f>+PRESUPUESTO!A24</f>
        <v>1.14</v>
      </c>
      <c r="E620" s="21"/>
      <c r="G620" s="21"/>
    </row>
    <row r="621" spans="2:9" ht="15.75" thickBot="1" x14ac:dyDescent="0.3">
      <c r="B621" s="24" t="s">
        <v>162</v>
      </c>
      <c r="C621" s="25" t="str">
        <f>+PRESUPUESTO!C24</f>
        <v>ML</v>
      </c>
      <c r="E621" s="21"/>
      <c r="G621" s="21"/>
    </row>
    <row r="622" spans="2:9" x14ac:dyDescent="0.25">
      <c r="B622" s="26"/>
      <c r="E622" s="21"/>
      <c r="G622" s="21"/>
    </row>
    <row r="623" spans="2:9" ht="15.75" thickBot="1" x14ac:dyDescent="0.3">
      <c r="B623" s="26" t="s">
        <v>163</v>
      </c>
      <c r="E623" s="27"/>
      <c r="G623" s="27"/>
    </row>
    <row r="624" spans="2:9" ht="15.75" thickBot="1" x14ac:dyDescent="0.3">
      <c r="B624" s="315" t="s">
        <v>50</v>
      </c>
      <c r="C624" s="28"/>
      <c r="D624" s="28" t="s">
        <v>1</v>
      </c>
      <c r="E624" s="29" t="s">
        <v>164</v>
      </c>
      <c r="F624" s="28" t="s">
        <v>165</v>
      </c>
      <c r="G624" s="30" t="s">
        <v>43</v>
      </c>
    </row>
    <row r="625" spans="2:10" x14ac:dyDescent="0.25">
      <c r="B625" s="316"/>
      <c r="C625" s="31"/>
      <c r="D625" s="31"/>
      <c r="E625" s="32"/>
      <c r="F625" s="33"/>
      <c r="G625" s="34"/>
      <c r="H625" s="20">
        <f>1750*1.09</f>
        <v>1907.5000000000002</v>
      </c>
      <c r="I625" s="20">
        <v>30000</v>
      </c>
      <c r="J625" s="20">
        <f>+I625*1.09</f>
        <v>32700.000000000004</v>
      </c>
    </row>
    <row r="626" spans="2:10" x14ac:dyDescent="0.25">
      <c r="B626" s="35"/>
      <c r="C626" s="36"/>
      <c r="D626" s="31"/>
      <c r="E626" s="32"/>
      <c r="F626" s="33"/>
      <c r="G626" s="34"/>
      <c r="H626" s="20">
        <f>3300*1.09</f>
        <v>3597.0000000000005</v>
      </c>
    </row>
    <row r="627" spans="2:10" x14ac:dyDescent="0.25">
      <c r="B627" s="35"/>
      <c r="C627" s="36"/>
      <c r="D627" s="36"/>
      <c r="E627" s="37"/>
      <c r="F627" s="38"/>
      <c r="G627" s="34"/>
      <c r="H627" s="20">
        <f>+H626*60</f>
        <v>215820.00000000003</v>
      </c>
    </row>
    <row r="628" spans="2:10" x14ac:dyDescent="0.25">
      <c r="B628" s="35"/>
      <c r="C628" s="36"/>
      <c r="D628" s="36"/>
      <c r="E628" s="37"/>
      <c r="F628" s="38"/>
      <c r="G628" s="34"/>
    </row>
    <row r="629" spans="2:10" ht="15.75" thickBot="1" x14ac:dyDescent="0.3">
      <c r="B629" s="39" t="s">
        <v>166</v>
      </c>
      <c r="C629" s="40"/>
      <c r="D629" s="41" t="s">
        <v>19</v>
      </c>
      <c r="E629" s="42">
        <f>+G657</f>
        <v>7137.1488880139386</v>
      </c>
      <c r="F629" s="43">
        <v>10</v>
      </c>
      <c r="G629" s="44">
        <f>IFERROR(ROUND(E629/F629,0)," ")</f>
        <v>714</v>
      </c>
    </row>
    <row r="630" spans="2:10" ht="15.75" thickBot="1" x14ac:dyDescent="0.3">
      <c r="B630" s="45"/>
      <c r="C630" s="45"/>
      <c r="D630" s="45"/>
      <c r="E630" s="46"/>
      <c r="F630" s="47" t="s">
        <v>167</v>
      </c>
      <c r="G630" s="48">
        <f>SUM(G625:G629)</f>
        <v>714</v>
      </c>
    </row>
    <row r="631" spans="2:10" x14ac:dyDescent="0.25">
      <c r="B631" s="45"/>
      <c r="C631" s="45"/>
      <c r="D631" s="45"/>
      <c r="E631" s="46"/>
      <c r="F631" s="45"/>
      <c r="G631" s="46"/>
    </row>
    <row r="632" spans="2:10" ht="15.75" thickBot="1" x14ac:dyDescent="0.3">
      <c r="B632" s="14" t="s">
        <v>168</v>
      </c>
      <c r="C632" s="49"/>
      <c r="D632" s="49"/>
      <c r="E632" s="50"/>
      <c r="F632" s="49"/>
      <c r="G632" s="50"/>
    </row>
    <row r="633" spans="2:10" ht="15.75" thickBot="1" x14ac:dyDescent="0.3">
      <c r="B633" s="51" t="s">
        <v>50</v>
      </c>
      <c r="C633" s="52"/>
      <c r="D633" s="52" t="s">
        <v>1</v>
      </c>
      <c r="E633" s="53" t="s">
        <v>169</v>
      </c>
      <c r="F633" s="52" t="s">
        <v>0</v>
      </c>
      <c r="G633" s="54" t="s">
        <v>43</v>
      </c>
    </row>
    <row r="634" spans="2:10" ht="24" x14ac:dyDescent="0.25">
      <c r="B634" s="324" t="s">
        <v>547</v>
      </c>
      <c r="C634" s="338"/>
      <c r="D634" s="55" t="str">
        <f>IFERROR(VLOOKUP(B634,INSUMOS!$B$8:$D$453,2,FALSE)," ")</f>
        <v>ML</v>
      </c>
      <c r="E634" s="56">
        <f>IFERROR(VLOOKUP(B634,INSUMOS!$B$8:$D$453,3,FALSE)," ")</f>
        <v>14500</v>
      </c>
      <c r="F634" s="57">
        <v>1.05</v>
      </c>
      <c r="G634" s="58">
        <f>IFERROR(ROUND(E634*F634,0)," ")</f>
        <v>15225</v>
      </c>
      <c r="H634" s="20">
        <v>1200</v>
      </c>
      <c r="I634" s="20">
        <v>0.2</v>
      </c>
    </row>
    <row r="635" spans="2:10" x14ac:dyDescent="0.25">
      <c r="B635" s="335"/>
      <c r="C635" s="336"/>
      <c r="D635" s="36"/>
      <c r="E635" s="37"/>
      <c r="F635" s="38"/>
      <c r="G635" s="59"/>
      <c r="H635" s="20">
        <v>6000</v>
      </c>
      <c r="I635" s="20">
        <v>0.05</v>
      </c>
    </row>
    <row r="636" spans="2:10" x14ac:dyDescent="0.25">
      <c r="B636" s="335"/>
      <c r="C636" s="336"/>
      <c r="D636" s="36"/>
      <c r="E636" s="37"/>
      <c r="F636" s="38"/>
      <c r="G636" s="59"/>
      <c r="H636" s="20">
        <v>18000</v>
      </c>
      <c r="I636" s="20">
        <v>0.01</v>
      </c>
    </row>
    <row r="637" spans="2:10" x14ac:dyDescent="0.25">
      <c r="B637" s="335"/>
      <c r="C637" s="336"/>
      <c r="D637" s="36"/>
      <c r="E637" s="37"/>
      <c r="F637" s="38"/>
      <c r="G637" s="59"/>
      <c r="H637" s="20">
        <v>8000</v>
      </c>
      <c r="I637" s="20">
        <v>0.02</v>
      </c>
    </row>
    <row r="638" spans="2:10" ht="15.75" thickBot="1" x14ac:dyDescent="0.3">
      <c r="B638" s="39"/>
      <c r="C638" s="40"/>
      <c r="D638" s="40"/>
      <c r="E638" s="42"/>
      <c r="F638" s="40"/>
      <c r="G638" s="44"/>
    </row>
    <row r="639" spans="2:10" ht="15.75" thickBot="1" x14ac:dyDescent="0.3">
      <c r="B639" s="45"/>
      <c r="C639" s="45"/>
      <c r="D639" s="45"/>
      <c r="E639" s="46"/>
      <c r="F639" s="47" t="s">
        <v>167</v>
      </c>
      <c r="G639" s="48">
        <f>SUM(G634:G638)</f>
        <v>15225</v>
      </c>
    </row>
    <row r="640" spans="2:10" x14ac:dyDescent="0.25">
      <c r="B640" s="45"/>
      <c r="C640" s="45"/>
      <c r="D640" s="45"/>
      <c r="E640" s="46"/>
      <c r="F640" s="45"/>
      <c r="G640" s="46"/>
    </row>
    <row r="641" spans="2:8" ht="15.75" thickBot="1" x14ac:dyDescent="0.3">
      <c r="B641" s="26" t="s">
        <v>170</v>
      </c>
      <c r="E641" s="21"/>
      <c r="G641" s="21"/>
    </row>
    <row r="642" spans="2:8" ht="15.75" thickBot="1" x14ac:dyDescent="0.3">
      <c r="B642" s="315" t="s">
        <v>50</v>
      </c>
      <c r="C642" s="28"/>
      <c r="D642" s="28" t="s">
        <v>1</v>
      </c>
      <c r="E642" s="29" t="s">
        <v>164</v>
      </c>
      <c r="F642" s="28" t="s">
        <v>165</v>
      </c>
      <c r="G642" s="30" t="s">
        <v>43</v>
      </c>
    </row>
    <row r="643" spans="2:8" x14ac:dyDescent="0.25">
      <c r="B643" s="69"/>
      <c r="C643" s="22"/>
      <c r="D643" s="55"/>
      <c r="E643" s="56"/>
      <c r="F643" s="55"/>
      <c r="G643" s="58"/>
    </row>
    <row r="644" spans="2:8" x14ac:dyDescent="0.25">
      <c r="B644" s="317"/>
      <c r="C644" s="62"/>
      <c r="D644" s="62"/>
      <c r="E644" s="63"/>
      <c r="F644" s="62"/>
      <c r="G644" s="64"/>
    </row>
    <row r="645" spans="2:8" x14ac:dyDescent="0.25">
      <c r="B645" s="317"/>
      <c r="C645" s="62"/>
      <c r="D645" s="62"/>
      <c r="E645" s="63"/>
      <c r="F645" s="62"/>
      <c r="G645" s="64"/>
    </row>
    <row r="646" spans="2:8" x14ac:dyDescent="0.25">
      <c r="B646" s="317"/>
      <c r="C646" s="62"/>
      <c r="D646" s="62"/>
      <c r="E646" s="63"/>
      <c r="F646" s="62"/>
      <c r="G646" s="64"/>
    </row>
    <row r="647" spans="2:8" ht="15.75" thickBot="1" x14ac:dyDescent="0.3">
      <c r="B647" s="318"/>
      <c r="C647" s="65"/>
      <c r="D647" s="66"/>
      <c r="E647" s="67"/>
      <c r="F647" s="65"/>
      <c r="G647" s="64"/>
    </row>
    <row r="648" spans="2:8" ht="15.75" thickBot="1" x14ac:dyDescent="0.3">
      <c r="B648" s="45"/>
      <c r="C648" s="45"/>
      <c r="D648" s="45"/>
      <c r="E648" s="46"/>
      <c r="F648" s="47" t="s">
        <v>167</v>
      </c>
      <c r="G648" s="30">
        <f>SUM(G643:G647)</f>
        <v>0</v>
      </c>
    </row>
    <row r="649" spans="2:8" x14ac:dyDescent="0.25">
      <c r="B649" s="45"/>
      <c r="C649" s="45"/>
      <c r="D649" s="45"/>
      <c r="E649" s="46"/>
      <c r="F649" s="45"/>
      <c r="G649" s="46"/>
    </row>
    <row r="650" spans="2:8" ht="15.75" thickBot="1" x14ac:dyDescent="0.3">
      <c r="B650" s="14" t="s">
        <v>171</v>
      </c>
      <c r="C650" s="49"/>
      <c r="D650" s="49"/>
      <c r="E650" s="68"/>
      <c r="F650" s="49"/>
      <c r="G650" s="68"/>
    </row>
    <row r="651" spans="2:8" ht="15.75" thickBot="1" x14ac:dyDescent="0.3">
      <c r="B651" s="51" t="s">
        <v>50</v>
      </c>
      <c r="C651" s="52" t="s">
        <v>172</v>
      </c>
      <c r="D651" s="52" t="s">
        <v>173</v>
      </c>
      <c r="E651" s="53" t="s">
        <v>174</v>
      </c>
      <c r="F651" s="52" t="s">
        <v>165</v>
      </c>
      <c r="G651" s="54" t="s">
        <v>43</v>
      </c>
    </row>
    <row r="652" spans="2:8" x14ac:dyDescent="0.25">
      <c r="B652" s="69" t="s">
        <v>533</v>
      </c>
      <c r="C652" s="70">
        <f>IFERROR(VLOOKUP(B652,'MANO DE OBRA'!$B$12:$F$211,5,FALSE)," ")</f>
        <v>116727</v>
      </c>
      <c r="D652" s="71">
        <v>1.75</v>
      </c>
      <c r="E652" s="56">
        <f>IFERROR(C652*D652," ")</f>
        <v>204272.25</v>
      </c>
      <c r="F652" s="57">
        <v>50.086667044363033</v>
      </c>
      <c r="G652" s="58">
        <f>+E652/F652</f>
        <v>4078.3757844991142</v>
      </c>
      <c r="H652" s="20">
        <f>135*1.09</f>
        <v>147.15</v>
      </c>
    </row>
    <row r="653" spans="2:8" x14ac:dyDescent="0.25">
      <c r="B653" s="35" t="s">
        <v>534</v>
      </c>
      <c r="C653" s="72">
        <f>IFERROR(VLOOKUP(B653,'MANO DE OBRA'!$B$12:$F$211,5,FALSE)," ")</f>
        <v>87545</v>
      </c>
      <c r="D653" s="73">
        <v>1.75</v>
      </c>
      <c r="E653" s="37">
        <f>IFERROR(C653*D653," ")</f>
        <v>153203.75</v>
      </c>
      <c r="F653" s="38">
        <f>+F652</f>
        <v>50.086667044363033</v>
      </c>
      <c r="G653" s="59">
        <f>+E653/F653</f>
        <v>3058.7731035148245</v>
      </c>
    </row>
    <row r="654" spans="2:8" x14ac:dyDescent="0.25">
      <c r="B654" s="35"/>
      <c r="C654" s="72"/>
      <c r="D654" s="73"/>
      <c r="E654" s="37"/>
      <c r="F654" s="38"/>
      <c r="G654" s="34"/>
    </row>
    <row r="655" spans="2:8" x14ac:dyDescent="0.25">
      <c r="B655" s="35"/>
      <c r="C655" s="72"/>
      <c r="D655" s="36"/>
      <c r="E655" s="37"/>
      <c r="F655" s="36"/>
      <c r="G655" s="59"/>
    </row>
    <row r="656" spans="2:8" ht="15.75" thickBot="1" x14ac:dyDescent="0.3">
      <c r="B656" s="39"/>
      <c r="C656" s="74"/>
      <c r="D656" s="40"/>
      <c r="E656" s="42"/>
      <c r="F656" s="40"/>
      <c r="G656" s="44"/>
    </row>
    <row r="657" spans="2:10" ht="15.75" thickBot="1" x14ac:dyDescent="0.3">
      <c r="B657" s="45"/>
      <c r="C657" s="45"/>
      <c r="D657" s="45"/>
      <c r="E657" s="46"/>
      <c r="F657" s="47" t="s">
        <v>167</v>
      </c>
      <c r="G657" s="48">
        <f>SUM(G652:G656)</f>
        <v>7137.1488880139386</v>
      </c>
    </row>
    <row r="658" spans="2:10" ht="15.75" thickBot="1" x14ac:dyDescent="0.3">
      <c r="E658" s="21"/>
      <c r="G658" s="21"/>
    </row>
    <row r="659" spans="2:10" ht="15.75" thickBot="1" x14ac:dyDescent="0.3">
      <c r="E659" s="765" t="s">
        <v>177</v>
      </c>
      <c r="F659" s="766"/>
      <c r="G659" s="358">
        <f>ROUND(+G657+G639+G630+G648,2)</f>
        <v>23076.15</v>
      </c>
      <c r="H659">
        <v>23076.15</v>
      </c>
      <c r="I659" s="712">
        <f>+G659-H659</f>
        <v>0</v>
      </c>
    </row>
    <row r="661" spans="2:10" ht="18" x14ac:dyDescent="0.25">
      <c r="B661" s="677" t="s">
        <v>530</v>
      </c>
    </row>
    <row r="662" spans="2:10" ht="18" x14ac:dyDescent="0.25">
      <c r="B662" s="450" t="s">
        <v>531</v>
      </c>
    </row>
    <row r="663" spans="2:10" ht="18.75" thickBot="1" x14ac:dyDescent="0.3">
      <c r="B663" s="678" t="s">
        <v>532</v>
      </c>
      <c r="C663" s="314"/>
      <c r="D663" s="314"/>
      <c r="E663" s="314"/>
      <c r="F663" s="314"/>
      <c r="G663" s="314"/>
    </row>
    <row r="664" spans="2:10" x14ac:dyDescent="0.25">
      <c r="B664" s="767" t="s">
        <v>160</v>
      </c>
      <c r="C664" s="768"/>
      <c r="D664" s="768"/>
      <c r="E664" s="768"/>
      <c r="F664" s="768"/>
      <c r="G664" s="769"/>
    </row>
    <row r="665" spans="2:10" ht="48" customHeight="1" thickBot="1" x14ac:dyDescent="0.3">
      <c r="B665" s="770" t="str">
        <f>+PRESUPUESTO!B25</f>
        <v>SUMINISTRO E INSTALACION DE TOMA ELECTRICO 15 AMP: DISPOSITIVO DE CONEXIÓN ELÉCTRICA PARA SUMINISTRO DE ENERGÍA. TIPO: DOBLE. SOPORTE DE POTENCIA DE 1800W A 120V. GARANTÍA: POR DEFECTO DE FÁBRICA 12 MESES</v>
      </c>
      <c r="C665" s="771"/>
      <c r="D665" s="771"/>
      <c r="E665" s="771"/>
      <c r="F665" s="771"/>
      <c r="G665" s="772"/>
      <c r="H665" s="20" t="s">
        <v>200</v>
      </c>
    </row>
    <row r="666" spans="2:10" ht="15.75" thickBot="1" x14ac:dyDescent="0.3">
      <c r="E666" s="23"/>
      <c r="G666" s="23"/>
    </row>
    <row r="667" spans="2:10" ht="15.75" thickBot="1" x14ac:dyDescent="0.3">
      <c r="B667" s="24" t="s">
        <v>161</v>
      </c>
      <c r="C667" s="25" t="str">
        <f>+PRESUPUESTO!A25</f>
        <v>1.15</v>
      </c>
      <c r="E667" s="21"/>
      <c r="G667" s="21"/>
    </row>
    <row r="668" spans="2:10" ht="15.75" thickBot="1" x14ac:dyDescent="0.3">
      <c r="B668" s="24" t="s">
        <v>162</v>
      </c>
      <c r="C668" s="25" t="str">
        <f>+PRESUPUESTO!C25</f>
        <v>UND</v>
      </c>
      <c r="E668" s="21"/>
      <c r="G668" s="21"/>
    </row>
    <row r="669" spans="2:10" x14ac:dyDescent="0.25">
      <c r="B669" s="26"/>
      <c r="E669" s="21"/>
      <c r="G669" s="21"/>
    </row>
    <row r="670" spans="2:10" ht="15.75" thickBot="1" x14ac:dyDescent="0.3">
      <c r="B670" s="26" t="s">
        <v>163</v>
      </c>
      <c r="E670" s="27"/>
      <c r="G670" s="27"/>
    </row>
    <row r="671" spans="2:10" ht="15.75" thickBot="1" x14ac:dyDescent="0.3">
      <c r="B671" s="315" t="s">
        <v>50</v>
      </c>
      <c r="C671" s="28"/>
      <c r="D671" s="28" t="s">
        <v>1</v>
      </c>
      <c r="E671" s="29" t="s">
        <v>164</v>
      </c>
      <c r="F671" s="28" t="s">
        <v>165</v>
      </c>
      <c r="G671" s="30" t="s">
        <v>43</v>
      </c>
    </row>
    <row r="672" spans="2:10" x14ac:dyDescent="0.25">
      <c r="B672" s="316"/>
      <c r="C672" s="31"/>
      <c r="D672" s="31"/>
      <c r="E672" s="32"/>
      <c r="F672" s="33"/>
      <c r="G672" s="34"/>
      <c r="H672" s="20">
        <f>1750*1.09</f>
        <v>1907.5000000000002</v>
      </c>
      <c r="I672" s="20">
        <v>30000</v>
      </c>
      <c r="J672" s="20">
        <f>+I672*1.09</f>
        <v>32700.000000000004</v>
      </c>
    </row>
    <row r="673" spans="2:9" x14ac:dyDescent="0.25">
      <c r="B673" s="35"/>
      <c r="C673" s="36"/>
      <c r="D673" s="31"/>
      <c r="E673" s="32"/>
      <c r="F673" s="33"/>
      <c r="G673" s="34"/>
      <c r="H673" s="20">
        <f>3300*1.09</f>
        <v>3597.0000000000005</v>
      </c>
    </row>
    <row r="674" spans="2:9" x14ac:dyDescent="0.25">
      <c r="B674" s="35"/>
      <c r="C674" s="36"/>
      <c r="D674" s="36"/>
      <c r="E674" s="37"/>
      <c r="F674" s="38"/>
      <c r="G674" s="34"/>
      <c r="H674" s="20">
        <f>+H673*60</f>
        <v>215820.00000000003</v>
      </c>
    </row>
    <row r="675" spans="2:9" x14ac:dyDescent="0.25">
      <c r="B675" s="35"/>
      <c r="C675" s="36"/>
      <c r="D675" s="36"/>
      <c r="E675" s="37"/>
      <c r="F675" s="38"/>
      <c r="G675" s="34"/>
    </row>
    <row r="676" spans="2:9" ht="15.75" thickBot="1" x14ac:dyDescent="0.3">
      <c r="B676" s="39" t="s">
        <v>166</v>
      </c>
      <c r="C676" s="40"/>
      <c r="D676" s="41" t="s">
        <v>19</v>
      </c>
      <c r="E676" s="42">
        <f>+G704</f>
        <v>1642.1516143816061</v>
      </c>
      <c r="F676" s="43">
        <v>10</v>
      </c>
      <c r="G676" s="44">
        <f>IFERROR(ROUND(E676/F676,0)," ")</f>
        <v>164</v>
      </c>
    </row>
    <row r="677" spans="2:9" ht="15.75" thickBot="1" x14ac:dyDescent="0.3">
      <c r="B677" s="45"/>
      <c r="C677" s="45"/>
      <c r="D677" s="45"/>
      <c r="E677" s="46"/>
      <c r="F677" s="47" t="s">
        <v>167</v>
      </c>
      <c r="G677" s="48">
        <f>SUM(G672:G676)</f>
        <v>164</v>
      </c>
    </row>
    <row r="678" spans="2:9" x14ac:dyDescent="0.25">
      <c r="B678" s="45"/>
      <c r="C678" s="45"/>
      <c r="D678" s="45"/>
      <c r="E678" s="46"/>
      <c r="F678" s="45"/>
      <c r="G678" s="46"/>
    </row>
    <row r="679" spans="2:9" ht="15.75" thickBot="1" x14ac:dyDescent="0.3">
      <c r="B679" s="14" t="s">
        <v>168</v>
      </c>
      <c r="C679" s="49"/>
      <c r="D679" s="49"/>
      <c r="E679" s="50"/>
      <c r="F679" s="49"/>
      <c r="G679" s="50"/>
    </row>
    <row r="680" spans="2:9" ht="15.75" thickBot="1" x14ac:dyDescent="0.3">
      <c r="B680" s="51" t="s">
        <v>50</v>
      </c>
      <c r="C680" s="52"/>
      <c r="D680" s="52" t="s">
        <v>1</v>
      </c>
      <c r="E680" s="53" t="s">
        <v>169</v>
      </c>
      <c r="F680" s="52" t="s">
        <v>0</v>
      </c>
      <c r="G680" s="54" t="s">
        <v>43</v>
      </c>
    </row>
    <row r="681" spans="2:9" x14ac:dyDescent="0.25">
      <c r="B681" s="324" t="s">
        <v>548</v>
      </c>
      <c r="C681" s="338"/>
      <c r="D681" s="55" t="str">
        <f>IFERROR(VLOOKUP(B681,INSUMOS!$B$8:$D$453,2,FALSE)," ")</f>
        <v>UND</v>
      </c>
      <c r="E681" s="56">
        <f>IFERROR(VLOOKUP(B681,INSUMOS!$B$8:$D$453,3,FALSE)," ")</f>
        <v>5500</v>
      </c>
      <c r="F681" s="57">
        <v>1</v>
      </c>
      <c r="G681" s="58">
        <f>IFERROR(ROUND(E681*F681,0)," ")</f>
        <v>5500</v>
      </c>
      <c r="H681" s="20">
        <v>1200</v>
      </c>
      <c r="I681" s="20">
        <v>0.2</v>
      </c>
    </row>
    <row r="682" spans="2:9" x14ac:dyDescent="0.25">
      <c r="B682" s="335"/>
      <c r="C682" s="336"/>
      <c r="D682" s="36"/>
      <c r="E682" s="37"/>
      <c r="F682" s="38"/>
      <c r="G682" s="59"/>
      <c r="H682" s="20">
        <v>6000</v>
      </c>
      <c r="I682" s="20">
        <v>0.05</v>
      </c>
    </row>
    <row r="683" spans="2:9" x14ac:dyDescent="0.25">
      <c r="B683" s="335"/>
      <c r="C683" s="336"/>
      <c r="D683" s="36"/>
      <c r="E683" s="37"/>
      <c r="F683" s="38"/>
      <c r="G683" s="59"/>
      <c r="H683" s="20">
        <v>18000</v>
      </c>
      <c r="I683" s="20">
        <v>0.01</v>
      </c>
    </row>
    <row r="684" spans="2:9" x14ac:dyDescent="0.25">
      <c r="B684" s="335"/>
      <c r="C684" s="336"/>
      <c r="D684" s="36"/>
      <c r="E684" s="37"/>
      <c r="F684" s="38"/>
      <c r="G684" s="59"/>
      <c r="H684" s="20">
        <v>8000</v>
      </c>
      <c r="I684" s="20">
        <v>0.02</v>
      </c>
    </row>
    <row r="685" spans="2:9" ht="15.75" thickBot="1" x14ac:dyDescent="0.3">
      <c r="B685" s="39"/>
      <c r="C685" s="40"/>
      <c r="D685" s="40"/>
      <c r="E685" s="42"/>
      <c r="F685" s="40"/>
      <c r="G685" s="44"/>
    </row>
    <row r="686" spans="2:9" ht="15.75" thickBot="1" x14ac:dyDescent="0.3">
      <c r="B686" s="45"/>
      <c r="C686" s="45"/>
      <c r="D686" s="45"/>
      <c r="E686" s="46"/>
      <c r="F686" s="47" t="s">
        <v>167</v>
      </c>
      <c r="G686" s="48">
        <f>SUM(G681:G685)</f>
        <v>5500</v>
      </c>
    </row>
    <row r="687" spans="2:9" x14ac:dyDescent="0.25">
      <c r="B687" s="45"/>
      <c r="C687" s="45"/>
      <c r="D687" s="45"/>
      <c r="E687" s="46"/>
      <c r="F687" s="45"/>
      <c r="G687" s="46"/>
    </row>
    <row r="688" spans="2:9" ht="15.75" thickBot="1" x14ac:dyDescent="0.3">
      <c r="B688" s="26" t="s">
        <v>170</v>
      </c>
      <c r="E688" s="21"/>
      <c r="G688" s="21"/>
    </row>
    <row r="689" spans="2:8" ht="15.75" thickBot="1" x14ac:dyDescent="0.3">
      <c r="B689" s="315" t="s">
        <v>50</v>
      </c>
      <c r="C689" s="28"/>
      <c r="D689" s="28" t="s">
        <v>1</v>
      </c>
      <c r="E689" s="29" t="s">
        <v>164</v>
      </c>
      <c r="F689" s="28" t="s">
        <v>165</v>
      </c>
      <c r="G689" s="30" t="s">
        <v>43</v>
      </c>
    </row>
    <row r="690" spans="2:8" x14ac:dyDescent="0.25">
      <c r="B690" s="69"/>
      <c r="C690" s="22"/>
      <c r="D690" s="55"/>
      <c r="E690" s="56"/>
      <c r="F690" s="55"/>
      <c r="G690" s="58"/>
    </row>
    <row r="691" spans="2:8" x14ac:dyDescent="0.25">
      <c r="B691" s="317"/>
      <c r="C691" s="62"/>
      <c r="D691" s="62"/>
      <c r="E691" s="63"/>
      <c r="F691" s="62"/>
      <c r="G691" s="64"/>
    </row>
    <row r="692" spans="2:8" x14ac:dyDescent="0.25">
      <c r="B692" s="317"/>
      <c r="C692" s="62"/>
      <c r="D692" s="62"/>
      <c r="E692" s="63"/>
      <c r="F692" s="62"/>
      <c r="G692" s="64"/>
    </row>
    <row r="693" spans="2:8" x14ac:dyDescent="0.25">
      <c r="B693" s="317"/>
      <c r="C693" s="62"/>
      <c r="D693" s="62"/>
      <c r="E693" s="63"/>
      <c r="F693" s="62"/>
      <c r="G693" s="64"/>
    </row>
    <row r="694" spans="2:8" ht="15.75" thickBot="1" x14ac:dyDescent="0.3">
      <c r="B694" s="318"/>
      <c r="C694" s="65"/>
      <c r="D694" s="66"/>
      <c r="E694" s="67"/>
      <c r="F694" s="65"/>
      <c r="G694" s="64"/>
    </row>
    <row r="695" spans="2:8" ht="15.75" thickBot="1" x14ac:dyDescent="0.3">
      <c r="B695" s="45"/>
      <c r="C695" s="45"/>
      <c r="D695" s="45"/>
      <c r="E695" s="46"/>
      <c r="F695" s="47" t="s">
        <v>167</v>
      </c>
      <c r="G695" s="30">
        <f>SUM(G690:G694)</f>
        <v>0</v>
      </c>
    </row>
    <row r="696" spans="2:8" x14ac:dyDescent="0.25">
      <c r="B696" s="45"/>
      <c r="C696" s="45"/>
      <c r="D696" s="45"/>
      <c r="E696" s="46"/>
      <c r="F696" s="45"/>
      <c r="G696" s="46"/>
    </row>
    <row r="697" spans="2:8" ht="15.75" thickBot="1" x14ac:dyDescent="0.3">
      <c r="B697" s="14" t="s">
        <v>171</v>
      </c>
      <c r="C697" s="49"/>
      <c r="D697" s="49"/>
      <c r="E697" s="68"/>
      <c r="F697" s="49"/>
      <c r="G697" s="68"/>
    </row>
    <row r="698" spans="2:8" ht="15.75" thickBot="1" x14ac:dyDescent="0.3">
      <c r="B698" s="51" t="s">
        <v>50</v>
      </c>
      <c r="C698" s="52" t="s">
        <v>172</v>
      </c>
      <c r="D698" s="52" t="s">
        <v>173</v>
      </c>
      <c r="E698" s="53" t="s">
        <v>174</v>
      </c>
      <c r="F698" s="52" t="s">
        <v>165</v>
      </c>
      <c r="G698" s="54" t="s">
        <v>43</v>
      </c>
    </row>
    <row r="699" spans="2:8" x14ac:dyDescent="0.25">
      <c r="B699" s="69" t="s">
        <v>533</v>
      </c>
      <c r="C699" s="70">
        <f>IFERROR(VLOOKUP(B699,'MANO DE OBRA'!$B$12:$F$211,5,FALSE)," ")</f>
        <v>116727</v>
      </c>
      <c r="D699" s="71">
        <v>1.75</v>
      </c>
      <c r="E699" s="56">
        <f>IFERROR(C699*D699," ")</f>
        <v>204272.25</v>
      </c>
      <c r="F699" s="57">
        <v>217.68757334542258</v>
      </c>
      <c r="G699" s="58">
        <f>+E699/F699</f>
        <v>938.37349951007354</v>
      </c>
      <c r="H699" s="20">
        <f>135*1.09</f>
        <v>147.15</v>
      </c>
    </row>
    <row r="700" spans="2:8" x14ac:dyDescent="0.25">
      <c r="B700" s="35" t="s">
        <v>534</v>
      </c>
      <c r="C700" s="72">
        <f>IFERROR(VLOOKUP(B700,'MANO DE OBRA'!$B$12:$F$211,5,FALSE)," ")</f>
        <v>87545</v>
      </c>
      <c r="D700" s="73">
        <v>1.75</v>
      </c>
      <c r="E700" s="37">
        <f>IFERROR(C700*D700," ")</f>
        <v>153203.75</v>
      </c>
      <c r="F700" s="38">
        <f>+F699</f>
        <v>217.68757334542258</v>
      </c>
      <c r="G700" s="59">
        <f>+E700/F700</f>
        <v>703.77811487153269</v>
      </c>
    </row>
    <row r="701" spans="2:8" x14ac:dyDescent="0.25">
      <c r="B701" s="35"/>
      <c r="C701" s="72"/>
      <c r="D701" s="73"/>
      <c r="E701" s="37"/>
      <c r="F701" s="38"/>
      <c r="G701" s="34"/>
    </row>
    <row r="702" spans="2:8" x14ac:dyDescent="0.25">
      <c r="B702" s="35"/>
      <c r="C702" s="72"/>
      <c r="D702" s="36"/>
      <c r="E702" s="37"/>
      <c r="F702" s="36"/>
      <c r="G702" s="59"/>
    </row>
    <row r="703" spans="2:8" ht="15.75" thickBot="1" x14ac:dyDescent="0.3">
      <c r="B703" s="39"/>
      <c r="C703" s="74"/>
      <c r="D703" s="40"/>
      <c r="E703" s="42"/>
      <c r="F703" s="40"/>
      <c r="G703" s="44"/>
    </row>
    <row r="704" spans="2:8" ht="15.75" thickBot="1" x14ac:dyDescent="0.3">
      <c r="B704" s="45"/>
      <c r="C704" s="45"/>
      <c r="D704" s="45"/>
      <c r="E704" s="46"/>
      <c r="F704" s="47" t="s">
        <v>167</v>
      </c>
      <c r="G704" s="48">
        <f>SUM(G699:G703)</f>
        <v>1642.1516143816061</v>
      </c>
    </row>
    <row r="705" spans="2:10" ht="15.75" thickBot="1" x14ac:dyDescent="0.3">
      <c r="E705" s="21"/>
      <c r="G705" s="21"/>
    </row>
    <row r="706" spans="2:10" ht="15.75" thickBot="1" x14ac:dyDescent="0.3">
      <c r="E706" s="765" t="s">
        <v>177</v>
      </c>
      <c r="F706" s="766"/>
      <c r="G706" s="358">
        <f>ROUND(+G704+G686+G677+G695,2)</f>
        <v>7306.15</v>
      </c>
      <c r="H706">
        <v>7306.15</v>
      </c>
      <c r="I706" s="712">
        <f>+G706-H706</f>
        <v>0</v>
      </c>
    </row>
    <row r="708" spans="2:10" ht="18" x14ac:dyDescent="0.25">
      <c r="B708" s="677" t="s">
        <v>530</v>
      </c>
    </row>
    <row r="709" spans="2:10" ht="18" x14ac:dyDescent="0.25">
      <c r="B709" s="450" t="s">
        <v>531</v>
      </c>
    </row>
    <row r="710" spans="2:10" ht="18.75" thickBot="1" x14ac:dyDescent="0.3">
      <c r="B710" s="678" t="s">
        <v>532</v>
      </c>
      <c r="C710" s="314"/>
      <c r="D710" s="314"/>
      <c r="E710" s="314"/>
      <c r="F710" s="314"/>
      <c r="G710" s="314"/>
    </row>
    <row r="711" spans="2:10" x14ac:dyDescent="0.25">
      <c r="B711" s="767" t="s">
        <v>160</v>
      </c>
      <c r="C711" s="768"/>
      <c r="D711" s="768"/>
      <c r="E711" s="768"/>
      <c r="F711" s="768"/>
      <c r="G711" s="769"/>
    </row>
    <row r="712" spans="2:10" ht="48" customHeight="1" thickBot="1" x14ac:dyDescent="0.3">
      <c r="B712" s="770" t="str">
        <f>+PRESUPUESTO!B26</f>
        <v>SUMINISTRO E INSTALACION DE CINTA BANDIT: ROLLO DE CINTA DE 2M MATERIAL: METÁLICA UTILIZADA PARA FIJACIÓN Y SUJECIÓN EN INSTALACIONES. RESISTENCIA: ALTA. GARANTÍA: POR DEFECTO DE FÁBRICA 60 MESES</v>
      </c>
      <c r="C712" s="771"/>
      <c r="D712" s="771"/>
      <c r="E712" s="771"/>
      <c r="F712" s="771"/>
      <c r="G712" s="772"/>
      <c r="H712" s="20" t="s">
        <v>200</v>
      </c>
    </row>
    <row r="713" spans="2:10" ht="15.75" thickBot="1" x14ac:dyDescent="0.3">
      <c r="E713" s="23"/>
      <c r="G713" s="23"/>
    </row>
    <row r="714" spans="2:10" ht="15.75" thickBot="1" x14ac:dyDescent="0.3">
      <c r="B714" s="24" t="s">
        <v>161</v>
      </c>
      <c r="C714" s="25" t="str">
        <f>+PRESUPUESTO!A26</f>
        <v>1.16</v>
      </c>
      <c r="E714" s="21"/>
      <c r="G714" s="21"/>
    </row>
    <row r="715" spans="2:10" ht="15.75" thickBot="1" x14ac:dyDescent="0.3">
      <c r="B715" s="24" t="s">
        <v>162</v>
      </c>
      <c r="C715" s="25" t="str">
        <f>+PRESUPUESTO!C26</f>
        <v>UND</v>
      </c>
      <c r="E715" s="21"/>
      <c r="G715" s="21"/>
    </row>
    <row r="716" spans="2:10" x14ac:dyDescent="0.25">
      <c r="B716" s="26"/>
      <c r="E716" s="21"/>
      <c r="G716" s="21"/>
    </row>
    <row r="717" spans="2:10" ht="15.75" thickBot="1" x14ac:dyDescent="0.3">
      <c r="B717" s="26" t="s">
        <v>163</v>
      </c>
      <c r="E717" s="27"/>
      <c r="G717" s="27"/>
    </row>
    <row r="718" spans="2:10" ht="15.75" thickBot="1" x14ac:dyDescent="0.3">
      <c r="B718" s="315" t="s">
        <v>50</v>
      </c>
      <c r="C718" s="28"/>
      <c r="D718" s="28" t="s">
        <v>1</v>
      </c>
      <c r="E718" s="29" t="s">
        <v>164</v>
      </c>
      <c r="F718" s="28" t="s">
        <v>165</v>
      </c>
      <c r="G718" s="30" t="s">
        <v>43</v>
      </c>
    </row>
    <row r="719" spans="2:10" x14ac:dyDescent="0.25">
      <c r="B719" s="316"/>
      <c r="C719" s="31"/>
      <c r="D719" s="31"/>
      <c r="E719" s="32"/>
      <c r="F719" s="33"/>
      <c r="G719" s="34"/>
      <c r="H719" s="20">
        <f>1750*1.09</f>
        <v>1907.5000000000002</v>
      </c>
      <c r="I719" s="20">
        <v>30000</v>
      </c>
      <c r="J719" s="20">
        <f>+I719*1.09</f>
        <v>32700.000000000004</v>
      </c>
    </row>
    <row r="720" spans="2:10" x14ac:dyDescent="0.25">
      <c r="B720" s="35"/>
      <c r="C720" s="36"/>
      <c r="D720" s="31"/>
      <c r="E720" s="32"/>
      <c r="F720" s="33"/>
      <c r="G720" s="34"/>
      <c r="H720" s="20">
        <f>3300*1.09</f>
        <v>3597.0000000000005</v>
      </c>
    </row>
    <row r="721" spans="2:9" x14ac:dyDescent="0.25">
      <c r="B721" s="35"/>
      <c r="C721" s="36"/>
      <c r="D721" s="36"/>
      <c r="E721" s="37"/>
      <c r="F721" s="38"/>
      <c r="G721" s="34"/>
      <c r="H721" s="20">
        <f>+H720*60</f>
        <v>215820.00000000003</v>
      </c>
    </row>
    <row r="722" spans="2:9" x14ac:dyDescent="0.25">
      <c r="B722" s="35"/>
      <c r="C722" s="36"/>
      <c r="D722" s="36"/>
      <c r="E722" s="37"/>
      <c r="F722" s="38"/>
      <c r="G722" s="34"/>
    </row>
    <row r="723" spans="2:9" ht="15.75" thickBot="1" x14ac:dyDescent="0.3">
      <c r="B723" s="39" t="s">
        <v>166</v>
      </c>
      <c r="C723" s="40"/>
      <c r="D723" s="41" t="s">
        <v>19</v>
      </c>
      <c r="E723" s="42">
        <f>+G751</f>
        <v>6754.9950895475667</v>
      </c>
      <c r="F723" s="43">
        <v>10</v>
      </c>
      <c r="G723" s="44">
        <f>IFERROR(ROUND(E723/F723,0)," ")</f>
        <v>675</v>
      </c>
    </row>
    <row r="724" spans="2:9" ht="15.75" thickBot="1" x14ac:dyDescent="0.3">
      <c r="B724" s="45"/>
      <c r="C724" s="45"/>
      <c r="D724" s="45"/>
      <c r="E724" s="46"/>
      <c r="F724" s="47" t="s">
        <v>167</v>
      </c>
      <c r="G724" s="48">
        <f>SUM(G719:G723)</f>
        <v>675</v>
      </c>
    </row>
    <row r="725" spans="2:9" x14ac:dyDescent="0.25">
      <c r="B725" s="45"/>
      <c r="C725" s="45"/>
      <c r="D725" s="45"/>
      <c r="E725" s="46"/>
      <c r="F725" s="45"/>
      <c r="G725" s="46"/>
    </row>
    <row r="726" spans="2:9" ht="15.75" thickBot="1" x14ac:dyDescent="0.3">
      <c r="B726" s="14" t="s">
        <v>168</v>
      </c>
      <c r="C726" s="49"/>
      <c r="D726" s="49"/>
      <c r="E726" s="50"/>
      <c r="F726" s="49"/>
      <c r="G726" s="50"/>
    </row>
    <row r="727" spans="2:9" ht="15.75" thickBot="1" x14ac:dyDescent="0.3">
      <c r="B727" s="51" t="s">
        <v>50</v>
      </c>
      <c r="C727" s="52"/>
      <c r="D727" s="52" t="s">
        <v>1</v>
      </c>
      <c r="E727" s="53" t="s">
        <v>169</v>
      </c>
      <c r="F727" s="52" t="s">
        <v>0</v>
      </c>
      <c r="G727" s="54" t="s">
        <v>43</v>
      </c>
    </row>
    <row r="728" spans="2:9" x14ac:dyDescent="0.25">
      <c r="B728" s="324" t="s">
        <v>549</v>
      </c>
      <c r="C728" s="338"/>
      <c r="D728" s="55" t="str">
        <f>IFERROR(VLOOKUP(B728,INSUMOS!$B$8:$D$453,2,FALSE)," ")</f>
        <v>UND</v>
      </c>
      <c r="E728" s="56">
        <f>IFERROR(VLOOKUP(B728,INSUMOS!$B$8:$D$453,3,FALSE)," ")</f>
        <v>114000</v>
      </c>
      <c r="F728" s="57">
        <v>0.1</v>
      </c>
      <c r="G728" s="58">
        <f>IFERROR(ROUND(E728*F728,0)," ")</f>
        <v>11400</v>
      </c>
      <c r="H728" s="20">
        <v>1200</v>
      </c>
      <c r="I728" s="20">
        <v>0.2</v>
      </c>
    </row>
    <row r="729" spans="2:9" x14ac:dyDescent="0.25">
      <c r="B729" s="335"/>
      <c r="C729" s="336"/>
      <c r="D729" s="36"/>
      <c r="E729" s="37"/>
      <c r="F729" s="38"/>
      <c r="G729" s="59"/>
      <c r="H729" s="20">
        <v>6000</v>
      </c>
      <c r="I729" s="20">
        <v>0.05</v>
      </c>
    </row>
    <row r="730" spans="2:9" x14ac:dyDescent="0.25">
      <c r="B730" s="335"/>
      <c r="C730" s="336"/>
      <c r="D730" s="36"/>
      <c r="E730" s="37"/>
      <c r="F730" s="38"/>
      <c r="G730" s="59"/>
      <c r="H730" s="20">
        <v>18000</v>
      </c>
      <c r="I730" s="20">
        <v>0.01</v>
      </c>
    </row>
    <row r="731" spans="2:9" x14ac:dyDescent="0.25">
      <c r="B731" s="335"/>
      <c r="C731" s="336"/>
      <c r="D731" s="36"/>
      <c r="E731" s="37"/>
      <c r="F731" s="38"/>
      <c r="G731" s="59"/>
      <c r="H731" s="20">
        <v>8000</v>
      </c>
      <c r="I731" s="20">
        <v>0.02</v>
      </c>
    </row>
    <row r="732" spans="2:9" ht="15.75" thickBot="1" x14ac:dyDescent="0.3">
      <c r="B732" s="39"/>
      <c r="C732" s="40"/>
      <c r="D732" s="40"/>
      <c r="E732" s="42"/>
      <c r="F732" s="40"/>
      <c r="G732" s="44"/>
    </row>
    <row r="733" spans="2:9" ht="15.75" thickBot="1" x14ac:dyDescent="0.3">
      <c r="B733" s="45"/>
      <c r="C733" s="45"/>
      <c r="D733" s="45"/>
      <c r="E733" s="46"/>
      <c r="F733" s="47" t="s">
        <v>167</v>
      </c>
      <c r="G733" s="48">
        <f>SUM(G728:G732)</f>
        <v>11400</v>
      </c>
    </row>
    <row r="734" spans="2:9" x14ac:dyDescent="0.25">
      <c r="B734" s="45"/>
      <c r="C734" s="45"/>
      <c r="D734" s="45"/>
      <c r="E734" s="46"/>
      <c r="F734" s="45"/>
      <c r="G734" s="46"/>
    </row>
    <row r="735" spans="2:9" ht="15.75" thickBot="1" x14ac:dyDescent="0.3">
      <c r="B735" s="26" t="s">
        <v>170</v>
      </c>
      <c r="E735" s="21"/>
      <c r="G735" s="21"/>
    </row>
    <row r="736" spans="2:9" ht="15.75" thickBot="1" x14ac:dyDescent="0.3">
      <c r="B736" s="315" t="s">
        <v>50</v>
      </c>
      <c r="C736" s="28"/>
      <c r="D736" s="28" t="s">
        <v>1</v>
      </c>
      <c r="E736" s="29" t="s">
        <v>164</v>
      </c>
      <c r="F736" s="28" t="s">
        <v>165</v>
      </c>
      <c r="G736" s="30" t="s">
        <v>43</v>
      </c>
    </row>
    <row r="737" spans="2:8" x14ac:dyDescent="0.25">
      <c r="B737" s="69"/>
      <c r="C737" s="22"/>
      <c r="D737" s="55"/>
      <c r="E737" s="56"/>
      <c r="F737" s="55"/>
      <c r="G737" s="58"/>
    </row>
    <row r="738" spans="2:8" x14ac:dyDescent="0.25">
      <c r="B738" s="317"/>
      <c r="C738" s="62"/>
      <c r="D738" s="62"/>
      <c r="E738" s="63"/>
      <c r="F738" s="62"/>
      <c r="G738" s="64"/>
    </row>
    <row r="739" spans="2:8" x14ac:dyDescent="0.25">
      <c r="B739" s="317"/>
      <c r="C739" s="62"/>
      <c r="D739" s="62"/>
      <c r="E739" s="63"/>
      <c r="F739" s="62"/>
      <c r="G739" s="64"/>
    </row>
    <row r="740" spans="2:8" x14ac:dyDescent="0.25">
      <c r="B740" s="317"/>
      <c r="C740" s="62"/>
      <c r="D740" s="62"/>
      <c r="E740" s="63"/>
      <c r="F740" s="62"/>
      <c r="G740" s="64"/>
    </row>
    <row r="741" spans="2:8" ht="15.75" thickBot="1" x14ac:dyDescent="0.3">
      <c r="B741" s="318"/>
      <c r="C741" s="65"/>
      <c r="D741" s="66"/>
      <c r="E741" s="67"/>
      <c r="F741" s="65"/>
      <c r="G741" s="64"/>
    </row>
    <row r="742" spans="2:8" ht="15.75" thickBot="1" x14ac:dyDescent="0.3">
      <c r="B742" s="45"/>
      <c r="C742" s="45"/>
      <c r="D742" s="45"/>
      <c r="E742" s="46"/>
      <c r="F742" s="47" t="s">
        <v>167</v>
      </c>
      <c r="G742" s="30">
        <f>SUM(G737:G741)</f>
        <v>0</v>
      </c>
    </row>
    <row r="743" spans="2:8" x14ac:dyDescent="0.25">
      <c r="B743" s="45"/>
      <c r="C743" s="45"/>
      <c r="D743" s="45"/>
      <c r="E743" s="46"/>
      <c r="F743" s="45"/>
      <c r="G743" s="46"/>
    </row>
    <row r="744" spans="2:8" ht="15.75" thickBot="1" x14ac:dyDescent="0.3">
      <c r="B744" s="14" t="s">
        <v>171</v>
      </c>
      <c r="C744" s="49"/>
      <c r="D744" s="49"/>
      <c r="E744" s="68"/>
      <c r="F744" s="49"/>
      <c r="G744" s="68"/>
    </row>
    <row r="745" spans="2:8" ht="15.75" thickBot="1" x14ac:dyDescent="0.3">
      <c r="B745" s="51" t="s">
        <v>50</v>
      </c>
      <c r="C745" s="52" t="s">
        <v>172</v>
      </c>
      <c r="D745" s="52" t="s">
        <v>173</v>
      </c>
      <c r="E745" s="53" t="s">
        <v>174</v>
      </c>
      <c r="F745" s="52" t="s">
        <v>165</v>
      </c>
      <c r="G745" s="54" t="s">
        <v>43</v>
      </c>
    </row>
    <row r="746" spans="2:8" x14ac:dyDescent="0.25">
      <c r="B746" s="69" t="s">
        <v>533</v>
      </c>
      <c r="C746" s="70">
        <f>IFERROR(VLOOKUP(B746,'MANO DE OBRA'!$B$12:$F$211,5,FALSE)," ")</f>
        <v>116727</v>
      </c>
      <c r="D746" s="71">
        <v>1.75</v>
      </c>
      <c r="E746" s="56">
        <f>IFERROR(C746*D746," ")</f>
        <v>204272.25</v>
      </c>
      <c r="F746" s="57">
        <v>52.920245723515826</v>
      </c>
      <c r="G746" s="58">
        <f>+E746/F746</f>
        <v>3860.0019181171124</v>
      </c>
      <c r="H746" s="20">
        <f>135*1.09</f>
        <v>147.15</v>
      </c>
    </row>
    <row r="747" spans="2:8" x14ac:dyDescent="0.25">
      <c r="B747" s="35" t="s">
        <v>534</v>
      </c>
      <c r="C747" s="72">
        <f>IFERROR(VLOOKUP(B747,'MANO DE OBRA'!$B$12:$F$211,5,FALSE)," ")</f>
        <v>87545</v>
      </c>
      <c r="D747" s="73">
        <v>1.75</v>
      </c>
      <c r="E747" s="37">
        <f>IFERROR(C747*D747," ")</f>
        <v>153203.75</v>
      </c>
      <c r="F747" s="38">
        <f>+F746</f>
        <v>52.920245723515826</v>
      </c>
      <c r="G747" s="59">
        <f>+E747/F747</f>
        <v>2894.9931714304539</v>
      </c>
    </row>
    <row r="748" spans="2:8" x14ac:dyDescent="0.25">
      <c r="B748" s="35"/>
      <c r="C748" s="72"/>
      <c r="D748" s="73"/>
      <c r="E748" s="37"/>
      <c r="F748" s="38"/>
      <c r="G748" s="34"/>
    </row>
    <row r="749" spans="2:8" x14ac:dyDescent="0.25">
      <c r="B749" s="35"/>
      <c r="C749" s="72"/>
      <c r="D749" s="36"/>
      <c r="E749" s="37"/>
      <c r="F749" s="36"/>
      <c r="G749" s="59"/>
    </row>
    <row r="750" spans="2:8" ht="15.75" thickBot="1" x14ac:dyDescent="0.3">
      <c r="B750" s="39"/>
      <c r="C750" s="74"/>
      <c r="D750" s="40"/>
      <c r="E750" s="42"/>
      <c r="F750" s="40"/>
      <c r="G750" s="44"/>
    </row>
    <row r="751" spans="2:8" ht="15.75" thickBot="1" x14ac:dyDescent="0.3">
      <c r="B751" s="45"/>
      <c r="C751" s="45"/>
      <c r="D751" s="45"/>
      <c r="E751" s="46"/>
      <c r="F751" s="47" t="s">
        <v>167</v>
      </c>
      <c r="G751" s="48">
        <f>SUM(G746:G750)</f>
        <v>6754.9950895475667</v>
      </c>
    </row>
    <row r="752" spans="2:8" ht="15.75" thickBot="1" x14ac:dyDescent="0.3">
      <c r="E752" s="21"/>
      <c r="G752" s="21"/>
    </row>
    <row r="753" spans="2:10" ht="15.75" thickBot="1" x14ac:dyDescent="0.3">
      <c r="E753" s="765" t="s">
        <v>177</v>
      </c>
      <c r="F753" s="766"/>
      <c r="G753" s="358">
        <f>ROUND(+G751+G733+G724+G742,2)</f>
        <v>18830</v>
      </c>
      <c r="H753">
        <v>18830</v>
      </c>
      <c r="I753" s="712">
        <f>+G753-H753</f>
        <v>0</v>
      </c>
    </row>
    <row r="755" spans="2:10" ht="18" x14ac:dyDescent="0.25">
      <c r="B755" s="677" t="s">
        <v>530</v>
      </c>
    </row>
    <row r="756" spans="2:10" ht="18" x14ac:dyDescent="0.25">
      <c r="B756" s="450" t="s">
        <v>531</v>
      </c>
    </row>
    <row r="757" spans="2:10" ht="18.75" thickBot="1" x14ac:dyDescent="0.3">
      <c r="B757" s="678" t="s">
        <v>532</v>
      </c>
      <c r="C757" s="314"/>
      <c r="D757" s="314"/>
      <c r="E757" s="314"/>
      <c r="F757" s="314"/>
      <c r="G757" s="314"/>
    </row>
    <row r="758" spans="2:10" x14ac:dyDescent="0.25">
      <c r="B758" s="767" t="s">
        <v>160</v>
      </c>
      <c r="C758" s="768"/>
      <c r="D758" s="768"/>
      <c r="E758" s="768"/>
      <c r="F758" s="768"/>
      <c r="G758" s="769"/>
    </row>
    <row r="759" spans="2:10" ht="48" customHeight="1" thickBot="1" x14ac:dyDescent="0.3">
      <c r="B759" s="770" t="str">
        <f>+PRESUPUESTO!B27</f>
        <v>SUMINISTRO E INSTALACION DE HEBILLA CINTA BANDIT: MATERIAL: ACERO INOXIDABLE DE ALTA RESISTENCIA COMPATIBLE CON CINTA BANDIT DE 2M. GARANTÍA: POR DEFECTO DE FÁBRICA 12 MESES</v>
      </c>
      <c r="C759" s="771"/>
      <c r="D759" s="771"/>
      <c r="E759" s="771"/>
      <c r="F759" s="771"/>
      <c r="G759" s="772"/>
      <c r="H759" s="20" t="s">
        <v>200</v>
      </c>
    </row>
    <row r="760" spans="2:10" ht="15.75" thickBot="1" x14ac:dyDescent="0.3">
      <c r="E760" s="23"/>
      <c r="G760" s="23"/>
    </row>
    <row r="761" spans="2:10" ht="15.75" thickBot="1" x14ac:dyDescent="0.3">
      <c r="B761" s="24" t="s">
        <v>161</v>
      </c>
      <c r="C761" s="25" t="str">
        <f>+PRESUPUESTO!A27</f>
        <v>1.17</v>
      </c>
      <c r="E761" s="21"/>
      <c r="G761" s="21"/>
    </row>
    <row r="762" spans="2:10" ht="15.75" thickBot="1" x14ac:dyDescent="0.3">
      <c r="B762" s="24" t="s">
        <v>162</v>
      </c>
      <c r="C762" s="25" t="str">
        <f>+PRESUPUESTO!C27</f>
        <v>UND</v>
      </c>
      <c r="E762" s="21"/>
      <c r="G762" s="21"/>
    </row>
    <row r="763" spans="2:10" x14ac:dyDescent="0.25">
      <c r="B763" s="26"/>
      <c r="E763" s="21"/>
      <c r="G763" s="21"/>
    </row>
    <row r="764" spans="2:10" ht="15.75" thickBot="1" x14ac:dyDescent="0.3">
      <c r="B764" s="26" t="s">
        <v>163</v>
      </c>
      <c r="E764" s="27"/>
      <c r="G764" s="27"/>
    </row>
    <row r="765" spans="2:10" ht="15.75" thickBot="1" x14ac:dyDescent="0.3">
      <c r="B765" s="315" t="s">
        <v>50</v>
      </c>
      <c r="C765" s="28"/>
      <c r="D765" s="28" t="s">
        <v>1</v>
      </c>
      <c r="E765" s="29" t="s">
        <v>164</v>
      </c>
      <c r="F765" s="28" t="s">
        <v>165</v>
      </c>
      <c r="G765" s="30" t="s">
        <v>43</v>
      </c>
    </row>
    <row r="766" spans="2:10" x14ac:dyDescent="0.25">
      <c r="B766" s="316"/>
      <c r="C766" s="31"/>
      <c r="D766" s="31"/>
      <c r="E766" s="32"/>
      <c r="F766" s="33"/>
      <c r="G766" s="34"/>
      <c r="H766" s="20">
        <f>1750*1.09</f>
        <v>1907.5000000000002</v>
      </c>
      <c r="I766" s="20">
        <v>30000</v>
      </c>
      <c r="J766" s="20">
        <f>+I766*1.09</f>
        <v>32700.000000000004</v>
      </c>
    </row>
    <row r="767" spans="2:10" x14ac:dyDescent="0.25">
      <c r="B767" s="35"/>
      <c r="C767" s="36"/>
      <c r="D767" s="31"/>
      <c r="E767" s="32"/>
      <c r="F767" s="33"/>
      <c r="G767" s="34"/>
      <c r="H767" s="20">
        <f>3300*1.09</f>
        <v>3597.0000000000005</v>
      </c>
    </row>
    <row r="768" spans="2:10" x14ac:dyDescent="0.25">
      <c r="B768" s="35"/>
      <c r="C768" s="36"/>
      <c r="D768" s="36"/>
      <c r="E768" s="37"/>
      <c r="F768" s="38"/>
      <c r="G768" s="34"/>
      <c r="H768" s="20">
        <f>+H767*60</f>
        <v>215820.00000000003</v>
      </c>
    </row>
    <row r="769" spans="2:9" x14ac:dyDescent="0.25">
      <c r="B769" s="35"/>
      <c r="C769" s="36"/>
      <c r="D769" s="36"/>
      <c r="E769" s="37"/>
      <c r="F769" s="38"/>
      <c r="G769" s="34"/>
    </row>
    <row r="770" spans="2:9" ht="15.75" thickBot="1" x14ac:dyDescent="0.3">
      <c r="B770" s="39" t="s">
        <v>166</v>
      </c>
      <c r="C770" s="40"/>
      <c r="D770" s="41" t="s">
        <v>19</v>
      </c>
      <c r="E770" s="42">
        <f>+G798</f>
        <v>1554.4879364772435</v>
      </c>
      <c r="F770" s="43">
        <v>10</v>
      </c>
      <c r="G770" s="44">
        <f>IFERROR(ROUND(E770/F770,0)," ")</f>
        <v>155</v>
      </c>
    </row>
    <row r="771" spans="2:9" ht="15.75" thickBot="1" x14ac:dyDescent="0.3">
      <c r="B771" s="45"/>
      <c r="C771" s="45"/>
      <c r="D771" s="45"/>
      <c r="E771" s="46"/>
      <c r="F771" s="47" t="s">
        <v>167</v>
      </c>
      <c r="G771" s="48">
        <f>SUM(G766:G770)</f>
        <v>155</v>
      </c>
    </row>
    <row r="772" spans="2:9" x14ac:dyDescent="0.25">
      <c r="B772" s="45"/>
      <c r="C772" s="45"/>
      <c r="D772" s="45"/>
      <c r="E772" s="46"/>
      <c r="F772" s="45"/>
      <c r="G772" s="46"/>
    </row>
    <row r="773" spans="2:9" ht="15.75" thickBot="1" x14ac:dyDescent="0.3">
      <c r="B773" s="14" t="s">
        <v>168</v>
      </c>
      <c r="C773" s="49"/>
      <c r="D773" s="49"/>
      <c r="E773" s="50"/>
      <c r="F773" s="49"/>
      <c r="G773" s="50"/>
    </row>
    <row r="774" spans="2:9" ht="15.75" thickBot="1" x14ac:dyDescent="0.3">
      <c r="B774" s="51" t="s">
        <v>50</v>
      </c>
      <c r="C774" s="52"/>
      <c r="D774" s="52" t="s">
        <v>1</v>
      </c>
      <c r="E774" s="53" t="s">
        <v>169</v>
      </c>
      <c r="F774" s="52" t="s">
        <v>0</v>
      </c>
      <c r="G774" s="54" t="s">
        <v>43</v>
      </c>
    </row>
    <row r="775" spans="2:9" x14ac:dyDescent="0.25">
      <c r="B775" s="324" t="s">
        <v>550</v>
      </c>
      <c r="C775" s="338"/>
      <c r="D775" s="55" t="str">
        <f>IFERROR(VLOOKUP(B775,INSUMOS!$B$8:$D$453,2,FALSE)," ")</f>
        <v>UND</v>
      </c>
      <c r="E775" s="56">
        <f>IFERROR(VLOOKUP(B775,INSUMOS!$B$8:$D$453,3,FALSE)," ")</f>
        <v>700</v>
      </c>
      <c r="F775" s="57">
        <v>1</v>
      </c>
      <c r="G775" s="58">
        <f>IFERROR(ROUND(E775*F775,0)," ")</f>
        <v>700</v>
      </c>
      <c r="H775" s="20">
        <v>1200</v>
      </c>
      <c r="I775" s="20">
        <v>0.2</v>
      </c>
    </row>
    <row r="776" spans="2:9" x14ac:dyDescent="0.25">
      <c r="B776" s="335"/>
      <c r="C776" s="336"/>
      <c r="D776" s="36"/>
      <c r="E776" s="37"/>
      <c r="F776" s="38"/>
      <c r="G776" s="59"/>
      <c r="H776" s="20">
        <v>6000</v>
      </c>
      <c r="I776" s="20">
        <v>0.05</v>
      </c>
    </row>
    <row r="777" spans="2:9" x14ac:dyDescent="0.25">
      <c r="B777" s="335"/>
      <c r="C777" s="336"/>
      <c r="D777" s="36"/>
      <c r="E777" s="37"/>
      <c r="F777" s="38"/>
      <c r="G777" s="59"/>
      <c r="H777" s="20">
        <v>18000</v>
      </c>
      <c r="I777" s="20">
        <v>0.01</v>
      </c>
    </row>
    <row r="778" spans="2:9" x14ac:dyDescent="0.25">
      <c r="B778" s="335"/>
      <c r="C778" s="336"/>
      <c r="D778" s="36"/>
      <c r="E778" s="37"/>
      <c r="F778" s="38"/>
      <c r="G778" s="59"/>
      <c r="H778" s="20">
        <v>8000</v>
      </c>
      <c r="I778" s="20">
        <v>0.02</v>
      </c>
    </row>
    <row r="779" spans="2:9" ht="15.75" thickBot="1" x14ac:dyDescent="0.3">
      <c r="B779" s="39"/>
      <c r="C779" s="40"/>
      <c r="D779" s="40"/>
      <c r="E779" s="42"/>
      <c r="F779" s="40"/>
      <c r="G779" s="44"/>
    </row>
    <row r="780" spans="2:9" ht="15.75" thickBot="1" x14ac:dyDescent="0.3">
      <c r="B780" s="45"/>
      <c r="C780" s="45"/>
      <c r="D780" s="45"/>
      <c r="E780" s="46"/>
      <c r="F780" s="47" t="s">
        <v>167</v>
      </c>
      <c r="G780" s="48">
        <f>SUM(G775:G779)</f>
        <v>700</v>
      </c>
    </row>
    <row r="781" spans="2:9" x14ac:dyDescent="0.25">
      <c r="B781" s="45"/>
      <c r="C781" s="45"/>
      <c r="D781" s="45"/>
      <c r="E781" s="46"/>
      <c r="F781" s="45"/>
      <c r="G781" s="46"/>
    </row>
    <row r="782" spans="2:9" ht="15.75" thickBot="1" x14ac:dyDescent="0.3">
      <c r="B782" s="26" t="s">
        <v>170</v>
      </c>
      <c r="E782" s="21"/>
      <c r="G782" s="21"/>
    </row>
    <row r="783" spans="2:9" ht="15.75" thickBot="1" x14ac:dyDescent="0.3">
      <c r="B783" s="315" t="s">
        <v>50</v>
      </c>
      <c r="C783" s="28"/>
      <c r="D783" s="28" t="s">
        <v>1</v>
      </c>
      <c r="E783" s="29" t="s">
        <v>164</v>
      </c>
      <c r="F783" s="28" t="s">
        <v>165</v>
      </c>
      <c r="G783" s="30" t="s">
        <v>43</v>
      </c>
    </row>
    <row r="784" spans="2:9" x14ac:dyDescent="0.25">
      <c r="B784" s="69"/>
      <c r="C784" s="22"/>
      <c r="D784" s="55"/>
      <c r="E784" s="56"/>
      <c r="F784" s="55"/>
      <c r="G784" s="58"/>
    </row>
    <row r="785" spans="2:9" x14ac:dyDescent="0.25">
      <c r="B785" s="317"/>
      <c r="C785" s="62"/>
      <c r="D785" s="62"/>
      <c r="E785" s="63"/>
      <c r="F785" s="62"/>
      <c r="G785" s="64"/>
    </row>
    <row r="786" spans="2:9" x14ac:dyDescent="0.25">
      <c r="B786" s="317"/>
      <c r="C786" s="62"/>
      <c r="D786" s="62"/>
      <c r="E786" s="63"/>
      <c r="F786" s="62"/>
      <c r="G786" s="64"/>
    </row>
    <row r="787" spans="2:9" x14ac:dyDescent="0.25">
      <c r="B787" s="317"/>
      <c r="C787" s="62"/>
      <c r="D787" s="62"/>
      <c r="E787" s="63"/>
      <c r="F787" s="62"/>
      <c r="G787" s="64"/>
    </row>
    <row r="788" spans="2:9" ht="15.75" thickBot="1" x14ac:dyDescent="0.3">
      <c r="B788" s="318"/>
      <c r="C788" s="65"/>
      <c r="D788" s="66"/>
      <c r="E788" s="67"/>
      <c r="F788" s="65"/>
      <c r="G788" s="64"/>
    </row>
    <row r="789" spans="2:9" ht="15.75" thickBot="1" x14ac:dyDescent="0.3">
      <c r="B789" s="45"/>
      <c r="C789" s="45"/>
      <c r="D789" s="45"/>
      <c r="E789" s="46"/>
      <c r="F789" s="47" t="s">
        <v>167</v>
      </c>
      <c r="G789" s="30">
        <f>SUM(G784:G788)</f>
        <v>0</v>
      </c>
    </row>
    <row r="790" spans="2:9" x14ac:dyDescent="0.25">
      <c r="B790" s="45"/>
      <c r="C790" s="45"/>
      <c r="D790" s="45"/>
      <c r="E790" s="46"/>
      <c r="F790" s="45"/>
      <c r="G790" s="46"/>
    </row>
    <row r="791" spans="2:9" ht="15.75" thickBot="1" x14ac:dyDescent="0.3">
      <c r="B791" s="14" t="s">
        <v>171</v>
      </c>
      <c r="C791" s="49"/>
      <c r="D791" s="49"/>
      <c r="E791" s="68"/>
      <c r="F791" s="49"/>
      <c r="G791" s="68"/>
    </row>
    <row r="792" spans="2:9" ht="15.75" thickBot="1" x14ac:dyDescent="0.3">
      <c r="B792" s="51" t="s">
        <v>50</v>
      </c>
      <c r="C792" s="52" t="s">
        <v>172</v>
      </c>
      <c r="D792" s="52" t="s">
        <v>173</v>
      </c>
      <c r="E792" s="53" t="s">
        <v>174</v>
      </c>
      <c r="F792" s="52" t="s">
        <v>165</v>
      </c>
      <c r="G792" s="54" t="s">
        <v>43</v>
      </c>
    </row>
    <row r="793" spans="2:9" x14ac:dyDescent="0.25">
      <c r="B793" s="69" t="s">
        <v>533</v>
      </c>
      <c r="C793" s="70">
        <f>IFERROR(VLOOKUP(B793,'MANO DE OBRA'!$B$12:$F$211,5,FALSE)," ")</f>
        <v>116727</v>
      </c>
      <c r="D793" s="71">
        <v>1.75</v>
      </c>
      <c r="E793" s="56">
        <f>IFERROR(C793*D793," ")</f>
        <v>204272.25</v>
      </c>
      <c r="F793" s="57">
        <v>229.96383028234146</v>
      </c>
      <c r="G793" s="58">
        <f>+E793/F793</f>
        <v>888.27990797162215</v>
      </c>
      <c r="H793" s="20">
        <f>135*1.09</f>
        <v>147.15</v>
      </c>
    </row>
    <row r="794" spans="2:9" x14ac:dyDescent="0.25">
      <c r="B794" s="35" t="s">
        <v>534</v>
      </c>
      <c r="C794" s="72">
        <f>IFERROR(VLOOKUP(B794,'MANO DE OBRA'!$B$12:$F$211,5,FALSE)," ")</f>
        <v>87545</v>
      </c>
      <c r="D794" s="73">
        <v>1.75</v>
      </c>
      <c r="E794" s="37">
        <f>IFERROR(C794*D794," ")</f>
        <v>153203.75</v>
      </c>
      <c r="F794" s="38">
        <f>+F793</f>
        <v>229.96383028234146</v>
      </c>
      <c r="G794" s="59">
        <f>+E794/F794</f>
        <v>666.20802850562131</v>
      </c>
    </row>
    <row r="795" spans="2:9" x14ac:dyDescent="0.25">
      <c r="B795" s="35"/>
      <c r="C795" s="72"/>
      <c r="D795" s="73"/>
      <c r="E795" s="37"/>
      <c r="F795" s="38"/>
      <c r="G795" s="34"/>
    </row>
    <row r="796" spans="2:9" x14ac:dyDescent="0.25">
      <c r="B796" s="35"/>
      <c r="C796" s="72"/>
      <c r="D796" s="36"/>
      <c r="E796" s="37"/>
      <c r="F796" s="36"/>
      <c r="G796" s="59"/>
    </row>
    <row r="797" spans="2:9" ht="15.75" thickBot="1" x14ac:dyDescent="0.3">
      <c r="B797" s="39"/>
      <c r="C797" s="74"/>
      <c r="D797" s="40"/>
      <c r="E797" s="42"/>
      <c r="F797" s="40"/>
      <c r="G797" s="44"/>
    </row>
    <row r="798" spans="2:9" ht="15.75" thickBot="1" x14ac:dyDescent="0.3">
      <c r="B798" s="45"/>
      <c r="C798" s="45"/>
      <c r="D798" s="45"/>
      <c r="E798" s="46"/>
      <c r="F798" s="47" t="s">
        <v>167</v>
      </c>
      <c r="G798" s="48">
        <f>SUM(G793:G797)</f>
        <v>1554.4879364772435</v>
      </c>
    </row>
    <row r="799" spans="2:9" ht="15.75" thickBot="1" x14ac:dyDescent="0.3">
      <c r="E799" s="21"/>
      <c r="G799" s="21"/>
    </row>
    <row r="800" spans="2:9" ht="15.75" thickBot="1" x14ac:dyDescent="0.3">
      <c r="E800" s="765" t="s">
        <v>177</v>
      </c>
      <c r="F800" s="766"/>
      <c r="G800" s="358">
        <f>ROUND(+G798+G780+G771+G789,2)</f>
        <v>2409.4899999999998</v>
      </c>
      <c r="H800">
        <v>2409.4899999999998</v>
      </c>
      <c r="I800" s="712">
        <f>+G800-H800</f>
        <v>0</v>
      </c>
    </row>
    <row r="802" spans="2:10" ht="18" x14ac:dyDescent="0.25">
      <c r="B802" s="677" t="s">
        <v>530</v>
      </c>
    </row>
    <row r="803" spans="2:10" ht="18" x14ac:dyDescent="0.25">
      <c r="B803" s="450" t="s">
        <v>531</v>
      </c>
    </row>
    <row r="804" spans="2:10" ht="18.75" thickBot="1" x14ac:dyDescent="0.3">
      <c r="B804" s="678" t="s">
        <v>532</v>
      </c>
      <c r="C804" s="314"/>
      <c r="D804" s="314"/>
      <c r="E804" s="314"/>
      <c r="F804" s="314"/>
      <c r="G804" s="314"/>
    </row>
    <row r="805" spans="2:10" x14ac:dyDescent="0.25">
      <c r="B805" s="767" t="s">
        <v>160</v>
      </c>
      <c r="C805" s="768"/>
      <c r="D805" s="768"/>
      <c r="E805" s="768"/>
      <c r="F805" s="768"/>
      <c r="G805" s="769"/>
    </row>
    <row r="806" spans="2:10" ht="57.75" customHeight="1" thickBot="1" x14ac:dyDescent="0.3">
      <c r="B806" s="770" t="str">
        <f>+PRESUPUESTO!B28</f>
        <v>SUMINISTRO E INSTALACION DE SWITCH POE O DISPOSITIVO DE RED PARA CONEXIÓN DE HASTA 8 EQUIPOS (CÁMARAS IP, TELÉFONOS, PUNTOS DE ACCESO, ETC) A UNA RED LOCAL Y SUMINISTRO DE ENERGÍA A TRAVÉS DE CABLE ETHERNET (DATOS Y POTENCIA COMBINADOS) CAPACIDAD DE ALIMENTACIÓN POE TOTAL MÍNIMA DE 110 W, CON SUMINISTRO DE HASTA 90 W EN EL PUERTO 1 Y HASTA 30 W POR CADA UNO DE LOS PUERTOS 2–8. GARANTÍA: POR DEFECTO DE FÁBRICA 12 MESES</v>
      </c>
      <c r="C806" s="771"/>
      <c r="D806" s="771"/>
      <c r="E806" s="771"/>
      <c r="F806" s="771"/>
      <c r="G806" s="772"/>
      <c r="H806" s="20" t="s">
        <v>200</v>
      </c>
    </row>
    <row r="807" spans="2:10" ht="15.75" thickBot="1" x14ac:dyDescent="0.3">
      <c r="E807" s="23"/>
      <c r="G807" s="23"/>
    </row>
    <row r="808" spans="2:10" ht="15.75" thickBot="1" x14ac:dyDescent="0.3">
      <c r="B808" s="24" t="s">
        <v>161</v>
      </c>
      <c r="C808" s="25" t="str">
        <f>+PRESUPUESTO!A28</f>
        <v>1.18</v>
      </c>
      <c r="E808" s="21"/>
      <c r="G808" s="21"/>
    </row>
    <row r="809" spans="2:10" ht="15.75" thickBot="1" x14ac:dyDescent="0.3">
      <c r="B809" s="24" t="s">
        <v>162</v>
      </c>
      <c r="C809" s="25" t="str">
        <f>+PRESUPUESTO!C28</f>
        <v>UND</v>
      </c>
      <c r="E809" s="21"/>
      <c r="G809" s="21"/>
    </row>
    <row r="810" spans="2:10" x14ac:dyDescent="0.25">
      <c r="B810" s="26"/>
      <c r="E810" s="21"/>
      <c r="G810" s="21"/>
    </row>
    <row r="811" spans="2:10" ht="15.75" thickBot="1" x14ac:dyDescent="0.3">
      <c r="B811" s="26" t="s">
        <v>163</v>
      </c>
      <c r="E811" s="27"/>
      <c r="G811" s="27"/>
    </row>
    <row r="812" spans="2:10" ht="15.75" thickBot="1" x14ac:dyDescent="0.3">
      <c r="B812" s="315" t="s">
        <v>50</v>
      </c>
      <c r="C812" s="28"/>
      <c r="D812" s="28" t="s">
        <v>1</v>
      </c>
      <c r="E812" s="29" t="s">
        <v>164</v>
      </c>
      <c r="F812" s="28" t="s">
        <v>165</v>
      </c>
      <c r="G812" s="30" t="s">
        <v>43</v>
      </c>
    </row>
    <row r="813" spans="2:10" x14ac:dyDescent="0.25">
      <c r="B813" s="316"/>
      <c r="C813" s="31"/>
      <c r="D813" s="31"/>
      <c r="E813" s="32"/>
      <c r="F813" s="33"/>
      <c r="G813" s="34"/>
      <c r="H813" s="20">
        <f>1750*1.09</f>
        <v>1907.5000000000002</v>
      </c>
      <c r="I813" s="20">
        <v>30000</v>
      </c>
      <c r="J813" s="20">
        <f>+I813*1.09</f>
        <v>32700.000000000004</v>
      </c>
    </row>
    <row r="814" spans="2:10" x14ac:dyDescent="0.25">
      <c r="B814" s="35"/>
      <c r="C814" s="36"/>
      <c r="D814" s="31"/>
      <c r="E814" s="32"/>
      <c r="F814" s="33"/>
      <c r="G814" s="34"/>
      <c r="H814" s="20">
        <f>3300*1.09</f>
        <v>3597.0000000000005</v>
      </c>
    </row>
    <row r="815" spans="2:10" x14ac:dyDescent="0.25">
      <c r="B815" s="35"/>
      <c r="C815" s="36"/>
      <c r="D815" s="36"/>
      <c r="E815" s="37"/>
      <c r="F815" s="38"/>
      <c r="G815" s="34"/>
      <c r="H815" s="20">
        <f>+H814*60</f>
        <v>215820.00000000003</v>
      </c>
    </row>
    <row r="816" spans="2:10" x14ac:dyDescent="0.25">
      <c r="B816" s="35"/>
      <c r="C816" s="36"/>
      <c r="D816" s="36"/>
      <c r="E816" s="37"/>
      <c r="F816" s="38"/>
      <c r="G816" s="34"/>
    </row>
    <row r="817" spans="2:9" ht="15.75" thickBot="1" x14ac:dyDescent="0.3">
      <c r="B817" s="39" t="s">
        <v>166</v>
      </c>
      <c r="C817" s="40"/>
      <c r="D817" s="41" t="s">
        <v>19</v>
      </c>
      <c r="E817" s="42">
        <f>+G845</f>
        <v>127971.46384016308</v>
      </c>
      <c r="F817" s="43">
        <v>10</v>
      </c>
      <c r="G817" s="44">
        <f>IFERROR(ROUND(E817/F817,0)," ")</f>
        <v>12797</v>
      </c>
    </row>
    <row r="818" spans="2:9" ht="15.75" thickBot="1" x14ac:dyDescent="0.3">
      <c r="B818" s="45"/>
      <c r="C818" s="45"/>
      <c r="D818" s="45"/>
      <c r="E818" s="46"/>
      <c r="F818" s="47" t="s">
        <v>167</v>
      </c>
      <c r="G818" s="48">
        <f>SUM(G813:G817)</f>
        <v>12797</v>
      </c>
    </row>
    <row r="819" spans="2:9" x14ac:dyDescent="0.25">
      <c r="B819" s="45"/>
      <c r="C819" s="45"/>
      <c r="D819" s="45"/>
      <c r="E819" s="46"/>
      <c r="F819" s="45"/>
      <c r="G819" s="46"/>
    </row>
    <row r="820" spans="2:9" ht="15.75" thickBot="1" x14ac:dyDescent="0.3">
      <c r="B820" s="14" t="s">
        <v>168</v>
      </c>
      <c r="C820" s="49"/>
      <c r="D820" s="49"/>
      <c r="E820" s="50"/>
      <c r="F820" s="49"/>
      <c r="G820" s="50"/>
    </row>
    <row r="821" spans="2:9" ht="15.75" thickBot="1" x14ac:dyDescent="0.3">
      <c r="B821" s="51" t="s">
        <v>50</v>
      </c>
      <c r="C821" s="52"/>
      <c r="D821" s="52" t="s">
        <v>1</v>
      </c>
      <c r="E821" s="53" t="s">
        <v>169</v>
      </c>
      <c r="F821" s="52" t="s">
        <v>0</v>
      </c>
      <c r="G821" s="54" t="s">
        <v>43</v>
      </c>
    </row>
    <row r="822" spans="2:9" x14ac:dyDescent="0.25">
      <c r="B822" s="324" t="s">
        <v>569</v>
      </c>
      <c r="C822" s="338"/>
      <c r="D822" s="55" t="str">
        <f>IFERROR(VLOOKUP(B822,INSUMOS!$B$8:$D$453,2,FALSE)," ")</f>
        <v>UND</v>
      </c>
      <c r="E822" s="56">
        <f>IFERROR(VLOOKUP(B822,INSUMOS!$B$8:$D$453,3,FALSE)," ")</f>
        <v>440000</v>
      </c>
      <c r="F822" s="57">
        <v>1</v>
      </c>
      <c r="G822" s="58">
        <f>IFERROR(ROUND(E822*F822,0)," ")</f>
        <v>440000</v>
      </c>
      <c r="H822" s="20">
        <v>1200</v>
      </c>
      <c r="I822" s="20">
        <v>0.2</v>
      </c>
    </row>
    <row r="823" spans="2:9" x14ac:dyDescent="0.25">
      <c r="B823" s="335"/>
      <c r="C823" s="336"/>
      <c r="D823" s="36"/>
      <c r="E823" s="37"/>
      <c r="F823" s="38"/>
      <c r="G823" s="59"/>
      <c r="H823" s="20">
        <v>6000</v>
      </c>
      <c r="I823" s="20">
        <v>0.05</v>
      </c>
    </row>
    <row r="824" spans="2:9" x14ac:dyDescent="0.25">
      <c r="B824" s="335"/>
      <c r="C824" s="336"/>
      <c r="D824" s="36"/>
      <c r="E824" s="37"/>
      <c r="F824" s="38"/>
      <c r="G824" s="59"/>
      <c r="H824" s="20">
        <v>18000</v>
      </c>
      <c r="I824" s="20">
        <v>0.01</v>
      </c>
    </row>
    <row r="825" spans="2:9" x14ac:dyDescent="0.25">
      <c r="B825" s="335"/>
      <c r="C825" s="336"/>
      <c r="D825" s="36"/>
      <c r="E825" s="37"/>
      <c r="F825" s="38"/>
      <c r="G825" s="59"/>
      <c r="H825" s="20">
        <v>8000</v>
      </c>
      <c r="I825" s="20">
        <v>0.02</v>
      </c>
    </row>
    <row r="826" spans="2:9" ht="15.75" thickBot="1" x14ac:dyDescent="0.3">
      <c r="B826" s="39"/>
      <c r="C826" s="40"/>
      <c r="D826" s="40"/>
      <c r="E826" s="42"/>
      <c r="F826" s="40"/>
      <c r="G826" s="44"/>
    </row>
    <row r="827" spans="2:9" ht="15.75" thickBot="1" x14ac:dyDescent="0.3">
      <c r="B827" s="45"/>
      <c r="C827" s="45"/>
      <c r="D827" s="45"/>
      <c r="E827" s="46"/>
      <c r="F827" s="47" t="s">
        <v>167</v>
      </c>
      <c r="G827" s="48">
        <f>SUM(G822:G826)</f>
        <v>440000</v>
      </c>
    </row>
    <row r="828" spans="2:9" x14ac:dyDescent="0.25">
      <c r="B828" s="45"/>
      <c r="C828" s="45"/>
      <c r="D828" s="45"/>
      <c r="E828" s="46"/>
      <c r="F828" s="45"/>
      <c r="G828" s="46"/>
    </row>
    <row r="829" spans="2:9" ht="15.75" thickBot="1" x14ac:dyDescent="0.3">
      <c r="B829" s="26" t="s">
        <v>170</v>
      </c>
      <c r="E829" s="21"/>
      <c r="G829" s="21"/>
    </row>
    <row r="830" spans="2:9" ht="15.75" thickBot="1" x14ac:dyDescent="0.3">
      <c r="B830" s="315" t="s">
        <v>50</v>
      </c>
      <c r="C830" s="28"/>
      <c r="D830" s="28" t="s">
        <v>1</v>
      </c>
      <c r="E830" s="29" t="s">
        <v>164</v>
      </c>
      <c r="F830" s="28" t="s">
        <v>165</v>
      </c>
      <c r="G830" s="30" t="s">
        <v>43</v>
      </c>
    </row>
    <row r="831" spans="2:9" x14ac:dyDescent="0.25">
      <c r="B831" s="69" t="s">
        <v>536</v>
      </c>
      <c r="C831" s="22"/>
      <c r="D831" s="55" t="s">
        <v>42</v>
      </c>
      <c r="E831" s="56">
        <v>50000</v>
      </c>
      <c r="F831" s="55">
        <v>1</v>
      </c>
      <c r="G831" s="58">
        <f>+E831*F831</f>
        <v>50000</v>
      </c>
    </row>
    <row r="832" spans="2:9" x14ac:dyDescent="0.25">
      <c r="B832" s="317"/>
      <c r="C832" s="62"/>
      <c r="D832" s="62"/>
      <c r="E832" s="63"/>
      <c r="F832" s="62"/>
      <c r="G832" s="64"/>
    </row>
    <row r="833" spans="2:9" x14ac:dyDescent="0.25">
      <c r="B833" s="317"/>
      <c r="C833" s="62"/>
      <c r="D833" s="62"/>
      <c r="E833" s="63"/>
      <c r="F833" s="62"/>
      <c r="G833" s="64"/>
    </row>
    <row r="834" spans="2:9" x14ac:dyDescent="0.25">
      <c r="B834" s="317"/>
      <c r="C834" s="62"/>
      <c r="D834" s="62"/>
      <c r="E834" s="63"/>
      <c r="F834" s="62"/>
      <c r="G834" s="64"/>
    </row>
    <row r="835" spans="2:9" ht="15.75" thickBot="1" x14ac:dyDescent="0.3">
      <c r="B835" s="318"/>
      <c r="C835" s="65"/>
      <c r="D835" s="66"/>
      <c r="E835" s="67"/>
      <c r="F835" s="65"/>
      <c r="G835" s="64"/>
    </row>
    <row r="836" spans="2:9" ht="15.75" thickBot="1" x14ac:dyDescent="0.3">
      <c r="B836" s="45"/>
      <c r="C836" s="45"/>
      <c r="D836" s="45"/>
      <c r="E836" s="46"/>
      <c r="F836" s="47" t="s">
        <v>167</v>
      </c>
      <c r="G836" s="30">
        <f>SUM(G831:G835)</f>
        <v>50000</v>
      </c>
    </row>
    <row r="837" spans="2:9" x14ac:dyDescent="0.25">
      <c r="B837" s="45"/>
      <c r="C837" s="45"/>
      <c r="D837" s="45"/>
      <c r="E837" s="46"/>
      <c r="F837" s="45"/>
      <c r="G837" s="46"/>
    </row>
    <row r="838" spans="2:9" ht="15.75" thickBot="1" x14ac:dyDescent="0.3">
      <c r="B838" s="14" t="s">
        <v>171</v>
      </c>
      <c r="C838" s="49"/>
      <c r="D838" s="49"/>
      <c r="E838" s="68"/>
      <c r="F838" s="49"/>
      <c r="G838" s="68"/>
    </row>
    <row r="839" spans="2:9" ht="15.75" thickBot="1" x14ac:dyDescent="0.3">
      <c r="B839" s="51" t="s">
        <v>50</v>
      </c>
      <c r="C839" s="52" t="s">
        <v>172</v>
      </c>
      <c r="D839" s="52" t="s">
        <v>173</v>
      </c>
      <c r="E839" s="53" t="s">
        <v>174</v>
      </c>
      <c r="F839" s="52" t="s">
        <v>165</v>
      </c>
      <c r="G839" s="54" t="s">
        <v>43</v>
      </c>
    </row>
    <row r="840" spans="2:9" x14ac:dyDescent="0.25">
      <c r="B840" s="69" t="s">
        <v>533</v>
      </c>
      <c r="C840" s="70">
        <f>IFERROR(VLOOKUP(B840,'MANO DE OBRA'!$B$12:$F$211,5,FALSE)," ")</f>
        <v>116727</v>
      </c>
      <c r="D840" s="71">
        <v>1.75</v>
      </c>
      <c r="E840" s="56">
        <f>IFERROR(C840*D840," ")</f>
        <v>204272.25</v>
      </c>
      <c r="F840" s="57">
        <v>2.7934040079942282</v>
      </c>
      <c r="G840" s="58">
        <f>+E840/F840</f>
        <v>73126.640262349785</v>
      </c>
      <c r="H840" s="20">
        <f>135*1.09</f>
        <v>147.15</v>
      </c>
    </row>
    <row r="841" spans="2:9" x14ac:dyDescent="0.25">
      <c r="B841" s="35" t="s">
        <v>534</v>
      </c>
      <c r="C841" s="72">
        <f>IFERROR(VLOOKUP(B841,'MANO DE OBRA'!$B$12:$F$211,5,FALSE)," ")</f>
        <v>87545</v>
      </c>
      <c r="D841" s="73">
        <v>1.75</v>
      </c>
      <c r="E841" s="37">
        <f>IFERROR(C841*D841," ")</f>
        <v>153203.75</v>
      </c>
      <c r="F841" s="38">
        <f>+F840</f>
        <v>2.7934040079942282</v>
      </c>
      <c r="G841" s="59">
        <f>+E841/F841</f>
        <v>54844.823577813295</v>
      </c>
    </row>
    <row r="842" spans="2:9" x14ac:dyDescent="0.25">
      <c r="B842" s="35"/>
      <c r="C842" s="72"/>
      <c r="D842" s="73"/>
      <c r="E842" s="37"/>
      <c r="F842" s="38"/>
      <c r="G842" s="34"/>
    </row>
    <row r="843" spans="2:9" x14ac:dyDescent="0.25">
      <c r="B843" s="35"/>
      <c r="C843" s="72"/>
      <c r="D843" s="36"/>
      <c r="E843" s="37"/>
      <c r="F843" s="36"/>
      <c r="G843" s="59"/>
    </row>
    <row r="844" spans="2:9" ht="15.75" thickBot="1" x14ac:dyDescent="0.3">
      <c r="B844" s="39"/>
      <c r="C844" s="74"/>
      <c r="D844" s="40"/>
      <c r="E844" s="42"/>
      <c r="F844" s="40"/>
      <c r="G844" s="44"/>
    </row>
    <row r="845" spans="2:9" ht="15.75" thickBot="1" x14ac:dyDescent="0.3">
      <c r="B845" s="45"/>
      <c r="C845" s="45"/>
      <c r="D845" s="45"/>
      <c r="E845" s="46"/>
      <c r="F845" s="47" t="s">
        <v>167</v>
      </c>
      <c r="G845" s="48">
        <f>SUM(G840:G844)</f>
        <v>127971.46384016308</v>
      </c>
    </row>
    <row r="846" spans="2:9" ht="15.75" thickBot="1" x14ac:dyDescent="0.3">
      <c r="E846" s="21"/>
      <c r="G846" s="21"/>
    </row>
    <row r="847" spans="2:9" ht="15.75" thickBot="1" x14ac:dyDescent="0.3">
      <c r="E847" s="765" t="s">
        <v>177</v>
      </c>
      <c r="F847" s="766"/>
      <c r="G847" s="358">
        <f>ROUND(+G845+G827+G818+G836,2)</f>
        <v>630768.46</v>
      </c>
      <c r="H847">
        <v>630768.46</v>
      </c>
      <c r="I847" s="712">
        <f>+G847-H847</f>
        <v>0</v>
      </c>
    </row>
    <row r="849" spans="2:10" ht="18" x14ac:dyDescent="0.25">
      <c r="B849" s="677" t="s">
        <v>530</v>
      </c>
    </row>
    <row r="850" spans="2:10" ht="18" x14ac:dyDescent="0.25">
      <c r="B850" s="450" t="s">
        <v>531</v>
      </c>
    </row>
    <row r="851" spans="2:10" ht="18.75" thickBot="1" x14ac:dyDescent="0.3">
      <c r="B851" s="678" t="s">
        <v>532</v>
      </c>
      <c r="C851" s="314"/>
      <c r="D851" s="314"/>
      <c r="E851" s="314"/>
      <c r="F851" s="314"/>
      <c r="G851" s="314"/>
    </row>
    <row r="852" spans="2:10" x14ac:dyDescent="0.25">
      <c r="B852" s="767" t="s">
        <v>160</v>
      </c>
      <c r="C852" s="768"/>
      <c r="D852" s="768"/>
      <c r="E852" s="768"/>
      <c r="F852" s="768"/>
      <c r="G852" s="769"/>
    </row>
    <row r="853" spans="2:10" ht="70.5" customHeight="1" thickBot="1" x14ac:dyDescent="0.3">
      <c r="B853" s="770" t="str">
        <f>+PRESUPUESTO!B29</f>
        <v>SUMINISTRO E INSTALACION DE TARJETA PRINCIPAL DE 8 ZONAS: PANEL DE CONTROL CAPACIDAD DE EXPANSIÓN: 8 ZONAS BASE EXPANDIBLES MEDIANTE MODULOS DE EXPANSIÓN, PERMITIENDO LA CONEXIÓN Y SUPERVISIÓN DE SENSORES DEL SISTEMA DE ALARMA. PARTICIONES: PERMITE DIVIDIR EL SISTEMA EN ÁREAS INDEPENDIENTES PARA OPERACIÓN Y MONITOREO SEPARADO. MEMORIA DE EVENTOS: ALMACENA EL HISTORIAL DE EVENTOS DEL SISTEMA, INCLUYENDO ALARMAS, FALLAS, ACTIVACIONES, DESACTIVACIONES Y REGISTROS DE USUARIO. COMUNICACIÓN INTEGRADA: SOPORTE PARA CONEXIÓN A SISTEMA DE ALARMA. GARANTÍA: POR DEFECTO DE FÁBRICA 12 MESES</v>
      </c>
      <c r="C853" s="771"/>
      <c r="D853" s="771"/>
      <c r="E853" s="771"/>
      <c r="F853" s="771"/>
      <c r="G853" s="772"/>
      <c r="H853" s="20" t="s">
        <v>200</v>
      </c>
    </row>
    <row r="854" spans="2:10" ht="15.75" thickBot="1" x14ac:dyDescent="0.3">
      <c r="E854" s="23"/>
      <c r="G854" s="23"/>
    </row>
    <row r="855" spans="2:10" ht="15.75" thickBot="1" x14ac:dyDescent="0.3">
      <c r="B855" s="24" t="s">
        <v>161</v>
      </c>
      <c r="C855" s="25" t="str">
        <f>+PRESUPUESTO!A29</f>
        <v>1.19</v>
      </c>
      <c r="E855" s="21"/>
      <c r="G855" s="21"/>
    </row>
    <row r="856" spans="2:10" ht="15.75" thickBot="1" x14ac:dyDescent="0.3">
      <c r="B856" s="24" t="s">
        <v>162</v>
      </c>
      <c r="C856" s="25" t="str">
        <f>+PRESUPUESTO!C29</f>
        <v>UND</v>
      </c>
      <c r="E856" s="21"/>
      <c r="G856" s="21"/>
    </row>
    <row r="857" spans="2:10" x14ac:dyDescent="0.25">
      <c r="B857" s="26"/>
      <c r="E857" s="21"/>
      <c r="G857" s="21"/>
    </row>
    <row r="858" spans="2:10" ht="15.75" thickBot="1" x14ac:dyDescent="0.3">
      <c r="B858" s="26" t="s">
        <v>163</v>
      </c>
      <c r="E858" s="27"/>
      <c r="G858" s="27"/>
    </row>
    <row r="859" spans="2:10" ht="15.75" thickBot="1" x14ac:dyDescent="0.3">
      <c r="B859" s="315" t="s">
        <v>50</v>
      </c>
      <c r="C859" s="28"/>
      <c r="D859" s="28" t="s">
        <v>1</v>
      </c>
      <c r="E859" s="29" t="s">
        <v>164</v>
      </c>
      <c r="F859" s="28" t="s">
        <v>165</v>
      </c>
      <c r="G859" s="30" t="s">
        <v>43</v>
      </c>
    </row>
    <row r="860" spans="2:10" x14ac:dyDescent="0.25">
      <c r="B860" s="316"/>
      <c r="C860" s="31"/>
      <c r="D860" s="31"/>
      <c r="E860" s="32"/>
      <c r="F860" s="33"/>
      <c r="G860" s="34"/>
      <c r="H860" s="20">
        <f>1750*1.09</f>
        <v>1907.5000000000002</v>
      </c>
      <c r="I860" s="20">
        <v>30000</v>
      </c>
      <c r="J860" s="20">
        <f>+I860*1.09</f>
        <v>32700.000000000004</v>
      </c>
    </row>
    <row r="861" spans="2:10" x14ac:dyDescent="0.25">
      <c r="B861" s="35"/>
      <c r="C861" s="36"/>
      <c r="D861" s="31"/>
      <c r="E861" s="32"/>
      <c r="F861" s="33"/>
      <c r="G861" s="34"/>
      <c r="H861" s="20">
        <f>3300*1.09</f>
        <v>3597.0000000000005</v>
      </c>
    </row>
    <row r="862" spans="2:10" x14ac:dyDescent="0.25">
      <c r="B862" s="35"/>
      <c r="C862" s="36"/>
      <c r="D862" s="36"/>
      <c r="E862" s="37"/>
      <c r="F862" s="38"/>
      <c r="G862" s="34"/>
      <c r="H862" s="20">
        <f>+H861*60</f>
        <v>215820.00000000003</v>
      </c>
    </row>
    <row r="863" spans="2:10" x14ac:dyDescent="0.25">
      <c r="B863" s="35"/>
      <c r="C863" s="36"/>
      <c r="D863" s="36"/>
      <c r="E863" s="37"/>
      <c r="F863" s="38"/>
      <c r="G863" s="34"/>
    </row>
    <row r="864" spans="2:10" ht="15.75" thickBot="1" x14ac:dyDescent="0.3">
      <c r="B864" s="39" t="s">
        <v>166</v>
      </c>
      <c r="C864" s="40"/>
      <c r="D864" s="41" t="s">
        <v>19</v>
      </c>
      <c r="E864" s="42">
        <f>+G892</f>
        <v>485628.78029383079</v>
      </c>
      <c r="F864" s="43">
        <v>10</v>
      </c>
      <c r="G864" s="44">
        <f>IFERROR(ROUND(E864/F864,0)," ")</f>
        <v>48563</v>
      </c>
    </row>
    <row r="865" spans="2:9" ht="15.75" thickBot="1" x14ac:dyDescent="0.3">
      <c r="B865" s="45"/>
      <c r="C865" s="45"/>
      <c r="D865" s="45"/>
      <c r="E865" s="46"/>
      <c r="F865" s="47" t="s">
        <v>167</v>
      </c>
      <c r="G865" s="48">
        <f>SUM(G860:G864)</f>
        <v>48563</v>
      </c>
    </row>
    <row r="866" spans="2:9" x14ac:dyDescent="0.25">
      <c r="B866" s="45"/>
      <c r="C866" s="45"/>
      <c r="D866" s="45"/>
      <c r="E866" s="46"/>
      <c r="F866" s="45"/>
      <c r="G866" s="46"/>
    </row>
    <row r="867" spans="2:9" ht="15.75" thickBot="1" x14ac:dyDescent="0.3">
      <c r="B867" s="14" t="s">
        <v>168</v>
      </c>
      <c r="C867" s="49"/>
      <c r="D867" s="49"/>
      <c r="E867" s="50"/>
      <c r="F867" s="49"/>
      <c r="G867" s="50"/>
    </row>
    <row r="868" spans="2:9" ht="15.75" thickBot="1" x14ac:dyDescent="0.3">
      <c r="B868" s="51" t="s">
        <v>50</v>
      </c>
      <c r="C868" s="52"/>
      <c r="D868" s="52" t="s">
        <v>1</v>
      </c>
      <c r="E868" s="53" t="s">
        <v>169</v>
      </c>
      <c r="F868" s="52" t="s">
        <v>0</v>
      </c>
      <c r="G868" s="54" t="s">
        <v>43</v>
      </c>
    </row>
    <row r="869" spans="2:9" x14ac:dyDescent="0.25">
      <c r="B869" s="324" t="s">
        <v>570</v>
      </c>
      <c r="C869" s="338"/>
      <c r="D869" s="55" t="str">
        <f>IFERROR(VLOOKUP(B869,INSUMOS!$B$8:$D$453,2,FALSE)," ")</f>
        <v>UND</v>
      </c>
      <c r="E869" s="56">
        <f>IFERROR(VLOOKUP(B869,INSUMOS!$B$8:$D$453,3,FALSE)," ")</f>
        <v>700000</v>
      </c>
      <c r="F869" s="57">
        <v>1</v>
      </c>
      <c r="G869" s="58">
        <f>IFERROR(ROUND(E869*F869,0)," ")</f>
        <v>700000</v>
      </c>
      <c r="H869" s="20">
        <v>1200</v>
      </c>
      <c r="I869" s="20">
        <v>0.2</v>
      </c>
    </row>
    <row r="870" spans="2:9" x14ac:dyDescent="0.25">
      <c r="B870" s="335" t="s">
        <v>551</v>
      </c>
      <c r="C870" s="336"/>
      <c r="D870" s="36" t="str">
        <f>IFERROR(VLOOKUP(B870,INSUMOS!$B$8:$D$453,2,FALSE)," ")</f>
        <v>ML</v>
      </c>
      <c r="E870" s="37">
        <f>IFERROR(VLOOKUP(B870,INSUMOS!$B$8:$D$453,3,FALSE)," ")</f>
        <v>3500</v>
      </c>
      <c r="F870" s="38">
        <v>3</v>
      </c>
      <c r="G870" s="59">
        <f t="shared" ref="G870:G873" si="0">IFERROR(ROUND(E870*F870,0)," ")</f>
        <v>10500</v>
      </c>
      <c r="H870" s="20">
        <v>6000</v>
      </c>
      <c r="I870" s="20">
        <v>0.05</v>
      </c>
    </row>
    <row r="871" spans="2:9" x14ac:dyDescent="0.25">
      <c r="B871" s="335" t="s">
        <v>552</v>
      </c>
      <c r="C871" s="336"/>
      <c r="D871" s="36" t="str">
        <f>IFERROR(VLOOKUP(B871,INSUMOS!$B$8:$D$453,2,FALSE)," ")</f>
        <v>UND</v>
      </c>
      <c r="E871" s="37">
        <f>IFERROR(VLOOKUP(B871,INSUMOS!$B$8:$D$453,3,FALSE)," ")</f>
        <v>70000</v>
      </c>
      <c r="F871" s="38">
        <v>1</v>
      </c>
      <c r="G871" s="59">
        <f t="shared" si="0"/>
        <v>70000</v>
      </c>
      <c r="H871" s="20">
        <v>18000</v>
      </c>
      <c r="I871" s="20">
        <v>0.01</v>
      </c>
    </row>
    <row r="872" spans="2:9" x14ac:dyDescent="0.25">
      <c r="B872" s="335" t="s">
        <v>553</v>
      </c>
      <c r="C872" s="336"/>
      <c r="D872" s="36" t="str">
        <f>IFERROR(VLOOKUP(B872,INSUMOS!$B$8:$D$453,2,FALSE)," ")</f>
        <v>UND</v>
      </c>
      <c r="E872" s="37">
        <f>IFERROR(VLOOKUP(B872,INSUMOS!$B$8:$D$453,3,FALSE)," ")</f>
        <v>55000</v>
      </c>
      <c r="F872" s="38">
        <v>1</v>
      </c>
      <c r="G872" s="59">
        <f t="shared" si="0"/>
        <v>55000</v>
      </c>
      <c r="H872" s="20">
        <v>8000</v>
      </c>
      <c r="I872" s="20">
        <v>0.02</v>
      </c>
    </row>
    <row r="873" spans="2:9" ht="15.75" thickBot="1" x14ac:dyDescent="0.3">
      <c r="B873" s="714" t="s">
        <v>554</v>
      </c>
      <c r="C873" s="40"/>
      <c r="D873" s="40" t="str">
        <f>IFERROR(VLOOKUP(B873,INSUMOS!$B$8:$D$453,2,FALSE)," ")</f>
        <v>UND</v>
      </c>
      <c r="E873" s="42">
        <f>IFERROR(VLOOKUP(B873,INSUMOS!$B$8:$D$453,3,FALSE)," ")</f>
        <v>60000</v>
      </c>
      <c r="F873" s="40">
        <v>1</v>
      </c>
      <c r="G873" s="44">
        <f t="shared" si="0"/>
        <v>60000</v>
      </c>
    </row>
    <row r="874" spans="2:9" ht="15.75" thickBot="1" x14ac:dyDescent="0.3">
      <c r="B874" s="45"/>
      <c r="C874" s="45"/>
      <c r="D874" s="45"/>
      <c r="E874" s="46"/>
      <c r="F874" s="47" t="s">
        <v>167</v>
      </c>
      <c r="G874" s="48">
        <f>SUM(G869:G873)</f>
        <v>895500</v>
      </c>
    </row>
    <row r="875" spans="2:9" x14ac:dyDescent="0.25">
      <c r="B875" s="45"/>
      <c r="C875" s="45"/>
      <c r="D875" s="45"/>
      <c r="E875" s="46"/>
      <c r="F875" s="45"/>
      <c r="G875" s="46"/>
    </row>
    <row r="876" spans="2:9" ht="15.75" thickBot="1" x14ac:dyDescent="0.3">
      <c r="B876" s="26" t="s">
        <v>170</v>
      </c>
      <c r="E876" s="21"/>
      <c r="G876" s="21"/>
    </row>
    <row r="877" spans="2:9" ht="15.75" thickBot="1" x14ac:dyDescent="0.3">
      <c r="B877" s="315" t="s">
        <v>50</v>
      </c>
      <c r="C877" s="28"/>
      <c r="D877" s="28" t="s">
        <v>1</v>
      </c>
      <c r="E877" s="29" t="s">
        <v>164</v>
      </c>
      <c r="F877" s="28" t="s">
        <v>165</v>
      </c>
      <c r="G877" s="30" t="s">
        <v>43</v>
      </c>
    </row>
    <row r="878" spans="2:9" x14ac:dyDescent="0.25">
      <c r="B878" s="69" t="s">
        <v>536</v>
      </c>
      <c r="C878" s="22"/>
      <c r="D878" s="55" t="s">
        <v>42</v>
      </c>
      <c r="E878" s="56">
        <v>50000</v>
      </c>
      <c r="F878" s="55">
        <v>1</v>
      </c>
      <c r="G878" s="58">
        <f>+E878*F878</f>
        <v>50000</v>
      </c>
    </row>
    <row r="879" spans="2:9" x14ac:dyDescent="0.25">
      <c r="B879" s="317"/>
      <c r="C879" s="62"/>
      <c r="D879" s="62"/>
      <c r="E879" s="63"/>
      <c r="F879" s="62"/>
      <c r="G879" s="64"/>
    </row>
    <row r="880" spans="2:9" x14ac:dyDescent="0.25">
      <c r="B880" s="317"/>
      <c r="C880" s="62"/>
      <c r="D880" s="62"/>
      <c r="E880" s="63"/>
      <c r="F880" s="62"/>
      <c r="G880" s="64"/>
    </row>
    <row r="881" spans="2:9" x14ac:dyDescent="0.25">
      <c r="B881" s="317"/>
      <c r="C881" s="62"/>
      <c r="D881" s="62"/>
      <c r="E881" s="63"/>
      <c r="F881" s="62"/>
      <c r="G881" s="64"/>
    </row>
    <row r="882" spans="2:9" ht="15.75" thickBot="1" x14ac:dyDescent="0.3">
      <c r="B882" s="318"/>
      <c r="C882" s="65"/>
      <c r="D882" s="66"/>
      <c r="E882" s="67"/>
      <c r="F882" s="65"/>
      <c r="G882" s="64"/>
    </row>
    <row r="883" spans="2:9" ht="15.75" thickBot="1" x14ac:dyDescent="0.3">
      <c r="B883" s="45"/>
      <c r="C883" s="45"/>
      <c r="D883" s="45"/>
      <c r="E883" s="46"/>
      <c r="F883" s="47" t="s">
        <v>167</v>
      </c>
      <c r="G883" s="30">
        <f>SUM(G878:G882)</f>
        <v>50000</v>
      </c>
    </row>
    <row r="884" spans="2:9" x14ac:dyDescent="0.25">
      <c r="B884" s="45"/>
      <c r="C884" s="45"/>
      <c r="D884" s="45"/>
      <c r="E884" s="46"/>
      <c r="F884" s="45"/>
      <c r="G884" s="46"/>
    </row>
    <row r="885" spans="2:9" ht="15.75" thickBot="1" x14ac:dyDescent="0.3">
      <c r="B885" s="14" t="s">
        <v>171</v>
      </c>
      <c r="C885" s="49"/>
      <c r="D885" s="49"/>
      <c r="E885" s="68"/>
      <c r="F885" s="49"/>
      <c r="G885" s="68"/>
    </row>
    <row r="886" spans="2:9" ht="15.75" thickBot="1" x14ac:dyDescent="0.3">
      <c r="B886" s="51" t="s">
        <v>50</v>
      </c>
      <c r="C886" s="52" t="s">
        <v>172</v>
      </c>
      <c r="D886" s="52" t="s">
        <v>173</v>
      </c>
      <c r="E886" s="53" t="s">
        <v>174</v>
      </c>
      <c r="F886" s="52" t="s">
        <v>165</v>
      </c>
      <c r="G886" s="54" t="s">
        <v>43</v>
      </c>
    </row>
    <row r="887" spans="2:9" x14ac:dyDescent="0.25">
      <c r="B887" s="69" t="s">
        <v>533</v>
      </c>
      <c r="C887" s="70">
        <f>IFERROR(VLOOKUP(B887,'MANO DE OBRA'!$B$12:$F$211,5,FALSE)," ")</f>
        <v>116727</v>
      </c>
      <c r="D887" s="71">
        <v>1.75</v>
      </c>
      <c r="E887" s="56">
        <f>IFERROR(C887*D887," ")</f>
        <v>204272.25</v>
      </c>
      <c r="F887" s="57">
        <v>0.73610958515207503</v>
      </c>
      <c r="G887" s="58">
        <f>+E887/F887</f>
        <v>277502.49979124888</v>
      </c>
      <c r="H887" s="20">
        <f>135*1.09</f>
        <v>147.15</v>
      </c>
    </row>
    <row r="888" spans="2:9" x14ac:dyDescent="0.25">
      <c r="B888" s="35" t="s">
        <v>534</v>
      </c>
      <c r="C888" s="72">
        <f>IFERROR(VLOOKUP(B888,'MANO DE OBRA'!$B$12:$F$211,5,FALSE)," ")</f>
        <v>87545</v>
      </c>
      <c r="D888" s="73">
        <v>1.75</v>
      </c>
      <c r="E888" s="37">
        <f>IFERROR(C888*D888," ")</f>
        <v>153203.75</v>
      </c>
      <c r="F888" s="38">
        <f>+F887</f>
        <v>0.73610958515207503</v>
      </c>
      <c r="G888" s="59">
        <f>+E888/F888</f>
        <v>208126.28050258194</v>
      </c>
    </row>
    <row r="889" spans="2:9" x14ac:dyDescent="0.25">
      <c r="B889" s="35"/>
      <c r="C889" s="72"/>
      <c r="D889" s="73"/>
      <c r="E889" s="37"/>
      <c r="F889" s="38"/>
      <c r="G889" s="34"/>
    </row>
    <row r="890" spans="2:9" x14ac:dyDescent="0.25">
      <c r="B890" s="35"/>
      <c r="C890" s="72"/>
      <c r="D890" s="36"/>
      <c r="E890" s="37"/>
      <c r="F890" s="36"/>
      <c r="G890" s="59"/>
    </row>
    <row r="891" spans="2:9" ht="15.75" thickBot="1" x14ac:dyDescent="0.3">
      <c r="B891" s="39"/>
      <c r="C891" s="74"/>
      <c r="D891" s="40"/>
      <c r="E891" s="42"/>
      <c r="F891" s="40"/>
      <c r="G891" s="44"/>
    </row>
    <row r="892" spans="2:9" ht="15.75" thickBot="1" x14ac:dyDescent="0.3">
      <c r="B892" s="45"/>
      <c r="C892" s="45"/>
      <c r="D892" s="45"/>
      <c r="E892" s="46"/>
      <c r="F892" s="47" t="s">
        <v>167</v>
      </c>
      <c r="G892" s="48">
        <f>SUM(G887:G891)</f>
        <v>485628.78029383079</v>
      </c>
    </row>
    <row r="893" spans="2:9" ht="15.75" thickBot="1" x14ac:dyDescent="0.3">
      <c r="E893" s="21"/>
      <c r="G893" s="21"/>
    </row>
    <row r="894" spans="2:9" ht="15.75" thickBot="1" x14ac:dyDescent="0.3">
      <c r="E894" s="765" t="s">
        <v>177</v>
      </c>
      <c r="F894" s="766"/>
      <c r="G894" s="358">
        <f>ROUND(+G892+G874+G865+G883,2)</f>
        <v>1479691.78</v>
      </c>
      <c r="H894">
        <v>1479691.78</v>
      </c>
      <c r="I894" s="712">
        <f>+G894-H894</f>
        <v>0</v>
      </c>
    </row>
    <row r="896" spans="2:9" ht="18" x14ac:dyDescent="0.25">
      <c r="B896" s="677" t="s">
        <v>530</v>
      </c>
    </row>
    <row r="897" spans="2:10" ht="18" x14ac:dyDescent="0.25">
      <c r="B897" s="450" t="s">
        <v>531</v>
      </c>
    </row>
    <row r="898" spans="2:10" ht="18.75" thickBot="1" x14ac:dyDescent="0.3">
      <c r="B898" s="678" t="s">
        <v>532</v>
      </c>
      <c r="C898" s="314"/>
      <c r="D898" s="314"/>
      <c r="E898" s="314"/>
      <c r="F898" s="314"/>
      <c r="G898" s="314"/>
    </row>
    <row r="899" spans="2:10" x14ac:dyDescent="0.25">
      <c r="B899" s="767" t="s">
        <v>160</v>
      </c>
      <c r="C899" s="768"/>
      <c r="D899" s="768"/>
      <c r="E899" s="768"/>
      <c r="F899" s="768"/>
      <c r="G899" s="769"/>
    </row>
    <row r="900" spans="2:10" ht="70.5" customHeight="1" thickBot="1" x14ac:dyDescent="0.3">
      <c r="B900" s="770" t="str">
        <f>+PRESUPUESTO!B30</f>
        <v>SUMINISTRO E INSTALACION DE TECLADO LCD: DISPOSITIVO DE INTERFAZ CON PANTALLA LCD TECLADO ALFANUMERICO, COMPATIBLE CON PANEL DE ALARMA 8 ZONAS, ALAMBRICO. GARANTÍA: POR DEFECTO DE FÁBRICA 12 MESES</v>
      </c>
      <c r="C900" s="771"/>
      <c r="D900" s="771"/>
      <c r="E900" s="771"/>
      <c r="F900" s="771"/>
      <c r="G900" s="772"/>
      <c r="H900" s="20" t="s">
        <v>200</v>
      </c>
    </row>
    <row r="901" spans="2:10" ht="15.75" thickBot="1" x14ac:dyDescent="0.3">
      <c r="E901" s="23"/>
      <c r="G901" s="23"/>
    </row>
    <row r="902" spans="2:10" ht="15.75" thickBot="1" x14ac:dyDescent="0.3">
      <c r="B902" s="24" t="s">
        <v>161</v>
      </c>
      <c r="C902" s="25" t="str">
        <f>+PRESUPUESTO!A30</f>
        <v>1.20</v>
      </c>
      <c r="E902" s="21"/>
      <c r="G902" s="21"/>
    </row>
    <row r="903" spans="2:10" ht="15.75" thickBot="1" x14ac:dyDescent="0.3">
      <c r="B903" s="24" t="s">
        <v>162</v>
      </c>
      <c r="C903" s="25" t="str">
        <f>+PRESUPUESTO!C30</f>
        <v>UND</v>
      </c>
      <c r="E903" s="21"/>
      <c r="G903" s="21"/>
    </row>
    <row r="904" spans="2:10" x14ac:dyDescent="0.25">
      <c r="B904" s="26"/>
      <c r="E904" s="21"/>
      <c r="G904" s="21"/>
    </row>
    <row r="905" spans="2:10" ht="15.75" thickBot="1" x14ac:dyDescent="0.3">
      <c r="B905" s="26" t="s">
        <v>163</v>
      </c>
      <c r="E905" s="27"/>
      <c r="G905" s="27"/>
    </row>
    <row r="906" spans="2:10" ht="15.75" thickBot="1" x14ac:dyDescent="0.3">
      <c r="B906" s="315" t="s">
        <v>50</v>
      </c>
      <c r="C906" s="28"/>
      <c r="D906" s="28" t="s">
        <v>1</v>
      </c>
      <c r="E906" s="29" t="s">
        <v>164</v>
      </c>
      <c r="F906" s="28" t="s">
        <v>165</v>
      </c>
      <c r="G906" s="30" t="s">
        <v>43</v>
      </c>
    </row>
    <row r="907" spans="2:10" x14ac:dyDescent="0.25">
      <c r="B907" s="316"/>
      <c r="C907" s="31"/>
      <c r="D907" s="31"/>
      <c r="E907" s="32"/>
      <c r="F907" s="33"/>
      <c r="G907" s="34"/>
      <c r="H907" s="20">
        <f>1750*1.09</f>
        <v>1907.5000000000002</v>
      </c>
      <c r="I907" s="20">
        <v>30000</v>
      </c>
      <c r="J907" s="20">
        <f>+I907*1.09</f>
        <v>32700.000000000004</v>
      </c>
    </row>
    <row r="908" spans="2:10" x14ac:dyDescent="0.25">
      <c r="B908" s="35"/>
      <c r="C908" s="36"/>
      <c r="D908" s="31"/>
      <c r="E908" s="32"/>
      <c r="F908" s="33"/>
      <c r="G908" s="34"/>
      <c r="H908" s="20">
        <f>3300*1.09</f>
        <v>3597.0000000000005</v>
      </c>
    </row>
    <row r="909" spans="2:10" x14ac:dyDescent="0.25">
      <c r="B909" s="35"/>
      <c r="C909" s="36"/>
      <c r="D909" s="36"/>
      <c r="E909" s="37"/>
      <c r="F909" s="38"/>
      <c r="G909" s="34"/>
      <c r="H909" s="20">
        <f>+H908*60</f>
        <v>215820.00000000003</v>
      </c>
    </row>
    <row r="910" spans="2:10" x14ac:dyDescent="0.25">
      <c r="B910" s="35"/>
      <c r="C910" s="36"/>
      <c r="D910" s="36"/>
      <c r="E910" s="37"/>
      <c r="F910" s="38"/>
      <c r="G910" s="34"/>
    </row>
    <row r="911" spans="2:10" ht="15.75" thickBot="1" x14ac:dyDescent="0.3">
      <c r="B911" s="39" t="s">
        <v>166</v>
      </c>
      <c r="C911" s="40"/>
      <c r="D911" s="41" t="s">
        <v>19</v>
      </c>
      <c r="E911" s="42">
        <f>+G939</f>
        <v>149075.8699418233</v>
      </c>
      <c r="F911" s="43">
        <v>10</v>
      </c>
      <c r="G911" s="44">
        <f>IFERROR(ROUND(E911/F911,0)," ")</f>
        <v>14908</v>
      </c>
    </row>
    <row r="912" spans="2:10" ht="15.75" thickBot="1" x14ac:dyDescent="0.3">
      <c r="B912" s="45"/>
      <c r="C912" s="45"/>
      <c r="D912" s="45"/>
      <c r="E912" s="46"/>
      <c r="F912" s="47" t="s">
        <v>167</v>
      </c>
      <c r="G912" s="48">
        <f>SUM(G907:G911)</f>
        <v>14908</v>
      </c>
    </row>
    <row r="913" spans="2:9" x14ac:dyDescent="0.25">
      <c r="B913" s="45"/>
      <c r="C913" s="45"/>
      <c r="D913" s="45"/>
      <c r="E913" s="46"/>
      <c r="F913" s="45"/>
      <c r="G913" s="46"/>
    </row>
    <row r="914" spans="2:9" ht="15.75" thickBot="1" x14ac:dyDescent="0.3">
      <c r="B914" s="14" t="s">
        <v>168</v>
      </c>
      <c r="C914" s="49"/>
      <c r="D914" s="49"/>
      <c r="E914" s="50"/>
      <c r="F914" s="49"/>
      <c r="G914" s="50"/>
    </row>
    <row r="915" spans="2:9" ht="15.75" thickBot="1" x14ac:dyDescent="0.3">
      <c r="B915" s="51" t="s">
        <v>50</v>
      </c>
      <c r="C915" s="52"/>
      <c r="D915" s="52" t="s">
        <v>1</v>
      </c>
      <c r="E915" s="53" t="s">
        <v>169</v>
      </c>
      <c r="F915" s="52" t="s">
        <v>0</v>
      </c>
      <c r="G915" s="54" t="s">
        <v>43</v>
      </c>
    </row>
    <row r="916" spans="2:9" x14ac:dyDescent="0.25">
      <c r="B916" s="324" t="s">
        <v>571</v>
      </c>
      <c r="C916" s="338"/>
      <c r="D916" s="55" t="str">
        <f>IFERROR(VLOOKUP(B916,INSUMOS!$B$8:$D$453,2,FALSE)," ")</f>
        <v>UND</v>
      </c>
      <c r="E916" s="56">
        <f>IFERROR(VLOOKUP(B916,INSUMOS!$B$8:$D$453,3,FALSE)," ")</f>
        <v>880000</v>
      </c>
      <c r="F916" s="57">
        <v>1</v>
      </c>
      <c r="G916" s="58">
        <f>IFERROR(ROUND(E916*F916,0)," ")</f>
        <v>880000</v>
      </c>
      <c r="H916" s="20">
        <v>1200</v>
      </c>
      <c r="I916" s="20">
        <v>0.2</v>
      </c>
    </row>
    <row r="917" spans="2:9" x14ac:dyDescent="0.25">
      <c r="B917" s="335"/>
      <c r="C917" s="336"/>
      <c r="D917" s="36"/>
      <c r="E917" s="37"/>
      <c r="F917" s="38"/>
      <c r="G917" s="59"/>
      <c r="H917" s="20">
        <v>6000</v>
      </c>
      <c r="I917" s="20">
        <v>0.05</v>
      </c>
    </row>
    <row r="918" spans="2:9" x14ac:dyDescent="0.25">
      <c r="B918" s="335"/>
      <c r="C918" s="336"/>
      <c r="D918" s="36"/>
      <c r="E918" s="37"/>
      <c r="F918" s="38"/>
      <c r="G918" s="59"/>
      <c r="H918" s="20">
        <v>18000</v>
      </c>
      <c r="I918" s="20">
        <v>0.01</v>
      </c>
    </row>
    <row r="919" spans="2:9" x14ac:dyDescent="0.25">
      <c r="B919" s="335"/>
      <c r="C919" s="336"/>
      <c r="D919" s="36"/>
      <c r="E919" s="37"/>
      <c r="F919" s="38"/>
      <c r="G919" s="59"/>
      <c r="H919" s="20">
        <v>8000</v>
      </c>
      <c r="I919" s="20">
        <v>0.02</v>
      </c>
    </row>
    <row r="920" spans="2:9" ht="15.75" thickBot="1" x14ac:dyDescent="0.3">
      <c r="B920" s="714"/>
      <c r="C920" s="40"/>
      <c r="D920" s="40"/>
      <c r="E920" s="42"/>
      <c r="F920" s="40"/>
      <c r="G920" s="44"/>
    </row>
    <row r="921" spans="2:9" ht="15.75" thickBot="1" x14ac:dyDescent="0.3">
      <c r="B921" s="45"/>
      <c r="C921" s="45"/>
      <c r="D921" s="45"/>
      <c r="E921" s="46"/>
      <c r="F921" s="47" t="s">
        <v>167</v>
      </c>
      <c r="G921" s="48">
        <f>SUM(G916:G920)</f>
        <v>880000</v>
      </c>
    </row>
    <row r="922" spans="2:9" x14ac:dyDescent="0.25">
      <c r="B922" s="45"/>
      <c r="C922" s="45"/>
      <c r="D922" s="45"/>
      <c r="E922" s="46"/>
      <c r="F922" s="45"/>
      <c r="G922" s="46"/>
    </row>
    <row r="923" spans="2:9" ht="15.75" thickBot="1" x14ac:dyDescent="0.3">
      <c r="B923" s="26" t="s">
        <v>170</v>
      </c>
      <c r="E923" s="21"/>
      <c r="G923" s="21"/>
    </row>
    <row r="924" spans="2:9" ht="15.75" thickBot="1" x14ac:dyDescent="0.3">
      <c r="B924" s="315" t="s">
        <v>50</v>
      </c>
      <c r="C924" s="28"/>
      <c r="D924" s="28" t="s">
        <v>1</v>
      </c>
      <c r="E924" s="29" t="s">
        <v>164</v>
      </c>
      <c r="F924" s="28" t="s">
        <v>165</v>
      </c>
      <c r="G924" s="30" t="s">
        <v>43</v>
      </c>
    </row>
    <row r="925" spans="2:9" x14ac:dyDescent="0.25">
      <c r="B925" s="69" t="s">
        <v>536</v>
      </c>
      <c r="C925" s="22"/>
      <c r="D925" s="55" t="s">
        <v>42</v>
      </c>
      <c r="E925" s="56">
        <v>50000</v>
      </c>
      <c r="F925" s="55">
        <v>1</v>
      </c>
      <c r="G925" s="58">
        <f>+E925*F925</f>
        <v>50000</v>
      </c>
    </row>
    <row r="926" spans="2:9" x14ac:dyDescent="0.25">
      <c r="B926" s="317"/>
      <c r="C926" s="62"/>
      <c r="D926" s="62"/>
      <c r="E926" s="63"/>
      <c r="F926" s="62"/>
      <c r="G926" s="64"/>
    </row>
    <row r="927" spans="2:9" x14ac:dyDescent="0.25">
      <c r="B927" s="317"/>
      <c r="C927" s="62"/>
      <c r="D927" s="62"/>
      <c r="E927" s="63"/>
      <c r="F927" s="62"/>
      <c r="G927" s="64"/>
    </row>
    <row r="928" spans="2:9" x14ac:dyDescent="0.25">
      <c r="B928" s="317"/>
      <c r="C928" s="62"/>
      <c r="D928" s="62"/>
      <c r="E928" s="63"/>
      <c r="F928" s="62"/>
      <c r="G928" s="64"/>
    </row>
    <row r="929" spans="2:9" ht="15.75" thickBot="1" x14ac:dyDescent="0.3">
      <c r="B929" s="318"/>
      <c r="C929" s="65"/>
      <c r="D929" s="66"/>
      <c r="E929" s="67"/>
      <c r="F929" s="65"/>
      <c r="G929" s="64"/>
    </row>
    <row r="930" spans="2:9" ht="15.75" thickBot="1" x14ac:dyDescent="0.3">
      <c r="B930" s="45"/>
      <c r="C930" s="45"/>
      <c r="D930" s="45"/>
      <c r="E930" s="46"/>
      <c r="F930" s="47" t="s">
        <v>167</v>
      </c>
      <c r="G930" s="30">
        <f>SUM(G925:G929)</f>
        <v>50000</v>
      </c>
    </row>
    <row r="931" spans="2:9" x14ac:dyDescent="0.25">
      <c r="B931" s="45"/>
      <c r="C931" s="45"/>
      <c r="D931" s="45"/>
      <c r="E931" s="46"/>
      <c r="F931" s="45"/>
      <c r="G931" s="46"/>
    </row>
    <row r="932" spans="2:9" ht="15.75" thickBot="1" x14ac:dyDescent="0.3">
      <c r="B932" s="14" t="s">
        <v>171</v>
      </c>
      <c r="C932" s="49"/>
      <c r="D932" s="49"/>
      <c r="E932" s="68"/>
      <c r="F932" s="49"/>
      <c r="G932" s="68"/>
    </row>
    <row r="933" spans="2:9" ht="15.75" thickBot="1" x14ac:dyDescent="0.3">
      <c r="B933" s="51" t="s">
        <v>50</v>
      </c>
      <c r="C933" s="52" t="s">
        <v>172</v>
      </c>
      <c r="D933" s="52" t="s">
        <v>173</v>
      </c>
      <c r="E933" s="53" t="s">
        <v>174</v>
      </c>
      <c r="F933" s="52" t="s">
        <v>165</v>
      </c>
      <c r="G933" s="54" t="s">
        <v>43</v>
      </c>
    </row>
    <row r="934" spans="2:9" x14ac:dyDescent="0.25">
      <c r="B934" s="69" t="s">
        <v>533</v>
      </c>
      <c r="C934" s="70">
        <f>IFERROR(VLOOKUP(B934,'MANO DE OBRA'!$B$12:$F$211,5,FALSE)," ")</f>
        <v>116727</v>
      </c>
      <c r="D934" s="71">
        <v>1.75</v>
      </c>
      <c r="E934" s="56">
        <f>IFERROR(C934*D934," ")</f>
        <v>204272.25</v>
      </c>
      <c r="F934" s="57">
        <v>2.3979467645535433</v>
      </c>
      <c r="G934" s="58">
        <f>+E934/F934</f>
        <v>85186.315651186698</v>
      </c>
      <c r="H934" s="20">
        <f>135*1.09</f>
        <v>147.15</v>
      </c>
    </row>
    <row r="935" spans="2:9" x14ac:dyDescent="0.25">
      <c r="B935" s="35" t="s">
        <v>534</v>
      </c>
      <c r="C935" s="72">
        <f>IFERROR(VLOOKUP(B935,'MANO DE OBRA'!$B$12:$F$211,5,FALSE)," ")</f>
        <v>87545</v>
      </c>
      <c r="D935" s="73">
        <v>1.75</v>
      </c>
      <c r="E935" s="37">
        <f>IFERROR(C935*D935," ")</f>
        <v>153203.75</v>
      </c>
      <c r="F935" s="38">
        <f>+F934</f>
        <v>2.3979467645535433</v>
      </c>
      <c r="G935" s="59">
        <f>+E935/F935</f>
        <v>63889.55429063661</v>
      </c>
    </row>
    <row r="936" spans="2:9" x14ac:dyDescent="0.25">
      <c r="B936" s="35"/>
      <c r="C936" s="72"/>
      <c r="D936" s="73"/>
      <c r="E936" s="37"/>
      <c r="F936" s="38"/>
      <c r="G936" s="34"/>
    </row>
    <row r="937" spans="2:9" x14ac:dyDescent="0.25">
      <c r="B937" s="35"/>
      <c r="C937" s="72"/>
      <c r="D937" s="36"/>
      <c r="E937" s="37"/>
      <c r="F937" s="36"/>
      <c r="G937" s="59"/>
    </row>
    <row r="938" spans="2:9" ht="15.75" thickBot="1" x14ac:dyDescent="0.3">
      <c r="B938" s="39"/>
      <c r="C938" s="74"/>
      <c r="D938" s="40"/>
      <c r="E938" s="42"/>
      <c r="F938" s="40"/>
      <c r="G938" s="44"/>
    </row>
    <row r="939" spans="2:9" ht="15.75" thickBot="1" x14ac:dyDescent="0.3">
      <c r="B939" s="45"/>
      <c r="C939" s="45"/>
      <c r="D939" s="45"/>
      <c r="E939" s="46"/>
      <c r="F939" s="47" t="s">
        <v>167</v>
      </c>
      <c r="G939" s="48">
        <f>SUM(G934:G938)</f>
        <v>149075.8699418233</v>
      </c>
    </row>
    <row r="940" spans="2:9" ht="15.75" thickBot="1" x14ac:dyDescent="0.3">
      <c r="E940" s="21"/>
      <c r="G940" s="21"/>
    </row>
    <row r="941" spans="2:9" ht="15.75" thickBot="1" x14ac:dyDescent="0.3">
      <c r="E941" s="765" t="s">
        <v>177</v>
      </c>
      <c r="F941" s="766"/>
      <c r="G941" s="358">
        <f>ROUND(+G939+G921+G912+G930,2)</f>
        <v>1093983.8700000001</v>
      </c>
      <c r="H941">
        <v>1093983.8700000001</v>
      </c>
      <c r="I941" s="712">
        <f>+G941-H941</f>
        <v>0</v>
      </c>
    </row>
    <row r="943" spans="2:9" ht="18" x14ac:dyDescent="0.25">
      <c r="B943" s="677" t="s">
        <v>530</v>
      </c>
    </row>
    <row r="944" spans="2:9" ht="18" x14ac:dyDescent="0.25">
      <c r="B944" s="450" t="s">
        <v>531</v>
      </c>
    </row>
    <row r="945" spans="2:10" ht="18.75" thickBot="1" x14ac:dyDescent="0.3">
      <c r="B945" s="678" t="s">
        <v>532</v>
      </c>
      <c r="C945" s="314"/>
      <c r="D945" s="314"/>
      <c r="E945" s="314"/>
      <c r="F945" s="314"/>
      <c r="G945" s="314"/>
    </row>
    <row r="946" spans="2:10" x14ac:dyDescent="0.25">
      <c r="B946" s="767" t="s">
        <v>160</v>
      </c>
      <c r="C946" s="768"/>
      <c r="D946" s="768"/>
      <c r="E946" s="768"/>
      <c r="F946" s="768"/>
      <c r="G946" s="769"/>
    </row>
    <row r="947" spans="2:10" ht="70.5" customHeight="1" thickBot="1" x14ac:dyDescent="0.3">
      <c r="B947" s="770" t="str">
        <f>+PRESUPUESTO!B31</f>
        <v>SUMINISTRO E INSTALACION DE SIRENA DE ALARMA DE 20 W DISEÑADA PARA SISTEMAS DE SEGURIDAD ELECTRÓNICA, CON ALTA POTENCIA ACÚSTICA PARA SEÑALIZACIÓN DE INTRUSIÓN O EMERGENCIA. OPERA TÍPICAMENTE A BAJO VOLTAJE (12 V DC), INCORPORA TRANSDUCTOR PIEZOELÉCTRICO O ELECTROMECÁNICO DE ALTA EFICIENCIA, CARCASA RESISTENTE PARA USO INTERIOR/EXTERIOR Y CAPACIDAD DE EMISIÓN SONORA SUPERIOR A 110 DB PARA COBERTURA EN AMPLIAS ÁREAS. GARANTÍA: POR DEFECTO DE FÁBRICA 12 MESES</v>
      </c>
      <c r="C947" s="771"/>
      <c r="D947" s="771"/>
      <c r="E947" s="771"/>
      <c r="F947" s="771"/>
      <c r="G947" s="772"/>
      <c r="H947" s="20" t="s">
        <v>200</v>
      </c>
    </row>
    <row r="948" spans="2:10" ht="15.75" thickBot="1" x14ac:dyDescent="0.3">
      <c r="E948" s="23"/>
      <c r="G948" s="23"/>
    </row>
    <row r="949" spans="2:10" ht="15.75" thickBot="1" x14ac:dyDescent="0.3">
      <c r="B949" s="24" t="s">
        <v>161</v>
      </c>
      <c r="C949" s="25" t="str">
        <f>+PRESUPUESTO!A31</f>
        <v>1.21</v>
      </c>
      <c r="E949" s="21"/>
      <c r="G949" s="21"/>
    </row>
    <row r="950" spans="2:10" ht="15.75" thickBot="1" x14ac:dyDescent="0.3">
      <c r="B950" s="24" t="s">
        <v>162</v>
      </c>
      <c r="C950" s="25" t="str">
        <f>+PRESUPUESTO!C31</f>
        <v>UND</v>
      </c>
      <c r="E950" s="21"/>
      <c r="G950" s="21"/>
    </row>
    <row r="951" spans="2:10" x14ac:dyDescent="0.25">
      <c r="B951" s="26"/>
      <c r="E951" s="21"/>
      <c r="G951" s="21"/>
    </row>
    <row r="952" spans="2:10" ht="15.75" thickBot="1" x14ac:dyDescent="0.3">
      <c r="B952" s="26" t="s">
        <v>163</v>
      </c>
      <c r="E952" s="27"/>
      <c r="G952" s="27"/>
    </row>
    <row r="953" spans="2:10" ht="15.75" thickBot="1" x14ac:dyDescent="0.3">
      <c r="B953" s="315" t="s">
        <v>50</v>
      </c>
      <c r="C953" s="28"/>
      <c r="D953" s="28" t="s">
        <v>1</v>
      </c>
      <c r="E953" s="29" t="s">
        <v>164</v>
      </c>
      <c r="F953" s="28" t="s">
        <v>165</v>
      </c>
      <c r="G953" s="30" t="s">
        <v>43</v>
      </c>
    </row>
    <row r="954" spans="2:10" x14ac:dyDescent="0.25">
      <c r="B954" s="316"/>
      <c r="C954" s="31"/>
      <c r="D954" s="31"/>
      <c r="E954" s="32"/>
      <c r="F954" s="33"/>
      <c r="G954" s="34"/>
      <c r="H954" s="20">
        <f>1750*1.09</f>
        <v>1907.5000000000002</v>
      </c>
      <c r="I954" s="20">
        <v>30000</v>
      </c>
      <c r="J954" s="20">
        <f>+I954*1.09</f>
        <v>32700.000000000004</v>
      </c>
    </row>
    <row r="955" spans="2:10" x14ac:dyDescent="0.25">
      <c r="B955" s="35"/>
      <c r="C955" s="36"/>
      <c r="D955" s="31"/>
      <c r="E955" s="32"/>
      <c r="F955" s="33"/>
      <c r="G955" s="34"/>
      <c r="H955" s="20">
        <f>3300*1.09</f>
        <v>3597.0000000000005</v>
      </c>
    </row>
    <row r="956" spans="2:10" x14ac:dyDescent="0.25">
      <c r="B956" s="35"/>
      <c r="C956" s="36"/>
      <c r="D956" s="36"/>
      <c r="E956" s="37"/>
      <c r="F956" s="38"/>
      <c r="G956" s="34"/>
      <c r="H956" s="20">
        <f>+H955*60</f>
        <v>215820.00000000003</v>
      </c>
    </row>
    <row r="957" spans="2:10" x14ac:dyDescent="0.25">
      <c r="B957" s="35"/>
      <c r="C957" s="36"/>
      <c r="D957" s="36"/>
      <c r="E957" s="37"/>
      <c r="F957" s="38"/>
      <c r="G957" s="34"/>
    </row>
    <row r="958" spans="2:10" ht="15.75" thickBot="1" x14ac:dyDescent="0.3">
      <c r="B958" s="39" t="s">
        <v>166</v>
      </c>
      <c r="C958" s="40"/>
      <c r="D958" s="41" t="s">
        <v>19</v>
      </c>
      <c r="E958" s="42">
        <f>+G986</f>
        <v>102597.35611485245</v>
      </c>
      <c r="F958" s="43">
        <v>10</v>
      </c>
      <c r="G958" s="44">
        <f>IFERROR(ROUND(E958/F958,0)," ")</f>
        <v>10260</v>
      </c>
    </row>
    <row r="959" spans="2:10" ht="15.75" thickBot="1" x14ac:dyDescent="0.3">
      <c r="B959" s="45"/>
      <c r="C959" s="45"/>
      <c r="D959" s="45"/>
      <c r="E959" s="46"/>
      <c r="F959" s="47" t="s">
        <v>167</v>
      </c>
      <c r="G959" s="48">
        <f>SUM(G954:G958)</f>
        <v>10260</v>
      </c>
    </row>
    <row r="960" spans="2:10" x14ac:dyDescent="0.25">
      <c r="B960" s="45"/>
      <c r="C960" s="45"/>
      <c r="D960" s="45"/>
      <c r="E960" s="46"/>
      <c r="F960" s="45"/>
      <c r="G960" s="46"/>
    </row>
    <row r="961" spans="2:9" ht="15.75" thickBot="1" x14ac:dyDescent="0.3">
      <c r="B961" s="14" t="s">
        <v>168</v>
      </c>
      <c r="C961" s="49"/>
      <c r="D961" s="49"/>
      <c r="E961" s="50"/>
      <c r="F961" s="49"/>
      <c r="G961" s="50"/>
    </row>
    <row r="962" spans="2:9" ht="15.75" thickBot="1" x14ac:dyDescent="0.3">
      <c r="B962" s="51" t="s">
        <v>50</v>
      </c>
      <c r="C962" s="52"/>
      <c r="D962" s="52" t="s">
        <v>1</v>
      </c>
      <c r="E962" s="53" t="s">
        <v>169</v>
      </c>
      <c r="F962" s="52" t="s">
        <v>0</v>
      </c>
      <c r="G962" s="54" t="s">
        <v>43</v>
      </c>
    </row>
    <row r="963" spans="2:9" x14ac:dyDescent="0.25">
      <c r="B963" s="324" t="s">
        <v>555</v>
      </c>
      <c r="C963" s="338"/>
      <c r="D963" s="55" t="str">
        <f>IFERROR(VLOOKUP(B963,INSUMOS!$B$8:$D$453,2,FALSE)," ")</f>
        <v>UND</v>
      </c>
      <c r="E963" s="56">
        <f>IFERROR(VLOOKUP(B963,INSUMOS!$B$8:$D$453,3,FALSE)," ")</f>
        <v>95000</v>
      </c>
      <c r="F963" s="57">
        <v>1</v>
      </c>
      <c r="G963" s="58">
        <f>IFERROR(ROUND(E963*F963,0)," ")</f>
        <v>95000</v>
      </c>
      <c r="H963" s="20">
        <v>1200</v>
      </c>
      <c r="I963" s="20">
        <v>0.2</v>
      </c>
    </row>
    <row r="964" spans="2:9" x14ac:dyDescent="0.25">
      <c r="B964" s="335"/>
      <c r="C964" s="336"/>
      <c r="D964" s="36"/>
      <c r="E964" s="37"/>
      <c r="F964" s="38"/>
      <c r="G964" s="59"/>
      <c r="H964" s="20">
        <v>6000</v>
      </c>
      <c r="I964" s="20">
        <v>0.05</v>
      </c>
    </row>
    <row r="965" spans="2:9" x14ac:dyDescent="0.25">
      <c r="B965" s="335"/>
      <c r="C965" s="336"/>
      <c r="D965" s="36"/>
      <c r="E965" s="37"/>
      <c r="F965" s="38"/>
      <c r="G965" s="59"/>
      <c r="H965" s="20">
        <v>18000</v>
      </c>
      <c r="I965" s="20">
        <v>0.01</v>
      </c>
    </row>
    <row r="966" spans="2:9" x14ac:dyDescent="0.25">
      <c r="B966" s="335"/>
      <c r="C966" s="336"/>
      <c r="D966" s="36"/>
      <c r="E966" s="37"/>
      <c r="F966" s="38"/>
      <c r="G966" s="59"/>
      <c r="H966" s="20">
        <v>8000</v>
      </c>
      <c r="I966" s="20">
        <v>0.02</v>
      </c>
    </row>
    <row r="967" spans="2:9" ht="15.75" thickBot="1" x14ac:dyDescent="0.3">
      <c r="B967" s="714"/>
      <c r="C967" s="40"/>
      <c r="D967" s="40"/>
      <c r="E967" s="42"/>
      <c r="F967" s="40"/>
      <c r="G967" s="44"/>
    </row>
    <row r="968" spans="2:9" ht="15.75" thickBot="1" x14ac:dyDescent="0.3">
      <c r="B968" s="45"/>
      <c r="C968" s="45"/>
      <c r="D968" s="45"/>
      <c r="E968" s="46"/>
      <c r="F968" s="47" t="s">
        <v>167</v>
      </c>
      <c r="G968" s="48">
        <f>SUM(G963:G967)</f>
        <v>95000</v>
      </c>
    </row>
    <row r="969" spans="2:9" x14ac:dyDescent="0.25">
      <c r="B969" s="45"/>
      <c r="C969" s="45"/>
      <c r="D969" s="45"/>
      <c r="E969" s="46"/>
      <c r="F969" s="45"/>
      <c r="G969" s="46"/>
    </row>
    <row r="970" spans="2:9" ht="15.75" thickBot="1" x14ac:dyDescent="0.3">
      <c r="B970" s="26" t="s">
        <v>170</v>
      </c>
      <c r="E970" s="21"/>
      <c r="G970" s="21"/>
    </row>
    <row r="971" spans="2:9" ht="15.75" thickBot="1" x14ac:dyDescent="0.3">
      <c r="B971" s="315" t="s">
        <v>50</v>
      </c>
      <c r="C971" s="28"/>
      <c r="D971" s="28" t="s">
        <v>1</v>
      </c>
      <c r="E971" s="29" t="s">
        <v>164</v>
      </c>
      <c r="F971" s="28" t="s">
        <v>165</v>
      </c>
      <c r="G971" s="30" t="s">
        <v>43</v>
      </c>
    </row>
    <row r="972" spans="2:9" x14ac:dyDescent="0.25">
      <c r="B972" s="69"/>
      <c r="C972" s="22"/>
      <c r="D972" s="55"/>
      <c r="E972" s="56"/>
      <c r="F972" s="55"/>
      <c r="G972" s="58"/>
    </row>
    <row r="973" spans="2:9" x14ac:dyDescent="0.25">
      <c r="B973" s="317"/>
      <c r="C973" s="62"/>
      <c r="D973" s="62"/>
      <c r="E973" s="63"/>
      <c r="F973" s="62"/>
      <c r="G973" s="64"/>
    </row>
    <row r="974" spans="2:9" x14ac:dyDescent="0.25">
      <c r="B974" s="317"/>
      <c r="C974" s="62"/>
      <c r="D974" s="62"/>
      <c r="E974" s="63"/>
      <c r="F974" s="62"/>
      <c r="G974" s="64"/>
    </row>
    <row r="975" spans="2:9" x14ac:dyDescent="0.25">
      <c r="B975" s="317"/>
      <c r="C975" s="62"/>
      <c r="D975" s="62"/>
      <c r="E975" s="63"/>
      <c r="F975" s="62"/>
      <c r="G975" s="64"/>
    </row>
    <row r="976" spans="2:9" ht="15.75" thickBot="1" x14ac:dyDescent="0.3">
      <c r="B976" s="318"/>
      <c r="C976" s="65"/>
      <c r="D976" s="66"/>
      <c r="E976" s="67"/>
      <c r="F976" s="65"/>
      <c r="G976" s="64"/>
    </row>
    <row r="977" spans="2:9" ht="15.75" thickBot="1" x14ac:dyDescent="0.3">
      <c r="B977" s="45"/>
      <c r="C977" s="45"/>
      <c r="D977" s="45"/>
      <c r="E977" s="46"/>
      <c r="F977" s="47" t="s">
        <v>167</v>
      </c>
      <c r="G977" s="30">
        <f>SUM(G972:G976)</f>
        <v>0</v>
      </c>
    </row>
    <row r="978" spans="2:9" x14ac:dyDescent="0.25">
      <c r="B978" s="45"/>
      <c r="C978" s="45"/>
      <c r="D978" s="45"/>
      <c r="E978" s="46"/>
      <c r="F978" s="45"/>
      <c r="G978" s="46"/>
    </row>
    <row r="979" spans="2:9" ht="15.75" thickBot="1" x14ac:dyDescent="0.3">
      <c r="B979" s="14" t="s">
        <v>171</v>
      </c>
      <c r="C979" s="49"/>
      <c r="D979" s="49"/>
      <c r="E979" s="68"/>
      <c r="F979" s="49"/>
      <c r="G979" s="68"/>
    </row>
    <row r="980" spans="2:9" ht="15.75" thickBot="1" x14ac:dyDescent="0.3">
      <c r="B980" s="51" t="s">
        <v>50</v>
      </c>
      <c r="C980" s="52" t="s">
        <v>172</v>
      </c>
      <c r="D980" s="52" t="s">
        <v>173</v>
      </c>
      <c r="E980" s="53" t="s">
        <v>174</v>
      </c>
      <c r="F980" s="52" t="s">
        <v>165</v>
      </c>
      <c r="G980" s="54" t="s">
        <v>43</v>
      </c>
    </row>
    <row r="981" spans="2:9" x14ac:dyDescent="0.25">
      <c r="B981" s="69" t="s">
        <v>533</v>
      </c>
      <c r="C981" s="70">
        <f>IFERROR(VLOOKUP(B981,'MANO DE OBRA'!$B$12:$F$211,5,FALSE)," ")</f>
        <v>116727</v>
      </c>
      <c r="D981" s="71">
        <v>1.75</v>
      </c>
      <c r="E981" s="56">
        <f>IFERROR(C981*D981," ")</f>
        <v>204272.25</v>
      </c>
      <c r="F981" s="57">
        <v>3.4842613254070995</v>
      </c>
      <c r="G981" s="58">
        <f>+E981/F981</f>
        <v>58627.132388278289</v>
      </c>
      <c r="H981" s="20">
        <f>135*1.09</f>
        <v>147.15</v>
      </c>
    </row>
    <row r="982" spans="2:9" x14ac:dyDescent="0.25">
      <c r="B982" s="35" t="s">
        <v>534</v>
      </c>
      <c r="C982" s="72">
        <f>IFERROR(VLOOKUP(B982,'MANO DE OBRA'!$B$12:$F$211,5,FALSE)," ")</f>
        <v>87545</v>
      </c>
      <c r="D982" s="73">
        <v>1.75</v>
      </c>
      <c r="E982" s="37">
        <f>IFERROR(C982*D982," ")</f>
        <v>153203.75</v>
      </c>
      <c r="F982" s="38">
        <f>+F981</f>
        <v>3.4842613254070995</v>
      </c>
      <c r="G982" s="59">
        <f>+E982/F982</f>
        <v>43970.223726574164</v>
      </c>
    </row>
    <row r="983" spans="2:9" x14ac:dyDescent="0.25">
      <c r="B983" s="35"/>
      <c r="C983" s="72"/>
      <c r="D983" s="73"/>
      <c r="E983" s="37"/>
      <c r="F983" s="38"/>
      <c r="G983" s="34"/>
    </row>
    <row r="984" spans="2:9" x14ac:dyDescent="0.25">
      <c r="B984" s="35"/>
      <c r="C984" s="72"/>
      <c r="D984" s="36"/>
      <c r="E984" s="37"/>
      <c r="F984" s="36"/>
      <c r="G984" s="59"/>
    </row>
    <row r="985" spans="2:9" ht="15.75" thickBot="1" x14ac:dyDescent="0.3">
      <c r="B985" s="39"/>
      <c r="C985" s="74"/>
      <c r="D985" s="40"/>
      <c r="E985" s="42"/>
      <c r="F985" s="40"/>
      <c r="G985" s="44"/>
    </row>
    <row r="986" spans="2:9" ht="15.75" thickBot="1" x14ac:dyDescent="0.3">
      <c r="B986" s="45"/>
      <c r="C986" s="45"/>
      <c r="D986" s="45"/>
      <c r="E986" s="46"/>
      <c r="F986" s="47" t="s">
        <v>167</v>
      </c>
      <c r="G986" s="48">
        <f>SUM(G981:G985)</f>
        <v>102597.35611485245</v>
      </c>
    </row>
    <row r="987" spans="2:9" ht="15.75" thickBot="1" x14ac:dyDescent="0.3">
      <c r="E987" s="21"/>
      <c r="G987" s="21"/>
    </row>
    <row r="988" spans="2:9" ht="15.75" thickBot="1" x14ac:dyDescent="0.3">
      <c r="E988" s="765" t="s">
        <v>177</v>
      </c>
      <c r="F988" s="766"/>
      <c r="G988" s="358">
        <f>ROUND(+G986+G968+G959+G977,2)</f>
        <v>207857.36</v>
      </c>
      <c r="H988">
        <v>207857.36</v>
      </c>
      <c r="I988" s="712">
        <f>+G988-H988</f>
        <v>0</v>
      </c>
    </row>
    <row r="990" spans="2:9" ht="18" x14ac:dyDescent="0.25">
      <c r="B990" s="677" t="s">
        <v>530</v>
      </c>
    </row>
    <row r="991" spans="2:9" ht="18" x14ac:dyDescent="0.25">
      <c r="B991" s="450" t="s">
        <v>531</v>
      </c>
    </row>
    <row r="992" spans="2:9" ht="18.75" thickBot="1" x14ac:dyDescent="0.3">
      <c r="B992" s="678" t="s">
        <v>532</v>
      </c>
      <c r="C992" s="314"/>
      <c r="D992" s="314"/>
      <c r="E992" s="314"/>
      <c r="F992" s="314"/>
      <c r="G992" s="314"/>
    </row>
    <row r="993" spans="2:10" x14ac:dyDescent="0.25">
      <c r="B993" s="767" t="s">
        <v>160</v>
      </c>
      <c r="C993" s="768"/>
      <c r="D993" s="768"/>
      <c r="E993" s="768"/>
      <c r="F993" s="768"/>
      <c r="G993" s="769"/>
    </row>
    <row r="994" spans="2:10" ht="70.5" customHeight="1" thickBot="1" x14ac:dyDescent="0.3">
      <c r="B994" s="770" t="str">
        <f>+PRESUPUESTO!B32</f>
        <v>SUMINISTRO E INSTALACION DE  BATERIA 12V 7.5AMP: FUENTE DE RESPALDO RECARGABLE QUE GARANTIZA EL FUNCIONAMIENTO DEL SISTEMA EN CASO DE FALLA ELÉCTRICA. GARANTÍA: POR DEFECTO DE FÁBRICA 6 MESES</v>
      </c>
      <c r="C994" s="771"/>
      <c r="D994" s="771"/>
      <c r="E994" s="771"/>
      <c r="F994" s="771"/>
      <c r="G994" s="772"/>
      <c r="H994" s="20" t="s">
        <v>200</v>
      </c>
    </row>
    <row r="995" spans="2:10" ht="15.75" thickBot="1" x14ac:dyDescent="0.3">
      <c r="E995" s="23"/>
      <c r="G995" s="23"/>
    </row>
    <row r="996" spans="2:10" ht="15.75" thickBot="1" x14ac:dyDescent="0.3">
      <c r="B996" s="24" t="s">
        <v>161</v>
      </c>
      <c r="C996" s="25" t="str">
        <f>+PRESUPUESTO!A32</f>
        <v>1.22</v>
      </c>
      <c r="E996" s="21"/>
      <c r="G996" s="21"/>
    </row>
    <row r="997" spans="2:10" ht="15.75" thickBot="1" x14ac:dyDescent="0.3">
      <c r="B997" s="24" t="s">
        <v>162</v>
      </c>
      <c r="C997" s="25" t="str">
        <f>+PRESUPUESTO!C32</f>
        <v>UND</v>
      </c>
      <c r="E997" s="21"/>
      <c r="G997" s="21"/>
    </row>
    <row r="998" spans="2:10" x14ac:dyDescent="0.25">
      <c r="B998" s="26"/>
      <c r="E998" s="21"/>
      <c r="G998" s="21"/>
    </row>
    <row r="999" spans="2:10" ht="15.75" thickBot="1" x14ac:dyDescent="0.3">
      <c r="B999" s="26" t="s">
        <v>163</v>
      </c>
      <c r="E999" s="27"/>
      <c r="G999" s="27"/>
    </row>
    <row r="1000" spans="2:10" ht="15.75" thickBot="1" x14ac:dyDescent="0.3">
      <c r="B1000" s="315" t="s">
        <v>50</v>
      </c>
      <c r="C1000" s="28"/>
      <c r="D1000" s="28" t="s">
        <v>1</v>
      </c>
      <c r="E1000" s="29" t="s">
        <v>164</v>
      </c>
      <c r="F1000" s="28" t="s">
        <v>165</v>
      </c>
      <c r="G1000" s="30" t="s">
        <v>43</v>
      </c>
    </row>
    <row r="1001" spans="2:10" x14ac:dyDescent="0.25">
      <c r="B1001" s="316"/>
      <c r="C1001" s="31"/>
      <c r="D1001" s="31"/>
      <c r="E1001" s="32"/>
      <c r="F1001" s="33"/>
      <c r="G1001" s="34"/>
      <c r="H1001" s="20">
        <f>1750*1.09</f>
        <v>1907.5000000000002</v>
      </c>
      <c r="I1001" s="20">
        <v>30000</v>
      </c>
      <c r="J1001" s="20">
        <f>+I1001*1.09</f>
        <v>32700.000000000004</v>
      </c>
    </row>
    <row r="1002" spans="2:10" x14ac:dyDescent="0.25">
      <c r="B1002" s="35"/>
      <c r="C1002" s="36"/>
      <c r="D1002" s="31"/>
      <c r="E1002" s="32"/>
      <c r="F1002" s="33"/>
      <c r="G1002" s="34"/>
      <c r="H1002" s="20">
        <f>3300*1.09</f>
        <v>3597.0000000000005</v>
      </c>
    </row>
    <row r="1003" spans="2:10" x14ac:dyDescent="0.25">
      <c r="B1003" s="35"/>
      <c r="C1003" s="36"/>
      <c r="D1003" s="36"/>
      <c r="E1003" s="37"/>
      <c r="F1003" s="38"/>
      <c r="G1003" s="34"/>
      <c r="H1003" s="20">
        <f>+H1002*60</f>
        <v>215820.00000000003</v>
      </c>
    </row>
    <row r="1004" spans="2:10" x14ac:dyDescent="0.25">
      <c r="B1004" s="35"/>
      <c r="C1004" s="36"/>
      <c r="D1004" s="36"/>
      <c r="E1004" s="37"/>
      <c r="F1004" s="38"/>
      <c r="G1004" s="34"/>
    </row>
    <row r="1005" spans="2:10" ht="15.75" thickBot="1" x14ac:dyDescent="0.3">
      <c r="B1005" s="39" t="s">
        <v>166</v>
      </c>
      <c r="C1005" s="40"/>
      <c r="D1005" s="41" t="s">
        <v>19</v>
      </c>
      <c r="E1005" s="42">
        <f>+G1033</f>
        <v>29914.309623430963</v>
      </c>
      <c r="F1005" s="43">
        <v>10</v>
      </c>
      <c r="G1005" s="44">
        <f>IFERROR(ROUND(E1005/F1005,0)," ")</f>
        <v>2991</v>
      </c>
    </row>
    <row r="1006" spans="2:10" ht="15.75" thickBot="1" x14ac:dyDescent="0.3">
      <c r="B1006" s="45"/>
      <c r="C1006" s="45"/>
      <c r="D1006" s="45"/>
      <c r="E1006" s="46"/>
      <c r="F1006" s="47" t="s">
        <v>167</v>
      </c>
      <c r="G1006" s="48">
        <f>SUM(G1001:G1005)</f>
        <v>2991</v>
      </c>
    </row>
    <row r="1007" spans="2:10" x14ac:dyDescent="0.25">
      <c r="B1007" s="45"/>
      <c r="C1007" s="45"/>
      <c r="D1007" s="45"/>
      <c r="E1007" s="46"/>
      <c r="F1007" s="45"/>
      <c r="G1007" s="46"/>
    </row>
    <row r="1008" spans="2:10" ht="15.75" thickBot="1" x14ac:dyDescent="0.3">
      <c r="B1008" s="14" t="s">
        <v>168</v>
      </c>
      <c r="C1008" s="49"/>
      <c r="D1008" s="49"/>
      <c r="E1008" s="50"/>
      <c r="F1008" s="49"/>
      <c r="G1008" s="50"/>
    </row>
    <row r="1009" spans="2:9" ht="15.75" thickBot="1" x14ac:dyDescent="0.3">
      <c r="B1009" s="51" t="s">
        <v>50</v>
      </c>
      <c r="C1009" s="52"/>
      <c r="D1009" s="52" t="s">
        <v>1</v>
      </c>
      <c r="E1009" s="53" t="s">
        <v>169</v>
      </c>
      <c r="F1009" s="52" t="s">
        <v>0</v>
      </c>
      <c r="G1009" s="54" t="s">
        <v>43</v>
      </c>
    </row>
    <row r="1010" spans="2:9" x14ac:dyDescent="0.25">
      <c r="B1010" s="324" t="s">
        <v>556</v>
      </c>
      <c r="C1010" s="338"/>
      <c r="D1010" s="55" t="str">
        <f>IFERROR(VLOOKUP(B1010,INSUMOS!$B$8:$D$453,2,FALSE)," ")</f>
        <v>UND</v>
      </c>
      <c r="E1010" s="56">
        <f>IFERROR(VLOOKUP(B1010,INSUMOS!$B$8:$D$453,3,FALSE)," ")</f>
        <v>65000</v>
      </c>
      <c r="F1010" s="57">
        <v>1</v>
      </c>
      <c r="G1010" s="58">
        <f>IFERROR(ROUND(E1010*F1010,0)," ")</f>
        <v>65000</v>
      </c>
      <c r="H1010" s="20">
        <v>1200</v>
      </c>
      <c r="I1010" s="20">
        <v>0.2</v>
      </c>
    </row>
    <row r="1011" spans="2:9" x14ac:dyDescent="0.25">
      <c r="B1011" s="335"/>
      <c r="C1011" s="336"/>
      <c r="D1011" s="36"/>
      <c r="E1011" s="37"/>
      <c r="F1011" s="38"/>
      <c r="G1011" s="59"/>
      <c r="H1011" s="20">
        <v>6000</v>
      </c>
      <c r="I1011" s="20">
        <v>0.05</v>
      </c>
    </row>
    <row r="1012" spans="2:9" x14ac:dyDescent="0.25">
      <c r="B1012" s="335"/>
      <c r="C1012" s="336"/>
      <c r="D1012" s="36"/>
      <c r="E1012" s="37"/>
      <c r="F1012" s="38"/>
      <c r="G1012" s="59"/>
      <c r="H1012" s="20">
        <v>18000</v>
      </c>
      <c r="I1012" s="20">
        <v>0.01</v>
      </c>
    </row>
    <row r="1013" spans="2:9" x14ac:dyDescent="0.25">
      <c r="B1013" s="335"/>
      <c r="C1013" s="336"/>
      <c r="D1013" s="36"/>
      <c r="E1013" s="37"/>
      <c r="F1013" s="38"/>
      <c r="G1013" s="59"/>
      <c r="H1013" s="20">
        <v>8000</v>
      </c>
      <c r="I1013" s="20">
        <v>0.02</v>
      </c>
    </row>
    <row r="1014" spans="2:9" ht="15.75" thickBot="1" x14ac:dyDescent="0.3">
      <c r="B1014" s="714"/>
      <c r="C1014" s="40"/>
      <c r="D1014" s="40"/>
      <c r="E1014" s="42"/>
      <c r="F1014" s="40"/>
      <c r="G1014" s="44"/>
    </row>
    <row r="1015" spans="2:9" ht="15.75" thickBot="1" x14ac:dyDescent="0.3">
      <c r="B1015" s="45"/>
      <c r="C1015" s="45"/>
      <c r="D1015" s="45"/>
      <c r="E1015" s="46"/>
      <c r="F1015" s="47" t="s">
        <v>167</v>
      </c>
      <c r="G1015" s="48">
        <f>SUM(G1010:G1014)</f>
        <v>65000</v>
      </c>
    </row>
    <row r="1016" spans="2:9" x14ac:dyDescent="0.25">
      <c r="B1016" s="45"/>
      <c r="C1016" s="45"/>
      <c r="D1016" s="45"/>
      <c r="E1016" s="46"/>
      <c r="F1016" s="45"/>
      <c r="G1016" s="46"/>
    </row>
    <row r="1017" spans="2:9" ht="15.75" thickBot="1" x14ac:dyDescent="0.3">
      <c r="B1017" s="26" t="s">
        <v>170</v>
      </c>
      <c r="E1017" s="21"/>
      <c r="G1017" s="21"/>
    </row>
    <row r="1018" spans="2:9" ht="15.75" thickBot="1" x14ac:dyDescent="0.3">
      <c r="B1018" s="315" t="s">
        <v>50</v>
      </c>
      <c r="C1018" s="28"/>
      <c r="D1018" s="28" t="s">
        <v>1</v>
      </c>
      <c r="E1018" s="29" t="s">
        <v>164</v>
      </c>
      <c r="F1018" s="28" t="s">
        <v>165</v>
      </c>
      <c r="G1018" s="30" t="s">
        <v>43</v>
      </c>
    </row>
    <row r="1019" spans="2:9" x14ac:dyDescent="0.25">
      <c r="B1019" s="69"/>
      <c r="C1019" s="22"/>
      <c r="D1019" s="55"/>
      <c r="E1019" s="56"/>
      <c r="F1019" s="55"/>
      <c r="G1019" s="58"/>
    </row>
    <row r="1020" spans="2:9" x14ac:dyDescent="0.25">
      <c r="B1020" s="317"/>
      <c r="C1020" s="62"/>
      <c r="D1020" s="62"/>
      <c r="E1020" s="63"/>
      <c r="F1020" s="62"/>
      <c r="G1020" s="64"/>
    </row>
    <row r="1021" spans="2:9" x14ac:dyDescent="0.25">
      <c r="B1021" s="317"/>
      <c r="C1021" s="62"/>
      <c r="D1021" s="62"/>
      <c r="E1021" s="63"/>
      <c r="F1021" s="62"/>
      <c r="G1021" s="64"/>
    </row>
    <row r="1022" spans="2:9" x14ac:dyDescent="0.25">
      <c r="B1022" s="317"/>
      <c r="C1022" s="62"/>
      <c r="D1022" s="62"/>
      <c r="E1022" s="63"/>
      <c r="F1022" s="62"/>
      <c r="G1022" s="64"/>
    </row>
    <row r="1023" spans="2:9" ht="15.75" thickBot="1" x14ac:dyDescent="0.3">
      <c r="B1023" s="318"/>
      <c r="C1023" s="65"/>
      <c r="D1023" s="66"/>
      <c r="E1023" s="67"/>
      <c r="F1023" s="65"/>
      <c r="G1023" s="64"/>
    </row>
    <row r="1024" spans="2:9" ht="15.75" thickBot="1" x14ac:dyDescent="0.3">
      <c r="B1024" s="45"/>
      <c r="C1024" s="45"/>
      <c r="D1024" s="45"/>
      <c r="E1024" s="46"/>
      <c r="F1024" s="47" t="s">
        <v>167</v>
      </c>
      <c r="G1024" s="30">
        <f>SUM(G1019:G1023)</f>
        <v>0</v>
      </c>
    </row>
    <row r="1025" spans="2:9" x14ac:dyDescent="0.25">
      <c r="B1025" s="45"/>
      <c r="C1025" s="45"/>
      <c r="D1025" s="45"/>
      <c r="E1025" s="46"/>
      <c r="F1025" s="45"/>
      <c r="G1025" s="46"/>
    </row>
    <row r="1026" spans="2:9" ht="15.75" thickBot="1" x14ac:dyDescent="0.3">
      <c r="B1026" s="14" t="s">
        <v>171</v>
      </c>
      <c r="C1026" s="49"/>
      <c r="D1026" s="49"/>
      <c r="E1026" s="68"/>
      <c r="F1026" s="49"/>
      <c r="G1026" s="68"/>
    </row>
    <row r="1027" spans="2:9" ht="15.75" thickBot="1" x14ac:dyDescent="0.3">
      <c r="B1027" s="51" t="s">
        <v>50</v>
      </c>
      <c r="C1027" s="52" t="s">
        <v>172</v>
      </c>
      <c r="D1027" s="52" t="s">
        <v>173</v>
      </c>
      <c r="E1027" s="53" t="s">
        <v>174</v>
      </c>
      <c r="F1027" s="52" t="s">
        <v>165</v>
      </c>
      <c r="G1027" s="54" t="s">
        <v>43</v>
      </c>
    </row>
    <row r="1028" spans="2:9" x14ac:dyDescent="0.25">
      <c r="B1028" s="69" t="s">
        <v>533</v>
      </c>
      <c r="C1028" s="70">
        <f>IFERROR(VLOOKUP(B1028,'MANO DE OBRA'!$B$12:$F$211,5,FALSE)," ")</f>
        <v>116727</v>
      </c>
      <c r="D1028" s="71">
        <v>1.75</v>
      </c>
      <c r="E1028" s="56">
        <f>IFERROR(C1028*D1028," ")</f>
        <v>204272.25</v>
      </c>
      <c r="F1028" s="57">
        <v>11.95</v>
      </c>
      <c r="G1028" s="58">
        <f>+E1028/F1028</f>
        <v>17093.912133891215</v>
      </c>
      <c r="H1028" s="20">
        <f>135*1.09</f>
        <v>147.15</v>
      </c>
    </row>
    <row r="1029" spans="2:9" x14ac:dyDescent="0.25">
      <c r="B1029" s="35" t="s">
        <v>534</v>
      </c>
      <c r="C1029" s="72">
        <f>IFERROR(VLOOKUP(B1029,'MANO DE OBRA'!$B$12:$F$211,5,FALSE)," ")</f>
        <v>87545</v>
      </c>
      <c r="D1029" s="73">
        <v>1.75</v>
      </c>
      <c r="E1029" s="37">
        <f>IFERROR(C1029*D1029," ")</f>
        <v>153203.75</v>
      </c>
      <c r="F1029" s="38">
        <f>+F1028</f>
        <v>11.95</v>
      </c>
      <c r="G1029" s="59">
        <f>+E1029/F1029</f>
        <v>12820.39748953975</v>
      </c>
    </row>
    <row r="1030" spans="2:9" x14ac:dyDescent="0.25">
      <c r="B1030" s="35"/>
      <c r="C1030" s="72"/>
      <c r="D1030" s="73"/>
      <c r="E1030" s="37"/>
      <c r="F1030" s="38"/>
      <c r="G1030" s="34"/>
    </row>
    <row r="1031" spans="2:9" x14ac:dyDescent="0.25">
      <c r="B1031" s="35"/>
      <c r="C1031" s="72"/>
      <c r="D1031" s="36"/>
      <c r="E1031" s="37"/>
      <c r="F1031" s="36"/>
      <c r="G1031" s="59"/>
    </row>
    <row r="1032" spans="2:9" ht="15.75" thickBot="1" x14ac:dyDescent="0.3">
      <c r="B1032" s="39"/>
      <c r="C1032" s="74"/>
      <c r="D1032" s="40"/>
      <c r="E1032" s="42"/>
      <c r="F1032" s="40"/>
      <c r="G1032" s="44"/>
    </row>
    <row r="1033" spans="2:9" ht="15.75" thickBot="1" x14ac:dyDescent="0.3">
      <c r="B1033" s="45"/>
      <c r="C1033" s="45"/>
      <c r="D1033" s="45"/>
      <c r="E1033" s="46"/>
      <c r="F1033" s="47" t="s">
        <v>167</v>
      </c>
      <c r="G1033" s="48">
        <f>SUM(G1028:G1032)</f>
        <v>29914.309623430963</v>
      </c>
    </row>
    <row r="1034" spans="2:9" ht="15.75" thickBot="1" x14ac:dyDescent="0.3">
      <c r="E1034" s="21"/>
      <c r="G1034" s="21"/>
    </row>
    <row r="1035" spans="2:9" ht="15.75" thickBot="1" x14ac:dyDescent="0.3">
      <c r="E1035" s="765" t="s">
        <v>177</v>
      </c>
      <c r="F1035" s="766"/>
      <c r="G1035" s="358">
        <f>ROUND(+G1033+G1015+G1006+G1024,2)+1.1</f>
        <v>97906.41</v>
      </c>
      <c r="H1035">
        <v>97906.41</v>
      </c>
      <c r="I1035" s="712">
        <f>+G1035-H1035</f>
        <v>0</v>
      </c>
    </row>
    <row r="1037" spans="2:9" ht="18" x14ac:dyDescent="0.25">
      <c r="B1037" s="677" t="s">
        <v>530</v>
      </c>
    </row>
    <row r="1038" spans="2:9" ht="18" x14ac:dyDescent="0.25">
      <c r="B1038" s="450" t="s">
        <v>531</v>
      </c>
    </row>
    <row r="1039" spans="2:9" ht="18.75" thickBot="1" x14ac:dyDescent="0.3">
      <c r="B1039" s="678" t="s">
        <v>532</v>
      </c>
      <c r="C1039" s="314"/>
      <c r="D1039" s="314"/>
      <c r="E1039" s="314"/>
      <c r="F1039" s="314"/>
      <c r="G1039" s="314"/>
    </row>
    <row r="1040" spans="2:9" x14ac:dyDescent="0.25">
      <c r="B1040" s="767" t="s">
        <v>160</v>
      </c>
      <c r="C1040" s="768"/>
      <c r="D1040" s="768"/>
      <c r="E1040" s="768"/>
      <c r="F1040" s="768"/>
      <c r="G1040" s="769"/>
    </row>
    <row r="1041" spans="2:10" ht="70.5" customHeight="1" thickBot="1" x14ac:dyDescent="0.3">
      <c r="B1041" s="770" t="str">
        <f>+PRESUPUESTO!B33</f>
        <v>SUMINISTRO E INSTALACION DE TRANSFORMADOR FUENTE PARA ALARMA. VOLTAJE: DE 16V, COMPATIBLE CON CÁMARAS IP. GARANTÍA: POR DEFECTO DE FÁBRICA 12 MESES</v>
      </c>
      <c r="C1041" s="771"/>
      <c r="D1041" s="771"/>
      <c r="E1041" s="771"/>
      <c r="F1041" s="771"/>
      <c r="G1041" s="772"/>
      <c r="H1041" s="20" t="s">
        <v>200</v>
      </c>
    </row>
    <row r="1042" spans="2:10" ht="15.75" thickBot="1" x14ac:dyDescent="0.3">
      <c r="E1042" s="23"/>
      <c r="G1042" s="23"/>
    </row>
    <row r="1043" spans="2:10" ht="15.75" thickBot="1" x14ac:dyDescent="0.3">
      <c r="B1043" s="24" t="s">
        <v>161</v>
      </c>
      <c r="C1043" s="25" t="str">
        <f>+PRESUPUESTO!A33</f>
        <v>1.23</v>
      </c>
      <c r="E1043" s="21"/>
      <c r="G1043" s="21"/>
    </row>
    <row r="1044" spans="2:10" ht="15.75" thickBot="1" x14ac:dyDescent="0.3">
      <c r="B1044" s="24" t="s">
        <v>162</v>
      </c>
      <c r="C1044" s="25" t="str">
        <f>+PRESUPUESTO!C33</f>
        <v>UND</v>
      </c>
      <c r="E1044" s="21"/>
      <c r="G1044" s="21"/>
    </row>
    <row r="1045" spans="2:10" x14ac:dyDescent="0.25">
      <c r="B1045" s="26"/>
      <c r="E1045" s="21"/>
      <c r="G1045" s="21"/>
    </row>
    <row r="1046" spans="2:10" ht="15.75" thickBot="1" x14ac:dyDescent="0.3">
      <c r="B1046" s="26" t="s">
        <v>163</v>
      </c>
      <c r="E1046" s="27"/>
      <c r="G1046" s="27"/>
    </row>
    <row r="1047" spans="2:10" ht="15.75" thickBot="1" x14ac:dyDescent="0.3">
      <c r="B1047" s="315" t="s">
        <v>50</v>
      </c>
      <c r="C1047" s="28"/>
      <c r="D1047" s="28" t="s">
        <v>1</v>
      </c>
      <c r="E1047" s="29" t="s">
        <v>164</v>
      </c>
      <c r="F1047" s="28" t="s">
        <v>165</v>
      </c>
      <c r="G1047" s="30" t="s">
        <v>43</v>
      </c>
    </row>
    <row r="1048" spans="2:10" x14ac:dyDescent="0.25">
      <c r="B1048" s="316"/>
      <c r="C1048" s="31"/>
      <c r="D1048" s="31"/>
      <c r="E1048" s="32"/>
      <c r="F1048" s="33"/>
      <c r="G1048" s="34"/>
      <c r="H1048" s="20">
        <f>1750*1.09</f>
        <v>1907.5000000000002</v>
      </c>
      <c r="I1048" s="20">
        <v>30000</v>
      </c>
      <c r="J1048" s="20">
        <f>+I1048*1.09</f>
        <v>32700.000000000004</v>
      </c>
    </row>
    <row r="1049" spans="2:10" x14ac:dyDescent="0.25">
      <c r="B1049" s="35"/>
      <c r="C1049" s="36"/>
      <c r="D1049" s="31"/>
      <c r="E1049" s="32"/>
      <c r="F1049" s="33"/>
      <c r="G1049" s="34"/>
      <c r="H1049" s="20">
        <f>3300*1.09</f>
        <v>3597.0000000000005</v>
      </c>
    </row>
    <row r="1050" spans="2:10" x14ac:dyDescent="0.25">
      <c r="B1050" s="35"/>
      <c r="C1050" s="36"/>
      <c r="D1050" s="36"/>
      <c r="E1050" s="37"/>
      <c r="F1050" s="38"/>
      <c r="G1050" s="34"/>
      <c r="H1050" s="20">
        <f>+H1049*60</f>
        <v>215820.00000000003</v>
      </c>
    </row>
    <row r="1051" spans="2:10" x14ac:dyDescent="0.25">
      <c r="B1051" s="35"/>
      <c r="C1051" s="36"/>
      <c r="D1051" s="36"/>
      <c r="E1051" s="37"/>
      <c r="F1051" s="38"/>
      <c r="G1051" s="34"/>
    </row>
    <row r="1052" spans="2:10" ht="15.75" thickBot="1" x14ac:dyDescent="0.3">
      <c r="B1052" s="39" t="s">
        <v>166</v>
      </c>
      <c r="C1052" s="40"/>
      <c r="D1052" s="41" t="s">
        <v>19</v>
      </c>
      <c r="E1052" s="42">
        <f>+G1080</f>
        <v>10139.079807846803</v>
      </c>
      <c r="F1052" s="43">
        <v>10</v>
      </c>
      <c r="G1052" s="44">
        <f>IFERROR(ROUND(E1052/F1052,0)," ")</f>
        <v>1014</v>
      </c>
    </row>
    <row r="1053" spans="2:10" ht="15.75" thickBot="1" x14ac:dyDescent="0.3">
      <c r="B1053" s="45"/>
      <c r="C1053" s="45"/>
      <c r="D1053" s="45"/>
      <c r="E1053" s="46"/>
      <c r="F1053" s="47" t="s">
        <v>167</v>
      </c>
      <c r="G1053" s="48">
        <f>SUM(G1048:G1052)</f>
        <v>1014</v>
      </c>
    </row>
    <row r="1054" spans="2:10" x14ac:dyDescent="0.25">
      <c r="B1054" s="45"/>
      <c r="C1054" s="45"/>
      <c r="D1054" s="45"/>
      <c r="E1054" s="46"/>
      <c r="F1054" s="45"/>
      <c r="G1054" s="46"/>
    </row>
    <row r="1055" spans="2:10" ht="15.75" thickBot="1" x14ac:dyDescent="0.3">
      <c r="B1055" s="14" t="s">
        <v>168</v>
      </c>
      <c r="C1055" s="49"/>
      <c r="D1055" s="49"/>
      <c r="E1055" s="50"/>
      <c r="F1055" s="49"/>
      <c r="G1055" s="50"/>
    </row>
    <row r="1056" spans="2:10" ht="15.75" thickBot="1" x14ac:dyDescent="0.3">
      <c r="B1056" s="51" t="s">
        <v>50</v>
      </c>
      <c r="C1056" s="52"/>
      <c r="D1056" s="52" t="s">
        <v>1</v>
      </c>
      <c r="E1056" s="53" t="s">
        <v>169</v>
      </c>
      <c r="F1056" s="52" t="s">
        <v>0</v>
      </c>
      <c r="G1056" s="54" t="s">
        <v>43</v>
      </c>
    </row>
    <row r="1057" spans="2:9" ht="24" x14ac:dyDescent="0.25">
      <c r="B1057" s="324" t="s">
        <v>557</v>
      </c>
      <c r="C1057" s="338"/>
      <c r="D1057" s="55" t="str">
        <f>IFERROR(VLOOKUP(B1057,INSUMOS!$B$8:$D$453,2,FALSE)," ")</f>
        <v>UND</v>
      </c>
      <c r="E1057" s="56">
        <f>IFERROR(VLOOKUP(B1057,INSUMOS!$B$8:$D$453,3,FALSE)," ")</f>
        <v>35000</v>
      </c>
      <c r="F1057" s="57">
        <v>1</v>
      </c>
      <c r="G1057" s="58">
        <f>IFERROR(ROUND(E1057*F1057,0)," ")</f>
        <v>35000</v>
      </c>
      <c r="H1057" s="20">
        <v>1200</v>
      </c>
      <c r="I1057" s="20">
        <v>0.2</v>
      </c>
    </row>
    <row r="1058" spans="2:9" x14ac:dyDescent="0.25">
      <c r="B1058" s="335"/>
      <c r="C1058" s="336"/>
      <c r="D1058" s="36"/>
      <c r="E1058" s="37"/>
      <c r="F1058" s="38"/>
      <c r="G1058" s="59"/>
      <c r="H1058" s="20">
        <v>6000</v>
      </c>
      <c r="I1058" s="20">
        <v>0.05</v>
      </c>
    </row>
    <row r="1059" spans="2:9" x14ac:dyDescent="0.25">
      <c r="B1059" s="335"/>
      <c r="C1059" s="336"/>
      <c r="D1059" s="36"/>
      <c r="E1059" s="37"/>
      <c r="F1059" s="38"/>
      <c r="G1059" s="59"/>
      <c r="H1059" s="20">
        <v>18000</v>
      </c>
      <c r="I1059" s="20">
        <v>0.01</v>
      </c>
    </row>
    <row r="1060" spans="2:9" x14ac:dyDescent="0.25">
      <c r="B1060" s="335"/>
      <c r="C1060" s="336"/>
      <c r="D1060" s="36"/>
      <c r="E1060" s="37"/>
      <c r="F1060" s="38"/>
      <c r="G1060" s="59"/>
      <c r="H1060" s="20">
        <v>8000</v>
      </c>
      <c r="I1060" s="20">
        <v>0.02</v>
      </c>
    </row>
    <row r="1061" spans="2:9" ht="15.75" thickBot="1" x14ac:dyDescent="0.3">
      <c r="B1061" s="714"/>
      <c r="C1061" s="40"/>
      <c r="D1061" s="40"/>
      <c r="E1061" s="42"/>
      <c r="F1061" s="40"/>
      <c r="G1061" s="44"/>
    </row>
    <row r="1062" spans="2:9" ht="15.75" thickBot="1" x14ac:dyDescent="0.3">
      <c r="B1062" s="45"/>
      <c r="C1062" s="45"/>
      <c r="D1062" s="45"/>
      <c r="E1062" s="46"/>
      <c r="F1062" s="47" t="s">
        <v>167</v>
      </c>
      <c r="G1062" s="48">
        <f>SUM(G1057:G1061)</f>
        <v>35000</v>
      </c>
    </row>
    <row r="1063" spans="2:9" x14ac:dyDescent="0.25">
      <c r="B1063" s="45"/>
      <c r="C1063" s="45"/>
      <c r="D1063" s="45"/>
      <c r="E1063" s="46"/>
      <c r="F1063" s="45"/>
      <c r="G1063" s="46"/>
    </row>
    <row r="1064" spans="2:9" ht="15.75" thickBot="1" x14ac:dyDescent="0.3">
      <c r="B1064" s="26" t="s">
        <v>170</v>
      </c>
      <c r="E1064" s="21"/>
      <c r="G1064" s="21"/>
    </row>
    <row r="1065" spans="2:9" ht="15.75" thickBot="1" x14ac:dyDescent="0.3">
      <c r="B1065" s="315" t="s">
        <v>50</v>
      </c>
      <c r="C1065" s="28"/>
      <c r="D1065" s="28" t="s">
        <v>1</v>
      </c>
      <c r="E1065" s="29" t="s">
        <v>164</v>
      </c>
      <c r="F1065" s="28" t="s">
        <v>165</v>
      </c>
      <c r="G1065" s="30" t="s">
        <v>43</v>
      </c>
    </row>
    <row r="1066" spans="2:9" x14ac:dyDescent="0.25">
      <c r="B1066" s="69"/>
      <c r="C1066" s="22"/>
      <c r="D1066" s="55"/>
      <c r="E1066" s="56"/>
      <c r="F1066" s="55"/>
      <c r="G1066" s="58"/>
    </row>
    <row r="1067" spans="2:9" x14ac:dyDescent="0.25">
      <c r="B1067" s="317"/>
      <c r="C1067" s="62"/>
      <c r="D1067" s="62"/>
      <c r="E1067" s="63"/>
      <c r="F1067" s="62"/>
      <c r="G1067" s="64"/>
    </row>
    <row r="1068" spans="2:9" x14ac:dyDescent="0.25">
      <c r="B1068" s="317"/>
      <c r="C1068" s="62"/>
      <c r="D1068" s="62"/>
      <c r="E1068" s="63"/>
      <c r="F1068" s="62"/>
      <c r="G1068" s="64"/>
    </row>
    <row r="1069" spans="2:9" x14ac:dyDescent="0.25">
      <c r="B1069" s="317"/>
      <c r="C1069" s="62"/>
      <c r="D1069" s="62"/>
      <c r="E1069" s="63"/>
      <c r="F1069" s="62"/>
      <c r="G1069" s="64"/>
    </row>
    <row r="1070" spans="2:9" ht="15.75" thickBot="1" x14ac:dyDescent="0.3">
      <c r="B1070" s="318"/>
      <c r="C1070" s="65"/>
      <c r="D1070" s="66"/>
      <c r="E1070" s="67"/>
      <c r="F1070" s="65"/>
      <c r="G1070" s="64"/>
    </row>
    <row r="1071" spans="2:9" ht="15.75" thickBot="1" x14ac:dyDescent="0.3">
      <c r="B1071" s="45"/>
      <c r="C1071" s="45"/>
      <c r="D1071" s="45"/>
      <c r="E1071" s="46"/>
      <c r="F1071" s="47" t="s">
        <v>167</v>
      </c>
      <c r="G1071" s="30">
        <f>SUM(G1066:G1070)</f>
        <v>0</v>
      </c>
    </row>
    <row r="1072" spans="2:9" x14ac:dyDescent="0.25">
      <c r="B1072" s="45"/>
      <c r="C1072" s="45"/>
      <c r="D1072" s="45"/>
      <c r="E1072" s="46"/>
      <c r="F1072" s="45"/>
      <c r="G1072" s="46"/>
    </row>
    <row r="1073" spans="2:9" ht="15.75" thickBot="1" x14ac:dyDescent="0.3">
      <c r="B1073" s="14" t="s">
        <v>171</v>
      </c>
      <c r="C1073" s="49"/>
      <c r="D1073" s="49"/>
      <c r="E1073" s="68"/>
      <c r="F1073" s="49"/>
      <c r="G1073" s="68"/>
    </row>
    <row r="1074" spans="2:9" ht="15.75" thickBot="1" x14ac:dyDescent="0.3">
      <c r="B1074" s="51" t="s">
        <v>50</v>
      </c>
      <c r="C1074" s="52" t="s">
        <v>172</v>
      </c>
      <c r="D1074" s="52" t="s">
        <v>173</v>
      </c>
      <c r="E1074" s="53" t="s">
        <v>174</v>
      </c>
      <c r="F1074" s="52" t="s">
        <v>165</v>
      </c>
      <c r="G1074" s="54" t="s">
        <v>43</v>
      </c>
    </row>
    <row r="1075" spans="2:9" x14ac:dyDescent="0.25">
      <c r="B1075" s="69" t="s">
        <v>533</v>
      </c>
      <c r="C1075" s="70">
        <f>IFERROR(VLOOKUP(B1075,'MANO DE OBRA'!$B$12:$F$211,5,FALSE)," ")</f>
        <v>116727</v>
      </c>
      <c r="D1075" s="71">
        <v>1.75</v>
      </c>
      <c r="E1075" s="56">
        <f>IFERROR(C1075*D1075," ")</f>
        <v>204272.25</v>
      </c>
      <c r="F1075" s="57">
        <v>35.257242942633049</v>
      </c>
      <c r="G1075" s="58">
        <f>+E1075/F1075</f>
        <v>5793.7669809397958</v>
      </c>
      <c r="H1075" s="20">
        <f>135*1.09</f>
        <v>147.15</v>
      </c>
    </row>
    <row r="1076" spans="2:9" x14ac:dyDescent="0.25">
      <c r="B1076" s="35" t="s">
        <v>534</v>
      </c>
      <c r="C1076" s="72">
        <f>IFERROR(VLOOKUP(B1076,'MANO DE OBRA'!$B$12:$F$211,5,FALSE)," ")</f>
        <v>87545</v>
      </c>
      <c r="D1076" s="73">
        <v>1.75</v>
      </c>
      <c r="E1076" s="37">
        <f>IFERROR(C1076*D1076," ")</f>
        <v>153203.75</v>
      </c>
      <c r="F1076" s="38">
        <f>+F1075</f>
        <v>35.257242942633049</v>
      </c>
      <c r="G1076" s="59">
        <f>+E1076/F1076</f>
        <v>4345.3128269070085</v>
      </c>
    </row>
    <row r="1077" spans="2:9" x14ac:dyDescent="0.25">
      <c r="B1077" s="35"/>
      <c r="C1077" s="72"/>
      <c r="D1077" s="73"/>
      <c r="E1077" s="37"/>
      <c r="F1077" s="38"/>
      <c r="G1077" s="34"/>
    </row>
    <row r="1078" spans="2:9" x14ac:dyDescent="0.25">
      <c r="B1078" s="35"/>
      <c r="C1078" s="72"/>
      <c r="D1078" s="36"/>
      <c r="E1078" s="37"/>
      <c r="F1078" s="36"/>
      <c r="G1078" s="59"/>
    </row>
    <row r="1079" spans="2:9" ht="15.75" thickBot="1" x14ac:dyDescent="0.3">
      <c r="B1079" s="39"/>
      <c r="C1079" s="74"/>
      <c r="D1079" s="40"/>
      <c r="E1079" s="42"/>
      <c r="F1079" s="40"/>
      <c r="G1079" s="44"/>
    </row>
    <row r="1080" spans="2:9" ht="15.75" thickBot="1" x14ac:dyDescent="0.3">
      <c r="B1080" s="45"/>
      <c r="C1080" s="45"/>
      <c r="D1080" s="45"/>
      <c r="E1080" s="46"/>
      <c r="F1080" s="47" t="s">
        <v>167</v>
      </c>
      <c r="G1080" s="48">
        <f>SUM(G1075:G1079)</f>
        <v>10139.079807846803</v>
      </c>
    </row>
    <row r="1081" spans="2:9" ht="15.75" thickBot="1" x14ac:dyDescent="0.3">
      <c r="E1081" s="21"/>
      <c r="G1081" s="21"/>
    </row>
    <row r="1082" spans="2:9" ht="15.75" thickBot="1" x14ac:dyDescent="0.3">
      <c r="E1082" s="765" t="s">
        <v>177</v>
      </c>
      <c r="F1082" s="766"/>
      <c r="G1082" s="358">
        <f>ROUND(+G1080+G1062+G1053+G1071,2)</f>
        <v>46153.08</v>
      </c>
      <c r="H1082">
        <v>46153.08</v>
      </c>
      <c r="I1082" s="712">
        <f>+G1082-H1082</f>
        <v>0</v>
      </c>
    </row>
    <row r="1084" spans="2:9" ht="18" x14ac:dyDescent="0.25">
      <c r="B1084" s="677" t="s">
        <v>530</v>
      </c>
    </row>
    <row r="1085" spans="2:9" ht="18" x14ac:dyDescent="0.25">
      <c r="B1085" s="450" t="s">
        <v>531</v>
      </c>
    </row>
    <row r="1086" spans="2:9" ht="18.75" thickBot="1" x14ac:dyDescent="0.3">
      <c r="B1086" s="678" t="s">
        <v>532</v>
      </c>
      <c r="C1086" s="314"/>
      <c r="D1086" s="314"/>
      <c r="E1086" s="314"/>
      <c r="F1086" s="314"/>
      <c r="G1086" s="314"/>
    </row>
    <row r="1087" spans="2:9" x14ac:dyDescent="0.25">
      <c r="B1087" s="767" t="s">
        <v>160</v>
      </c>
      <c r="C1087" s="768"/>
      <c r="D1087" s="768"/>
      <c r="E1087" s="768"/>
      <c r="F1087" s="768"/>
      <c r="G1087" s="769"/>
    </row>
    <row r="1088" spans="2:9" ht="70.5" customHeight="1" thickBot="1" x14ac:dyDescent="0.3">
      <c r="B1088" s="770" t="str">
        <f>+PRESUPUESTO!B34</f>
        <v>SUMINISTRO E INSTALACION DE CONTACTO MAGNETICO LIVIANO: SENSOR DE APERTURA PARA PUERTAS O VENTANAS, CARCASA: TIPO LIVIANA. DISTANCIA DE ACTUACIÓN: RANGO DE DETECCIÓN DE 15 A 30 MM. GARANTÍA: POR DEFECTO DE FÁBRICA 12 MESES</v>
      </c>
      <c r="C1088" s="771"/>
      <c r="D1088" s="771"/>
      <c r="E1088" s="771"/>
      <c r="F1088" s="771"/>
      <c r="G1088" s="772"/>
      <c r="H1088" s="20" t="s">
        <v>200</v>
      </c>
    </row>
    <row r="1089" spans="2:10" ht="15.75" thickBot="1" x14ac:dyDescent="0.3">
      <c r="E1089" s="23"/>
      <c r="G1089" s="23"/>
    </row>
    <row r="1090" spans="2:10" ht="15.75" thickBot="1" x14ac:dyDescent="0.3">
      <c r="B1090" s="24" t="s">
        <v>161</v>
      </c>
      <c r="C1090" s="25" t="str">
        <f>+PRESUPUESTO!A34</f>
        <v>1.24</v>
      </c>
      <c r="E1090" s="21"/>
      <c r="G1090" s="21"/>
    </row>
    <row r="1091" spans="2:10" ht="15.75" thickBot="1" x14ac:dyDescent="0.3">
      <c r="B1091" s="24" t="s">
        <v>162</v>
      </c>
      <c r="C1091" s="25" t="str">
        <f>+PRESUPUESTO!C34</f>
        <v>UND</v>
      </c>
      <c r="E1091" s="21"/>
      <c r="G1091" s="21"/>
    </row>
    <row r="1092" spans="2:10" x14ac:dyDescent="0.25">
      <c r="B1092" s="26"/>
      <c r="E1092" s="21"/>
      <c r="G1092" s="21"/>
    </row>
    <row r="1093" spans="2:10" ht="15.75" thickBot="1" x14ac:dyDescent="0.3">
      <c r="B1093" s="26" t="s">
        <v>163</v>
      </c>
      <c r="E1093" s="27"/>
      <c r="G1093" s="27"/>
    </row>
    <row r="1094" spans="2:10" ht="15.75" thickBot="1" x14ac:dyDescent="0.3">
      <c r="B1094" s="315" t="s">
        <v>50</v>
      </c>
      <c r="C1094" s="28"/>
      <c r="D1094" s="28" t="s">
        <v>1</v>
      </c>
      <c r="E1094" s="29" t="s">
        <v>164</v>
      </c>
      <c r="F1094" s="28" t="s">
        <v>165</v>
      </c>
      <c r="G1094" s="30" t="s">
        <v>43</v>
      </c>
    </row>
    <row r="1095" spans="2:10" x14ac:dyDescent="0.25">
      <c r="B1095" s="316"/>
      <c r="C1095" s="31"/>
      <c r="D1095" s="31"/>
      <c r="E1095" s="32"/>
      <c r="F1095" s="33"/>
      <c r="G1095" s="34"/>
      <c r="H1095" s="20">
        <f>1750*1.09</f>
        <v>1907.5000000000002</v>
      </c>
      <c r="I1095" s="20">
        <v>30000</v>
      </c>
      <c r="J1095" s="20">
        <f>+I1095*1.09</f>
        <v>32700.000000000004</v>
      </c>
    </row>
    <row r="1096" spans="2:10" x14ac:dyDescent="0.25">
      <c r="B1096" s="35"/>
      <c r="C1096" s="36"/>
      <c r="D1096" s="31"/>
      <c r="E1096" s="32"/>
      <c r="F1096" s="33"/>
      <c r="G1096" s="34"/>
      <c r="H1096" s="20">
        <f>3300*1.09</f>
        <v>3597.0000000000005</v>
      </c>
    </row>
    <row r="1097" spans="2:10" x14ac:dyDescent="0.25">
      <c r="B1097" s="35"/>
      <c r="C1097" s="36"/>
      <c r="D1097" s="36"/>
      <c r="E1097" s="37"/>
      <c r="F1097" s="38"/>
      <c r="G1097" s="34"/>
      <c r="H1097" s="20">
        <f>+H1096*60</f>
        <v>215820.00000000003</v>
      </c>
    </row>
    <row r="1098" spans="2:10" x14ac:dyDescent="0.25">
      <c r="B1098" s="35"/>
      <c r="C1098" s="36"/>
      <c r="D1098" s="36"/>
      <c r="E1098" s="37"/>
      <c r="F1098" s="38"/>
      <c r="G1098" s="34"/>
    </row>
    <row r="1099" spans="2:10" ht="15.75" thickBot="1" x14ac:dyDescent="0.3">
      <c r="B1099" s="39" t="s">
        <v>166</v>
      </c>
      <c r="C1099" s="40"/>
      <c r="D1099" s="41" t="s">
        <v>19</v>
      </c>
      <c r="E1099" s="42">
        <f>+G1127</f>
        <v>138887.66828911536</v>
      </c>
      <c r="F1099" s="43">
        <v>10</v>
      </c>
      <c r="G1099" s="44">
        <f>IFERROR(ROUND(E1099/F1099,0)," ")</f>
        <v>13889</v>
      </c>
    </row>
    <row r="1100" spans="2:10" ht="15.75" thickBot="1" x14ac:dyDescent="0.3">
      <c r="B1100" s="45"/>
      <c r="C1100" s="45"/>
      <c r="D1100" s="45"/>
      <c r="E1100" s="46"/>
      <c r="F1100" s="47" t="s">
        <v>167</v>
      </c>
      <c r="G1100" s="48">
        <f>SUM(G1095:G1099)</f>
        <v>13889</v>
      </c>
    </row>
    <row r="1101" spans="2:10" x14ac:dyDescent="0.25">
      <c r="B1101" s="45"/>
      <c r="C1101" s="45"/>
      <c r="D1101" s="45"/>
      <c r="E1101" s="46"/>
      <c r="F1101" s="45"/>
      <c r="G1101" s="46"/>
    </row>
    <row r="1102" spans="2:10" ht="15.75" thickBot="1" x14ac:dyDescent="0.3">
      <c r="B1102" s="14" t="s">
        <v>168</v>
      </c>
      <c r="C1102" s="49"/>
      <c r="D1102" s="49"/>
      <c r="E1102" s="50"/>
      <c r="F1102" s="49"/>
      <c r="G1102" s="50"/>
    </row>
    <row r="1103" spans="2:10" ht="15.75" thickBot="1" x14ac:dyDescent="0.3">
      <c r="B1103" s="51" t="s">
        <v>50</v>
      </c>
      <c r="C1103" s="52"/>
      <c r="D1103" s="52" t="s">
        <v>1</v>
      </c>
      <c r="E1103" s="53" t="s">
        <v>169</v>
      </c>
      <c r="F1103" s="52" t="s">
        <v>0</v>
      </c>
      <c r="G1103" s="54" t="s">
        <v>43</v>
      </c>
    </row>
    <row r="1104" spans="2:10" x14ac:dyDescent="0.25">
      <c r="B1104" s="324" t="s">
        <v>558</v>
      </c>
      <c r="C1104" s="338"/>
      <c r="D1104" s="55" t="str">
        <f>IFERROR(VLOOKUP(B1104,INSUMOS!$B$8:$D$453,2,FALSE)," ")</f>
        <v>UND</v>
      </c>
      <c r="E1104" s="56">
        <f>IFERROR(VLOOKUP(B1104,INSUMOS!$B$8:$D$453,3,FALSE)," ")</f>
        <v>70000</v>
      </c>
      <c r="F1104" s="57">
        <v>1</v>
      </c>
      <c r="G1104" s="58">
        <f>IFERROR(ROUND(E1104*F1104,0)," ")</f>
        <v>70000</v>
      </c>
      <c r="H1104" s="20">
        <v>1200</v>
      </c>
      <c r="I1104" s="20">
        <v>0.2</v>
      </c>
    </row>
    <row r="1105" spans="2:9" x14ac:dyDescent="0.25">
      <c r="B1105" s="335"/>
      <c r="C1105" s="336"/>
      <c r="D1105" s="36"/>
      <c r="E1105" s="37"/>
      <c r="F1105" s="38"/>
      <c r="G1105" s="59"/>
      <c r="H1105" s="20">
        <v>6000</v>
      </c>
      <c r="I1105" s="20">
        <v>0.05</v>
      </c>
    </row>
    <row r="1106" spans="2:9" x14ac:dyDescent="0.25">
      <c r="B1106" s="335"/>
      <c r="C1106" s="336"/>
      <c r="D1106" s="36"/>
      <c r="E1106" s="37"/>
      <c r="F1106" s="38"/>
      <c r="G1106" s="59"/>
      <c r="H1106" s="20">
        <v>18000</v>
      </c>
      <c r="I1106" s="20">
        <v>0.01</v>
      </c>
    </row>
    <row r="1107" spans="2:9" x14ac:dyDescent="0.25">
      <c r="B1107" s="335"/>
      <c r="C1107" s="336"/>
      <c r="D1107" s="36"/>
      <c r="E1107" s="37"/>
      <c r="F1107" s="38"/>
      <c r="G1107" s="59"/>
      <c r="H1107" s="20">
        <v>8000</v>
      </c>
      <c r="I1107" s="20">
        <v>0.02</v>
      </c>
    </row>
    <row r="1108" spans="2:9" ht="15.75" thickBot="1" x14ac:dyDescent="0.3">
      <c r="B1108" s="714"/>
      <c r="C1108" s="40"/>
      <c r="D1108" s="40"/>
      <c r="E1108" s="42"/>
      <c r="F1108" s="40"/>
      <c r="G1108" s="44"/>
    </row>
    <row r="1109" spans="2:9" ht="15.75" thickBot="1" x14ac:dyDescent="0.3">
      <c r="B1109" s="45"/>
      <c r="C1109" s="45"/>
      <c r="D1109" s="45"/>
      <c r="E1109" s="46"/>
      <c r="F1109" s="47" t="s">
        <v>167</v>
      </c>
      <c r="G1109" s="48">
        <f>SUM(G1104:G1108)</f>
        <v>70000</v>
      </c>
    </row>
    <row r="1110" spans="2:9" x14ac:dyDescent="0.25">
      <c r="B1110" s="45"/>
      <c r="C1110" s="45"/>
      <c r="D1110" s="45"/>
      <c r="E1110" s="46"/>
      <c r="F1110" s="45"/>
      <c r="G1110" s="46"/>
    </row>
    <row r="1111" spans="2:9" ht="15.75" thickBot="1" x14ac:dyDescent="0.3">
      <c r="B1111" s="26" t="s">
        <v>170</v>
      </c>
      <c r="E1111" s="21"/>
      <c r="G1111" s="21"/>
    </row>
    <row r="1112" spans="2:9" ht="15.75" thickBot="1" x14ac:dyDescent="0.3">
      <c r="B1112" s="315" t="s">
        <v>50</v>
      </c>
      <c r="C1112" s="28"/>
      <c r="D1112" s="28" t="s">
        <v>1</v>
      </c>
      <c r="E1112" s="29" t="s">
        <v>164</v>
      </c>
      <c r="F1112" s="28" t="s">
        <v>165</v>
      </c>
      <c r="G1112" s="30" t="s">
        <v>43</v>
      </c>
    </row>
    <row r="1113" spans="2:9" x14ac:dyDescent="0.25">
      <c r="B1113" s="69"/>
      <c r="C1113" s="22"/>
      <c r="D1113" s="55"/>
      <c r="E1113" s="56"/>
      <c r="F1113" s="55"/>
      <c r="G1113" s="58"/>
    </row>
    <row r="1114" spans="2:9" x14ac:dyDescent="0.25">
      <c r="B1114" s="317"/>
      <c r="C1114" s="62"/>
      <c r="D1114" s="62"/>
      <c r="E1114" s="63"/>
      <c r="F1114" s="62"/>
      <c r="G1114" s="64"/>
    </row>
    <row r="1115" spans="2:9" x14ac:dyDescent="0.25">
      <c r="B1115" s="317"/>
      <c r="C1115" s="62"/>
      <c r="D1115" s="62"/>
      <c r="E1115" s="63"/>
      <c r="F1115" s="62"/>
      <c r="G1115" s="64"/>
    </row>
    <row r="1116" spans="2:9" x14ac:dyDescent="0.25">
      <c r="B1116" s="317"/>
      <c r="C1116" s="62"/>
      <c r="D1116" s="62"/>
      <c r="E1116" s="63"/>
      <c r="F1116" s="62"/>
      <c r="G1116" s="64"/>
    </row>
    <row r="1117" spans="2:9" ht="15.75" thickBot="1" x14ac:dyDescent="0.3">
      <c r="B1117" s="318"/>
      <c r="C1117" s="65"/>
      <c r="D1117" s="66"/>
      <c r="E1117" s="67"/>
      <c r="F1117" s="65"/>
      <c r="G1117" s="64"/>
    </row>
    <row r="1118" spans="2:9" ht="15.75" thickBot="1" x14ac:dyDescent="0.3">
      <c r="B1118" s="45"/>
      <c r="C1118" s="45"/>
      <c r="D1118" s="45"/>
      <c r="E1118" s="46"/>
      <c r="F1118" s="47" t="s">
        <v>167</v>
      </c>
      <c r="G1118" s="30">
        <f>SUM(G1113:G1117)</f>
        <v>0</v>
      </c>
    </row>
    <row r="1119" spans="2:9" x14ac:dyDescent="0.25">
      <c r="B1119" s="45"/>
      <c r="C1119" s="45"/>
      <c r="D1119" s="45"/>
      <c r="E1119" s="46"/>
      <c r="F1119" s="45"/>
      <c r="G1119" s="46"/>
    </row>
    <row r="1120" spans="2:9" ht="15.75" thickBot="1" x14ac:dyDescent="0.3">
      <c r="B1120" s="14" t="s">
        <v>171</v>
      </c>
      <c r="C1120" s="49"/>
      <c r="D1120" s="49"/>
      <c r="E1120" s="68"/>
      <c r="F1120" s="49"/>
      <c r="G1120" s="68"/>
    </row>
    <row r="1121" spans="2:9" ht="15.75" thickBot="1" x14ac:dyDescent="0.3">
      <c r="B1121" s="51" t="s">
        <v>50</v>
      </c>
      <c r="C1121" s="52" t="s">
        <v>172</v>
      </c>
      <c r="D1121" s="52" t="s">
        <v>173</v>
      </c>
      <c r="E1121" s="53" t="s">
        <v>174</v>
      </c>
      <c r="F1121" s="52" t="s">
        <v>165</v>
      </c>
      <c r="G1121" s="54" t="s">
        <v>43</v>
      </c>
    </row>
    <row r="1122" spans="2:9" x14ac:dyDescent="0.25">
      <c r="B1122" s="69" t="s">
        <v>533</v>
      </c>
      <c r="C1122" s="70">
        <f>IFERROR(VLOOKUP(B1122,'MANO DE OBRA'!$B$12:$F$211,5,FALSE)," ")</f>
        <v>116727</v>
      </c>
      <c r="D1122" s="71">
        <v>1.75</v>
      </c>
      <c r="E1122" s="56">
        <f>IFERROR(C1122*D1122," ")</f>
        <v>204272.25</v>
      </c>
      <c r="F1122" s="57">
        <v>2.5738498198116515</v>
      </c>
      <c r="G1122" s="58">
        <f>+E1122/F1122</f>
        <v>79364.479010258714</v>
      </c>
      <c r="H1122" s="20">
        <f>135*1.09</f>
        <v>147.15</v>
      </c>
    </row>
    <row r="1123" spans="2:9" x14ac:dyDescent="0.25">
      <c r="B1123" s="35" t="s">
        <v>534</v>
      </c>
      <c r="C1123" s="72">
        <f>IFERROR(VLOOKUP(B1123,'MANO DE OBRA'!$B$12:$F$211,5,FALSE)," ")</f>
        <v>87545</v>
      </c>
      <c r="D1123" s="73">
        <v>1.75</v>
      </c>
      <c r="E1123" s="37">
        <f>IFERROR(C1123*D1123," ")</f>
        <v>153203.75</v>
      </c>
      <c r="F1123" s="38">
        <f>+F1122</f>
        <v>2.5738498198116515</v>
      </c>
      <c r="G1123" s="59">
        <f>+E1123/F1123</f>
        <v>59523.189278856647</v>
      </c>
    </row>
    <row r="1124" spans="2:9" x14ac:dyDescent="0.25">
      <c r="B1124" s="35"/>
      <c r="C1124" s="72"/>
      <c r="D1124" s="73"/>
      <c r="E1124" s="37"/>
      <c r="F1124" s="38"/>
      <c r="G1124" s="34"/>
    </row>
    <row r="1125" spans="2:9" x14ac:dyDescent="0.25">
      <c r="B1125" s="35"/>
      <c r="C1125" s="72"/>
      <c r="D1125" s="36"/>
      <c r="E1125" s="37"/>
      <c r="F1125" s="36"/>
      <c r="G1125" s="59"/>
    </row>
    <row r="1126" spans="2:9" ht="15.75" thickBot="1" x14ac:dyDescent="0.3">
      <c r="B1126" s="39"/>
      <c r="C1126" s="74"/>
      <c r="D1126" s="40"/>
      <c r="E1126" s="42"/>
      <c r="F1126" s="40"/>
      <c r="G1126" s="44"/>
    </row>
    <row r="1127" spans="2:9" ht="15.75" thickBot="1" x14ac:dyDescent="0.3">
      <c r="B1127" s="45"/>
      <c r="C1127" s="45"/>
      <c r="D1127" s="45"/>
      <c r="E1127" s="46"/>
      <c r="F1127" s="47" t="s">
        <v>167</v>
      </c>
      <c r="G1127" s="48">
        <f>SUM(G1122:G1126)</f>
        <v>138887.66828911536</v>
      </c>
    </row>
    <row r="1128" spans="2:9" ht="15.75" thickBot="1" x14ac:dyDescent="0.3">
      <c r="E1128" s="21"/>
      <c r="G1128" s="21"/>
    </row>
    <row r="1129" spans="2:9" ht="15.75" thickBot="1" x14ac:dyDescent="0.3">
      <c r="E1129" s="765" t="s">
        <v>177</v>
      </c>
      <c r="F1129" s="766"/>
      <c r="G1129" s="358">
        <f>ROUND(+G1127+G1109+G1100+G1118,2)</f>
        <v>222776.67</v>
      </c>
      <c r="H1129">
        <v>222776.67</v>
      </c>
      <c r="I1129" s="712">
        <f>+G1129-H1129</f>
        <v>0</v>
      </c>
    </row>
    <row r="1131" spans="2:9" ht="18" x14ac:dyDescent="0.25">
      <c r="B1131" s="677" t="s">
        <v>530</v>
      </c>
    </row>
    <row r="1132" spans="2:9" ht="18" x14ac:dyDescent="0.25">
      <c r="B1132" s="450" t="s">
        <v>531</v>
      </c>
    </row>
    <row r="1133" spans="2:9" ht="18.75" thickBot="1" x14ac:dyDescent="0.3">
      <c r="B1133" s="678" t="s">
        <v>532</v>
      </c>
      <c r="C1133" s="314"/>
      <c r="D1133" s="314"/>
      <c r="E1133" s="314"/>
      <c r="F1133" s="314"/>
      <c r="G1133" s="314"/>
    </row>
    <row r="1134" spans="2:9" x14ac:dyDescent="0.25">
      <c r="B1134" s="767" t="s">
        <v>160</v>
      </c>
      <c r="C1134" s="768"/>
      <c r="D1134" s="768"/>
      <c r="E1134" s="768"/>
      <c r="F1134" s="768"/>
      <c r="G1134" s="769"/>
    </row>
    <row r="1135" spans="2:9" ht="70.5" customHeight="1" thickBot="1" x14ac:dyDescent="0.3">
      <c r="B1135" s="770" t="str">
        <f>+PRESUPUESTO!B35</f>
        <v>SUMINISTRO E INSTALACION DE SENSOR DE MOVIMIENTO PARA DETECTAR PRESENCIA O DESPLAZAMIENTO DE PERSONAS U OBJETOS, CON INFRARROJO PASIVO (PIR), MICROONDAS, ULTRASONIDO Y SISTEMAS DUALES; ÁNGULO DE DETECCIÓN ENTRE 90° Y 180° Y DISTANCIA DE ALCANCE DE 5 A 12 METROS; VOLTAJES 5V, 12V O 110/220V. GARANTÍA: POR DEFECTO DE FÁBRICA 12 MESES</v>
      </c>
      <c r="C1135" s="771"/>
      <c r="D1135" s="771"/>
      <c r="E1135" s="771"/>
      <c r="F1135" s="771"/>
      <c r="G1135" s="772"/>
      <c r="H1135" s="20" t="s">
        <v>200</v>
      </c>
    </row>
    <row r="1136" spans="2:9" ht="15.75" thickBot="1" x14ac:dyDescent="0.3">
      <c r="E1136" s="23"/>
      <c r="G1136" s="23"/>
    </row>
    <row r="1137" spans="2:10" ht="15.75" thickBot="1" x14ac:dyDescent="0.3">
      <c r="B1137" s="24" t="s">
        <v>161</v>
      </c>
      <c r="C1137" s="25" t="str">
        <f>+PRESUPUESTO!A35</f>
        <v>1.25</v>
      </c>
      <c r="E1137" s="21"/>
      <c r="G1137" s="21"/>
    </row>
    <row r="1138" spans="2:10" ht="15.75" thickBot="1" x14ac:dyDescent="0.3">
      <c r="B1138" s="24" t="s">
        <v>162</v>
      </c>
      <c r="C1138" s="25" t="str">
        <f>+PRESUPUESTO!C35</f>
        <v>UND</v>
      </c>
      <c r="E1138" s="21"/>
      <c r="G1138" s="21"/>
    </row>
    <row r="1139" spans="2:10" x14ac:dyDescent="0.25">
      <c r="B1139" s="26"/>
      <c r="E1139" s="21"/>
      <c r="G1139" s="21"/>
    </row>
    <row r="1140" spans="2:10" ht="15.75" thickBot="1" x14ac:dyDescent="0.3">
      <c r="B1140" s="26" t="s">
        <v>163</v>
      </c>
      <c r="E1140" s="27"/>
      <c r="G1140" s="27"/>
    </row>
    <row r="1141" spans="2:10" ht="15.75" thickBot="1" x14ac:dyDescent="0.3">
      <c r="B1141" s="315" t="s">
        <v>50</v>
      </c>
      <c r="C1141" s="28"/>
      <c r="D1141" s="28" t="s">
        <v>1</v>
      </c>
      <c r="E1141" s="29" t="s">
        <v>164</v>
      </c>
      <c r="F1141" s="28" t="s">
        <v>165</v>
      </c>
      <c r="G1141" s="30" t="s">
        <v>43</v>
      </c>
    </row>
    <row r="1142" spans="2:10" x14ac:dyDescent="0.25">
      <c r="B1142" s="316"/>
      <c r="C1142" s="31"/>
      <c r="D1142" s="31"/>
      <c r="E1142" s="32"/>
      <c r="F1142" s="33"/>
      <c r="G1142" s="34"/>
      <c r="H1142" s="20">
        <f>1750*1.09</f>
        <v>1907.5000000000002</v>
      </c>
      <c r="I1142" s="20">
        <v>30000</v>
      </c>
      <c r="J1142" s="20">
        <f>+I1142*1.09</f>
        <v>32700.000000000004</v>
      </c>
    </row>
    <row r="1143" spans="2:10" x14ac:dyDescent="0.25">
      <c r="B1143" s="35"/>
      <c r="C1143" s="36"/>
      <c r="D1143" s="31"/>
      <c r="E1143" s="32"/>
      <c r="F1143" s="33"/>
      <c r="G1143" s="34"/>
      <c r="H1143" s="20">
        <f>3300*1.09</f>
        <v>3597.0000000000005</v>
      </c>
    </row>
    <row r="1144" spans="2:10" x14ac:dyDescent="0.25">
      <c r="B1144" s="35"/>
      <c r="C1144" s="36"/>
      <c r="D1144" s="36"/>
      <c r="E1144" s="37"/>
      <c r="F1144" s="38"/>
      <c r="G1144" s="34"/>
      <c r="H1144" s="20">
        <f>+H1143*60</f>
        <v>215820.00000000003</v>
      </c>
    </row>
    <row r="1145" spans="2:10" x14ac:dyDescent="0.25">
      <c r="B1145" s="35"/>
      <c r="C1145" s="36"/>
      <c r="D1145" s="36"/>
      <c r="E1145" s="37"/>
      <c r="F1145" s="38"/>
      <c r="G1145" s="34"/>
    </row>
    <row r="1146" spans="2:10" ht="15.75" thickBot="1" x14ac:dyDescent="0.3">
      <c r="B1146" s="39" t="s">
        <v>166</v>
      </c>
      <c r="C1146" s="40"/>
      <c r="D1146" s="41" t="s">
        <v>19</v>
      </c>
      <c r="E1146" s="42">
        <f>+G1174</f>
        <v>52096.918339814874</v>
      </c>
      <c r="F1146" s="43">
        <v>10</v>
      </c>
      <c r="G1146" s="44">
        <f>IFERROR(ROUND(E1146/F1146,0)," ")</f>
        <v>5210</v>
      </c>
    </row>
    <row r="1147" spans="2:10" ht="15.75" thickBot="1" x14ac:dyDescent="0.3">
      <c r="B1147" s="45"/>
      <c r="C1147" s="45"/>
      <c r="D1147" s="45"/>
      <c r="E1147" s="46"/>
      <c r="F1147" s="47" t="s">
        <v>167</v>
      </c>
      <c r="G1147" s="48">
        <f>SUM(G1142:G1146)</f>
        <v>5210</v>
      </c>
    </row>
    <row r="1148" spans="2:10" x14ac:dyDescent="0.25">
      <c r="B1148" s="45"/>
      <c r="C1148" s="45"/>
      <c r="D1148" s="45"/>
      <c r="E1148" s="46"/>
      <c r="F1148" s="45"/>
      <c r="G1148" s="46"/>
    </row>
    <row r="1149" spans="2:10" ht="15.75" thickBot="1" x14ac:dyDescent="0.3">
      <c r="B1149" s="14" t="s">
        <v>168</v>
      </c>
      <c r="C1149" s="49"/>
      <c r="D1149" s="49"/>
      <c r="E1149" s="50"/>
      <c r="F1149" s="49"/>
      <c r="G1149" s="50"/>
    </row>
    <row r="1150" spans="2:10" ht="15.75" thickBot="1" x14ac:dyDescent="0.3">
      <c r="B1150" s="51" t="s">
        <v>50</v>
      </c>
      <c r="C1150" s="52"/>
      <c r="D1150" s="52" t="s">
        <v>1</v>
      </c>
      <c r="E1150" s="53" t="s">
        <v>169</v>
      </c>
      <c r="F1150" s="52" t="s">
        <v>0</v>
      </c>
      <c r="G1150" s="54" t="s">
        <v>43</v>
      </c>
    </row>
    <row r="1151" spans="2:10" ht="36" x14ac:dyDescent="0.25">
      <c r="B1151" s="324" t="s">
        <v>559</v>
      </c>
      <c r="C1151" s="338"/>
      <c r="D1151" s="55" t="str">
        <f>IFERROR(VLOOKUP(B1151,INSUMOS!$B$8:$D$453,2,FALSE)," ")</f>
        <v>UND</v>
      </c>
      <c r="E1151" s="56">
        <f>IFERROR(VLOOKUP(B1151,INSUMOS!$B$8:$D$453,3,FALSE)," ")</f>
        <v>35000</v>
      </c>
      <c r="F1151" s="57">
        <v>1</v>
      </c>
      <c r="G1151" s="58">
        <f>IFERROR(ROUND(E1151*F1151,0)," ")</f>
        <v>35000</v>
      </c>
      <c r="H1151" s="20">
        <v>1200</v>
      </c>
      <c r="I1151" s="20">
        <v>0.2</v>
      </c>
    </row>
    <row r="1152" spans="2:10" x14ac:dyDescent="0.25">
      <c r="B1152" s="335"/>
      <c r="C1152" s="336"/>
      <c r="D1152" s="36"/>
      <c r="E1152" s="37"/>
      <c r="F1152" s="38"/>
      <c r="G1152" s="59"/>
      <c r="H1152" s="20">
        <v>6000</v>
      </c>
      <c r="I1152" s="20">
        <v>0.05</v>
      </c>
    </row>
    <row r="1153" spans="2:9" x14ac:dyDescent="0.25">
      <c r="B1153" s="335"/>
      <c r="C1153" s="336"/>
      <c r="D1153" s="36"/>
      <c r="E1153" s="37"/>
      <c r="F1153" s="38"/>
      <c r="G1153" s="59"/>
      <c r="H1153" s="20">
        <v>18000</v>
      </c>
      <c r="I1153" s="20">
        <v>0.01</v>
      </c>
    </row>
    <row r="1154" spans="2:9" x14ac:dyDescent="0.25">
      <c r="B1154" s="335"/>
      <c r="C1154" s="336"/>
      <c r="D1154" s="36"/>
      <c r="E1154" s="37"/>
      <c r="F1154" s="38"/>
      <c r="G1154" s="59"/>
      <c r="H1154" s="20">
        <v>8000</v>
      </c>
      <c r="I1154" s="20">
        <v>0.02</v>
      </c>
    </row>
    <row r="1155" spans="2:9" ht="15.75" thickBot="1" x14ac:dyDescent="0.3">
      <c r="B1155" s="714"/>
      <c r="C1155" s="40"/>
      <c r="D1155" s="40"/>
      <c r="E1155" s="42"/>
      <c r="F1155" s="40"/>
      <c r="G1155" s="44"/>
    </row>
    <row r="1156" spans="2:9" ht="15.75" thickBot="1" x14ac:dyDescent="0.3">
      <c r="B1156" s="45"/>
      <c r="C1156" s="45"/>
      <c r="D1156" s="45"/>
      <c r="E1156" s="46"/>
      <c r="F1156" s="47" t="s">
        <v>167</v>
      </c>
      <c r="G1156" s="48">
        <f>SUM(G1151:G1155)</f>
        <v>35000</v>
      </c>
    </row>
    <row r="1157" spans="2:9" x14ac:dyDescent="0.25">
      <c r="B1157" s="45"/>
      <c r="C1157" s="45"/>
      <c r="D1157" s="45"/>
      <c r="E1157" s="46"/>
      <c r="F1157" s="45"/>
      <c r="G1157" s="46"/>
    </row>
    <row r="1158" spans="2:9" ht="15.75" thickBot="1" x14ac:dyDescent="0.3">
      <c r="B1158" s="26" t="s">
        <v>170</v>
      </c>
      <c r="E1158" s="21"/>
      <c r="G1158" s="21"/>
    </row>
    <row r="1159" spans="2:9" ht="15.75" thickBot="1" x14ac:dyDescent="0.3">
      <c r="B1159" s="315" t="s">
        <v>50</v>
      </c>
      <c r="C1159" s="28"/>
      <c r="D1159" s="28" t="s">
        <v>1</v>
      </c>
      <c r="E1159" s="29" t="s">
        <v>164</v>
      </c>
      <c r="F1159" s="28" t="s">
        <v>165</v>
      </c>
      <c r="G1159" s="30" t="s">
        <v>43</v>
      </c>
    </row>
    <row r="1160" spans="2:9" x14ac:dyDescent="0.25">
      <c r="B1160" s="69"/>
      <c r="C1160" s="22"/>
      <c r="D1160" s="55"/>
      <c r="E1160" s="56"/>
      <c r="F1160" s="55"/>
      <c r="G1160" s="58"/>
    </row>
    <row r="1161" spans="2:9" x14ac:dyDescent="0.25">
      <c r="B1161" s="317"/>
      <c r="C1161" s="62"/>
      <c r="D1161" s="62"/>
      <c r="E1161" s="63"/>
      <c r="F1161" s="62"/>
      <c r="G1161" s="64"/>
    </row>
    <row r="1162" spans="2:9" x14ac:dyDescent="0.25">
      <c r="B1162" s="317"/>
      <c r="C1162" s="62"/>
      <c r="D1162" s="62"/>
      <c r="E1162" s="63"/>
      <c r="F1162" s="62"/>
      <c r="G1162" s="64"/>
    </row>
    <row r="1163" spans="2:9" x14ac:dyDescent="0.25">
      <c r="B1163" s="317"/>
      <c r="C1163" s="62"/>
      <c r="D1163" s="62"/>
      <c r="E1163" s="63"/>
      <c r="F1163" s="62"/>
      <c r="G1163" s="64"/>
    </row>
    <row r="1164" spans="2:9" ht="15.75" thickBot="1" x14ac:dyDescent="0.3">
      <c r="B1164" s="318"/>
      <c r="C1164" s="65"/>
      <c r="D1164" s="66"/>
      <c r="E1164" s="67"/>
      <c r="F1164" s="65"/>
      <c r="G1164" s="64"/>
    </row>
    <row r="1165" spans="2:9" ht="15.75" thickBot="1" x14ac:dyDescent="0.3">
      <c r="B1165" s="45"/>
      <c r="C1165" s="45"/>
      <c r="D1165" s="45"/>
      <c r="E1165" s="46"/>
      <c r="F1165" s="47" t="s">
        <v>167</v>
      </c>
      <c r="G1165" s="30">
        <f>SUM(G1160:G1164)</f>
        <v>0</v>
      </c>
    </row>
    <row r="1166" spans="2:9" x14ac:dyDescent="0.25">
      <c r="B1166" s="45"/>
      <c r="C1166" s="45"/>
      <c r="D1166" s="45"/>
      <c r="E1166" s="46"/>
      <c r="F1166" s="45"/>
      <c r="G1166" s="46"/>
    </row>
    <row r="1167" spans="2:9" ht="15.75" thickBot="1" x14ac:dyDescent="0.3">
      <c r="B1167" s="14" t="s">
        <v>171</v>
      </c>
      <c r="C1167" s="49"/>
      <c r="D1167" s="49"/>
      <c r="E1167" s="68"/>
      <c r="F1167" s="49"/>
      <c r="G1167" s="68"/>
    </row>
    <row r="1168" spans="2:9" ht="15.75" thickBot="1" x14ac:dyDescent="0.3">
      <c r="B1168" s="51" t="s">
        <v>50</v>
      </c>
      <c r="C1168" s="52" t="s">
        <v>172</v>
      </c>
      <c r="D1168" s="52" t="s">
        <v>173</v>
      </c>
      <c r="E1168" s="53" t="s">
        <v>174</v>
      </c>
      <c r="F1168" s="52" t="s">
        <v>165</v>
      </c>
      <c r="G1168" s="54" t="s">
        <v>43</v>
      </c>
    </row>
    <row r="1169" spans="2:9" x14ac:dyDescent="0.25">
      <c r="B1169" s="69" t="s">
        <v>533</v>
      </c>
      <c r="C1169" s="70">
        <f>IFERROR(VLOOKUP(B1169,'MANO DE OBRA'!$B$12:$F$211,5,FALSE)," ")</f>
        <v>116727</v>
      </c>
      <c r="D1169" s="71">
        <v>1.75</v>
      </c>
      <c r="E1169" s="56">
        <f>IFERROR(C1169*D1169," ")</f>
        <v>204272.25</v>
      </c>
      <c r="F1169" s="57">
        <v>6.861749435317372</v>
      </c>
      <c r="G1169" s="58">
        <f>+E1169/F1169</f>
        <v>29769.704056608694</v>
      </c>
      <c r="H1169" s="20">
        <f>135*1.09</f>
        <v>147.15</v>
      </c>
    </row>
    <row r="1170" spans="2:9" x14ac:dyDescent="0.25">
      <c r="B1170" s="35" t="s">
        <v>534</v>
      </c>
      <c r="C1170" s="72">
        <f>IFERROR(VLOOKUP(B1170,'MANO DE OBRA'!$B$12:$F$211,5,FALSE)," ")</f>
        <v>87545</v>
      </c>
      <c r="D1170" s="73">
        <v>1.75</v>
      </c>
      <c r="E1170" s="37">
        <f>IFERROR(C1170*D1170," ")</f>
        <v>153203.75</v>
      </c>
      <c r="F1170" s="38">
        <f>+F1169</f>
        <v>6.861749435317372</v>
      </c>
      <c r="G1170" s="59">
        <f>+E1170/F1170</f>
        <v>22327.214283206184</v>
      </c>
    </row>
    <row r="1171" spans="2:9" x14ac:dyDescent="0.25">
      <c r="B1171" s="35"/>
      <c r="C1171" s="72"/>
      <c r="D1171" s="73"/>
      <c r="E1171" s="37"/>
      <c r="F1171" s="38"/>
      <c r="G1171" s="34"/>
    </row>
    <row r="1172" spans="2:9" x14ac:dyDescent="0.25">
      <c r="B1172" s="35"/>
      <c r="C1172" s="72"/>
      <c r="D1172" s="36"/>
      <c r="E1172" s="37"/>
      <c r="F1172" s="36"/>
      <c r="G1172" s="59"/>
    </row>
    <row r="1173" spans="2:9" ht="15.75" thickBot="1" x14ac:dyDescent="0.3">
      <c r="B1173" s="39"/>
      <c r="C1173" s="74"/>
      <c r="D1173" s="40"/>
      <c r="E1173" s="42"/>
      <c r="F1173" s="40"/>
      <c r="G1173" s="44"/>
    </row>
    <row r="1174" spans="2:9" ht="15.75" thickBot="1" x14ac:dyDescent="0.3">
      <c r="B1174" s="45"/>
      <c r="C1174" s="45"/>
      <c r="D1174" s="45"/>
      <c r="E1174" s="46"/>
      <c r="F1174" s="47" t="s">
        <v>167</v>
      </c>
      <c r="G1174" s="48">
        <f>SUM(G1169:G1173)</f>
        <v>52096.918339814874</v>
      </c>
    </row>
    <row r="1175" spans="2:9" ht="15.75" thickBot="1" x14ac:dyDescent="0.3">
      <c r="E1175" s="21"/>
      <c r="G1175" s="21"/>
    </row>
    <row r="1176" spans="2:9" ht="15.75" thickBot="1" x14ac:dyDescent="0.3">
      <c r="E1176" s="765" t="s">
        <v>177</v>
      </c>
      <c r="F1176" s="766"/>
      <c r="G1176" s="358">
        <f>ROUND(+G1174+G1156+G1147+G1165,2)</f>
        <v>92306.92</v>
      </c>
      <c r="H1176">
        <v>92306.92</v>
      </c>
      <c r="I1176" s="712">
        <f>+G1176-H1176</f>
        <v>0</v>
      </c>
    </row>
    <row r="1178" spans="2:9" ht="18" x14ac:dyDescent="0.25">
      <c r="B1178" s="677" t="s">
        <v>530</v>
      </c>
    </row>
    <row r="1179" spans="2:9" ht="18" x14ac:dyDescent="0.25">
      <c r="B1179" s="450" t="s">
        <v>531</v>
      </c>
    </row>
    <row r="1180" spans="2:9" ht="18.75" thickBot="1" x14ac:dyDescent="0.3">
      <c r="B1180" s="678" t="s">
        <v>532</v>
      </c>
      <c r="C1180" s="314"/>
      <c r="D1180" s="314"/>
      <c r="E1180" s="314"/>
      <c r="F1180" s="314"/>
      <c r="G1180" s="314"/>
    </row>
    <row r="1181" spans="2:9" x14ac:dyDescent="0.25">
      <c r="B1181" s="767" t="s">
        <v>160</v>
      </c>
      <c r="C1181" s="768"/>
      <c r="D1181" s="768"/>
      <c r="E1181" s="768"/>
      <c r="F1181" s="768"/>
      <c r="G1181" s="769"/>
    </row>
    <row r="1182" spans="2:9" ht="70.5" customHeight="1" thickBot="1" x14ac:dyDescent="0.3">
      <c r="B1182" s="770" t="str">
        <f>+PRESUPUESTO!B36</f>
        <v>SUMINISTRO E INSTALACION DE CONTACTO MAGNETICO PESADO PARA PUERTAS TIPO CORTINA DISPOSITIVO DE SEGURIDAD DISEÑADO PARA LA DETECCIÓN DE APERTURA EN PUERTAS ENROLLABLES O TIPO CORTINA METÁLICA, COMPUESTO POR UN INTERRUPTOR MAGNÉTICO Y UN IMÁN DE ALTA RESISTENCIA; MATERIAL ROBUSTO TIPO INDUSTRIAL. GARANTÍA: POR DEFECTO DE FÁBRICA 12 MESES</v>
      </c>
      <c r="C1182" s="771"/>
      <c r="D1182" s="771"/>
      <c r="E1182" s="771"/>
      <c r="F1182" s="771"/>
      <c r="G1182" s="772"/>
      <c r="H1182" s="20" t="s">
        <v>200</v>
      </c>
    </row>
    <row r="1183" spans="2:9" ht="15.75" thickBot="1" x14ac:dyDescent="0.3">
      <c r="E1183" s="23"/>
      <c r="G1183" s="23"/>
    </row>
    <row r="1184" spans="2:9" ht="15.75" thickBot="1" x14ac:dyDescent="0.3">
      <c r="B1184" s="24" t="s">
        <v>161</v>
      </c>
      <c r="C1184" s="25" t="str">
        <f>+PRESUPUESTO!A36</f>
        <v>1.26</v>
      </c>
      <c r="E1184" s="21"/>
      <c r="G1184" s="21"/>
    </row>
    <row r="1185" spans="2:10" ht="15.75" thickBot="1" x14ac:dyDescent="0.3">
      <c r="B1185" s="24" t="s">
        <v>162</v>
      </c>
      <c r="C1185" s="25" t="str">
        <f>+PRESUPUESTO!C36</f>
        <v>UND</v>
      </c>
      <c r="E1185" s="21"/>
      <c r="G1185" s="21"/>
    </row>
    <row r="1186" spans="2:10" x14ac:dyDescent="0.25">
      <c r="B1186" s="26"/>
      <c r="E1186" s="21"/>
      <c r="G1186" s="21"/>
    </row>
    <row r="1187" spans="2:10" ht="15.75" thickBot="1" x14ac:dyDescent="0.3">
      <c r="B1187" s="26" t="s">
        <v>163</v>
      </c>
      <c r="E1187" s="27"/>
      <c r="G1187" s="27"/>
    </row>
    <row r="1188" spans="2:10" ht="15.75" thickBot="1" x14ac:dyDescent="0.3">
      <c r="B1188" s="315" t="s">
        <v>50</v>
      </c>
      <c r="C1188" s="28"/>
      <c r="D1188" s="28" t="s">
        <v>1</v>
      </c>
      <c r="E1188" s="29" t="s">
        <v>164</v>
      </c>
      <c r="F1188" s="28" t="s">
        <v>165</v>
      </c>
      <c r="G1188" s="30" t="s">
        <v>43</v>
      </c>
    </row>
    <row r="1189" spans="2:10" x14ac:dyDescent="0.25">
      <c r="B1189" s="316"/>
      <c r="C1189" s="31"/>
      <c r="D1189" s="31"/>
      <c r="E1189" s="32"/>
      <c r="F1189" s="33"/>
      <c r="G1189" s="34"/>
      <c r="H1189" s="20">
        <f>1750*1.09</f>
        <v>1907.5000000000002</v>
      </c>
      <c r="I1189" s="20">
        <v>30000</v>
      </c>
      <c r="J1189" s="20">
        <f>+I1189*1.09</f>
        <v>32700.000000000004</v>
      </c>
    </row>
    <row r="1190" spans="2:10" x14ac:dyDescent="0.25">
      <c r="B1190" s="35"/>
      <c r="C1190" s="36"/>
      <c r="D1190" s="31"/>
      <c r="E1190" s="32"/>
      <c r="F1190" s="33"/>
      <c r="G1190" s="34"/>
      <c r="H1190" s="20">
        <f>3300*1.09</f>
        <v>3597.0000000000005</v>
      </c>
    </row>
    <row r="1191" spans="2:10" x14ac:dyDescent="0.25">
      <c r="B1191" s="35"/>
      <c r="C1191" s="36"/>
      <c r="D1191" s="36"/>
      <c r="E1191" s="37"/>
      <c r="F1191" s="38"/>
      <c r="G1191" s="34"/>
      <c r="H1191" s="20">
        <f>+H1190*60</f>
        <v>215820.00000000003</v>
      </c>
    </row>
    <row r="1192" spans="2:10" x14ac:dyDescent="0.25">
      <c r="B1192" s="35"/>
      <c r="C1192" s="36"/>
      <c r="D1192" s="36"/>
      <c r="E1192" s="37"/>
      <c r="F1192" s="38"/>
      <c r="G1192" s="34"/>
    </row>
    <row r="1193" spans="2:10" ht="15.75" thickBot="1" x14ac:dyDescent="0.3">
      <c r="B1193" s="39" t="s">
        <v>166</v>
      </c>
      <c r="C1193" s="40"/>
      <c r="D1193" s="41" t="s">
        <v>19</v>
      </c>
      <c r="E1193" s="42">
        <f>+G1221</f>
        <v>27647.022428460943</v>
      </c>
      <c r="F1193" s="43">
        <v>10</v>
      </c>
      <c r="G1193" s="44">
        <f>IFERROR(ROUND(E1193/F1193,0)," ")</f>
        <v>2765</v>
      </c>
    </row>
    <row r="1194" spans="2:10" ht="15.75" thickBot="1" x14ac:dyDescent="0.3">
      <c r="B1194" s="45"/>
      <c r="C1194" s="45"/>
      <c r="D1194" s="45"/>
      <c r="E1194" s="46"/>
      <c r="F1194" s="47" t="s">
        <v>167</v>
      </c>
      <c r="G1194" s="48">
        <f>SUM(G1189:G1193)</f>
        <v>2765</v>
      </c>
    </row>
    <row r="1195" spans="2:10" x14ac:dyDescent="0.25">
      <c r="B1195" s="45"/>
      <c r="C1195" s="45"/>
      <c r="D1195" s="45"/>
      <c r="E1195" s="46"/>
      <c r="F1195" s="45"/>
      <c r="G1195" s="46"/>
    </row>
    <row r="1196" spans="2:10" ht="15.75" thickBot="1" x14ac:dyDescent="0.3">
      <c r="B1196" s="14" t="s">
        <v>168</v>
      </c>
      <c r="C1196" s="49"/>
      <c r="D1196" s="49"/>
      <c r="E1196" s="50"/>
      <c r="F1196" s="49"/>
      <c r="G1196" s="50"/>
    </row>
    <row r="1197" spans="2:10" ht="15.75" thickBot="1" x14ac:dyDescent="0.3">
      <c r="B1197" s="51" t="s">
        <v>50</v>
      </c>
      <c r="C1197" s="52"/>
      <c r="D1197" s="52" t="s">
        <v>1</v>
      </c>
      <c r="E1197" s="53" t="s">
        <v>169</v>
      </c>
      <c r="F1197" s="52" t="s">
        <v>0</v>
      </c>
      <c r="G1197" s="54" t="s">
        <v>43</v>
      </c>
    </row>
    <row r="1198" spans="2:10" ht="36" x14ac:dyDescent="0.25">
      <c r="B1198" s="324" t="s">
        <v>560</v>
      </c>
      <c r="C1198" s="338"/>
      <c r="D1198" s="55" t="str">
        <f>IFERROR(VLOOKUP(B1198,INSUMOS!$B$8:$D$453,2,FALSE)," ")</f>
        <v>UND</v>
      </c>
      <c r="E1198" s="56">
        <f>IFERROR(VLOOKUP(B1198,INSUMOS!$B$8:$D$453,3,FALSE)," ")</f>
        <v>85000</v>
      </c>
      <c r="F1198" s="57">
        <v>1</v>
      </c>
      <c r="G1198" s="58">
        <f>IFERROR(ROUND(E1198*F1198,0)," ")</f>
        <v>85000</v>
      </c>
      <c r="H1198" s="20">
        <v>1200</v>
      </c>
      <c r="I1198" s="20">
        <v>0.2</v>
      </c>
    </row>
    <row r="1199" spans="2:10" x14ac:dyDescent="0.25">
      <c r="B1199" s="335"/>
      <c r="C1199" s="336"/>
      <c r="D1199" s="36"/>
      <c r="E1199" s="37"/>
      <c r="F1199" s="38"/>
      <c r="G1199" s="59"/>
      <c r="H1199" s="20">
        <v>6000</v>
      </c>
      <c r="I1199" s="20">
        <v>0.05</v>
      </c>
    </row>
    <row r="1200" spans="2:10" x14ac:dyDescent="0.25">
      <c r="B1200" s="335"/>
      <c r="C1200" s="336"/>
      <c r="D1200" s="36"/>
      <c r="E1200" s="37"/>
      <c r="F1200" s="38"/>
      <c r="G1200" s="59"/>
      <c r="H1200" s="20">
        <v>18000</v>
      </c>
      <c r="I1200" s="20">
        <v>0.01</v>
      </c>
    </row>
    <row r="1201" spans="2:9" x14ac:dyDescent="0.25">
      <c r="B1201" s="335"/>
      <c r="C1201" s="336"/>
      <c r="D1201" s="36"/>
      <c r="E1201" s="37"/>
      <c r="F1201" s="38"/>
      <c r="G1201" s="59"/>
      <c r="H1201" s="20">
        <v>8000</v>
      </c>
      <c r="I1201" s="20">
        <v>0.02</v>
      </c>
    </row>
    <row r="1202" spans="2:9" ht="15.75" thickBot="1" x14ac:dyDescent="0.3">
      <c r="B1202" s="714"/>
      <c r="C1202" s="40"/>
      <c r="D1202" s="40"/>
      <c r="E1202" s="42"/>
      <c r="F1202" s="40"/>
      <c r="G1202" s="44"/>
    </row>
    <row r="1203" spans="2:9" ht="15.75" thickBot="1" x14ac:dyDescent="0.3">
      <c r="B1203" s="45"/>
      <c r="C1203" s="45"/>
      <c r="D1203" s="45"/>
      <c r="E1203" s="46"/>
      <c r="F1203" s="47" t="s">
        <v>167</v>
      </c>
      <c r="G1203" s="48">
        <f>SUM(G1198:G1202)</f>
        <v>85000</v>
      </c>
    </row>
    <row r="1204" spans="2:9" x14ac:dyDescent="0.25">
      <c r="B1204" s="45"/>
      <c r="C1204" s="45"/>
      <c r="D1204" s="45"/>
      <c r="E1204" s="46"/>
      <c r="F1204" s="45"/>
      <c r="G1204" s="46"/>
    </row>
    <row r="1205" spans="2:9" ht="15.75" thickBot="1" x14ac:dyDescent="0.3">
      <c r="B1205" s="26" t="s">
        <v>170</v>
      </c>
      <c r="E1205" s="21"/>
      <c r="G1205" s="21"/>
    </row>
    <row r="1206" spans="2:9" ht="15.75" thickBot="1" x14ac:dyDescent="0.3">
      <c r="B1206" s="315" t="s">
        <v>50</v>
      </c>
      <c r="C1206" s="28"/>
      <c r="D1206" s="28" t="s">
        <v>1</v>
      </c>
      <c r="E1206" s="29" t="s">
        <v>164</v>
      </c>
      <c r="F1206" s="28" t="s">
        <v>165</v>
      </c>
      <c r="G1206" s="30" t="s">
        <v>43</v>
      </c>
    </row>
    <row r="1207" spans="2:9" x14ac:dyDescent="0.25">
      <c r="B1207" s="69"/>
      <c r="C1207" s="22"/>
      <c r="D1207" s="55"/>
      <c r="E1207" s="56"/>
      <c r="F1207" s="55"/>
      <c r="G1207" s="58"/>
    </row>
    <row r="1208" spans="2:9" x14ac:dyDescent="0.25">
      <c r="B1208" s="317"/>
      <c r="C1208" s="62"/>
      <c r="D1208" s="62"/>
      <c r="E1208" s="63"/>
      <c r="F1208" s="62"/>
      <c r="G1208" s="64"/>
    </row>
    <row r="1209" spans="2:9" x14ac:dyDescent="0.25">
      <c r="B1209" s="317"/>
      <c r="C1209" s="62"/>
      <c r="D1209" s="62"/>
      <c r="E1209" s="63"/>
      <c r="F1209" s="62"/>
      <c r="G1209" s="64"/>
    </row>
    <row r="1210" spans="2:9" x14ac:dyDescent="0.25">
      <c r="B1210" s="317"/>
      <c r="C1210" s="62"/>
      <c r="D1210" s="62"/>
      <c r="E1210" s="63"/>
      <c r="F1210" s="62"/>
      <c r="G1210" s="64"/>
    </row>
    <row r="1211" spans="2:9" ht="15.75" thickBot="1" x14ac:dyDescent="0.3">
      <c r="B1211" s="318"/>
      <c r="C1211" s="65"/>
      <c r="D1211" s="66"/>
      <c r="E1211" s="67"/>
      <c r="F1211" s="65"/>
      <c r="G1211" s="64"/>
    </row>
    <row r="1212" spans="2:9" ht="15.75" thickBot="1" x14ac:dyDescent="0.3">
      <c r="B1212" s="45"/>
      <c r="C1212" s="45"/>
      <c r="D1212" s="45"/>
      <c r="E1212" s="46"/>
      <c r="F1212" s="47" t="s">
        <v>167</v>
      </c>
      <c r="G1212" s="30">
        <f>SUM(G1207:G1211)</f>
        <v>0</v>
      </c>
    </row>
    <row r="1213" spans="2:9" x14ac:dyDescent="0.25">
      <c r="B1213" s="45"/>
      <c r="C1213" s="45"/>
      <c r="D1213" s="45"/>
      <c r="E1213" s="46"/>
      <c r="F1213" s="45"/>
      <c r="G1213" s="46"/>
    </row>
    <row r="1214" spans="2:9" ht="15.75" thickBot="1" x14ac:dyDescent="0.3">
      <c r="B1214" s="14" t="s">
        <v>171</v>
      </c>
      <c r="C1214" s="49"/>
      <c r="D1214" s="49"/>
      <c r="E1214" s="68"/>
      <c r="F1214" s="49"/>
      <c r="G1214" s="68"/>
    </row>
    <row r="1215" spans="2:9" ht="15.75" thickBot="1" x14ac:dyDescent="0.3">
      <c r="B1215" s="51" t="s">
        <v>50</v>
      </c>
      <c r="C1215" s="52" t="s">
        <v>172</v>
      </c>
      <c r="D1215" s="52" t="s">
        <v>173</v>
      </c>
      <c r="E1215" s="53" t="s">
        <v>174</v>
      </c>
      <c r="F1215" s="52" t="s">
        <v>165</v>
      </c>
      <c r="G1215" s="54" t="s">
        <v>43</v>
      </c>
    </row>
    <row r="1216" spans="2:9" x14ac:dyDescent="0.25">
      <c r="B1216" s="69" t="s">
        <v>533</v>
      </c>
      <c r="C1216" s="70">
        <f>IFERROR(VLOOKUP(B1216,'MANO DE OBRA'!$B$12:$F$211,5,FALSE)," ")</f>
        <v>116727</v>
      </c>
      <c r="D1216" s="71">
        <v>1.75</v>
      </c>
      <c r="E1216" s="56">
        <f>IFERROR(C1216*D1216," ")</f>
        <v>204272.25</v>
      </c>
      <c r="F1216" s="57">
        <v>12.93</v>
      </c>
      <c r="G1216" s="58">
        <f>+E1216/F1216</f>
        <v>15798.317865429235</v>
      </c>
      <c r="H1216" s="20">
        <f>135*1.09</f>
        <v>147.15</v>
      </c>
    </row>
    <row r="1217" spans="2:9" x14ac:dyDescent="0.25">
      <c r="B1217" s="35" t="s">
        <v>534</v>
      </c>
      <c r="C1217" s="72">
        <f>IFERROR(VLOOKUP(B1217,'MANO DE OBRA'!$B$12:$F$211,5,FALSE)," ")</f>
        <v>87545</v>
      </c>
      <c r="D1217" s="73">
        <v>1.75</v>
      </c>
      <c r="E1217" s="37">
        <f>IFERROR(C1217*D1217," ")</f>
        <v>153203.75</v>
      </c>
      <c r="F1217" s="38">
        <f>+F1216</f>
        <v>12.93</v>
      </c>
      <c r="G1217" s="59">
        <f>+E1217/F1217</f>
        <v>11848.70456303171</v>
      </c>
    </row>
    <row r="1218" spans="2:9" x14ac:dyDescent="0.25">
      <c r="B1218" s="35"/>
      <c r="C1218" s="72"/>
      <c r="D1218" s="73"/>
      <c r="E1218" s="37"/>
      <c r="F1218" s="38"/>
      <c r="G1218" s="34"/>
    </row>
    <row r="1219" spans="2:9" x14ac:dyDescent="0.25">
      <c r="B1219" s="35"/>
      <c r="C1219" s="72"/>
      <c r="D1219" s="36"/>
      <c r="E1219" s="37"/>
      <c r="F1219" s="36"/>
      <c r="G1219" s="59"/>
    </row>
    <row r="1220" spans="2:9" ht="15.75" thickBot="1" x14ac:dyDescent="0.3">
      <c r="B1220" s="39"/>
      <c r="C1220" s="74"/>
      <c r="D1220" s="40"/>
      <c r="E1220" s="42"/>
      <c r="F1220" s="40"/>
      <c r="G1220" s="44"/>
    </row>
    <row r="1221" spans="2:9" ht="15.75" thickBot="1" x14ac:dyDescent="0.3">
      <c r="B1221" s="45"/>
      <c r="C1221" s="45"/>
      <c r="D1221" s="45"/>
      <c r="E1221" s="46"/>
      <c r="F1221" s="47" t="s">
        <v>167</v>
      </c>
      <c r="G1221" s="48">
        <f>SUM(G1216:G1220)</f>
        <v>27647.022428460943</v>
      </c>
    </row>
    <row r="1222" spans="2:9" ht="15.75" thickBot="1" x14ac:dyDescent="0.3">
      <c r="E1222" s="21"/>
      <c r="G1222" s="21"/>
    </row>
    <row r="1223" spans="2:9" ht="15.75" thickBot="1" x14ac:dyDescent="0.3">
      <c r="E1223" s="765" t="s">
        <v>177</v>
      </c>
      <c r="F1223" s="766"/>
      <c r="G1223" s="358">
        <f>ROUND(+G1221+G1203+G1194+G1212,2)-2.53</f>
        <v>115409.49</v>
      </c>
      <c r="H1223">
        <v>115409.49</v>
      </c>
      <c r="I1223" s="712">
        <f>+G1223-H1223</f>
        <v>0</v>
      </c>
    </row>
    <row r="1225" spans="2:9" ht="18" x14ac:dyDescent="0.25">
      <c r="B1225" s="677" t="s">
        <v>530</v>
      </c>
    </row>
    <row r="1226" spans="2:9" ht="18" x14ac:dyDescent="0.25">
      <c r="B1226" s="450" t="s">
        <v>531</v>
      </c>
    </row>
    <row r="1227" spans="2:9" ht="18.75" thickBot="1" x14ac:dyDescent="0.3">
      <c r="B1227" s="678" t="s">
        <v>532</v>
      </c>
      <c r="C1227" s="314"/>
      <c r="D1227" s="314"/>
      <c r="E1227" s="314"/>
      <c r="F1227" s="314"/>
      <c r="G1227" s="314"/>
    </row>
    <row r="1228" spans="2:9" x14ac:dyDescent="0.25">
      <c r="B1228" s="767" t="s">
        <v>160</v>
      </c>
      <c r="C1228" s="768"/>
      <c r="D1228" s="768"/>
      <c r="E1228" s="768"/>
      <c r="F1228" s="768"/>
      <c r="G1228" s="769"/>
    </row>
    <row r="1229" spans="2:9" ht="70.5" customHeight="1" thickBot="1" x14ac:dyDescent="0.3">
      <c r="B1229" s="770" t="str">
        <f>+PRESUPUESTO!B37</f>
        <v>SUMINISTRO E INSTALACION DE CONDUCTOR DE RED DE ALTO RENDIMIENTO (CABLE UTP). CATEGORÍA 5 PARA REDES DE ALTA VELOCIDAD. MATERIAL: 100% COBRE. CERTIFICADO INTERIOR. CALIBRE: 4P ESTÁNDAR DE 8 HILOS 0.53MM. REVESTIMIENTO EXTERIOR EN CHAQUETA PVC. GARANTÍA: POR DEFECTO DE FÁBRICA 12 MESES</v>
      </c>
      <c r="C1229" s="771"/>
      <c r="D1229" s="771"/>
      <c r="E1229" s="771"/>
      <c r="F1229" s="771"/>
      <c r="G1229" s="772"/>
      <c r="H1229" s="20" t="s">
        <v>200</v>
      </c>
    </row>
    <row r="1230" spans="2:9" ht="15.75" thickBot="1" x14ac:dyDescent="0.3">
      <c r="E1230" s="23"/>
      <c r="G1230" s="23"/>
    </row>
    <row r="1231" spans="2:9" ht="15.75" thickBot="1" x14ac:dyDescent="0.3">
      <c r="B1231" s="24" t="s">
        <v>161</v>
      </c>
      <c r="C1231" s="25" t="str">
        <f>+PRESUPUESTO!A37</f>
        <v>1.27</v>
      </c>
      <c r="E1231" s="21"/>
      <c r="G1231" s="21"/>
    </row>
    <row r="1232" spans="2:9" ht="15.75" thickBot="1" x14ac:dyDescent="0.3">
      <c r="B1232" s="24" t="s">
        <v>162</v>
      </c>
      <c r="C1232" s="25" t="str">
        <f>+PRESUPUESTO!C37</f>
        <v>ML</v>
      </c>
      <c r="E1232" s="21"/>
      <c r="G1232" s="21"/>
    </row>
    <row r="1233" spans="2:10" x14ac:dyDescent="0.25">
      <c r="B1233" s="26"/>
      <c r="E1233" s="21"/>
      <c r="G1233" s="21"/>
    </row>
    <row r="1234" spans="2:10" ht="15.75" thickBot="1" x14ac:dyDescent="0.3">
      <c r="B1234" s="26" t="s">
        <v>163</v>
      </c>
      <c r="E1234" s="27"/>
      <c r="G1234" s="27"/>
    </row>
    <row r="1235" spans="2:10" ht="15.75" thickBot="1" x14ac:dyDescent="0.3">
      <c r="B1235" s="315" t="s">
        <v>50</v>
      </c>
      <c r="C1235" s="28"/>
      <c r="D1235" s="28" t="s">
        <v>1</v>
      </c>
      <c r="E1235" s="29" t="s">
        <v>164</v>
      </c>
      <c r="F1235" s="28" t="s">
        <v>165</v>
      </c>
      <c r="G1235" s="30" t="s">
        <v>43</v>
      </c>
    </row>
    <row r="1236" spans="2:10" x14ac:dyDescent="0.25">
      <c r="B1236" s="316"/>
      <c r="C1236" s="31"/>
      <c r="D1236" s="31"/>
      <c r="E1236" s="32"/>
      <c r="F1236" s="33"/>
      <c r="G1236" s="34"/>
      <c r="H1236" s="20">
        <f>1750*1.09</f>
        <v>1907.5000000000002</v>
      </c>
      <c r="I1236" s="20">
        <v>30000</v>
      </c>
      <c r="J1236" s="20">
        <f>+I1236*1.09</f>
        <v>32700.000000000004</v>
      </c>
    </row>
    <row r="1237" spans="2:10" x14ac:dyDescent="0.25">
      <c r="B1237" s="35"/>
      <c r="C1237" s="36"/>
      <c r="D1237" s="31"/>
      <c r="E1237" s="32"/>
      <c r="F1237" s="33"/>
      <c r="G1237" s="34"/>
      <c r="H1237" s="20">
        <f>3300*1.09</f>
        <v>3597.0000000000005</v>
      </c>
    </row>
    <row r="1238" spans="2:10" x14ac:dyDescent="0.25">
      <c r="B1238" s="35"/>
      <c r="C1238" s="36"/>
      <c r="D1238" s="36"/>
      <c r="E1238" s="37"/>
      <c r="F1238" s="38"/>
      <c r="G1238" s="34"/>
      <c r="H1238" s="20">
        <f>+H1237*60</f>
        <v>215820.00000000003</v>
      </c>
    </row>
    <row r="1239" spans="2:10" x14ac:dyDescent="0.25">
      <c r="B1239" s="35"/>
      <c r="C1239" s="36"/>
      <c r="D1239" s="36"/>
      <c r="E1239" s="37"/>
      <c r="F1239" s="38"/>
      <c r="G1239" s="34"/>
    </row>
    <row r="1240" spans="2:10" ht="15.75" thickBot="1" x14ac:dyDescent="0.3">
      <c r="B1240" s="39" t="s">
        <v>166</v>
      </c>
      <c r="C1240" s="40"/>
      <c r="D1240" s="41" t="s">
        <v>19</v>
      </c>
      <c r="E1240" s="42">
        <f>+G1268</f>
        <v>141.51256968923121</v>
      </c>
      <c r="F1240" s="43">
        <v>10</v>
      </c>
      <c r="G1240" s="44">
        <f>IFERROR(ROUND(E1240/F1240,0)," ")</f>
        <v>14</v>
      </c>
    </row>
    <row r="1241" spans="2:10" ht="15.75" thickBot="1" x14ac:dyDescent="0.3">
      <c r="B1241" s="45"/>
      <c r="C1241" s="45"/>
      <c r="D1241" s="45"/>
      <c r="E1241" s="46"/>
      <c r="F1241" s="47" t="s">
        <v>167</v>
      </c>
      <c r="G1241" s="48">
        <f>SUM(G1236:G1240)</f>
        <v>14</v>
      </c>
    </row>
    <row r="1242" spans="2:10" x14ac:dyDescent="0.25">
      <c r="B1242" s="45"/>
      <c r="C1242" s="45"/>
      <c r="D1242" s="45"/>
      <c r="E1242" s="46"/>
      <c r="F1242" s="45"/>
      <c r="G1242" s="46"/>
    </row>
    <row r="1243" spans="2:10" ht="15.75" thickBot="1" x14ac:dyDescent="0.3">
      <c r="B1243" s="14" t="s">
        <v>168</v>
      </c>
      <c r="C1243" s="49"/>
      <c r="D1243" s="49"/>
      <c r="E1243" s="50"/>
      <c r="F1243" s="49"/>
      <c r="G1243" s="50"/>
    </row>
    <row r="1244" spans="2:10" ht="15.75" thickBot="1" x14ac:dyDescent="0.3">
      <c r="B1244" s="51" t="s">
        <v>50</v>
      </c>
      <c r="C1244" s="52"/>
      <c r="D1244" s="52" t="s">
        <v>1</v>
      </c>
      <c r="E1244" s="53" t="s">
        <v>169</v>
      </c>
      <c r="F1244" s="52" t="s">
        <v>0</v>
      </c>
      <c r="G1244" s="54" t="s">
        <v>43</v>
      </c>
    </row>
    <row r="1245" spans="2:10" x14ac:dyDescent="0.25">
      <c r="B1245" s="324" t="s">
        <v>561</v>
      </c>
      <c r="C1245" s="338"/>
      <c r="D1245" s="55" t="str">
        <f>IFERROR(VLOOKUP(B1245,INSUMOS!$B$8:$D$453,2,FALSE)," ")</f>
        <v>ML</v>
      </c>
      <c r="E1245" s="56">
        <f>IFERROR(VLOOKUP(B1245,INSUMOS!$B$8:$D$453,3,FALSE)," ")</f>
        <v>1500</v>
      </c>
      <c r="F1245" s="57">
        <v>1.05</v>
      </c>
      <c r="G1245" s="58">
        <f>IFERROR(ROUND(E1245*F1245,0)," ")</f>
        <v>1575</v>
      </c>
      <c r="H1245" s="20">
        <v>1200</v>
      </c>
      <c r="I1245" s="20">
        <v>0.2</v>
      </c>
    </row>
    <row r="1246" spans="2:10" x14ac:dyDescent="0.25">
      <c r="B1246" s="335"/>
      <c r="C1246" s="336"/>
      <c r="D1246" s="36"/>
      <c r="E1246" s="37"/>
      <c r="F1246" s="38"/>
      <c r="G1246" s="59"/>
      <c r="H1246" s="20">
        <v>6000</v>
      </c>
      <c r="I1246" s="20">
        <v>0.05</v>
      </c>
    </row>
    <row r="1247" spans="2:10" x14ac:dyDescent="0.25">
      <c r="B1247" s="335"/>
      <c r="C1247" s="336"/>
      <c r="D1247" s="36"/>
      <c r="E1247" s="37"/>
      <c r="F1247" s="38"/>
      <c r="G1247" s="59"/>
      <c r="H1247" s="20">
        <v>18000</v>
      </c>
      <c r="I1247" s="20">
        <v>0.01</v>
      </c>
    </row>
    <row r="1248" spans="2:10" x14ac:dyDescent="0.25">
      <c r="B1248" s="335"/>
      <c r="C1248" s="336"/>
      <c r="D1248" s="36"/>
      <c r="E1248" s="37"/>
      <c r="F1248" s="38"/>
      <c r="G1248" s="59"/>
      <c r="H1248" s="20">
        <v>8000</v>
      </c>
      <c r="I1248" s="20">
        <v>0.02</v>
      </c>
    </row>
    <row r="1249" spans="2:8" ht="15.75" thickBot="1" x14ac:dyDescent="0.3">
      <c r="B1249" s="714"/>
      <c r="C1249" s="40"/>
      <c r="D1249" s="40"/>
      <c r="E1249" s="42"/>
      <c r="F1249" s="40"/>
      <c r="G1249" s="44"/>
    </row>
    <row r="1250" spans="2:8" ht="15.75" thickBot="1" x14ac:dyDescent="0.3">
      <c r="B1250" s="45"/>
      <c r="C1250" s="45"/>
      <c r="D1250" s="45"/>
      <c r="E1250" s="46"/>
      <c r="F1250" s="47" t="s">
        <v>167</v>
      </c>
      <c r="G1250" s="48">
        <f>SUM(G1245:G1249)</f>
        <v>1575</v>
      </c>
    </row>
    <row r="1251" spans="2:8" x14ac:dyDescent="0.25">
      <c r="B1251" s="45"/>
      <c r="C1251" s="45"/>
      <c r="D1251" s="45"/>
      <c r="E1251" s="46"/>
      <c r="F1251" s="45"/>
      <c r="G1251" s="46"/>
    </row>
    <row r="1252" spans="2:8" ht="15.75" thickBot="1" x14ac:dyDescent="0.3">
      <c r="B1252" s="26" t="s">
        <v>170</v>
      </c>
      <c r="E1252" s="21"/>
      <c r="G1252" s="21"/>
    </row>
    <row r="1253" spans="2:8" ht="15.75" thickBot="1" x14ac:dyDescent="0.3">
      <c r="B1253" s="315" t="s">
        <v>50</v>
      </c>
      <c r="C1253" s="28"/>
      <c r="D1253" s="28" t="s">
        <v>1</v>
      </c>
      <c r="E1253" s="29" t="s">
        <v>164</v>
      </c>
      <c r="F1253" s="28" t="s">
        <v>165</v>
      </c>
      <c r="G1253" s="30" t="s">
        <v>43</v>
      </c>
    </row>
    <row r="1254" spans="2:8" x14ac:dyDescent="0.25">
      <c r="B1254" s="69"/>
      <c r="C1254" s="22"/>
      <c r="D1254" s="55"/>
      <c r="E1254" s="56"/>
      <c r="F1254" s="55"/>
      <c r="G1254" s="58"/>
    </row>
    <row r="1255" spans="2:8" x14ac:dyDescent="0.25">
      <c r="B1255" s="317"/>
      <c r="C1255" s="62"/>
      <c r="D1255" s="62"/>
      <c r="E1255" s="63"/>
      <c r="F1255" s="62"/>
      <c r="G1255" s="64"/>
    </row>
    <row r="1256" spans="2:8" x14ac:dyDescent="0.25">
      <c r="B1256" s="317"/>
      <c r="C1256" s="62"/>
      <c r="D1256" s="62"/>
      <c r="E1256" s="63"/>
      <c r="F1256" s="62"/>
      <c r="G1256" s="64"/>
    </row>
    <row r="1257" spans="2:8" x14ac:dyDescent="0.25">
      <c r="B1257" s="317"/>
      <c r="C1257" s="62"/>
      <c r="D1257" s="62"/>
      <c r="E1257" s="63"/>
      <c r="F1257" s="62"/>
      <c r="G1257" s="64"/>
    </row>
    <row r="1258" spans="2:8" ht="15.75" thickBot="1" x14ac:dyDescent="0.3">
      <c r="B1258" s="318"/>
      <c r="C1258" s="65"/>
      <c r="D1258" s="66"/>
      <c r="E1258" s="67"/>
      <c r="F1258" s="65"/>
      <c r="G1258" s="64"/>
    </row>
    <row r="1259" spans="2:8" ht="15.75" thickBot="1" x14ac:dyDescent="0.3">
      <c r="B1259" s="45"/>
      <c r="C1259" s="45"/>
      <c r="D1259" s="45"/>
      <c r="E1259" s="46"/>
      <c r="F1259" s="47" t="s">
        <v>167</v>
      </c>
      <c r="G1259" s="30">
        <f>SUM(G1254:G1258)</f>
        <v>0</v>
      </c>
    </row>
    <row r="1260" spans="2:8" x14ac:dyDescent="0.25">
      <c r="B1260" s="45"/>
      <c r="C1260" s="45"/>
      <c r="D1260" s="45"/>
      <c r="E1260" s="46"/>
      <c r="F1260" s="45"/>
      <c r="G1260" s="46"/>
    </row>
    <row r="1261" spans="2:8" ht="15.75" thickBot="1" x14ac:dyDescent="0.3">
      <c r="B1261" s="14" t="s">
        <v>171</v>
      </c>
      <c r="C1261" s="49"/>
      <c r="D1261" s="49"/>
      <c r="E1261" s="68"/>
      <c r="F1261" s="49"/>
      <c r="G1261" s="68"/>
    </row>
    <row r="1262" spans="2:8" ht="15.75" thickBot="1" x14ac:dyDescent="0.3">
      <c r="B1262" s="51" t="s">
        <v>50</v>
      </c>
      <c r="C1262" s="52" t="s">
        <v>172</v>
      </c>
      <c r="D1262" s="52" t="s">
        <v>173</v>
      </c>
      <c r="E1262" s="53" t="s">
        <v>174</v>
      </c>
      <c r="F1262" s="52" t="s">
        <v>165</v>
      </c>
      <c r="G1262" s="54" t="s">
        <v>43</v>
      </c>
    </row>
    <row r="1263" spans="2:8" x14ac:dyDescent="0.25">
      <c r="B1263" s="69" t="s">
        <v>533</v>
      </c>
      <c r="C1263" s="70">
        <f>IFERROR(VLOOKUP(B1263,'MANO DE OBRA'!$B$12:$F$211,5,FALSE)," ")</f>
        <v>116727</v>
      </c>
      <c r="D1263" s="71">
        <v>1.75</v>
      </c>
      <c r="E1263" s="56">
        <f>IFERROR(C1263*D1263," ")</f>
        <v>204272.25</v>
      </c>
      <c r="F1263" s="57">
        <v>2526.1077569648792</v>
      </c>
      <c r="G1263" s="58">
        <f>+E1263/F1263</f>
        <v>80.864424503186399</v>
      </c>
      <c r="H1263" s="20">
        <f>135*1.09</f>
        <v>147.15</v>
      </c>
    </row>
    <row r="1264" spans="2:8" x14ac:dyDescent="0.25">
      <c r="B1264" s="35" t="s">
        <v>534</v>
      </c>
      <c r="C1264" s="72">
        <f>IFERROR(VLOOKUP(B1264,'MANO DE OBRA'!$B$12:$F$211,5,FALSE)," ")</f>
        <v>87545</v>
      </c>
      <c r="D1264" s="73">
        <v>1.75</v>
      </c>
      <c r="E1264" s="37">
        <f>IFERROR(C1264*D1264," ")</f>
        <v>153203.75</v>
      </c>
      <c r="F1264" s="38">
        <f>+F1263</f>
        <v>2526.1077569648792</v>
      </c>
      <c r="G1264" s="59">
        <f>+E1264/F1264</f>
        <v>60.648145186044815</v>
      </c>
    </row>
    <row r="1265" spans="2:9" x14ac:dyDescent="0.25">
      <c r="B1265" s="35"/>
      <c r="C1265" s="72"/>
      <c r="D1265" s="73"/>
      <c r="E1265" s="37"/>
      <c r="F1265" s="38"/>
      <c r="G1265" s="34"/>
    </row>
    <row r="1266" spans="2:9" x14ac:dyDescent="0.25">
      <c r="B1266" s="35"/>
      <c r="C1266" s="72"/>
      <c r="D1266" s="36"/>
      <c r="E1266" s="37"/>
      <c r="F1266" s="36"/>
      <c r="G1266" s="59"/>
    </row>
    <row r="1267" spans="2:9" ht="15.75" thickBot="1" x14ac:dyDescent="0.3">
      <c r="B1267" s="39"/>
      <c r="C1267" s="74"/>
      <c r="D1267" s="40"/>
      <c r="E1267" s="42"/>
      <c r="F1267" s="40"/>
      <c r="G1267" s="44"/>
    </row>
    <row r="1268" spans="2:9" ht="15.75" thickBot="1" x14ac:dyDescent="0.3">
      <c r="B1268" s="45"/>
      <c r="C1268" s="45"/>
      <c r="D1268" s="45"/>
      <c r="E1268" s="46"/>
      <c r="F1268" s="47" t="s">
        <v>167</v>
      </c>
      <c r="G1268" s="48">
        <f>SUM(G1263:G1267)</f>
        <v>141.51256968923121</v>
      </c>
    </row>
    <row r="1269" spans="2:9" ht="15.75" thickBot="1" x14ac:dyDescent="0.3">
      <c r="E1269" s="21"/>
      <c r="G1269" s="21"/>
    </row>
    <row r="1270" spans="2:9" ht="15.75" thickBot="1" x14ac:dyDescent="0.3">
      <c r="E1270" s="765" t="s">
        <v>177</v>
      </c>
      <c r="F1270" s="766"/>
      <c r="G1270" s="358">
        <f>ROUND(+G1268+G1250+G1241+G1259,2)</f>
        <v>1730.51</v>
      </c>
      <c r="H1270">
        <v>1730.51</v>
      </c>
      <c r="I1270" s="712">
        <f>+G1270-H1270</f>
        <v>0</v>
      </c>
    </row>
    <row r="1272" spans="2:9" ht="18" x14ac:dyDescent="0.25">
      <c r="B1272" s="677" t="s">
        <v>530</v>
      </c>
    </row>
    <row r="1273" spans="2:9" ht="18" x14ac:dyDescent="0.25">
      <c r="B1273" s="450" t="s">
        <v>531</v>
      </c>
    </row>
    <row r="1274" spans="2:9" ht="18.75" thickBot="1" x14ac:dyDescent="0.3">
      <c r="B1274" s="678" t="s">
        <v>532</v>
      </c>
      <c r="C1274" s="314"/>
      <c r="D1274" s="314"/>
      <c r="E1274" s="314"/>
      <c r="F1274" s="314"/>
      <c r="G1274" s="314"/>
    </row>
    <row r="1275" spans="2:9" x14ac:dyDescent="0.25">
      <c r="B1275" s="767" t="s">
        <v>160</v>
      </c>
      <c r="C1275" s="768"/>
      <c r="D1275" s="768"/>
      <c r="E1275" s="768"/>
      <c r="F1275" s="768"/>
      <c r="G1275" s="769"/>
    </row>
    <row r="1276" spans="2:9" ht="70.5" customHeight="1" thickBot="1" x14ac:dyDescent="0.3">
      <c r="B1276" s="770" t="str">
        <f>+PRESUPUESTO!B38</f>
        <v>CONTROL DE ACCESO CON MÉTODOS DE AUTENTICACIÓN (RECONOCIMIENTO FACIAL) INCLUYE: SISTEMA ELÉCTRICO, ELECTROIMÁN, CABLE, BOTÓN NO TOUCH DE SALIDA, CONTROL DE ACCESO CON BITÁCORA, FUENTE DE VOLTAJE REGULADA E INSTALACIÓN. GARANTÍA: POR DEFECTO DE FÁBRICA 12 MESES</v>
      </c>
      <c r="C1276" s="771"/>
      <c r="D1276" s="771"/>
      <c r="E1276" s="771"/>
      <c r="F1276" s="771"/>
      <c r="G1276" s="772"/>
      <c r="H1276" s="20" t="s">
        <v>200</v>
      </c>
    </row>
    <row r="1277" spans="2:9" ht="15.75" thickBot="1" x14ac:dyDescent="0.3">
      <c r="E1277" s="23"/>
      <c r="G1277" s="23"/>
    </row>
    <row r="1278" spans="2:9" ht="15.75" thickBot="1" x14ac:dyDescent="0.3">
      <c r="B1278" s="24" t="s">
        <v>161</v>
      </c>
      <c r="C1278" s="25" t="str">
        <f>+PRESUPUESTO!A38</f>
        <v>1.28</v>
      </c>
      <c r="E1278" s="21"/>
      <c r="G1278" s="21"/>
    </row>
    <row r="1279" spans="2:9" ht="15.75" thickBot="1" x14ac:dyDescent="0.3">
      <c r="B1279" s="24" t="s">
        <v>162</v>
      </c>
      <c r="C1279" s="25" t="str">
        <f>+PRESUPUESTO!C38</f>
        <v>UND</v>
      </c>
      <c r="E1279" s="21"/>
      <c r="G1279" s="21"/>
    </row>
    <row r="1280" spans="2:9" x14ac:dyDescent="0.25">
      <c r="B1280" s="26"/>
      <c r="E1280" s="21"/>
      <c r="G1280" s="21"/>
    </row>
    <row r="1281" spans="2:10" ht="15.75" thickBot="1" x14ac:dyDescent="0.3">
      <c r="B1281" s="26" t="s">
        <v>163</v>
      </c>
      <c r="E1281" s="27"/>
      <c r="G1281" s="27"/>
    </row>
    <row r="1282" spans="2:10" ht="15.75" thickBot="1" x14ac:dyDescent="0.3">
      <c r="B1282" s="315" t="s">
        <v>50</v>
      </c>
      <c r="C1282" s="28"/>
      <c r="D1282" s="28" t="s">
        <v>1</v>
      </c>
      <c r="E1282" s="29" t="s">
        <v>164</v>
      </c>
      <c r="F1282" s="28" t="s">
        <v>165</v>
      </c>
      <c r="G1282" s="30" t="s">
        <v>43</v>
      </c>
    </row>
    <row r="1283" spans="2:10" x14ac:dyDescent="0.25">
      <c r="B1283" s="316"/>
      <c r="C1283" s="31"/>
      <c r="D1283" s="31"/>
      <c r="E1283" s="32"/>
      <c r="F1283" s="33"/>
      <c r="G1283" s="34"/>
      <c r="H1283" s="20">
        <f>1750*1.09</f>
        <v>1907.5000000000002</v>
      </c>
      <c r="I1283" s="20">
        <v>30000</v>
      </c>
      <c r="J1283" s="20">
        <f>+I1283*1.09</f>
        <v>32700.000000000004</v>
      </c>
    </row>
    <row r="1284" spans="2:10" x14ac:dyDescent="0.25">
      <c r="B1284" s="35"/>
      <c r="C1284" s="36"/>
      <c r="D1284" s="31"/>
      <c r="E1284" s="32"/>
      <c r="F1284" s="33"/>
      <c r="G1284" s="34"/>
      <c r="H1284" s="20">
        <f>3300*1.09</f>
        <v>3597.0000000000005</v>
      </c>
    </row>
    <row r="1285" spans="2:10" x14ac:dyDescent="0.25">
      <c r="B1285" s="35"/>
      <c r="C1285" s="36"/>
      <c r="D1285" s="36"/>
      <c r="E1285" s="37"/>
      <c r="F1285" s="38"/>
      <c r="G1285" s="34"/>
      <c r="H1285" s="20">
        <f>+H1284*60</f>
        <v>215820.00000000003</v>
      </c>
    </row>
    <row r="1286" spans="2:10" x14ac:dyDescent="0.25">
      <c r="B1286" s="35"/>
      <c r="C1286" s="36"/>
      <c r="D1286" s="36"/>
      <c r="E1286" s="37"/>
      <c r="F1286" s="38"/>
      <c r="G1286" s="34"/>
    </row>
    <row r="1287" spans="2:10" ht="15.75" thickBot="1" x14ac:dyDescent="0.3">
      <c r="B1287" s="39" t="s">
        <v>166</v>
      </c>
      <c r="C1287" s="40"/>
      <c r="D1287" s="41" t="s">
        <v>19</v>
      </c>
      <c r="E1287" s="42">
        <f>+G1315</f>
        <v>186156.99506452814</v>
      </c>
      <c r="F1287" s="43">
        <v>10</v>
      </c>
      <c r="G1287" s="44">
        <f>IFERROR(ROUND(E1287/F1287,0)," ")</f>
        <v>18616</v>
      </c>
    </row>
    <row r="1288" spans="2:10" ht="15.75" thickBot="1" x14ac:dyDescent="0.3">
      <c r="B1288" s="45"/>
      <c r="C1288" s="45"/>
      <c r="D1288" s="45"/>
      <c r="E1288" s="46"/>
      <c r="F1288" s="47" t="s">
        <v>167</v>
      </c>
      <c r="G1288" s="48">
        <f>SUM(G1283:G1287)</f>
        <v>18616</v>
      </c>
    </row>
    <row r="1289" spans="2:10" x14ac:dyDescent="0.25">
      <c r="B1289" s="45"/>
      <c r="C1289" s="45"/>
      <c r="D1289" s="45"/>
      <c r="E1289" s="46"/>
      <c r="F1289" s="45"/>
      <c r="G1289" s="46"/>
    </row>
    <row r="1290" spans="2:10" ht="15.75" thickBot="1" x14ac:dyDescent="0.3">
      <c r="B1290" s="14" t="s">
        <v>168</v>
      </c>
      <c r="C1290" s="49"/>
      <c r="D1290" s="49"/>
      <c r="E1290" s="50"/>
      <c r="F1290" s="49"/>
      <c r="G1290" s="50"/>
    </row>
    <row r="1291" spans="2:10" ht="15.75" thickBot="1" x14ac:dyDescent="0.3">
      <c r="B1291" s="51" t="s">
        <v>50</v>
      </c>
      <c r="C1291" s="52"/>
      <c r="D1291" s="52" t="s">
        <v>1</v>
      </c>
      <c r="E1291" s="53" t="s">
        <v>169</v>
      </c>
      <c r="F1291" s="52" t="s">
        <v>0</v>
      </c>
      <c r="G1291" s="54" t="s">
        <v>43</v>
      </c>
    </row>
    <row r="1292" spans="2:10" ht="24" x14ac:dyDescent="0.25">
      <c r="B1292" s="324" t="s">
        <v>562</v>
      </c>
      <c r="C1292" s="338"/>
      <c r="D1292" s="55" t="str">
        <f>IFERROR(VLOOKUP(B1292,INSUMOS!$B$8:$D$453,2,FALSE)," ")</f>
        <v>UND</v>
      </c>
      <c r="E1292" s="56">
        <f>IFERROR(VLOOKUP(B1292,INSUMOS!$B$8:$D$453,3,FALSE)," ")</f>
        <v>14000000</v>
      </c>
      <c r="F1292" s="57">
        <v>1</v>
      </c>
      <c r="G1292" s="58">
        <f>IFERROR(ROUND(E1292*F1292,0)," ")</f>
        <v>14000000</v>
      </c>
      <c r="H1292" s="20">
        <v>1200</v>
      </c>
      <c r="I1292" s="20">
        <v>0.2</v>
      </c>
    </row>
    <row r="1293" spans="2:10" x14ac:dyDescent="0.25">
      <c r="B1293" s="335"/>
      <c r="C1293" s="336"/>
      <c r="D1293" s="36"/>
      <c r="E1293" s="37"/>
      <c r="F1293" s="38"/>
      <c r="G1293" s="59"/>
      <c r="H1293" s="20">
        <v>6000</v>
      </c>
      <c r="I1293" s="20">
        <v>0.05</v>
      </c>
    </row>
    <row r="1294" spans="2:10" x14ac:dyDescent="0.25">
      <c r="B1294" s="335"/>
      <c r="C1294" s="336"/>
      <c r="D1294" s="36"/>
      <c r="E1294" s="37"/>
      <c r="F1294" s="38"/>
      <c r="G1294" s="59"/>
      <c r="H1294" s="20">
        <v>18000</v>
      </c>
      <c r="I1294" s="20">
        <v>0.01</v>
      </c>
    </row>
    <row r="1295" spans="2:10" x14ac:dyDescent="0.25">
      <c r="B1295" s="335"/>
      <c r="C1295" s="336"/>
      <c r="D1295" s="36"/>
      <c r="E1295" s="37"/>
      <c r="F1295" s="38"/>
      <c r="G1295" s="59"/>
      <c r="H1295" s="20">
        <v>8000</v>
      </c>
      <c r="I1295" s="20">
        <v>0.02</v>
      </c>
    </row>
    <row r="1296" spans="2:10" ht="15.75" thickBot="1" x14ac:dyDescent="0.3">
      <c r="B1296" s="714"/>
      <c r="C1296" s="40"/>
      <c r="D1296" s="40"/>
      <c r="E1296" s="42"/>
      <c r="F1296" s="40"/>
      <c r="G1296" s="44"/>
    </row>
    <row r="1297" spans="2:8" ht="15.75" thickBot="1" x14ac:dyDescent="0.3">
      <c r="B1297" s="45"/>
      <c r="C1297" s="45"/>
      <c r="D1297" s="45"/>
      <c r="E1297" s="46"/>
      <c r="F1297" s="47" t="s">
        <v>167</v>
      </c>
      <c r="G1297" s="48">
        <f>SUM(G1292:G1296)</f>
        <v>14000000</v>
      </c>
    </row>
    <row r="1298" spans="2:8" x14ac:dyDescent="0.25">
      <c r="B1298" s="45"/>
      <c r="C1298" s="45"/>
      <c r="D1298" s="45"/>
      <c r="E1298" s="46"/>
      <c r="F1298" s="45"/>
      <c r="G1298" s="46"/>
    </row>
    <row r="1299" spans="2:8" ht="15.75" thickBot="1" x14ac:dyDescent="0.3">
      <c r="B1299" s="26" t="s">
        <v>170</v>
      </c>
      <c r="E1299" s="21"/>
      <c r="G1299" s="21"/>
    </row>
    <row r="1300" spans="2:8" ht="15.75" thickBot="1" x14ac:dyDescent="0.3">
      <c r="B1300" s="315" t="s">
        <v>50</v>
      </c>
      <c r="C1300" s="28"/>
      <c r="D1300" s="28" t="s">
        <v>1</v>
      </c>
      <c r="E1300" s="29" t="s">
        <v>164</v>
      </c>
      <c r="F1300" s="28" t="s">
        <v>165</v>
      </c>
      <c r="G1300" s="30" t="s">
        <v>43</v>
      </c>
    </row>
    <row r="1301" spans="2:8" x14ac:dyDescent="0.25">
      <c r="B1301" s="69"/>
      <c r="C1301" s="22"/>
      <c r="D1301" s="55"/>
      <c r="E1301" s="56"/>
      <c r="F1301" s="55"/>
      <c r="G1301" s="58"/>
    </row>
    <row r="1302" spans="2:8" x14ac:dyDescent="0.25">
      <c r="B1302" s="317"/>
      <c r="C1302" s="62"/>
      <c r="D1302" s="62"/>
      <c r="E1302" s="63"/>
      <c r="F1302" s="62"/>
      <c r="G1302" s="64"/>
    </row>
    <row r="1303" spans="2:8" x14ac:dyDescent="0.25">
      <c r="B1303" s="317"/>
      <c r="C1303" s="62"/>
      <c r="D1303" s="62"/>
      <c r="E1303" s="63"/>
      <c r="F1303" s="62"/>
      <c r="G1303" s="64"/>
    </row>
    <row r="1304" spans="2:8" x14ac:dyDescent="0.25">
      <c r="B1304" s="317"/>
      <c r="C1304" s="62"/>
      <c r="D1304" s="62"/>
      <c r="E1304" s="63"/>
      <c r="F1304" s="62"/>
      <c r="G1304" s="64"/>
    </row>
    <row r="1305" spans="2:8" ht="15.75" thickBot="1" x14ac:dyDescent="0.3">
      <c r="B1305" s="318"/>
      <c r="C1305" s="65"/>
      <c r="D1305" s="66"/>
      <c r="E1305" s="67"/>
      <c r="F1305" s="65"/>
      <c r="G1305" s="64"/>
    </row>
    <row r="1306" spans="2:8" ht="15.75" thickBot="1" x14ac:dyDescent="0.3">
      <c r="B1306" s="45"/>
      <c r="C1306" s="45"/>
      <c r="D1306" s="45"/>
      <c r="E1306" s="46"/>
      <c r="F1306" s="47" t="s">
        <v>167</v>
      </c>
      <c r="G1306" s="30">
        <f>SUM(G1301:G1305)</f>
        <v>0</v>
      </c>
    </row>
    <row r="1307" spans="2:8" x14ac:dyDescent="0.25">
      <c r="B1307" s="45"/>
      <c r="C1307" s="45"/>
      <c r="D1307" s="45"/>
      <c r="E1307" s="46"/>
      <c r="F1307" s="45"/>
      <c r="G1307" s="46"/>
    </row>
    <row r="1308" spans="2:8" ht="15.75" thickBot="1" x14ac:dyDescent="0.3">
      <c r="B1308" s="14" t="s">
        <v>171</v>
      </c>
      <c r="C1308" s="49"/>
      <c r="D1308" s="49"/>
      <c r="E1308" s="68"/>
      <c r="F1308" s="49"/>
      <c r="G1308" s="68"/>
    </row>
    <row r="1309" spans="2:8" ht="15.75" thickBot="1" x14ac:dyDescent="0.3">
      <c r="B1309" s="51" t="s">
        <v>50</v>
      </c>
      <c r="C1309" s="52" t="s">
        <v>172</v>
      </c>
      <c r="D1309" s="52" t="s">
        <v>173</v>
      </c>
      <c r="E1309" s="53" t="s">
        <v>174</v>
      </c>
      <c r="F1309" s="52" t="s">
        <v>165</v>
      </c>
      <c r="G1309" s="54" t="s">
        <v>43</v>
      </c>
    </row>
    <row r="1310" spans="2:8" x14ac:dyDescent="0.25">
      <c r="B1310" s="69" t="s">
        <v>533</v>
      </c>
      <c r="C1310" s="70">
        <f>IFERROR(VLOOKUP(B1310,'MANO DE OBRA'!$B$12:$F$211,5,FALSE)," ")</f>
        <v>116727</v>
      </c>
      <c r="D1310" s="71">
        <v>1.75</v>
      </c>
      <c r="E1310" s="56">
        <f>IFERROR(C1310*D1310," ")</f>
        <v>204272.25</v>
      </c>
      <c r="F1310" s="57">
        <v>1.9202931368551961</v>
      </c>
      <c r="G1310" s="58">
        <f>+E1310/F1310</f>
        <v>106375.55593961569</v>
      </c>
      <c r="H1310" s="20">
        <f>135*1.09</f>
        <v>147.15</v>
      </c>
    </row>
    <row r="1311" spans="2:8" x14ac:dyDescent="0.25">
      <c r="B1311" s="35" t="s">
        <v>534</v>
      </c>
      <c r="C1311" s="72">
        <f>IFERROR(VLOOKUP(B1311,'MANO DE OBRA'!$B$12:$F$211,5,FALSE)," ")</f>
        <v>87545</v>
      </c>
      <c r="D1311" s="73">
        <v>1.75</v>
      </c>
      <c r="E1311" s="37">
        <f>IFERROR(C1311*D1311," ")</f>
        <v>153203.75</v>
      </c>
      <c r="F1311" s="38">
        <f>+F1310</f>
        <v>1.9202931368551961</v>
      </c>
      <c r="G1311" s="59">
        <f>+E1311/F1311</f>
        <v>79781.439124912446</v>
      </c>
    </row>
    <row r="1312" spans="2:8" x14ac:dyDescent="0.25">
      <c r="B1312" s="35"/>
      <c r="C1312" s="72"/>
      <c r="D1312" s="73"/>
      <c r="E1312" s="37"/>
      <c r="F1312" s="38"/>
      <c r="G1312" s="34"/>
    </row>
    <row r="1313" spans="2:9" x14ac:dyDescent="0.25">
      <c r="B1313" s="35"/>
      <c r="C1313" s="72"/>
      <c r="D1313" s="36"/>
      <c r="E1313" s="37"/>
      <c r="F1313" s="36"/>
      <c r="G1313" s="59"/>
    </row>
    <row r="1314" spans="2:9" ht="15.75" thickBot="1" x14ac:dyDescent="0.3">
      <c r="B1314" s="39"/>
      <c r="C1314" s="74"/>
      <c r="D1314" s="40"/>
      <c r="E1314" s="42"/>
      <c r="F1314" s="40"/>
      <c r="G1314" s="44"/>
    </row>
    <row r="1315" spans="2:9" ht="15.75" thickBot="1" x14ac:dyDescent="0.3">
      <c r="B1315" s="45"/>
      <c r="C1315" s="45"/>
      <c r="D1315" s="45"/>
      <c r="E1315" s="46"/>
      <c r="F1315" s="47" t="s">
        <v>167</v>
      </c>
      <c r="G1315" s="48">
        <f>SUM(G1310:G1314)</f>
        <v>186156.99506452814</v>
      </c>
    </row>
    <row r="1316" spans="2:9" ht="15.75" thickBot="1" x14ac:dyDescent="0.3">
      <c r="E1316" s="21"/>
      <c r="G1316" s="21"/>
    </row>
    <row r="1317" spans="2:9" ht="15.75" thickBot="1" x14ac:dyDescent="0.3">
      <c r="E1317" s="765" t="s">
        <v>177</v>
      </c>
      <c r="F1317" s="766"/>
      <c r="G1317" s="358">
        <f>ROUND(+G1315+G1297+G1288+G1306,2)</f>
        <v>14204773</v>
      </c>
      <c r="H1317">
        <v>14204773</v>
      </c>
      <c r="I1317" s="712">
        <f>+G1317-H1317</f>
        <v>0</v>
      </c>
    </row>
    <row r="1319" spans="2:9" ht="18" x14ac:dyDescent="0.25">
      <c r="B1319" s="677" t="s">
        <v>530</v>
      </c>
    </row>
    <row r="1320" spans="2:9" ht="18" x14ac:dyDescent="0.25">
      <c r="B1320" s="450" t="s">
        <v>531</v>
      </c>
    </row>
    <row r="1321" spans="2:9" ht="18" x14ac:dyDescent="0.25">
      <c r="B1321" s="678" t="s">
        <v>532</v>
      </c>
      <c r="C1321" s="314"/>
      <c r="D1321" s="314"/>
      <c r="E1321" s="314"/>
      <c r="F1321" s="314"/>
      <c r="G1321" s="314"/>
    </row>
  </sheetData>
  <mergeCells count="87">
    <mergeCell ref="E283:F283"/>
    <mergeCell ref="E377:F377"/>
    <mergeCell ref="B288:G288"/>
    <mergeCell ref="B289:G289"/>
    <mergeCell ref="E330:F330"/>
    <mergeCell ref="B335:G335"/>
    <mergeCell ref="B336:G336"/>
    <mergeCell ref="E48:F48"/>
    <mergeCell ref="B53:G53"/>
    <mergeCell ref="B382:G382"/>
    <mergeCell ref="B147:G147"/>
    <mergeCell ref="B148:G148"/>
    <mergeCell ref="E189:F189"/>
    <mergeCell ref="B194:G194"/>
    <mergeCell ref="B54:G54"/>
    <mergeCell ref="E95:F95"/>
    <mergeCell ref="B100:G100"/>
    <mergeCell ref="B101:G101"/>
    <mergeCell ref="E142:F142"/>
    <mergeCell ref="B195:G195"/>
    <mergeCell ref="E236:F236"/>
    <mergeCell ref="B241:G241"/>
    <mergeCell ref="B242:G242"/>
    <mergeCell ref="C2:G2"/>
    <mergeCell ref="C3:G3"/>
    <mergeCell ref="C4:G4"/>
    <mergeCell ref="B7:G7"/>
    <mergeCell ref="B6:G6"/>
    <mergeCell ref="B383:G383"/>
    <mergeCell ref="E424:F424"/>
    <mergeCell ref="B429:G429"/>
    <mergeCell ref="B430:G430"/>
    <mergeCell ref="E471:F471"/>
    <mergeCell ref="B476:G476"/>
    <mergeCell ref="B477:G477"/>
    <mergeCell ref="E518:F518"/>
    <mergeCell ref="B523:G523"/>
    <mergeCell ref="B524:G524"/>
    <mergeCell ref="E565:F565"/>
    <mergeCell ref="B570:G570"/>
    <mergeCell ref="B571:G571"/>
    <mergeCell ref="E612:F612"/>
    <mergeCell ref="B617:G617"/>
    <mergeCell ref="B618:G618"/>
    <mergeCell ref="E659:F659"/>
    <mergeCell ref="B664:G664"/>
    <mergeCell ref="B665:G665"/>
    <mergeCell ref="E706:F706"/>
    <mergeCell ref="B711:G711"/>
    <mergeCell ref="B712:G712"/>
    <mergeCell ref="E753:F753"/>
    <mergeCell ref="B758:G758"/>
    <mergeCell ref="B759:G759"/>
    <mergeCell ref="E800:F800"/>
    <mergeCell ref="B805:G805"/>
    <mergeCell ref="B806:G806"/>
    <mergeCell ref="E847:F847"/>
    <mergeCell ref="B852:G852"/>
    <mergeCell ref="B853:G853"/>
    <mergeCell ref="E894:F894"/>
    <mergeCell ref="B899:G899"/>
    <mergeCell ref="B900:G900"/>
    <mergeCell ref="E941:F941"/>
    <mergeCell ref="B946:G946"/>
    <mergeCell ref="B947:G947"/>
    <mergeCell ref="E988:F988"/>
    <mergeCell ref="B993:G993"/>
    <mergeCell ref="B994:G994"/>
    <mergeCell ref="E1035:F1035"/>
    <mergeCell ref="B1040:G1040"/>
    <mergeCell ref="B1041:G1041"/>
    <mergeCell ref="E1082:F1082"/>
    <mergeCell ref="B1087:G1087"/>
    <mergeCell ref="B1088:G1088"/>
    <mergeCell ref="E1129:F1129"/>
    <mergeCell ref="B1134:G1134"/>
    <mergeCell ref="B1135:G1135"/>
    <mergeCell ref="E1176:F1176"/>
    <mergeCell ref="E1270:F1270"/>
    <mergeCell ref="B1275:G1275"/>
    <mergeCell ref="B1276:G1276"/>
    <mergeCell ref="E1317:F1317"/>
    <mergeCell ref="B1181:G1181"/>
    <mergeCell ref="B1182:G1182"/>
    <mergeCell ref="E1223:F1223"/>
    <mergeCell ref="B1228:G1228"/>
    <mergeCell ref="B1229:G1229"/>
  </mergeCells>
  <pageMargins left="0.70866141732283472" right="0.70866141732283472" top="0.74803149606299213" bottom="0.74803149606299213" header="0.31496062992125984" footer="0.31496062992125984"/>
  <pageSetup paperSize="9" scale="73" fitToHeight="0" orientation="portrait" r:id="rId1"/>
  <rowBreaks count="27" manualBreakCount="27">
    <brk id="52" min="1" max="6" man="1"/>
    <brk id="99" min="1" max="6" man="1"/>
    <brk id="146" min="1" max="6" man="1"/>
    <brk id="193" min="1" max="6" man="1"/>
    <brk id="240" min="1" max="6" man="1"/>
    <brk id="287" min="1" max="6" man="1"/>
    <brk id="334" min="1" max="6" man="1"/>
    <brk id="381" min="1" max="6" man="1"/>
    <brk id="428" min="1" max="6" man="1"/>
    <brk id="475" min="1" max="6" man="1"/>
    <brk id="522" min="1" max="6" man="1"/>
    <brk id="569" min="1" max="6" man="1"/>
    <brk id="616" min="1" max="6" man="1"/>
    <brk id="663" min="1" max="6" man="1"/>
    <brk id="710" min="1" max="6" man="1"/>
    <brk id="757" min="1" max="6" man="1"/>
    <brk id="804" min="1" max="6" man="1"/>
    <brk id="851" min="1" max="6" man="1"/>
    <brk id="898" min="1" max="6" man="1"/>
    <brk id="945" min="1" max="6" man="1"/>
    <brk id="992" min="1" max="6" man="1"/>
    <brk id="1039" min="1" max="6" man="1"/>
    <brk id="1086" min="1" max="6" man="1"/>
    <brk id="1133" min="1" max="6" man="1"/>
    <brk id="1180" min="1" max="6" man="1"/>
    <brk id="1227" min="1" max="6" man="1"/>
    <brk id="1274" min="1"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D44"/>
  <sheetViews>
    <sheetView view="pageBreakPreview" zoomScale="145" zoomScaleNormal="100" zoomScaleSheetLayoutView="145" workbookViewId="0">
      <pane ySplit="1" topLeftCell="A28" activePane="bottomLeft" state="frozen"/>
      <selection activeCell="B49" sqref="B49"/>
      <selection pane="bottomLeft" activeCell="B35" sqref="B35"/>
    </sheetView>
  </sheetViews>
  <sheetFormatPr baseColWidth="10" defaultColWidth="8.85546875" defaultRowHeight="15" x14ac:dyDescent="0.25"/>
  <cols>
    <col min="2" max="2" width="72.7109375" customWidth="1"/>
    <col min="4" max="4" width="15.28515625" bestFit="1" customWidth="1"/>
  </cols>
  <sheetData>
    <row r="1" spans="2:4" x14ac:dyDescent="0.25">
      <c r="B1" s="397"/>
    </row>
    <row r="2" spans="2:4" ht="15.75" thickBot="1" x14ac:dyDescent="0.3">
      <c r="B2" s="7"/>
    </row>
    <row r="3" spans="2:4" ht="47.1" customHeight="1" thickBot="1" x14ac:dyDescent="0.3">
      <c r="B3" s="782"/>
      <c r="C3" s="783"/>
      <c r="D3" s="784"/>
    </row>
    <row r="4" spans="2:4" x14ac:dyDescent="0.25">
      <c r="B4" s="7"/>
    </row>
    <row r="5" spans="2:4" x14ac:dyDescent="0.25">
      <c r="B5" s="785" t="s">
        <v>182</v>
      </c>
      <c r="C5" s="786"/>
      <c r="D5" s="787"/>
    </row>
    <row r="6" spans="2:4" x14ac:dyDescent="0.25">
      <c r="B6" s="7"/>
    </row>
    <row r="7" spans="2:4" x14ac:dyDescent="0.25">
      <c r="B7" s="12" t="s">
        <v>183</v>
      </c>
      <c r="C7" s="90" t="s">
        <v>1</v>
      </c>
      <c r="D7" s="91" t="s">
        <v>184</v>
      </c>
    </row>
    <row r="8" spans="2:4" x14ac:dyDescent="0.25">
      <c r="B8" s="5" t="s">
        <v>185</v>
      </c>
      <c r="C8" s="95" t="s">
        <v>20</v>
      </c>
      <c r="D8" s="96">
        <v>7175</v>
      </c>
    </row>
    <row r="9" spans="2:4" x14ac:dyDescent="0.25">
      <c r="B9" s="92" t="s">
        <v>186</v>
      </c>
      <c r="C9" s="93" t="s">
        <v>20</v>
      </c>
      <c r="D9" s="94">
        <v>8000</v>
      </c>
    </row>
    <row r="10" spans="2:4" x14ac:dyDescent="0.25">
      <c r="B10" s="92" t="s">
        <v>563</v>
      </c>
      <c r="C10" s="93" t="s">
        <v>42</v>
      </c>
      <c r="D10" s="94">
        <v>780000</v>
      </c>
    </row>
    <row r="11" spans="2:4" x14ac:dyDescent="0.25">
      <c r="B11" s="92" t="s">
        <v>564</v>
      </c>
      <c r="C11" s="93" t="s">
        <v>42</v>
      </c>
      <c r="D11" s="94">
        <f>365000*1.19</f>
        <v>434350</v>
      </c>
    </row>
    <row r="12" spans="2:4" x14ac:dyDescent="0.25">
      <c r="B12" s="92" t="s">
        <v>565</v>
      </c>
      <c r="C12" s="93" t="s">
        <v>152</v>
      </c>
      <c r="D12" s="94">
        <v>2000</v>
      </c>
    </row>
    <row r="13" spans="2:4" x14ac:dyDescent="0.25">
      <c r="B13" s="92" t="s">
        <v>566</v>
      </c>
      <c r="C13" s="93" t="s">
        <v>42</v>
      </c>
      <c r="D13" s="94">
        <v>480000</v>
      </c>
    </row>
    <row r="14" spans="2:4" x14ac:dyDescent="0.25">
      <c r="B14" s="92" t="s">
        <v>538</v>
      </c>
      <c r="C14" s="93" t="s">
        <v>42</v>
      </c>
      <c r="D14" s="94">
        <f>40000/100</f>
        <v>400</v>
      </c>
    </row>
    <row r="15" spans="2:4" x14ac:dyDescent="0.25">
      <c r="B15" s="92" t="s">
        <v>539</v>
      </c>
      <c r="C15" s="93" t="s">
        <v>42</v>
      </c>
      <c r="D15" s="94">
        <v>720000</v>
      </c>
    </row>
    <row r="16" spans="2:4" x14ac:dyDescent="0.25">
      <c r="B16" s="92" t="s">
        <v>567</v>
      </c>
      <c r="C16" s="93" t="s">
        <v>42</v>
      </c>
      <c r="D16" s="94">
        <v>5000</v>
      </c>
    </row>
    <row r="17" spans="2:4" x14ac:dyDescent="0.25">
      <c r="B17" s="92" t="s">
        <v>540</v>
      </c>
      <c r="C17" s="93" t="s">
        <v>42</v>
      </c>
      <c r="D17" s="94">
        <v>78000</v>
      </c>
    </row>
    <row r="18" spans="2:4" x14ac:dyDescent="0.25">
      <c r="B18" s="92" t="s">
        <v>541</v>
      </c>
      <c r="C18" s="93" t="s">
        <v>42</v>
      </c>
      <c r="D18" s="94">
        <v>17000</v>
      </c>
    </row>
    <row r="19" spans="2:4" x14ac:dyDescent="0.25">
      <c r="B19" s="92" t="s">
        <v>542</v>
      </c>
      <c r="C19" s="93" t="s">
        <v>42</v>
      </c>
      <c r="D19" s="94">
        <v>1800</v>
      </c>
    </row>
    <row r="20" spans="2:4" x14ac:dyDescent="0.25">
      <c r="B20" s="92" t="s">
        <v>543</v>
      </c>
      <c r="C20" s="93" t="s">
        <v>42</v>
      </c>
      <c r="D20" s="94">
        <v>27000</v>
      </c>
    </row>
    <row r="21" spans="2:4" x14ac:dyDescent="0.25">
      <c r="B21" s="92" t="s">
        <v>544</v>
      </c>
      <c r="C21" s="93" t="s">
        <v>42</v>
      </c>
      <c r="D21" s="94">
        <v>2500</v>
      </c>
    </row>
    <row r="22" spans="2:4" x14ac:dyDescent="0.25">
      <c r="B22" s="92" t="s">
        <v>568</v>
      </c>
      <c r="C22" s="93" t="s">
        <v>42</v>
      </c>
      <c r="D22" s="94">
        <v>36000</v>
      </c>
    </row>
    <row r="23" spans="2:4" x14ac:dyDescent="0.25">
      <c r="B23" s="92" t="s">
        <v>545</v>
      </c>
      <c r="C23" s="93" t="s">
        <v>42</v>
      </c>
      <c r="D23" s="94">
        <v>8000</v>
      </c>
    </row>
    <row r="24" spans="2:4" x14ac:dyDescent="0.25">
      <c r="B24" s="92" t="s">
        <v>546</v>
      </c>
      <c r="C24" s="93" t="s">
        <v>42</v>
      </c>
      <c r="D24" s="94">
        <v>13000</v>
      </c>
    </row>
    <row r="25" spans="2:4" x14ac:dyDescent="0.25">
      <c r="B25" s="92" t="s">
        <v>547</v>
      </c>
      <c r="C25" s="93" t="s">
        <v>152</v>
      </c>
      <c r="D25" s="94">
        <v>14500</v>
      </c>
    </row>
    <row r="26" spans="2:4" x14ac:dyDescent="0.25">
      <c r="B26" s="92" t="s">
        <v>548</v>
      </c>
      <c r="C26" s="93" t="s">
        <v>42</v>
      </c>
      <c r="D26" s="94">
        <v>5500</v>
      </c>
    </row>
    <row r="27" spans="2:4" x14ac:dyDescent="0.25">
      <c r="B27" s="92" t="s">
        <v>549</v>
      </c>
      <c r="C27" s="93" t="s">
        <v>42</v>
      </c>
      <c r="D27" s="94">
        <v>114000</v>
      </c>
    </row>
    <row r="28" spans="2:4" x14ac:dyDescent="0.25">
      <c r="B28" s="92" t="s">
        <v>550</v>
      </c>
      <c r="C28" s="93" t="s">
        <v>42</v>
      </c>
      <c r="D28" s="94">
        <v>700</v>
      </c>
    </row>
    <row r="29" spans="2:4" x14ac:dyDescent="0.25">
      <c r="B29" s="92" t="s">
        <v>569</v>
      </c>
      <c r="C29" s="93" t="s">
        <v>42</v>
      </c>
      <c r="D29" s="94">
        <v>440000</v>
      </c>
    </row>
    <row r="30" spans="2:4" x14ac:dyDescent="0.25">
      <c r="B30" s="92" t="s">
        <v>570</v>
      </c>
      <c r="C30" s="93" t="s">
        <v>42</v>
      </c>
      <c r="D30" s="94">
        <v>700000</v>
      </c>
    </row>
    <row r="31" spans="2:4" x14ac:dyDescent="0.25">
      <c r="B31" s="92" t="s">
        <v>551</v>
      </c>
      <c r="C31" s="93" t="s">
        <v>152</v>
      </c>
      <c r="D31" s="94">
        <v>3500</v>
      </c>
    </row>
    <row r="32" spans="2:4" x14ac:dyDescent="0.25">
      <c r="B32" s="92" t="s">
        <v>552</v>
      </c>
      <c r="C32" s="93" t="s">
        <v>42</v>
      </c>
      <c r="D32" s="94">
        <v>70000</v>
      </c>
    </row>
    <row r="33" spans="2:4" x14ac:dyDescent="0.25">
      <c r="B33" s="92" t="s">
        <v>553</v>
      </c>
      <c r="C33" s="93" t="str">
        <f>+C32</f>
        <v>UND</v>
      </c>
      <c r="D33" s="94">
        <v>55000</v>
      </c>
    </row>
    <row r="34" spans="2:4" x14ac:dyDescent="0.25">
      <c r="B34" s="92" t="s">
        <v>554</v>
      </c>
      <c r="C34" s="95" t="s">
        <v>42</v>
      </c>
      <c r="D34" s="94">
        <v>60000</v>
      </c>
    </row>
    <row r="35" spans="2:4" x14ac:dyDescent="0.25">
      <c r="B35" s="92" t="s">
        <v>571</v>
      </c>
      <c r="C35" s="95" t="s">
        <v>42</v>
      </c>
      <c r="D35" s="94">
        <v>880000</v>
      </c>
    </row>
    <row r="36" spans="2:4" x14ac:dyDescent="0.25">
      <c r="B36" s="92" t="s">
        <v>555</v>
      </c>
      <c r="C36" s="95" t="s">
        <v>42</v>
      </c>
      <c r="D36" s="94">
        <v>95000</v>
      </c>
    </row>
    <row r="37" spans="2:4" x14ac:dyDescent="0.25">
      <c r="B37" s="92" t="s">
        <v>556</v>
      </c>
      <c r="C37" s="95" t="s">
        <v>42</v>
      </c>
      <c r="D37" s="94">
        <v>65000</v>
      </c>
    </row>
    <row r="38" spans="2:4" x14ac:dyDescent="0.25">
      <c r="B38" s="92" t="s">
        <v>557</v>
      </c>
      <c r="C38" s="95" t="s">
        <v>42</v>
      </c>
      <c r="D38" s="94">
        <v>35000</v>
      </c>
    </row>
    <row r="39" spans="2:4" x14ac:dyDescent="0.25">
      <c r="B39" s="92" t="s">
        <v>558</v>
      </c>
      <c r="C39" s="95" t="s">
        <v>42</v>
      </c>
      <c r="D39" s="94">
        <v>70000</v>
      </c>
    </row>
    <row r="40" spans="2:4" ht="25.5" x14ac:dyDescent="0.25">
      <c r="B40" s="92" t="s">
        <v>559</v>
      </c>
      <c r="C40" s="95" t="s">
        <v>42</v>
      </c>
      <c r="D40" s="94">
        <v>35000</v>
      </c>
    </row>
    <row r="41" spans="2:4" x14ac:dyDescent="0.25">
      <c r="B41" s="92" t="s">
        <v>560</v>
      </c>
      <c r="C41" s="95" t="s">
        <v>42</v>
      </c>
      <c r="D41" s="94">
        <v>85000</v>
      </c>
    </row>
    <row r="42" spans="2:4" x14ac:dyDescent="0.25">
      <c r="B42" s="92" t="s">
        <v>561</v>
      </c>
      <c r="C42" s="93" t="s">
        <v>152</v>
      </c>
      <c r="D42" s="94">
        <v>1500</v>
      </c>
    </row>
    <row r="43" spans="2:4" x14ac:dyDescent="0.25">
      <c r="B43" s="92" t="s">
        <v>562</v>
      </c>
      <c r="C43" s="95" t="s">
        <v>42</v>
      </c>
      <c r="D43" s="94">
        <v>14000000</v>
      </c>
    </row>
    <row r="44" spans="2:4" x14ac:dyDescent="0.25">
      <c r="B44" s="92"/>
      <c r="C44" s="95"/>
      <c r="D44" s="94"/>
    </row>
  </sheetData>
  <mergeCells count="2">
    <mergeCell ref="B3:D3"/>
    <mergeCell ref="B5:D5"/>
  </mergeCells>
  <pageMargins left="0.70866141732283472" right="0.70866141732283472" top="0.74803149606299213" bottom="0.74803149606299213" header="0.31496062992125984" footer="0.31496062992125984"/>
  <pageSetup paperSize="9" scale="9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39997558519241921"/>
  </sheetPr>
  <dimension ref="A1:H104"/>
  <sheetViews>
    <sheetView view="pageBreakPreview" topLeftCell="A97" zoomScaleNormal="100" zoomScaleSheetLayoutView="100" workbookViewId="0">
      <selection activeCell="A29" sqref="A29:W29"/>
    </sheetView>
  </sheetViews>
  <sheetFormatPr baseColWidth="10" defaultRowHeight="15" x14ac:dyDescent="0.25"/>
  <cols>
    <col min="1" max="1" width="7.140625" customWidth="1"/>
    <col min="2" max="2" width="72.7109375" customWidth="1"/>
    <col min="3" max="3" width="15.42578125" customWidth="1"/>
    <col min="5" max="5" width="23.140625" bestFit="1" customWidth="1"/>
  </cols>
  <sheetData>
    <row r="1" spans="1:3" ht="31.5" customHeight="1" x14ac:dyDescent="0.25">
      <c r="A1" s="797" t="str">
        <f>+PRESUPUESTO!A1</f>
        <v>ADQUISICIÓN E INSTALACIÓN DE CIRCUITO INTEGRADO DE VIGILANCIA PARA BODEGA QUE CUSTODIA MERCANCÍA APREHENDIDA POR EL GRUPO ANTICONTRABANDO DEL DEPARTAMENTO DE CÓRDOBA</v>
      </c>
      <c r="B1" s="798"/>
      <c r="C1" s="798"/>
    </row>
    <row r="2" spans="1:3" ht="37.5" customHeight="1" x14ac:dyDescent="0.25">
      <c r="A2" s="798"/>
      <c r="B2" s="798"/>
      <c r="C2" s="798"/>
    </row>
    <row r="3" spans="1:3" x14ac:dyDescent="0.25">
      <c r="A3" s="799"/>
      <c r="B3" s="799"/>
      <c r="C3" s="799"/>
    </row>
    <row r="4" spans="1:3" x14ac:dyDescent="0.25">
      <c r="A4" s="800" t="s">
        <v>48</v>
      </c>
      <c r="B4" s="800"/>
      <c r="C4" s="800"/>
    </row>
    <row r="5" spans="1:3" ht="37.5" customHeight="1" x14ac:dyDescent="0.25">
      <c r="A5" s="801" t="s">
        <v>232</v>
      </c>
      <c r="B5" s="801"/>
      <c r="C5" s="801"/>
    </row>
    <row r="6" spans="1:3" x14ac:dyDescent="0.25">
      <c r="A6" s="655" t="s">
        <v>49</v>
      </c>
      <c r="B6" s="656" t="s">
        <v>50</v>
      </c>
      <c r="C6" s="655" t="s">
        <v>51</v>
      </c>
    </row>
    <row r="7" spans="1:3" x14ac:dyDescent="0.25">
      <c r="A7" s="657">
        <v>1</v>
      </c>
      <c r="B7" s="794" t="s">
        <v>52</v>
      </c>
      <c r="C7" s="794"/>
    </row>
    <row r="8" spans="1:3" x14ac:dyDescent="0.25">
      <c r="A8" s="658" t="s">
        <v>12</v>
      </c>
      <c r="B8" s="659" t="s">
        <v>53</v>
      </c>
      <c r="C8" s="660">
        <v>1</v>
      </c>
    </row>
    <row r="9" spans="1:3" x14ac:dyDescent="0.25">
      <c r="A9" s="788" t="s">
        <v>22</v>
      </c>
      <c r="B9" s="788"/>
      <c r="C9" s="661">
        <f>+C8</f>
        <v>1</v>
      </c>
    </row>
    <row r="10" spans="1:3" x14ac:dyDescent="0.25">
      <c r="A10" s="662"/>
      <c r="B10" s="662"/>
      <c r="C10" s="662"/>
    </row>
    <row r="11" spans="1:3" x14ac:dyDescent="0.25">
      <c r="A11" s="655" t="s">
        <v>49</v>
      </c>
      <c r="B11" s="656" t="s">
        <v>50</v>
      </c>
      <c r="C11" s="655" t="s">
        <v>51</v>
      </c>
    </row>
    <row r="12" spans="1:3" x14ac:dyDescent="0.25">
      <c r="A12" s="657">
        <v>2</v>
      </c>
      <c r="B12" s="794" t="s">
        <v>54</v>
      </c>
      <c r="C12" s="794"/>
    </row>
    <row r="13" spans="1:3" x14ac:dyDescent="0.25">
      <c r="A13" s="658" t="s">
        <v>2</v>
      </c>
      <c r="B13" s="659" t="s">
        <v>55</v>
      </c>
      <c r="C13" s="663">
        <v>8.3299999999999999E-2</v>
      </c>
    </row>
    <row r="14" spans="1:3" x14ac:dyDescent="0.25">
      <c r="A14" s="658" t="s">
        <v>3</v>
      </c>
      <c r="B14" s="659" t="s">
        <v>56</v>
      </c>
      <c r="C14" s="663">
        <v>0.01</v>
      </c>
    </row>
    <row r="15" spans="1:3" x14ac:dyDescent="0.25">
      <c r="A15" s="658" t="s">
        <v>4</v>
      </c>
      <c r="B15" s="659" t="s">
        <v>57</v>
      </c>
      <c r="C15" s="663">
        <v>8.3299999999999999E-2</v>
      </c>
    </row>
    <row r="16" spans="1:3" x14ac:dyDescent="0.25">
      <c r="A16" s="658" t="s">
        <v>5</v>
      </c>
      <c r="B16" s="659" t="s">
        <v>58</v>
      </c>
      <c r="C16" s="663">
        <v>4.1700000000000001E-2</v>
      </c>
    </row>
    <row r="17" spans="1:3" x14ac:dyDescent="0.25">
      <c r="A17" s="658" t="s">
        <v>6</v>
      </c>
      <c r="B17" s="659" t="s">
        <v>59</v>
      </c>
      <c r="C17" s="663">
        <v>8.5000000000000006E-2</v>
      </c>
    </row>
    <row r="18" spans="1:3" x14ac:dyDescent="0.25">
      <c r="A18" s="658" t="s">
        <v>14</v>
      </c>
      <c r="B18" s="659" t="s">
        <v>60</v>
      </c>
      <c r="C18" s="663">
        <v>0.12</v>
      </c>
    </row>
    <row r="19" spans="1:3" x14ac:dyDescent="0.25">
      <c r="A19" s="658" t="s">
        <v>15</v>
      </c>
      <c r="B19" s="659" t="s">
        <v>61</v>
      </c>
      <c r="C19" s="663">
        <v>6.9599999999999995E-2</v>
      </c>
    </row>
    <row r="20" spans="1:3" x14ac:dyDescent="0.25">
      <c r="A20" s="658"/>
      <c r="B20" s="664" t="s">
        <v>233</v>
      </c>
      <c r="C20" s="665">
        <f>SUM(C13:C19)</f>
        <v>0.4929</v>
      </c>
    </row>
    <row r="21" spans="1:3" x14ac:dyDescent="0.25">
      <c r="A21" s="658"/>
      <c r="B21" s="659"/>
      <c r="C21" s="663"/>
    </row>
    <row r="22" spans="1:3" x14ac:dyDescent="0.25">
      <c r="A22" s="658" t="s">
        <v>62</v>
      </c>
      <c r="B22" s="659" t="s">
        <v>63</v>
      </c>
      <c r="C22" s="663">
        <v>0.02</v>
      </c>
    </row>
    <row r="23" spans="1:3" x14ac:dyDescent="0.25">
      <c r="A23" s="658" t="s">
        <v>64</v>
      </c>
      <c r="B23" s="659" t="s">
        <v>65</v>
      </c>
      <c r="C23" s="663">
        <v>0.03</v>
      </c>
    </row>
    <row r="24" spans="1:3" x14ac:dyDescent="0.25">
      <c r="A24" s="658" t="s">
        <v>66</v>
      </c>
      <c r="B24" s="659" t="s">
        <v>67</v>
      </c>
      <c r="C24" s="663">
        <v>0.04</v>
      </c>
    </row>
    <row r="25" spans="1:3" x14ac:dyDescent="0.25">
      <c r="A25" s="658">
        <v>2.11</v>
      </c>
      <c r="B25" s="659" t="s">
        <v>244</v>
      </c>
      <c r="C25" s="663">
        <v>0.02</v>
      </c>
    </row>
    <row r="26" spans="1:3" x14ac:dyDescent="0.25">
      <c r="A26" s="658"/>
      <c r="B26" s="664" t="s">
        <v>233</v>
      </c>
      <c r="C26" s="666">
        <f>SUM(C22:C25)</f>
        <v>0.11</v>
      </c>
    </row>
    <row r="27" spans="1:3" x14ac:dyDescent="0.25">
      <c r="A27" s="788" t="s">
        <v>22</v>
      </c>
      <c r="B27" s="788"/>
      <c r="C27" s="661">
        <f>C26+C20</f>
        <v>0.60289999999999999</v>
      </c>
    </row>
    <row r="28" spans="1:3" x14ac:dyDescent="0.25">
      <c r="A28" s="658"/>
      <c r="B28" s="659"/>
      <c r="C28" s="663"/>
    </row>
    <row r="29" spans="1:3" x14ac:dyDescent="0.25">
      <c r="A29" s="655" t="s">
        <v>49</v>
      </c>
      <c r="B29" s="656" t="s">
        <v>50</v>
      </c>
      <c r="C29" s="655" t="s">
        <v>51</v>
      </c>
    </row>
    <row r="30" spans="1:3" x14ac:dyDescent="0.25">
      <c r="A30" s="657">
        <v>3</v>
      </c>
      <c r="B30" s="794" t="s">
        <v>245</v>
      </c>
      <c r="C30" s="794"/>
    </row>
    <row r="31" spans="1:3" x14ac:dyDescent="0.25">
      <c r="A31" s="658">
        <f>+A30+0.1</f>
        <v>3.1</v>
      </c>
      <c r="B31" s="659" t="s">
        <v>401</v>
      </c>
      <c r="C31" s="663">
        <v>0.02</v>
      </c>
    </row>
    <row r="32" spans="1:3" x14ac:dyDescent="0.25">
      <c r="A32" s="658">
        <f>+A31+0.1</f>
        <v>3.2</v>
      </c>
      <c r="B32" s="659" t="s">
        <v>402</v>
      </c>
      <c r="C32" s="663">
        <v>0.01</v>
      </c>
    </row>
    <row r="33" spans="1:8" x14ac:dyDescent="0.25">
      <c r="A33" s="658"/>
      <c r="B33" s="664" t="s">
        <v>233</v>
      </c>
      <c r="C33" s="666">
        <f>SUM(C29:C32)</f>
        <v>0.03</v>
      </c>
    </row>
    <row r="34" spans="1:8" x14ac:dyDescent="0.25">
      <c r="A34" s="788" t="s">
        <v>22</v>
      </c>
      <c r="B34" s="788"/>
      <c r="C34" s="661">
        <f>+C33</f>
        <v>0.03</v>
      </c>
    </row>
    <row r="35" spans="1:8" x14ac:dyDescent="0.25">
      <c r="A35" s="658"/>
      <c r="B35" s="659"/>
      <c r="C35" s="663"/>
    </row>
    <row r="36" spans="1:8" x14ac:dyDescent="0.25">
      <c r="A36" s="655" t="s">
        <v>49</v>
      </c>
      <c r="B36" s="656" t="s">
        <v>50</v>
      </c>
      <c r="C36" s="655" t="s">
        <v>51</v>
      </c>
    </row>
    <row r="37" spans="1:8" x14ac:dyDescent="0.25">
      <c r="A37" s="657">
        <v>4</v>
      </c>
      <c r="B37" s="794" t="s">
        <v>403</v>
      </c>
      <c r="C37" s="794"/>
    </row>
    <row r="38" spans="1:8" x14ac:dyDescent="0.25">
      <c r="A38" s="658">
        <v>4.0999999999999996</v>
      </c>
      <c r="B38" s="659" t="s">
        <v>404</v>
      </c>
      <c r="C38" s="663">
        <v>0.01</v>
      </c>
    </row>
    <row r="39" spans="1:8" x14ac:dyDescent="0.25">
      <c r="A39" s="658">
        <f t="shared" ref="A39:A41" si="0">+A38+0.1</f>
        <v>4.1999999999999993</v>
      </c>
      <c r="B39" s="659" t="s">
        <v>405</v>
      </c>
      <c r="C39" s="663">
        <v>0.01</v>
      </c>
    </row>
    <row r="40" spans="1:8" x14ac:dyDescent="0.25">
      <c r="A40" s="658">
        <f t="shared" si="0"/>
        <v>4.2999999999999989</v>
      </c>
      <c r="B40" s="659" t="s">
        <v>406</v>
      </c>
      <c r="C40" s="663">
        <v>0.01</v>
      </c>
    </row>
    <row r="41" spans="1:8" x14ac:dyDescent="0.25">
      <c r="A41" s="658">
        <f t="shared" si="0"/>
        <v>4.3999999999999986</v>
      </c>
      <c r="B41" s="659" t="s">
        <v>407</v>
      </c>
      <c r="C41" s="663">
        <v>5.0000000000000001E-3</v>
      </c>
    </row>
    <row r="42" spans="1:8" x14ac:dyDescent="0.25">
      <c r="A42" s="658"/>
      <c r="B42" s="664" t="s">
        <v>233</v>
      </c>
      <c r="C42" s="666">
        <f>SUM(C38:C41)</f>
        <v>3.4999999999999996E-2</v>
      </c>
    </row>
    <row r="43" spans="1:8" x14ac:dyDescent="0.25">
      <c r="A43" s="788" t="s">
        <v>22</v>
      </c>
      <c r="B43" s="788"/>
      <c r="C43" s="661">
        <f>+C42</f>
        <v>3.4999999999999996E-2</v>
      </c>
    </row>
    <row r="44" spans="1:8" x14ac:dyDescent="0.25">
      <c r="A44" s="658"/>
      <c r="B44" s="659"/>
      <c r="C44" s="663"/>
    </row>
    <row r="45" spans="1:8" x14ac:dyDescent="0.25">
      <c r="A45" s="655" t="s">
        <v>49</v>
      </c>
      <c r="B45" s="656" t="s">
        <v>50</v>
      </c>
      <c r="C45" s="655" t="s">
        <v>51</v>
      </c>
      <c r="E45">
        <v>2</v>
      </c>
    </row>
    <row r="46" spans="1:8" x14ac:dyDescent="0.25">
      <c r="A46" s="657">
        <v>5</v>
      </c>
      <c r="B46" s="794" t="s">
        <v>408</v>
      </c>
      <c r="C46" s="794"/>
    </row>
    <row r="47" spans="1:8" x14ac:dyDescent="0.25">
      <c r="A47" s="658">
        <f>+A46+0.1</f>
        <v>5.0999999999999996</v>
      </c>
      <c r="B47" s="659" t="s">
        <v>234</v>
      </c>
      <c r="C47" s="663">
        <v>0.1</v>
      </c>
    </row>
    <row r="48" spans="1:8" x14ac:dyDescent="0.25">
      <c r="A48" s="788" t="s">
        <v>22</v>
      </c>
      <c r="B48" s="788"/>
      <c r="C48" s="661">
        <f>SUM(C47:C47)</f>
        <v>0.1</v>
      </c>
      <c r="F48" s="667" t="s">
        <v>409</v>
      </c>
      <c r="G48" s="668" t="s">
        <v>19</v>
      </c>
      <c r="H48" s="669">
        <v>0.05</v>
      </c>
    </row>
    <row r="49" spans="1:3" x14ac:dyDescent="0.25">
      <c r="A49" s="795"/>
      <c r="B49" s="795"/>
      <c r="C49" s="795"/>
    </row>
    <row r="50" spans="1:3" x14ac:dyDescent="0.25">
      <c r="A50" s="788" t="s">
        <v>410</v>
      </c>
      <c r="B50" s="788"/>
      <c r="C50" s="670">
        <f>+C9+C27+C48+C34+C43</f>
        <v>1.7679</v>
      </c>
    </row>
    <row r="51" spans="1:3" ht="41.25" customHeight="1" x14ac:dyDescent="0.25">
      <c r="A51" s="796" t="s">
        <v>235</v>
      </c>
      <c r="B51" s="796"/>
      <c r="C51" s="796"/>
    </row>
    <row r="52" spans="1:3" x14ac:dyDescent="0.25">
      <c r="A52" s="655" t="s">
        <v>49</v>
      </c>
      <c r="B52" s="656" t="s">
        <v>50</v>
      </c>
      <c r="C52" s="655" t="s">
        <v>51</v>
      </c>
    </row>
    <row r="53" spans="1:3" x14ac:dyDescent="0.25">
      <c r="A53" s="657">
        <v>1</v>
      </c>
      <c r="B53" s="789" t="s">
        <v>52</v>
      </c>
      <c r="C53" s="790"/>
    </row>
    <row r="54" spans="1:3" x14ac:dyDescent="0.25">
      <c r="A54" s="658" t="s">
        <v>12</v>
      </c>
      <c r="B54" s="659" t="s">
        <v>53</v>
      </c>
      <c r="C54" s="660">
        <v>1</v>
      </c>
    </row>
    <row r="55" spans="1:3" x14ac:dyDescent="0.25">
      <c r="A55" s="791" t="s">
        <v>22</v>
      </c>
      <c r="B55" s="792"/>
      <c r="C55" s="661">
        <f>+C54</f>
        <v>1</v>
      </c>
    </row>
    <row r="56" spans="1:3" x14ac:dyDescent="0.25">
      <c r="A56" s="662"/>
      <c r="B56" s="662"/>
      <c r="C56" s="662"/>
    </row>
    <row r="57" spans="1:3" x14ac:dyDescent="0.25">
      <c r="A57" s="655" t="s">
        <v>49</v>
      </c>
      <c r="B57" s="656" t="s">
        <v>50</v>
      </c>
      <c r="C57" s="655" t="s">
        <v>51</v>
      </c>
    </row>
    <row r="58" spans="1:3" x14ac:dyDescent="0.25">
      <c r="A58" s="657">
        <v>2</v>
      </c>
      <c r="B58" s="789" t="s">
        <v>54</v>
      </c>
      <c r="C58" s="790"/>
    </row>
    <row r="59" spans="1:3" x14ac:dyDescent="0.25">
      <c r="A59" s="658" t="s">
        <v>2</v>
      </c>
      <c r="B59" s="659" t="s">
        <v>55</v>
      </c>
      <c r="C59" s="660">
        <v>8.3299999999999999E-2</v>
      </c>
    </row>
    <row r="60" spans="1:3" x14ac:dyDescent="0.25">
      <c r="A60" s="658" t="s">
        <v>3</v>
      </c>
      <c r="B60" s="659" t="s">
        <v>236</v>
      </c>
      <c r="C60" s="660">
        <v>0.1172</v>
      </c>
    </row>
    <row r="61" spans="1:3" x14ac:dyDescent="0.25">
      <c r="A61" s="658" t="s">
        <v>4</v>
      </c>
      <c r="B61" s="659" t="s">
        <v>56</v>
      </c>
      <c r="C61" s="671">
        <v>0.01</v>
      </c>
    </row>
    <row r="62" spans="1:3" x14ac:dyDescent="0.25">
      <c r="A62" s="658" t="s">
        <v>5</v>
      </c>
      <c r="B62" s="659" t="s">
        <v>57</v>
      </c>
      <c r="C62" s="671">
        <v>8.3299999999999999E-2</v>
      </c>
    </row>
    <row r="63" spans="1:3" x14ac:dyDescent="0.25">
      <c r="A63" s="658" t="s">
        <v>6</v>
      </c>
      <c r="B63" s="659" t="s">
        <v>58</v>
      </c>
      <c r="C63" s="671">
        <v>4.1599999999999998E-2</v>
      </c>
    </row>
    <row r="64" spans="1:3" x14ac:dyDescent="0.25">
      <c r="A64" s="658" t="s">
        <v>14</v>
      </c>
      <c r="B64" s="659" t="s">
        <v>59</v>
      </c>
      <c r="C64" s="671">
        <v>8.5000000000000006E-2</v>
      </c>
    </row>
    <row r="65" spans="1:3" x14ac:dyDescent="0.25">
      <c r="A65" s="658" t="s">
        <v>15</v>
      </c>
      <c r="B65" s="659" t="s">
        <v>60</v>
      </c>
      <c r="C65" s="671">
        <v>0.12</v>
      </c>
    </row>
    <row r="66" spans="1:3" x14ac:dyDescent="0.25">
      <c r="A66" s="658" t="s">
        <v>62</v>
      </c>
      <c r="B66" s="659" t="s">
        <v>61</v>
      </c>
      <c r="C66" s="671">
        <v>6.9599999999999995E-2</v>
      </c>
    </row>
    <row r="67" spans="1:3" x14ac:dyDescent="0.25">
      <c r="A67" s="658"/>
      <c r="B67" s="664" t="s">
        <v>233</v>
      </c>
      <c r="C67" s="666">
        <f>SUM(C59:C66)</f>
        <v>0.61</v>
      </c>
    </row>
    <row r="68" spans="1:3" x14ac:dyDescent="0.25">
      <c r="A68" s="658"/>
      <c r="B68" s="659"/>
      <c r="C68" s="671"/>
    </row>
    <row r="69" spans="1:3" x14ac:dyDescent="0.25">
      <c r="A69" s="658" t="s">
        <v>62</v>
      </c>
      <c r="B69" s="659" t="s">
        <v>63</v>
      </c>
      <c r="C69" s="671">
        <v>0.02</v>
      </c>
    </row>
    <row r="70" spans="1:3" x14ac:dyDescent="0.25">
      <c r="A70" s="658" t="s">
        <v>64</v>
      </c>
      <c r="B70" s="659" t="s">
        <v>65</v>
      </c>
      <c r="C70" s="671">
        <v>0.03</v>
      </c>
    </row>
    <row r="71" spans="1:3" x14ac:dyDescent="0.25">
      <c r="A71" s="658" t="s">
        <v>66</v>
      </c>
      <c r="B71" s="659" t="s">
        <v>67</v>
      </c>
      <c r="C71" s="671">
        <v>0.04</v>
      </c>
    </row>
    <row r="72" spans="1:3" x14ac:dyDescent="0.25">
      <c r="A72" s="658" t="s">
        <v>237</v>
      </c>
      <c r="B72" s="659" t="s">
        <v>68</v>
      </c>
      <c r="C72" s="671">
        <v>0.05</v>
      </c>
    </row>
    <row r="73" spans="1:3" x14ac:dyDescent="0.25">
      <c r="A73" s="658"/>
      <c r="B73" s="664" t="s">
        <v>233</v>
      </c>
      <c r="C73" s="666">
        <f>SUM(C69:C72)</f>
        <v>0.14000000000000001</v>
      </c>
    </row>
    <row r="74" spans="1:3" x14ac:dyDescent="0.25">
      <c r="A74" s="791" t="s">
        <v>22</v>
      </c>
      <c r="B74" s="792"/>
      <c r="C74" s="661">
        <f>C73+C67</f>
        <v>0.75</v>
      </c>
    </row>
    <row r="75" spans="1:3" x14ac:dyDescent="0.25">
      <c r="A75" s="658"/>
      <c r="B75" s="659"/>
      <c r="C75" s="663"/>
    </row>
    <row r="76" spans="1:3" x14ac:dyDescent="0.25">
      <c r="A76" s="655" t="s">
        <v>49</v>
      </c>
      <c r="B76" s="656" t="s">
        <v>50</v>
      </c>
      <c r="C76" s="655" t="s">
        <v>51</v>
      </c>
    </row>
    <row r="77" spans="1:3" x14ac:dyDescent="0.25">
      <c r="A77" s="657">
        <v>3</v>
      </c>
      <c r="B77" s="794" t="s">
        <v>245</v>
      </c>
      <c r="C77" s="794"/>
    </row>
    <row r="78" spans="1:3" x14ac:dyDescent="0.25">
      <c r="A78" s="658">
        <f>+A77+0.1</f>
        <v>3.1</v>
      </c>
      <c r="B78" s="659" t="s">
        <v>401</v>
      </c>
      <c r="C78" s="663">
        <v>0.02</v>
      </c>
    </row>
    <row r="79" spans="1:3" x14ac:dyDescent="0.25">
      <c r="A79" s="658">
        <f>+A78+0.1</f>
        <v>3.2</v>
      </c>
      <c r="B79" s="659" t="s">
        <v>402</v>
      </c>
      <c r="C79" s="663">
        <v>0.01</v>
      </c>
    </row>
    <row r="80" spans="1:3" x14ac:dyDescent="0.25">
      <c r="A80" s="658"/>
      <c r="B80" s="664" t="s">
        <v>233</v>
      </c>
      <c r="C80" s="666">
        <f>SUM(C76:C79)</f>
        <v>0.03</v>
      </c>
    </row>
    <row r="81" spans="1:3" x14ac:dyDescent="0.25">
      <c r="A81" s="788" t="s">
        <v>22</v>
      </c>
      <c r="B81" s="788"/>
      <c r="C81" s="661">
        <f>+C80</f>
        <v>0.03</v>
      </c>
    </row>
    <row r="82" spans="1:3" x14ac:dyDescent="0.25">
      <c r="A82" s="658"/>
      <c r="B82" s="659"/>
      <c r="C82" s="663"/>
    </row>
    <row r="83" spans="1:3" x14ac:dyDescent="0.25">
      <c r="A83" s="655" t="s">
        <v>49</v>
      </c>
      <c r="B83" s="656" t="s">
        <v>50</v>
      </c>
      <c r="C83" s="655" t="s">
        <v>51</v>
      </c>
    </row>
    <row r="84" spans="1:3" x14ac:dyDescent="0.25">
      <c r="A84" s="657">
        <v>4</v>
      </c>
      <c r="B84" s="794" t="s">
        <v>403</v>
      </c>
      <c r="C84" s="794"/>
    </row>
    <row r="85" spans="1:3" x14ac:dyDescent="0.25">
      <c r="A85" s="658">
        <v>4.0999999999999996</v>
      </c>
      <c r="B85" s="659" t="s">
        <v>404</v>
      </c>
      <c r="C85" s="663">
        <v>0.01</v>
      </c>
    </row>
    <row r="86" spans="1:3" x14ac:dyDescent="0.25">
      <c r="A86" s="658">
        <f t="shared" ref="A86:A88" si="1">+A85+0.1</f>
        <v>4.1999999999999993</v>
      </c>
      <c r="B86" s="659" t="s">
        <v>405</v>
      </c>
      <c r="C86" s="663">
        <v>0.01</v>
      </c>
    </row>
    <row r="87" spans="1:3" x14ac:dyDescent="0.25">
      <c r="A87" s="658">
        <f t="shared" si="1"/>
        <v>4.2999999999999989</v>
      </c>
      <c r="B87" s="659" t="s">
        <v>406</v>
      </c>
      <c r="C87" s="663">
        <v>0.01</v>
      </c>
    </row>
    <row r="88" spans="1:3" x14ac:dyDescent="0.25">
      <c r="A88" s="658">
        <f t="shared" si="1"/>
        <v>4.3999999999999986</v>
      </c>
      <c r="B88" s="659" t="s">
        <v>407</v>
      </c>
      <c r="C88" s="663">
        <v>5.0000000000000001E-3</v>
      </c>
    </row>
    <row r="89" spans="1:3" x14ac:dyDescent="0.25">
      <c r="A89" s="658"/>
      <c r="B89" s="664" t="s">
        <v>233</v>
      </c>
      <c r="C89" s="666">
        <f>SUM(C85:C88)</f>
        <v>3.4999999999999996E-2</v>
      </c>
    </row>
    <row r="90" spans="1:3" x14ac:dyDescent="0.25">
      <c r="A90" s="788" t="s">
        <v>22</v>
      </c>
      <c r="B90" s="788"/>
      <c r="C90" s="661">
        <f>+C89</f>
        <v>3.4999999999999996E-2</v>
      </c>
    </row>
    <row r="91" spans="1:3" x14ac:dyDescent="0.25">
      <c r="A91" s="658"/>
      <c r="B91" s="659"/>
      <c r="C91" s="663"/>
    </row>
    <row r="92" spans="1:3" x14ac:dyDescent="0.25">
      <c r="A92" s="655" t="s">
        <v>49</v>
      </c>
      <c r="B92" s="656" t="s">
        <v>50</v>
      </c>
      <c r="C92" s="655" t="s">
        <v>51</v>
      </c>
    </row>
    <row r="93" spans="1:3" x14ac:dyDescent="0.25">
      <c r="A93" s="657">
        <v>3</v>
      </c>
      <c r="B93" s="789" t="s">
        <v>408</v>
      </c>
      <c r="C93" s="790"/>
    </row>
    <row r="94" spans="1:3" x14ac:dyDescent="0.25">
      <c r="A94" s="658">
        <f>+A47</f>
        <v>5.0999999999999996</v>
      </c>
      <c r="B94" s="659" t="str">
        <f>+B47</f>
        <v>HONORARIOS</v>
      </c>
      <c r="C94" s="663">
        <f>+C47</f>
        <v>0.1</v>
      </c>
    </row>
    <row r="95" spans="1:3" x14ac:dyDescent="0.25">
      <c r="A95" s="791" t="s">
        <v>22</v>
      </c>
      <c r="B95" s="792"/>
      <c r="C95" s="661">
        <f>SUM(C94:C94)</f>
        <v>0.1</v>
      </c>
    </row>
    <row r="96" spans="1:3" x14ac:dyDescent="0.25">
      <c r="A96" s="793"/>
      <c r="B96" s="793"/>
      <c r="C96" s="793"/>
    </row>
    <row r="97" spans="1:3" x14ac:dyDescent="0.25">
      <c r="A97" s="788" t="s">
        <v>410</v>
      </c>
      <c r="B97" s="788"/>
      <c r="C97" s="672">
        <f>+C95+C74+C55+C81+C90</f>
        <v>1.915</v>
      </c>
    </row>
    <row r="100" spans="1:3" x14ac:dyDescent="0.25">
      <c r="B100" s="673"/>
      <c r="C100" s="1"/>
    </row>
    <row r="101" spans="1:3" ht="18" x14ac:dyDescent="0.25">
      <c r="B101" s="677" t="s">
        <v>415</v>
      </c>
    </row>
    <row r="102" spans="1:3" ht="18" x14ac:dyDescent="0.25">
      <c r="B102" s="450" t="s">
        <v>416</v>
      </c>
    </row>
    <row r="103" spans="1:3" ht="18" x14ac:dyDescent="0.25">
      <c r="B103" s="678" t="s">
        <v>414</v>
      </c>
    </row>
    <row r="104" spans="1:3" x14ac:dyDescent="0.25">
      <c r="B104" s="674"/>
    </row>
  </sheetData>
  <mergeCells count="29">
    <mergeCell ref="A43:B43"/>
    <mergeCell ref="A1:C2"/>
    <mergeCell ref="A3:C3"/>
    <mergeCell ref="A4:C4"/>
    <mergeCell ref="A5:C5"/>
    <mergeCell ref="B7:C7"/>
    <mergeCell ref="A9:B9"/>
    <mergeCell ref="B12:C12"/>
    <mergeCell ref="A27:B27"/>
    <mergeCell ref="B30:C30"/>
    <mergeCell ref="A34:B34"/>
    <mergeCell ref="B37:C37"/>
    <mergeCell ref="B84:C84"/>
    <mergeCell ref="B46:C46"/>
    <mergeCell ref="A48:B48"/>
    <mergeCell ref="A49:C49"/>
    <mergeCell ref="A50:B50"/>
    <mergeCell ref="A51:C51"/>
    <mergeCell ref="B53:C53"/>
    <mergeCell ref="A55:B55"/>
    <mergeCell ref="B58:C58"/>
    <mergeCell ref="A74:B74"/>
    <mergeCell ref="B77:C77"/>
    <mergeCell ref="A81:B81"/>
    <mergeCell ref="A90:B90"/>
    <mergeCell ref="B93:C93"/>
    <mergeCell ref="A95:B95"/>
    <mergeCell ref="A96:C96"/>
    <mergeCell ref="A97:B97"/>
  </mergeCells>
  <printOptions horizontalCentered="1"/>
  <pageMargins left="0.70866141732283472" right="0.70866141732283472" top="0.74803149606299213" bottom="0.74803149606299213" header="0.31496062992125984" footer="0.31496062992125984"/>
  <pageSetup scale="72" fitToHeight="0" orientation="portrait" r:id="rId1"/>
  <rowBreaks count="1" manualBreakCount="1">
    <brk id="5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249977111117893"/>
    <pageSetUpPr fitToPage="1"/>
  </sheetPr>
  <dimension ref="A1:R63"/>
  <sheetViews>
    <sheetView showGridLines="0" view="pageBreakPreview" topLeftCell="A35" zoomScaleNormal="100" zoomScaleSheetLayoutView="100" workbookViewId="0">
      <selection activeCell="A29" sqref="A29:W29"/>
    </sheetView>
  </sheetViews>
  <sheetFormatPr baseColWidth="10" defaultColWidth="11.42578125" defaultRowHeight="15" x14ac:dyDescent="0.25"/>
  <cols>
    <col min="1" max="1" width="12.140625" style="497" customWidth="1"/>
    <col min="2" max="2" width="38.28515625" style="497" customWidth="1"/>
    <col min="3" max="4" width="8" style="497" customWidth="1"/>
    <col min="5" max="5" width="22.85546875" style="497" customWidth="1"/>
    <col min="6" max="6" width="19.42578125" style="497" customWidth="1"/>
    <col min="7" max="7" width="16.7109375" style="497" bestFit="1" customWidth="1"/>
    <col min="8" max="8" width="20.7109375" style="497" customWidth="1"/>
    <col min="9" max="9" width="15.85546875" style="497" bestFit="1" customWidth="1"/>
    <col min="10" max="10" width="15.85546875" style="497" customWidth="1"/>
    <col min="11" max="11" width="23.42578125" style="497" bestFit="1" customWidth="1"/>
    <col min="12" max="12" width="14.85546875" style="497" bestFit="1" customWidth="1"/>
    <col min="13" max="16384" width="11.42578125" style="497"/>
  </cols>
  <sheetData>
    <row r="1" spans="1:11" s="494" customFormat="1" ht="78.599999999999994" customHeight="1" x14ac:dyDescent="0.25">
      <c r="A1" s="815" t="s">
        <v>298</v>
      </c>
      <c r="B1" s="815"/>
      <c r="C1" s="815"/>
      <c r="D1" s="815"/>
      <c r="E1" s="815"/>
      <c r="F1" s="815"/>
      <c r="G1" s="815"/>
      <c r="H1" s="815"/>
    </row>
    <row r="2" spans="1:11" s="494" customFormat="1" ht="31.35" customHeight="1" x14ac:dyDescent="0.25">
      <c r="A2" s="816" t="str">
        <f>+PRESUPUESTO!$A$1</f>
        <v>ADQUISICIÓN E INSTALACIÓN DE CIRCUITO INTEGRADO DE VIGILANCIA PARA BODEGA QUE CUSTODIA MERCANCÍA APREHENDIDA POR EL GRUPO ANTICONTRABANDO DEL DEPARTAMENTO DE CÓRDOBA</v>
      </c>
      <c r="B2" s="816"/>
      <c r="C2" s="816"/>
      <c r="D2" s="816"/>
      <c r="E2" s="816"/>
      <c r="F2" s="816"/>
      <c r="G2" s="816"/>
      <c r="H2" s="816"/>
    </row>
    <row r="3" spans="1:11" s="494" customFormat="1" ht="5.0999999999999996" customHeight="1" x14ac:dyDescent="0.25">
      <c r="A3" s="814"/>
      <c r="B3" s="814"/>
      <c r="C3" s="814"/>
      <c r="D3" s="814"/>
      <c r="E3" s="814"/>
      <c r="F3" s="814"/>
      <c r="G3" s="814"/>
      <c r="H3" s="814"/>
    </row>
    <row r="4" spans="1:11" s="494" customFormat="1" ht="14.1" customHeight="1" x14ac:dyDescent="0.25">
      <c r="A4" s="817" t="str">
        <f>+PRESUPUESTO!$A$5</f>
        <v>DEPARTAMENTO DE CORDODA</v>
      </c>
      <c r="B4" s="818"/>
      <c r="C4" s="818"/>
      <c r="D4" s="818"/>
      <c r="E4" s="818"/>
      <c r="F4" s="818"/>
      <c r="G4" s="818"/>
      <c r="H4" s="818"/>
    </row>
    <row r="5" spans="1:11" s="494" customFormat="1" ht="5.0999999999999996" customHeight="1" x14ac:dyDescent="0.25">
      <c r="A5" s="814"/>
      <c r="B5" s="814"/>
      <c r="C5" s="814"/>
      <c r="D5" s="814"/>
      <c r="E5" s="814"/>
      <c r="F5" s="814"/>
      <c r="G5" s="814"/>
      <c r="H5" s="814"/>
    </row>
    <row r="6" spans="1:11" s="494" customFormat="1" ht="14.1" customHeight="1" x14ac:dyDescent="0.25">
      <c r="A6" s="808" t="str">
        <f>+PRESUPUESTO!$A$7</f>
        <v>MAYO 2026</v>
      </c>
      <c r="B6" s="814"/>
      <c r="C6" s="814"/>
      <c r="D6" s="814"/>
      <c r="E6" s="814"/>
      <c r="F6" s="814"/>
      <c r="G6" s="814"/>
      <c r="H6" s="814"/>
    </row>
    <row r="7" spans="1:11" s="494" customFormat="1" ht="8.1" customHeight="1" x14ac:dyDescent="0.25">
      <c r="A7" s="808"/>
      <c r="B7" s="808"/>
      <c r="C7" s="808"/>
      <c r="D7" s="808"/>
      <c r="E7" s="808"/>
      <c r="F7" s="808"/>
      <c r="G7" s="808"/>
      <c r="H7" s="808"/>
    </row>
    <row r="8" spans="1:11" ht="33.75" customHeight="1" x14ac:dyDescent="0.25">
      <c r="A8" s="495" t="s">
        <v>7</v>
      </c>
      <c r="B8" s="495" t="s">
        <v>24</v>
      </c>
      <c r="C8" s="495" t="s">
        <v>71</v>
      </c>
      <c r="D8" s="495" t="s">
        <v>120</v>
      </c>
      <c r="E8" s="496" t="s">
        <v>121</v>
      </c>
      <c r="F8" s="496" t="s">
        <v>131</v>
      </c>
      <c r="G8" s="495" t="s">
        <v>122</v>
      </c>
      <c r="H8" s="495" t="s">
        <v>23</v>
      </c>
    </row>
    <row r="9" spans="1:11" x14ac:dyDescent="0.25">
      <c r="A9" s="498">
        <v>1</v>
      </c>
      <c r="B9" s="809" t="s">
        <v>123</v>
      </c>
      <c r="C9" s="810"/>
      <c r="D9" s="810"/>
      <c r="E9" s="810"/>
      <c r="F9" s="810"/>
      <c r="G9" s="810"/>
      <c r="H9" s="811"/>
    </row>
    <row r="10" spans="1:11" x14ac:dyDescent="0.25">
      <c r="A10" s="499" t="s">
        <v>12</v>
      </c>
      <c r="B10" s="500" t="s">
        <v>323</v>
      </c>
      <c r="C10" s="501" t="s">
        <v>124</v>
      </c>
      <c r="D10" s="675">
        <v>2</v>
      </c>
      <c r="E10" s="502">
        <v>0.5</v>
      </c>
      <c r="F10" s="503">
        <v>1.6029</v>
      </c>
      <c r="G10" s="504">
        <v>6000000</v>
      </c>
      <c r="H10" s="505">
        <f>+D10*E10*F10*G10</f>
        <v>9617400</v>
      </c>
      <c r="I10" s="506"/>
      <c r="J10" s="507"/>
      <c r="K10" s="508"/>
    </row>
    <row r="11" spans="1:11" x14ac:dyDescent="0.25">
      <c r="A11" s="499" t="e">
        <f>+A10+0.1</f>
        <v>#VALUE!</v>
      </c>
      <c r="B11" s="500" t="s">
        <v>248</v>
      </c>
      <c r="C11" s="501" t="s">
        <v>124</v>
      </c>
      <c r="D11" s="675">
        <v>2</v>
      </c>
      <c r="E11" s="502">
        <v>1</v>
      </c>
      <c r="F11" s="503">
        <f>+F10</f>
        <v>1.6029</v>
      </c>
      <c r="G11" s="504">
        <v>4500000</v>
      </c>
      <c r="H11" s="505">
        <f>+D11*E11*F11*G11</f>
        <v>14426100</v>
      </c>
      <c r="I11" s="506"/>
      <c r="J11" s="507"/>
      <c r="K11" s="508"/>
    </row>
    <row r="12" spans="1:11" x14ac:dyDescent="0.25">
      <c r="A12" s="499" t="e">
        <f>+A11+0.1</f>
        <v>#VALUE!</v>
      </c>
      <c r="B12" s="500" t="s">
        <v>353</v>
      </c>
      <c r="C12" s="501" t="s">
        <v>124</v>
      </c>
      <c r="D12" s="675">
        <v>2</v>
      </c>
      <c r="E12" s="502">
        <v>1</v>
      </c>
      <c r="F12" s="503">
        <v>1.75</v>
      </c>
      <c r="G12" s="504">
        <v>2500000</v>
      </c>
      <c r="H12" s="505">
        <f>+D12*E12*F12*G12</f>
        <v>8750000</v>
      </c>
      <c r="I12" s="506"/>
      <c r="J12" s="507"/>
      <c r="K12" s="508"/>
    </row>
    <row r="13" spans="1:11" x14ac:dyDescent="0.25">
      <c r="A13" s="499" t="e">
        <f>+A12+0.1</f>
        <v>#VALUE!</v>
      </c>
      <c r="B13" s="500" t="s">
        <v>412</v>
      </c>
      <c r="C13" s="501" t="s">
        <v>124</v>
      </c>
      <c r="D13" s="675">
        <v>2</v>
      </c>
      <c r="E13" s="502">
        <v>0.5</v>
      </c>
      <c r="F13" s="503">
        <v>1.75</v>
      </c>
      <c r="G13" s="504">
        <f>+INTERVENTORIA!B16</f>
        <v>1750905</v>
      </c>
      <c r="H13" s="505">
        <f>+D13*E13*F13*G13</f>
        <v>3064083.75</v>
      </c>
      <c r="I13" s="506"/>
      <c r="J13" s="507"/>
      <c r="K13" s="508"/>
    </row>
    <row r="14" spans="1:11" x14ac:dyDescent="0.25">
      <c r="A14" s="499">
        <v>1.5</v>
      </c>
      <c r="B14" s="500" t="s">
        <v>413</v>
      </c>
      <c r="C14" s="501" t="s">
        <v>124</v>
      </c>
      <c r="D14" s="675">
        <v>2</v>
      </c>
      <c r="E14" s="502">
        <v>1</v>
      </c>
      <c r="F14" s="503">
        <v>1.75</v>
      </c>
      <c r="G14" s="504">
        <f>+G13</f>
        <v>1750905</v>
      </c>
      <c r="H14" s="505">
        <f>+D14*E14*F14*G14</f>
        <v>6128167.5</v>
      </c>
      <c r="I14" s="506"/>
      <c r="J14" s="507"/>
      <c r="K14" s="508"/>
    </row>
    <row r="15" spans="1:11" x14ac:dyDescent="0.25">
      <c r="A15" s="812" t="s">
        <v>125</v>
      </c>
      <c r="B15" s="812"/>
      <c r="C15" s="812"/>
      <c r="D15" s="812"/>
      <c r="E15" s="812"/>
      <c r="F15" s="812"/>
      <c r="G15" s="812"/>
      <c r="H15" s="509">
        <f>SUM(H10:H14)</f>
        <v>41985751.25</v>
      </c>
      <c r="J15" s="510"/>
      <c r="K15" s="508"/>
    </row>
    <row r="16" spans="1:11" s="511" customFormat="1" ht="16.5" x14ac:dyDescent="0.25">
      <c r="A16" s="498">
        <v>2</v>
      </c>
      <c r="B16" s="809" t="s">
        <v>300</v>
      </c>
      <c r="C16" s="810"/>
      <c r="D16" s="810"/>
      <c r="E16" s="810"/>
      <c r="F16" s="810"/>
      <c r="G16" s="810"/>
      <c r="H16" s="811"/>
    </row>
    <row r="17" spans="1:11" s="511" customFormat="1" ht="16.5" x14ac:dyDescent="0.25">
      <c r="A17" s="499" t="s">
        <v>2</v>
      </c>
      <c r="B17" s="500" t="s">
        <v>301</v>
      </c>
      <c r="C17" s="501" t="s">
        <v>124</v>
      </c>
      <c r="D17" s="501">
        <f>+D10</f>
        <v>2</v>
      </c>
      <c r="E17" s="502"/>
      <c r="F17" s="503"/>
      <c r="G17" s="504">
        <v>120000</v>
      </c>
      <c r="H17" s="505">
        <f>+D17*G17</f>
        <v>240000</v>
      </c>
    </row>
    <row r="18" spans="1:11" s="511" customFormat="1" ht="16.5" x14ac:dyDescent="0.25">
      <c r="A18" s="499" t="s">
        <v>3</v>
      </c>
      <c r="B18" s="500" t="s">
        <v>302</v>
      </c>
      <c r="C18" s="501" t="s">
        <v>124</v>
      </c>
      <c r="D18" s="501">
        <f>+D17</f>
        <v>2</v>
      </c>
      <c r="E18" s="502"/>
      <c r="F18" s="503"/>
      <c r="G18" s="504">
        <v>45000</v>
      </c>
      <c r="H18" s="505">
        <f>+D18*G18</f>
        <v>90000</v>
      </c>
    </row>
    <row r="19" spans="1:11" s="511" customFormat="1" ht="16.5" x14ac:dyDescent="0.25">
      <c r="A19" s="499" t="s">
        <v>4</v>
      </c>
      <c r="B19" s="500" t="s">
        <v>303</v>
      </c>
      <c r="C19" s="501" t="s">
        <v>124</v>
      </c>
      <c r="D19" s="501">
        <f>+D18</f>
        <v>2</v>
      </c>
      <c r="E19" s="502"/>
      <c r="F19" s="503"/>
      <c r="G19" s="504">
        <v>80000</v>
      </c>
      <c r="H19" s="505">
        <f>+D19*G19</f>
        <v>160000</v>
      </c>
    </row>
    <row r="20" spans="1:11" s="511" customFormat="1" ht="16.5" x14ac:dyDescent="0.25">
      <c r="A20" s="812" t="s">
        <v>304</v>
      </c>
      <c r="B20" s="812"/>
      <c r="C20" s="812"/>
      <c r="D20" s="812"/>
      <c r="E20" s="812"/>
      <c r="F20" s="812"/>
      <c r="G20" s="812"/>
      <c r="H20" s="509">
        <f>SUM(H17:H19)</f>
        <v>490000</v>
      </c>
    </row>
    <row r="21" spans="1:11" s="511" customFormat="1" ht="16.5" x14ac:dyDescent="0.25">
      <c r="A21" s="498">
        <v>3</v>
      </c>
      <c r="B21" s="809" t="s">
        <v>132</v>
      </c>
      <c r="C21" s="810"/>
      <c r="D21" s="810"/>
      <c r="E21" s="810"/>
      <c r="F21" s="810"/>
      <c r="G21" s="810"/>
      <c r="H21" s="811"/>
    </row>
    <row r="22" spans="1:11" s="511" customFormat="1" ht="18.75" customHeight="1" x14ac:dyDescent="0.25">
      <c r="A22" s="512" t="s">
        <v>305</v>
      </c>
      <c r="B22" s="513" t="s">
        <v>306</v>
      </c>
      <c r="C22" s="514" t="str">
        <f>+C19</f>
        <v>Mes</v>
      </c>
      <c r="D22" s="676">
        <f>+D12</f>
        <v>2</v>
      </c>
      <c r="E22" s="515"/>
      <c r="F22" s="515"/>
      <c r="G22" s="516">
        <v>1000000</v>
      </c>
      <c r="H22" s="517">
        <f>+D22*G22</f>
        <v>2000000</v>
      </c>
    </row>
    <row r="23" spans="1:11" s="511" customFormat="1" ht="16.5" x14ac:dyDescent="0.25">
      <c r="A23" s="512" t="s">
        <v>307</v>
      </c>
      <c r="B23" s="513" t="s">
        <v>133</v>
      </c>
      <c r="C23" s="514" t="s">
        <v>126</v>
      </c>
      <c r="D23" s="676">
        <v>1</v>
      </c>
      <c r="E23" s="515"/>
      <c r="F23" s="515"/>
      <c r="G23" s="516">
        <v>894145.88000002166</v>
      </c>
      <c r="H23" s="517">
        <f t="shared" ref="H23:H25" si="0">+D23*G23</f>
        <v>894145.88000002166</v>
      </c>
    </row>
    <row r="24" spans="1:11" s="511" customFormat="1" ht="30" x14ac:dyDescent="0.25">
      <c r="A24" s="512" t="e">
        <f>+A23+0.1</f>
        <v>#VALUE!</v>
      </c>
      <c r="B24" s="513" t="s">
        <v>308</v>
      </c>
      <c r="C24" s="514" t="str">
        <f>+C22</f>
        <v>Mes</v>
      </c>
      <c r="D24" s="676">
        <f>+D22</f>
        <v>2</v>
      </c>
      <c r="E24" s="515"/>
      <c r="F24" s="515"/>
      <c r="G24" s="516">
        <v>169457.23999997921</v>
      </c>
      <c r="H24" s="517">
        <f t="shared" si="0"/>
        <v>338914.47999995842</v>
      </c>
    </row>
    <row r="25" spans="1:11" s="511" customFormat="1" ht="16.5" x14ac:dyDescent="0.25">
      <c r="A25" s="512" t="e">
        <f t="shared" ref="A25:A26" si="1">+A24+0.1</f>
        <v>#VALUE!</v>
      </c>
      <c r="B25" s="518" t="s">
        <v>399</v>
      </c>
      <c r="C25" s="514" t="str">
        <f>+C24</f>
        <v>Mes</v>
      </c>
      <c r="D25" s="676">
        <f>+D24</f>
        <v>2</v>
      </c>
      <c r="E25" s="515"/>
      <c r="F25" s="515"/>
      <c r="G25" s="516">
        <v>1500000</v>
      </c>
      <c r="H25" s="517">
        <f t="shared" si="0"/>
        <v>3000000</v>
      </c>
    </row>
    <row r="26" spans="1:11" s="511" customFormat="1" ht="16.5" x14ac:dyDescent="0.25">
      <c r="A26" s="512" t="e">
        <f t="shared" si="1"/>
        <v>#VALUE!</v>
      </c>
      <c r="B26" s="518" t="s">
        <v>311</v>
      </c>
      <c r="C26" s="514" t="str">
        <f>+C23</f>
        <v>Und</v>
      </c>
      <c r="D26" s="676">
        <f>+D23</f>
        <v>1</v>
      </c>
      <c r="E26" s="515"/>
      <c r="F26" s="515"/>
      <c r="G26" s="516">
        <v>1500000</v>
      </c>
      <c r="H26" s="517">
        <f>+D26*G26</f>
        <v>1500000</v>
      </c>
    </row>
    <row r="27" spans="1:11" s="511" customFormat="1" ht="16.5" x14ac:dyDescent="0.25">
      <c r="A27" s="812" t="s">
        <v>134</v>
      </c>
      <c r="B27" s="812"/>
      <c r="C27" s="812"/>
      <c r="D27" s="812"/>
      <c r="E27" s="812"/>
      <c r="F27" s="812"/>
      <c r="G27" s="812"/>
      <c r="H27" s="509">
        <f>SUM(H22:H26)</f>
        <v>7733060.3599999808</v>
      </c>
    </row>
    <row r="28" spans="1:11" s="511" customFormat="1" ht="16.5" x14ac:dyDescent="0.25">
      <c r="A28" s="498">
        <v>4</v>
      </c>
      <c r="B28" s="809" t="s">
        <v>309</v>
      </c>
      <c r="C28" s="810"/>
      <c r="D28" s="810"/>
      <c r="E28" s="810"/>
      <c r="F28" s="810"/>
      <c r="G28" s="810"/>
      <c r="H28" s="811"/>
    </row>
    <row r="29" spans="1:11" s="511" customFormat="1" ht="16.5" x14ac:dyDescent="0.25">
      <c r="A29" s="512">
        <v>4.0999999999999996</v>
      </c>
      <c r="B29" s="518" t="s">
        <v>466</v>
      </c>
      <c r="C29" s="514" t="s">
        <v>152</v>
      </c>
      <c r="D29" s="514">
        <f>+PRESUPUESTO!D11</f>
        <v>1</v>
      </c>
      <c r="E29" s="515"/>
      <c r="F29" s="515"/>
      <c r="G29" s="516">
        <v>1500</v>
      </c>
      <c r="H29" s="517">
        <f>+G29*D29</f>
        <v>1500</v>
      </c>
      <c r="I29" s="511">
        <v>175</v>
      </c>
      <c r="J29" s="511">
        <f>+I29*2</f>
        <v>350</v>
      </c>
      <c r="K29" s="511">
        <f>+J29/50</f>
        <v>7</v>
      </c>
    </row>
    <row r="30" spans="1:11" s="511" customFormat="1" ht="16.5" x14ac:dyDescent="0.25">
      <c r="A30" s="512">
        <f>+A29+0.1</f>
        <v>4.1999999999999993</v>
      </c>
      <c r="B30" s="518" t="s">
        <v>467</v>
      </c>
      <c r="C30" s="514" t="s">
        <v>152</v>
      </c>
      <c r="D30" s="514">
        <f>+D29</f>
        <v>1</v>
      </c>
      <c r="E30" s="515"/>
      <c r="F30" s="515"/>
      <c r="G30" s="516">
        <v>2000</v>
      </c>
      <c r="H30" s="517">
        <f t="shared" ref="H30:H31" si="2">+G30*D30</f>
        <v>2000</v>
      </c>
    </row>
    <row r="31" spans="1:11" s="511" customFormat="1" ht="16.5" x14ac:dyDescent="0.25">
      <c r="A31" s="512">
        <f>+A30</f>
        <v>4.1999999999999993</v>
      </c>
      <c r="B31" s="518" t="s">
        <v>468</v>
      </c>
      <c r="C31" s="514" t="s">
        <v>152</v>
      </c>
      <c r="D31" s="514">
        <f>+PRESUPUESTO!D22</f>
        <v>150</v>
      </c>
      <c r="E31" s="515"/>
      <c r="F31" s="515"/>
      <c r="G31" s="516">
        <v>3000</v>
      </c>
      <c r="H31" s="517">
        <f t="shared" si="2"/>
        <v>450000</v>
      </c>
    </row>
    <row r="32" spans="1:11" s="511" customFormat="1" ht="16.5" x14ac:dyDescent="0.25">
      <c r="A32" s="812" t="s">
        <v>310</v>
      </c>
      <c r="B32" s="812"/>
      <c r="C32" s="812"/>
      <c r="D32" s="812"/>
      <c r="E32" s="812"/>
      <c r="F32" s="812"/>
      <c r="G32" s="812"/>
      <c r="H32" s="509">
        <f>SUM(H29:H31)</f>
        <v>453500</v>
      </c>
    </row>
    <row r="33" spans="1:12" x14ac:dyDescent="0.25">
      <c r="A33" s="519">
        <v>3</v>
      </c>
      <c r="B33" s="813" t="s">
        <v>127</v>
      </c>
      <c r="C33" s="813"/>
      <c r="D33" s="813"/>
      <c r="E33" s="813"/>
      <c r="F33" s="813"/>
      <c r="G33" s="813"/>
      <c r="H33" s="813"/>
    </row>
    <row r="34" spans="1:12" x14ac:dyDescent="0.25">
      <c r="A34" s="499">
        <f>+A33+0.1</f>
        <v>3.1</v>
      </c>
      <c r="B34" s="520" t="s">
        <v>258</v>
      </c>
      <c r="C34" s="501" t="s">
        <v>19</v>
      </c>
      <c r="D34" s="521">
        <v>5.0000000000000001E-3</v>
      </c>
      <c r="E34" s="502"/>
      <c r="F34" s="502"/>
      <c r="G34" s="504">
        <f>+PRESUPUESTO!F40</f>
        <v>36853720.010000005</v>
      </c>
      <c r="H34" s="505">
        <f t="shared" ref="H34:H42" si="3">+D34*G34</f>
        <v>184268.60005000004</v>
      </c>
    </row>
    <row r="35" spans="1:12" x14ac:dyDescent="0.25">
      <c r="A35" s="499">
        <f>+A34+0.1</f>
        <v>3.2</v>
      </c>
      <c r="B35" s="520" t="s">
        <v>354</v>
      </c>
      <c r="C35" s="501" t="s">
        <v>19</v>
      </c>
      <c r="D35" s="521">
        <v>0.04</v>
      </c>
      <c r="E35" s="502"/>
      <c r="F35" s="502"/>
      <c r="G35" s="504">
        <f>+G34</f>
        <v>36853720.010000005</v>
      </c>
      <c r="H35" s="505">
        <f t="shared" si="3"/>
        <v>1474148.8004000003</v>
      </c>
    </row>
    <row r="36" spans="1:12" x14ac:dyDescent="0.25">
      <c r="A36" s="499">
        <f t="shared" ref="A36:A42" si="4">+A35+0.1</f>
        <v>3.3000000000000003</v>
      </c>
      <c r="B36" s="520" t="s">
        <v>355</v>
      </c>
      <c r="C36" s="501" t="s">
        <v>19</v>
      </c>
      <c r="D36" s="521">
        <v>0.01</v>
      </c>
      <c r="E36" s="502"/>
      <c r="F36" s="502"/>
      <c r="G36" s="504">
        <f t="shared" ref="G36:G42" si="5">+G35</f>
        <v>36853720.010000005</v>
      </c>
      <c r="H36" s="505">
        <f t="shared" si="3"/>
        <v>368537.20010000007</v>
      </c>
    </row>
    <row r="37" spans="1:12" x14ac:dyDescent="0.25">
      <c r="A37" s="499">
        <f t="shared" si="4"/>
        <v>3.4000000000000004</v>
      </c>
      <c r="B37" s="520" t="s">
        <v>356</v>
      </c>
      <c r="C37" s="501" t="s">
        <v>19</v>
      </c>
      <c r="D37" s="521">
        <v>0.01</v>
      </c>
      <c r="E37" s="502"/>
      <c r="F37" s="502"/>
      <c r="G37" s="504">
        <f t="shared" si="5"/>
        <v>36853720.010000005</v>
      </c>
      <c r="H37" s="505">
        <f t="shared" si="3"/>
        <v>368537.20010000007</v>
      </c>
    </row>
    <row r="38" spans="1:12" x14ac:dyDescent="0.25">
      <c r="A38" s="499">
        <f t="shared" si="4"/>
        <v>3.5000000000000004</v>
      </c>
      <c r="B38" s="520" t="s">
        <v>357</v>
      </c>
      <c r="C38" s="501" t="s">
        <v>19</v>
      </c>
      <c r="D38" s="521">
        <v>0.01</v>
      </c>
      <c r="E38" s="502"/>
      <c r="F38" s="502"/>
      <c r="G38" s="504">
        <f t="shared" si="5"/>
        <v>36853720.010000005</v>
      </c>
      <c r="H38" s="505">
        <f t="shared" si="3"/>
        <v>368537.20010000007</v>
      </c>
    </row>
    <row r="39" spans="1:12" x14ac:dyDescent="0.25">
      <c r="A39" s="499">
        <f t="shared" si="4"/>
        <v>3.6000000000000005</v>
      </c>
      <c r="B39" s="520" t="s">
        <v>358</v>
      </c>
      <c r="C39" s="501" t="s">
        <v>19</v>
      </c>
      <c r="D39" s="521">
        <v>0.02</v>
      </c>
      <c r="E39" s="502"/>
      <c r="F39" s="502"/>
      <c r="G39" s="504">
        <f t="shared" si="5"/>
        <v>36853720.010000005</v>
      </c>
      <c r="H39" s="505">
        <f t="shared" si="3"/>
        <v>737074.40020000015</v>
      </c>
    </row>
    <row r="40" spans="1:12" x14ac:dyDescent="0.25">
      <c r="A40" s="499">
        <f t="shared" si="4"/>
        <v>3.7000000000000006</v>
      </c>
      <c r="B40" s="520" t="s">
        <v>359</v>
      </c>
      <c r="C40" s="501" t="s">
        <v>19</v>
      </c>
      <c r="D40" s="521">
        <v>0.01</v>
      </c>
      <c r="E40" s="502"/>
      <c r="F40" s="502"/>
      <c r="G40" s="504">
        <f t="shared" si="5"/>
        <v>36853720.010000005</v>
      </c>
      <c r="H40" s="505">
        <f t="shared" si="3"/>
        <v>368537.20010000007</v>
      </c>
    </row>
    <row r="41" spans="1:12" x14ac:dyDescent="0.25">
      <c r="A41" s="499">
        <f t="shared" si="4"/>
        <v>3.8000000000000007</v>
      </c>
      <c r="B41" s="520" t="s">
        <v>418</v>
      </c>
      <c r="C41" s="501" t="s">
        <v>19</v>
      </c>
      <c r="D41" s="521">
        <v>1.4999999999999999E-2</v>
      </c>
      <c r="E41" s="502"/>
      <c r="F41" s="502"/>
      <c r="G41" s="504">
        <f t="shared" si="5"/>
        <v>36853720.010000005</v>
      </c>
      <c r="H41" s="505">
        <f t="shared" si="3"/>
        <v>552805.80015000002</v>
      </c>
    </row>
    <row r="42" spans="1:12" x14ac:dyDescent="0.25">
      <c r="A42" s="499">
        <f t="shared" si="4"/>
        <v>3.9000000000000008</v>
      </c>
      <c r="B42" s="520" t="s">
        <v>360</v>
      </c>
      <c r="C42" s="501" t="s">
        <v>19</v>
      </c>
      <c r="D42" s="521">
        <v>0.05</v>
      </c>
      <c r="E42" s="502"/>
      <c r="F42" s="502"/>
      <c r="G42" s="504">
        <f t="shared" si="5"/>
        <v>36853720.010000005</v>
      </c>
      <c r="H42" s="505">
        <f t="shared" si="3"/>
        <v>1842686.0005000003</v>
      </c>
    </row>
    <row r="43" spans="1:12" x14ac:dyDescent="0.25">
      <c r="A43" s="684"/>
      <c r="B43" s="685"/>
      <c r="C43" s="685"/>
      <c r="D43" s="687"/>
      <c r="E43" s="685"/>
      <c r="F43" s="685"/>
      <c r="G43" s="686"/>
      <c r="H43" s="522">
        <f>SUM(H34:H42)</f>
        <v>6265132.4017000003</v>
      </c>
      <c r="I43" s="523"/>
      <c r="J43" s="523"/>
      <c r="K43" s="524"/>
      <c r="L43" s="523"/>
    </row>
    <row r="44" spans="1:12" x14ac:dyDescent="0.25">
      <c r="A44" s="807"/>
      <c r="B44" s="807"/>
      <c r="C44" s="807"/>
      <c r="D44" s="807"/>
      <c r="E44" s="807"/>
      <c r="F44" s="807"/>
      <c r="G44" s="807"/>
      <c r="H44" s="807"/>
    </row>
    <row r="45" spans="1:12" x14ac:dyDescent="0.25">
      <c r="A45" s="525">
        <v>1</v>
      </c>
      <c r="B45" s="805" t="s">
        <v>128</v>
      </c>
      <c r="C45" s="806"/>
      <c r="D45" s="806"/>
      <c r="E45" s="806"/>
      <c r="F45" s="526"/>
      <c r="G45" s="527">
        <v>0.28999999999999998</v>
      </c>
      <c r="H45" s="528">
        <f>+H15+H20+H27+H32+H43</f>
        <v>56927444.011699982</v>
      </c>
      <c r="I45" s="529">
        <f>+PRESUPUESTO!$F$41</f>
        <v>9213430</v>
      </c>
      <c r="J45" s="529">
        <f>+H45-I45</f>
        <v>47714014.011699982</v>
      </c>
      <c r="K45" s="523"/>
    </row>
    <row r="46" spans="1:12" x14ac:dyDescent="0.25">
      <c r="A46" s="807"/>
      <c r="B46" s="807"/>
      <c r="C46" s="807"/>
      <c r="D46" s="807"/>
      <c r="E46" s="807"/>
      <c r="F46" s="807"/>
      <c r="G46" s="807"/>
      <c r="H46" s="807"/>
    </row>
    <row r="47" spans="1:12" x14ac:dyDescent="0.25">
      <c r="A47" s="525">
        <v>2</v>
      </c>
      <c r="B47" s="805" t="s">
        <v>129</v>
      </c>
      <c r="C47" s="806"/>
      <c r="D47" s="806"/>
      <c r="E47" s="806"/>
      <c r="F47" s="526"/>
      <c r="G47" s="527">
        <v>0.01</v>
      </c>
      <c r="H47" s="528">
        <f>+PRESUPUESTO!F42</f>
        <v>368537</v>
      </c>
      <c r="I47" s="530">
        <f>+PRESUPUESTO!$F$42</f>
        <v>368537</v>
      </c>
      <c r="J47" s="530"/>
    </row>
    <row r="48" spans="1:12" x14ac:dyDescent="0.25">
      <c r="A48" s="807"/>
      <c r="B48" s="807"/>
      <c r="C48" s="807"/>
      <c r="D48" s="807"/>
      <c r="E48" s="807"/>
      <c r="F48" s="807"/>
      <c r="G48" s="807"/>
      <c r="H48" s="807"/>
    </row>
    <row r="49" spans="1:18" x14ac:dyDescent="0.25">
      <c r="A49" s="525">
        <v>3</v>
      </c>
      <c r="B49" s="805" t="s">
        <v>130</v>
      </c>
      <c r="C49" s="806"/>
      <c r="D49" s="806"/>
      <c r="E49" s="806"/>
      <c r="F49" s="526"/>
      <c r="G49" s="527">
        <v>0.05</v>
      </c>
      <c r="H49" s="528">
        <f>+PRESUPUESTO!F43</f>
        <v>1474149</v>
      </c>
      <c r="I49" s="530">
        <f>+PRESUPUESTO!$F$43</f>
        <v>1474149</v>
      </c>
      <c r="J49" s="530"/>
    </row>
    <row r="50" spans="1:18" ht="17.25" customHeight="1" x14ac:dyDescent="0.25">
      <c r="A50" s="807"/>
      <c r="B50" s="807"/>
      <c r="C50" s="807"/>
      <c r="D50" s="807"/>
      <c r="E50" s="807"/>
      <c r="F50" s="807"/>
      <c r="G50" s="807"/>
      <c r="H50" s="807"/>
    </row>
    <row r="51" spans="1:18" x14ac:dyDescent="0.25">
      <c r="A51" s="802" t="s">
        <v>21</v>
      </c>
      <c r="B51" s="803"/>
      <c r="C51" s="803"/>
      <c r="D51" s="803"/>
      <c r="E51" s="804"/>
      <c r="F51" s="531"/>
      <c r="G51" s="532">
        <f>+G49+G47+G45</f>
        <v>0.35</v>
      </c>
      <c r="H51" s="533">
        <f>+H45+H47+H49</f>
        <v>58770130.011699982</v>
      </c>
      <c r="I51" s="529">
        <f>+PRESUPUESTO!F44</f>
        <v>11056116</v>
      </c>
      <c r="J51" s="529">
        <f>+I51-H51</f>
        <v>-47714014.011699982</v>
      </c>
      <c r="K51" s="523"/>
      <c r="L51" s="534"/>
    </row>
    <row r="52" spans="1:18" ht="16.5" customHeight="1" x14ac:dyDescent="0.25"/>
    <row r="53" spans="1:18" ht="16.5" customHeight="1" x14ac:dyDescent="0.25">
      <c r="H53" s="530"/>
    </row>
    <row r="54" spans="1:18" x14ac:dyDescent="0.25">
      <c r="B54" s="114"/>
      <c r="C54" s="114"/>
      <c r="D54" s="114"/>
      <c r="E54" s="114"/>
      <c r="F54" s="114"/>
      <c r="G54" s="114"/>
      <c r="H54" s="114"/>
      <c r="I54" s="114"/>
      <c r="J54" s="114"/>
      <c r="K54" s="114"/>
      <c r="L54" s="114"/>
      <c r="M54" s="114"/>
      <c r="N54" s="114"/>
      <c r="O54" s="114"/>
      <c r="P54" s="114"/>
    </row>
    <row r="55" spans="1:18" s="494" customFormat="1" x14ac:dyDescent="0.25">
      <c r="B55" s="114"/>
      <c r="C55" s="114"/>
      <c r="D55" s="114"/>
      <c r="E55" s="114"/>
      <c r="F55" s="114"/>
      <c r="G55" s="114"/>
      <c r="H55" s="114"/>
      <c r="I55" s="114"/>
      <c r="J55" s="114"/>
      <c r="K55" s="114"/>
      <c r="L55" s="114"/>
      <c r="M55" s="114"/>
      <c r="N55" s="114"/>
      <c r="O55" s="114"/>
      <c r="P55" s="114"/>
    </row>
    <row r="56" spans="1:18" s="494" customFormat="1" x14ac:dyDescent="0.25">
      <c r="B56" s="114"/>
      <c r="C56" s="114"/>
      <c r="D56" s="114"/>
      <c r="E56" s="114"/>
      <c r="F56" s="114"/>
      <c r="G56" s="114"/>
      <c r="H56" s="114"/>
      <c r="I56" s="114"/>
      <c r="J56" s="114"/>
      <c r="K56" s="114"/>
      <c r="L56" s="114"/>
      <c r="M56" s="114"/>
      <c r="N56" s="114"/>
      <c r="O56" s="114"/>
      <c r="P56" s="114"/>
      <c r="Q56" s="114"/>
      <c r="R56" s="114"/>
    </row>
    <row r="57" spans="1:18" x14ac:dyDescent="0.25">
      <c r="B57" s="114"/>
      <c r="C57" s="114"/>
      <c r="D57" s="114"/>
      <c r="E57" s="114"/>
      <c r="F57" s="114"/>
      <c r="G57" s="114"/>
      <c r="H57" s="114"/>
      <c r="I57" s="114"/>
      <c r="J57" s="114"/>
      <c r="K57" s="114"/>
      <c r="L57" s="114"/>
      <c r="M57" s="114"/>
      <c r="N57" s="114"/>
      <c r="O57" s="114"/>
      <c r="P57" s="114"/>
      <c r="Q57" s="114"/>
      <c r="R57" s="114"/>
    </row>
    <row r="58" spans="1:18" ht="18" x14ac:dyDescent="0.25">
      <c r="A58" s="677" t="s">
        <v>415</v>
      </c>
      <c r="B58" s="535"/>
      <c r="C58" s="535"/>
      <c r="D58" s="535"/>
      <c r="E58" s="535"/>
      <c r="F58" s="535"/>
      <c r="G58" s="535"/>
      <c r="H58" s="535"/>
      <c r="I58" s="114"/>
      <c r="J58" s="114"/>
      <c r="K58" s="114"/>
      <c r="L58" s="114"/>
      <c r="M58" s="114"/>
      <c r="N58" s="114"/>
      <c r="O58" s="114"/>
      <c r="P58" s="114"/>
      <c r="Q58" s="114"/>
      <c r="R58" s="114"/>
    </row>
    <row r="59" spans="1:18" ht="18" x14ac:dyDescent="0.25">
      <c r="A59" s="450" t="s">
        <v>416</v>
      </c>
      <c r="I59" s="114"/>
      <c r="J59" s="114"/>
      <c r="K59" s="114"/>
      <c r="L59" s="114"/>
      <c r="M59" s="114"/>
      <c r="N59" s="114"/>
      <c r="O59" s="114"/>
      <c r="P59" s="114"/>
      <c r="Q59" s="114"/>
      <c r="R59" s="114"/>
    </row>
    <row r="60" spans="1:18" ht="18" x14ac:dyDescent="0.25">
      <c r="A60" s="678" t="s">
        <v>414</v>
      </c>
      <c r="B60" s="535"/>
      <c r="C60" s="535"/>
      <c r="D60" s="535"/>
      <c r="E60" s="535"/>
      <c r="F60" s="535"/>
      <c r="G60" s="535"/>
      <c r="H60" s="535"/>
      <c r="I60" s="536"/>
      <c r="J60" s="536"/>
      <c r="K60" s="536"/>
      <c r="L60" s="536"/>
      <c r="M60" s="536"/>
      <c r="N60" s="536"/>
      <c r="O60" s="536"/>
      <c r="P60" s="536"/>
      <c r="Q60" s="536"/>
      <c r="R60" s="536"/>
    </row>
    <row r="61" spans="1:18" ht="15.75" x14ac:dyDescent="0.25">
      <c r="B61" s="114"/>
      <c r="C61" s="114"/>
      <c r="E61" s="536"/>
      <c r="F61" s="536"/>
      <c r="G61" s="536"/>
      <c r="H61" s="536"/>
      <c r="I61" s="536"/>
      <c r="J61" s="536"/>
      <c r="K61" s="536"/>
      <c r="L61" s="536"/>
      <c r="M61" s="536"/>
      <c r="N61" s="536"/>
      <c r="O61" s="536"/>
      <c r="P61" s="536"/>
      <c r="Q61" s="536"/>
      <c r="R61" s="536"/>
    </row>
    <row r="62" spans="1:18" ht="15.75" x14ac:dyDescent="0.25">
      <c r="B62" s="114"/>
      <c r="C62" s="114"/>
      <c r="E62" s="537"/>
      <c r="F62" s="537"/>
      <c r="G62" s="537"/>
      <c r="H62" s="537"/>
      <c r="I62" s="537"/>
      <c r="J62" s="537"/>
      <c r="K62" s="537"/>
      <c r="L62" s="537"/>
      <c r="M62" s="537"/>
      <c r="N62" s="537"/>
      <c r="O62" s="537"/>
      <c r="P62" s="537"/>
      <c r="Q62" s="537"/>
      <c r="R62" s="537"/>
    </row>
    <row r="63" spans="1:18" ht="15.75" x14ac:dyDescent="0.25">
      <c r="B63" s="114"/>
      <c r="C63" s="114"/>
      <c r="E63" s="537"/>
      <c r="F63" s="537"/>
      <c r="G63" s="537"/>
      <c r="H63" s="537"/>
      <c r="I63" s="537"/>
      <c r="J63" s="537"/>
      <c r="K63" s="537"/>
      <c r="L63" s="537"/>
      <c r="M63" s="537"/>
      <c r="N63" s="537"/>
      <c r="O63" s="537"/>
      <c r="P63" s="537"/>
      <c r="Q63" s="537"/>
      <c r="R63" s="537"/>
    </row>
  </sheetData>
  <mergeCells count="24">
    <mergeCell ref="A6:H6"/>
    <mergeCell ref="A1:H1"/>
    <mergeCell ref="A2:H2"/>
    <mergeCell ref="A3:H3"/>
    <mergeCell ref="A4:H4"/>
    <mergeCell ref="A5:H5"/>
    <mergeCell ref="A44:H44"/>
    <mergeCell ref="A7:H7"/>
    <mergeCell ref="B9:H9"/>
    <mergeCell ref="A15:G15"/>
    <mergeCell ref="B16:H16"/>
    <mergeCell ref="A20:G20"/>
    <mergeCell ref="B21:H21"/>
    <mergeCell ref="A27:G27"/>
    <mergeCell ref="B28:H28"/>
    <mergeCell ref="A32:G32"/>
    <mergeCell ref="B33:H33"/>
    <mergeCell ref="A51:E51"/>
    <mergeCell ref="B45:E45"/>
    <mergeCell ref="A46:H46"/>
    <mergeCell ref="B47:E47"/>
    <mergeCell ref="A48:H48"/>
    <mergeCell ref="B49:E49"/>
    <mergeCell ref="A50:H50"/>
  </mergeCells>
  <printOptions horizontalCentered="1" verticalCentered="1"/>
  <pageMargins left="0.70866141732283472" right="0.70866141732283472" top="0.74803149606299213" bottom="0.74803149606299213" header="0.31496062992125984" footer="0.31496062992125984"/>
  <pageSetup paperSize="9" scale="6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7"/>
  <sheetViews>
    <sheetView view="pageBreakPreview" topLeftCell="A4" zoomScaleNormal="100" zoomScaleSheetLayoutView="100" workbookViewId="0">
      <selection activeCell="J17" sqref="J17"/>
    </sheetView>
  </sheetViews>
  <sheetFormatPr baseColWidth="10" defaultColWidth="8.85546875" defaultRowHeight="15" x14ac:dyDescent="0.25"/>
  <cols>
    <col min="1" max="1" width="23" style="359" customWidth="1"/>
    <col min="2" max="2" width="14.7109375" style="359" bestFit="1" customWidth="1"/>
    <col min="3" max="3" width="15.28515625" style="359" customWidth="1"/>
    <col min="4" max="4" width="5.140625" style="359" bestFit="1" customWidth="1"/>
    <col min="5" max="5" width="14.28515625" style="359" bestFit="1" customWidth="1"/>
    <col min="6" max="6" width="7.42578125" style="359" bestFit="1" customWidth="1"/>
    <col min="7" max="7" width="17.140625" style="359" bestFit="1" customWidth="1"/>
    <col min="8" max="8" width="15.42578125" style="359" bestFit="1" customWidth="1"/>
    <col min="9" max="9" width="15.28515625" style="359" bestFit="1" customWidth="1"/>
    <col min="10" max="16384" width="8.85546875" style="359"/>
  </cols>
  <sheetData>
    <row r="1" spans="1:9" x14ac:dyDescent="0.25">
      <c r="A1" s="819" t="e">
        <f>+PRESUPUESTO!#REF!</f>
        <v>#REF!</v>
      </c>
      <c r="B1" s="745"/>
      <c r="C1" s="745"/>
      <c r="D1" s="745"/>
      <c r="E1" s="745"/>
      <c r="F1" s="745"/>
      <c r="G1" s="746"/>
    </row>
    <row r="2" spans="1:9" x14ac:dyDescent="0.25">
      <c r="A2" s="759" t="s">
        <v>25</v>
      </c>
      <c r="B2" s="762" t="str">
        <f>+PRESUPUESTO!A1</f>
        <v>ADQUISICIÓN E INSTALACIÓN DE CIRCUITO INTEGRADO DE VIGILANCIA PARA BODEGA QUE CUSTODIA MERCANCÍA APREHENDIDA POR EL GRUPO ANTICONTRABANDO DEL DEPARTAMENTO DE CÓRDOBA</v>
      </c>
      <c r="C2" s="762"/>
      <c r="D2" s="762"/>
      <c r="E2" s="762"/>
      <c r="F2" s="762"/>
      <c r="G2" s="762"/>
    </row>
    <row r="3" spans="1:9" ht="28.5" customHeight="1" x14ac:dyDescent="0.25">
      <c r="A3" s="760"/>
      <c r="B3" s="763"/>
      <c r="C3" s="763"/>
      <c r="D3" s="763"/>
      <c r="E3" s="763"/>
      <c r="F3" s="763"/>
      <c r="G3" s="763"/>
    </row>
    <row r="4" spans="1:9" ht="32.25" customHeight="1" x14ac:dyDescent="0.25">
      <c r="A4" s="761"/>
      <c r="B4" s="764"/>
      <c r="C4" s="764"/>
      <c r="D4" s="764"/>
      <c r="E4" s="764"/>
      <c r="F4" s="764"/>
      <c r="G4" s="764"/>
    </row>
    <row r="5" spans="1:9" x14ac:dyDescent="0.25">
      <c r="A5" s="360" t="s">
        <v>362</v>
      </c>
      <c r="B5" s="360" t="s">
        <v>42</v>
      </c>
      <c r="C5" s="360" t="s">
        <v>0</v>
      </c>
      <c r="D5" s="755" t="s">
        <v>43</v>
      </c>
      <c r="E5" s="756"/>
      <c r="F5" s="755" t="s">
        <v>44</v>
      </c>
      <c r="G5" s="756"/>
    </row>
    <row r="6" spans="1:9" x14ac:dyDescent="0.25">
      <c r="A6" s="113" t="s">
        <v>363</v>
      </c>
      <c r="B6" s="370" t="s">
        <v>42</v>
      </c>
      <c r="C6" s="364">
        <v>1</v>
      </c>
      <c r="D6" s="757">
        <v>4000000</v>
      </c>
      <c r="E6" s="758"/>
      <c r="F6" s="750">
        <f t="shared" ref="F6:F11" si="0">+C6*D6</f>
        <v>4000000</v>
      </c>
      <c r="G6" s="751"/>
      <c r="I6" s="371" t="e">
        <f>+#REF!/50</f>
        <v>#REF!</v>
      </c>
    </row>
    <row r="7" spans="1:9" x14ac:dyDescent="0.25">
      <c r="A7" s="113" t="s">
        <v>364</v>
      </c>
      <c r="B7" s="370" t="s">
        <v>42</v>
      </c>
      <c r="C7" s="364">
        <v>1</v>
      </c>
      <c r="D7" s="757">
        <v>3500000</v>
      </c>
      <c r="E7" s="758"/>
      <c r="F7" s="750">
        <f t="shared" si="0"/>
        <v>3500000</v>
      </c>
      <c r="G7" s="751"/>
    </row>
    <row r="8" spans="1:9" ht="30" x14ac:dyDescent="0.25">
      <c r="A8" s="113" t="s">
        <v>365</v>
      </c>
      <c r="B8" s="370" t="s">
        <v>42</v>
      </c>
      <c r="C8" s="364">
        <v>1</v>
      </c>
      <c r="D8" s="757">
        <v>3500000</v>
      </c>
      <c r="E8" s="758"/>
      <c r="F8" s="750">
        <f t="shared" si="0"/>
        <v>3500000</v>
      </c>
      <c r="G8" s="751"/>
    </row>
    <row r="9" spans="1:9" ht="30" x14ac:dyDescent="0.25">
      <c r="A9" s="113" t="s">
        <v>366</v>
      </c>
      <c r="B9" s="370" t="s">
        <v>42</v>
      </c>
      <c r="C9" s="364">
        <v>1</v>
      </c>
      <c r="D9" s="757">
        <f>+D8</f>
        <v>3500000</v>
      </c>
      <c r="E9" s="758"/>
      <c r="F9" s="750">
        <f t="shared" si="0"/>
        <v>3500000</v>
      </c>
      <c r="G9" s="751"/>
    </row>
    <row r="10" spans="1:9" ht="30" x14ac:dyDescent="0.25">
      <c r="A10" s="113" t="s">
        <v>367</v>
      </c>
      <c r="B10" s="370" t="s">
        <v>42</v>
      </c>
      <c r="C10" s="364">
        <v>1</v>
      </c>
      <c r="D10" s="757">
        <v>1500000</v>
      </c>
      <c r="E10" s="758"/>
      <c r="F10" s="750">
        <f t="shared" si="0"/>
        <v>1500000</v>
      </c>
      <c r="G10" s="751"/>
    </row>
    <row r="11" spans="1:9" ht="30" x14ac:dyDescent="0.25">
      <c r="A11" s="113" t="s">
        <v>369</v>
      </c>
      <c r="B11" s="370" t="s">
        <v>42</v>
      </c>
      <c r="C11" s="364">
        <v>1</v>
      </c>
      <c r="D11" s="757">
        <v>1000000</v>
      </c>
      <c r="E11" s="758"/>
      <c r="F11" s="750">
        <f t="shared" si="0"/>
        <v>1000000</v>
      </c>
      <c r="G11" s="751"/>
    </row>
    <row r="12" spans="1:9" x14ac:dyDescent="0.25">
      <c r="A12" s="752" t="s">
        <v>256</v>
      </c>
      <c r="B12" s="753"/>
      <c r="C12" s="753"/>
      <c r="D12" s="753"/>
      <c r="E12" s="753"/>
      <c r="F12" s="754"/>
      <c r="G12" s="368">
        <f>ROUND(SUM(F6:G11),0)</f>
        <v>17000000</v>
      </c>
    </row>
    <row r="13" spans="1:9" x14ac:dyDescent="0.25">
      <c r="A13" s="372"/>
      <c r="B13" s="372"/>
      <c r="C13" s="372"/>
      <c r="D13" s="372"/>
      <c r="E13" s="372"/>
      <c r="F13" s="372"/>
      <c r="G13" s="372"/>
    </row>
    <row r="14" spans="1:9" x14ac:dyDescent="0.25">
      <c r="A14" s="744" t="s">
        <v>257</v>
      </c>
      <c r="B14" s="745"/>
      <c r="C14" s="745"/>
      <c r="D14" s="745"/>
      <c r="E14" s="745"/>
      <c r="F14" s="745"/>
      <c r="G14" s="746"/>
    </row>
    <row r="15" spans="1:9" x14ac:dyDescent="0.25">
      <c r="A15" s="747" t="s">
        <v>45</v>
      </c>
      <c r="B15" s="748"/>
      <c r="C15" s="748"/>
      <c r="D15" s="748"/>
      <c r="E15" s="749"/>
      <c r="F15" s="750">
        <f>+G12</f>
        <v>17000000</v>
      </c>
      <c r="G15" s="751"/>
    </row>
    <row r="16" spans="1:9" x14ac:dyDescent="0.25">
      <c r="A16" s="747" t="s">
        <v>46</v>
      </c>
      <c r="B16" s="748"/>
      <c r="C16" s="748"/>
      <c r="D16" s="748"/>
      <c r="E16" s="749"/>
      <c r="F16" s="750">
        <f>ROUND(F15*19%,0)</f>
        <v>3230000</v>
      </c>
      <c r="G16" s="751"/>
      <c r="I16" s="373"/>
    </row>
    <row r="17" spans="1:9" ht="16.5" x14ac:dyDescent="0.25">
      <c r="A17" s="741" t="s">
        <v>368</v>
      </c>
      <c r="B17" s="742"/>
      <c r="C17" s="742"/>
      <c r="D17" s="742"/>
      <c r="E17" s="743"/>
      <c r="F17" s="750">
        <f>ROUND(F15*11.5%,0)</f>
        <v>1955000</v>
      </c>
      <c r="G17" s="751"/>
      <c r="I17" s="374"/>
    </row>
    <row r="18" spans="1:9" x14ac:dyDescent="0.25">
      <c r="A18" s="744" t="s">
        <v>47</v>
      </c>
      <c r="B18" s="745"/>
      <c r="C18" s="745"/>
      <c r="D18" s="745"/>
      <c r="E18" s="746"/>
      <c r="F18" s="739">
        <f>F16+F15+F17</f>
        <v>22185000</v>
      </c>
      <c r="G18" s="740"/>
      <c r="H18" s="375"/>
      <c r="I18" s="367"/>
    </row>
    <row r="19" spans="1:9" x14ac:dyDescent="0.25">
      <c r="A19" s="372"/>
      <c r="B19" s="372"/>
      <c r="C19" s="372"/>
      <c r="D19" s="372"/>
      <c r="E19" s="376"/>
      <c r="F19" s="372"/>
      <c r="G19" s="377"/>
      <c r="I19" s="373"/>
    </row>
    <row r="20" spans="1:9" x14ac:dyDescent="0.25">
      <c r="A20" s="372"/>
      <c r="B20" s="372"/>
      <c r="C20" s="372"/>
      <c r="D20" s="372"/>
      <c r="E20" s="376"/>
      <c r="F20" s="372"/>
      <c r="G20" s="377"/>
      <c r="I20" s="373"/>
    </row>
    <row r="21" spans="1:9" x14ac:dyDescent="0.25">
      <c r="A21" s="8"/>
      <c r="B21" s="378"/>
    </row>
    <row r="22" spans="1:9" x14ac:dyDescent="0.25">
      <c r="A22" s="8"/>
      <c r="B22" s="378"/>
    </row>
    <row r="23" spans="1:9" x14ac:dyDescent="0.25">
      <c r="A23" s="424"/>
      <c r="B23" s="425"/>
    </row>
    <row r="24" spans="1:9" ht="18" x14ac:dyDescent="0.25">
      <c r="A24" s="677" t="s">
        <v>415</v>
      </c>
    </row>
    <row r="25" spans="1:9" ht="18" x14ac:dyDescent="0.25">
      <c r="A25" s="450" t="s">
        <v>416</v>
      </c>
    </row>
    <row r="26" spans="1:9" ht="18" x14ac:dyDescent="0.25">
      <c r="A26" s="678" t="s">
        <v>414</v>
      </c>
    </row>
    <row r="27" spans="1:9" ht="15.75" x14ac:dyDescent="0.25">
      <c r="A27" s="379"/>
    </row>
  </sheetData>
  <mergeCells count="27">
    <mergeCell ref="D5:E5"/>
    <mergeCell ref="F5:G5"/>
    <mergeCell ref="D6:E6"/>
    <mergeCell ref="F6:G6"/>
    <mergeCell ref="A1:G1"/>
    <mergeCell ref="A2:A4"/>
    <mergeCell ref="B2:G4"/>
    <mergeCell ref="D10:E10"/>
    <mergeCell ref="F10:G10"/>
    <mergeCell ref="D7:E7"/>
    <mergeCell ref="F7:G7"/>
    <mergeCell ref="D8:E8"/>
    <mergeCell ref="F8:G8"/>
    <mergeCell ref="D9:E9"/>
    <mergeCell ref="F9:G9"/>
    <mergeCell ref="A17:E17"/>
    <mergeCell ref="F17:G17"/>
    <mergeCell ref="A18:E18"/>
    <mergeCell ref="F18:G18"/>
    <mergeCell ref="D11:E11"/>
    <mergeCell ref="F11:G11"/>
    <mergeCell ref="A12:F12"/>
    <mergeCell ref="A14:G14"/>
    <mergeCell ref="A15:E15"/>
    <mergeCell ref="F15:G15"/>
    <mergeCell ref="A16:E16"/>
    <mergeCell ref="F16:G16"/>
  </mergeCells>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A1:I32"/>
  <sheetViews>
    <sheetView view="pageBreakPreview" topLeftCell="A9" zoomScale="115" zoomScaleNormal="100" zoomScalePageLayoutView="90" workbookViewId="0">
      <selection activeCell="A29" sqref="A29:W29"/>
    </sheetView>
  </sheetViews>
  <sheetFormatPr baseColWidth="10" defaultColWidth="10.28515625" defaultRowHeight="15" x14ac:dyDescent="0.25"/>
  <cols>
    <col min="1" max="1" width="5.42578125" style="538" customWidth="1"/>
    <col min="2" max="2" width="33.140625" style="538" customWidth="1"/>
    <col min="3" max="3" width="8.140625" style="538" customWidth="1"/>
    <col min="4" max="4" width="9.28515625" style="538" customWidth="1"/>
    <col min="5" max="5" width="16.85546875" style="538" customWidth="1"/>
    <col min="6" max="6" width="18.42578125" style="538" customWidth="1"/>
    <col min="7" max="7" width="18.140625" style="538" customWidth="1"/>
    <col min="8" max="8" width="19.7109375" style="631" bestFit="1" customWidth="1"/>
    <col min="9" max="9" width="14" style="538" customWidth="1"/>
    <col min="10" max="16384" width="10.28515625" style="538"/>
  </cols>
  <sheetData>
    <row r="1" spans="1:8" ht="35.25" customHeight="1" x14ac:dyDescent="0.25">
      <c r="A1" s="826" t="str">
        <f>+PRESUPUESTO!A1</f>
        <v>ADQUISICIÓN E INSTALACIÓN DE CIRCUITO INTEGRADO DE VIGILANCIA PARA BODEGA QUE CUSTODIA MERCANCÍA APREHENDIDA POR EL GRUPO ANTICONTRABANDO DEL DEPARTAMENTO DE CÓRDOBA</v>
      </c>
      <c r="B1" s="827"/>
      <c r="C1" s="827"/>
      <c r="D1" s="827"/>
      <c r="E1" s="827"/>
      <c r="F1" s="827"/>
      <c r="G1" s="827"/>
    </row>
    <row r="2" spans="1:8" x14ac:dyDescent="0.25">
      <c r="A2" s="828"/>
      <c r="B2" s="828"/>
      <c r="C2" s="828"/>
      <c r="D2" s="828"/>
      <c r="E2" s="828"/>
      <c r="F2" s="828"/>
      <c r="G2" s="828"/>
    </row>
    <row r="3" spans="1:8" x14ac:dyDescent="0.25">
      <c r="A3" s="827" t="s">
        <v>370</v>
      </c>
      <c r="B3" s="827"/>
      <c r="C3" s="827"/>
      <c r="D3" s="827"/>
      <c r="E3" s="827"/>
      <c r="F3" s="827"/>
      <c r="G3" s="827"/>
    </row>
    <row r="4" spans="1:8" x14ac:dyDescent="0.25">
      <c r="A4" s="829"/>
      <c r="B4" s="829"/>
      <c r="C4" s="829"/>
      <c r="D4" s="829"/>
      <c r="E4" s="829"/>
      <c r="F4" s="829"/>
      <c r="G4" s="829"/>
    </row>
    <row r="5" spans="1:8" ht="35.25" customHeight="1" x14ac:dyDescent="0.25">
      <c r="A5" s="632" t="s">
        <v>7</v>
      </c>
      <c r="B5" s="632" t="s">
        <v>24</v>
      </c>
      <c r="C5" s="632" t="s">
        <v>1</v>
      </c>
      <c r="D5" s="632" t="s">
        <v>0</v>
      </c>
      <c r="E5" s="632" t="s">
        <v>17</v>
      </c>
      <c r="F5" s="633" t="s">
        <v>131</v>
      </c>
      <c r="G5" s="632" t="s">
        <v>18</v>
      </c>
    </row>
    <row r="6" spans="1:8" x14ac:dyDescent="0.25">
      <c r="A6" s="634">
        <v>1</v>
      </c>
      <c r="B6" s="635" t="s">
        <v>371</v>
      </c>
      <c r="C6" s="634"/>
      <c r="D6" s="634"/>
      <c r="E6" s="636"/>
      <c r="F6" s="637"/>
      <c r="G6" s="638">
        <f>+SUM(G7:G8)</f>
        <v>12256335</v>
      </c>
    </row>
    <row r="7" spans="1:8" ht="18" customHeight="1" x14ac:dyDescent="0.25">
      <c r="A7" s="539" t="s">
        <v>12</v>
      </c>
      <c r="B7" s="540" t="s">
        <v>372</v>
      </c>
      <c r="C7" s="539" t="s">
        <v>118</v>
      </c>
      <c r="D7" s="541">
        <f>+'AUI '!D10</f>
        <v>2</v>
      </c>
      <c r="E7" s="542">
        <f>+'MANO DE OBRA'!C9</f>
        <v>1750905</v>
      </c>
      <c r="F7" s="543">
        <f>+'FACTOR PRESTACIONAL'!C56</f>
        <v>1.75</v>
      </c>
      <c r="G7" s="544">
        <f>+D7*E7*F7</f>
        <v>6128167.5</v>
      </c>
    </row>
    <row r="8" spans="1:8" ht="18" customHeight="1" x14ac:dyDescent="0.25">
      <c r="A8" s="539" t="s">
        <v>373</v>
      </c>
      <c r="B8" s="540" t="s">
        <v>374</v>
      </c>
      <c r="C8" s="539" t="s">
        <v>118</v>
      </c>
      <c r="D8" s="541">
        <f>+D7</f>
        <v>2</v>
      </c>
      <c r="E8" s="542">
        <f>+E7</f>
        <v>1750905</v>
      </c>
      <c r="F8" s="543">
        <f>+F7</f>
        <v>1.75</v>
      </c>
      <c r="G8" s="544">
        <f>+D8*E8*F8</f>
        <v>6128167.5</v>
      </c>
    </row>
    <row r="9" spans="1:8" x14ac:dyDescent="0.25">
      <c r="A9" s="639">
        <v>1</v>
      </c>
      <c r="B9" s="639" t="s">
        <v>375</v>
      </c>
      <c r="C9" s="830"/>
      <c r="D9" s="831"/>
      <c r="E9" s="831"/>
      <c r="F9" s="832"/>
      <c r="G9" s="640">
        <f>SUM(G10:G16)</f>
        <v>4930000</v>
      </c>
    </row>
    <row r="10" spans="1:8" ht="17.25" customHeight="1" x14ac:dyDescent="0.25">
      <c r="A10" s="539">
        <v>1.1000000000000001</v>
      </c>
      <c r="B10" s="540" t="s">
        <v>376</v>
      </c>
      <c r="C10" s="539" t="s">
        <v>1</v>
      </c>
      <c r="D10" s="541">
        <v>2</v>
      </c>
      <c r="E10" s="824">
        <v>290000</v>
      </c>
      <c r="F10" s="825"/>
      <c r="G10" s="544">
        <f t="shared" ref="G10:G16" si="0">D10*E10</f>
        <v>580000</v>
      </c>
    </row>
    <row r="11" spans="1:8" ht="17.25" customHeight="1" x14ac:dyDescent="0.25">
      <c r="A11" s="539">
        <f>+A10+0.1</f>
        <v>1.2000000000000002</v>
      </c>
      <c r="B11" s="540" t="s">
        <v>377</v>
      </c>
      <c r="C11" s="539" t="s">
        <v>1</v>
      </c>
      <c r="D11" s="541">
        <v>2</v>
      </c>
      <c r="E11" s="824">
        <f>+E10</f>
        <v>290000</v>
      </c>
      <c r="F11" s="825"/>
      <c r="G11" s="544">
        <f t="shared" si="0"/>
        <v>580000</v>
      </c>
    </row>
    <row r="12" spans="1:8" ht="16.5" customHeight="1" x14ac:dyDescent="0.25">
      <c r="A12" s="539">
        <f t="shared" ref="A12:A16" si="1">+A11+0.1</f>
        <v>1.3000000000000003</v>
      </c>
      <c r="B12" s="540" t="s">
        <v>470</v>
      </c>
      <c r="C12" s="539" t="s">
        <v>1</v>
      </c>
      <c r="D12" s="541">
        <v>5</v>
      </c>
      <c r="E12" s="824">
        <v>140000</v>
      </c>
      <c r="F12" s="825"/>
      <c r="G12" s="544">
        <f t="shared" si="0"/>
        <v>700000</v>
      </c>
    </row>
    <row r="13" spans="1:8" ht="16.5" customHeight="1" x14ac:dyDescent="0.25">
      <c r="A13" s="539">
        <f t="shared" si="1"/>
        <v>1.4000000000000004</v>
      </c>
      <c r="B13" s="540" t="s">
        <v>378</v>
      </c>
      <c r="C13" s="539" t="s">
        <v>1</v>
      </c>
      <c r="D13" s="541">
        <v>2</v>
      </c>
      <c r="E13" s="824">
        <v>260000</v>
      </c>
      <c r="F13" s="825"/>
      <c r="G13" s="544">
        <f t="shared" si="0"/>
        <v>520000</v>
      </c>
    </row>
    <row r="14" spans="1:8" ht="16.5" customHeight="1" x14ac:dyDescent="0.25">
      <c r="A14" s="539">
        <f t="shared" si="1"/>
        <v>1.5000000000000004</v>
      </c>
      <c r="B14" s="540" t="s">
        <v>379</v>
      </c>
      <c r="C14" s="539" t="s">
        <v>1</v>
      </c>
      <c r="D14" s="541">
        <v>6</v>
      </c>
      <c r="E14" s="824">
        <v>380000</v>
      </c>
      <c r="F14" s="825"/>
      <c r="G14" s="544">
        <f t="shared" si="0"/>
        <v>2280000</v>
      </c>
      <c r="H14" s="631">
        <f>+'[112]PRESUPUESTO '!F117</f>
        <v>1329608230</v>
      </c>
    </row>
    <row r="15" spans="1:8" ht="16.5" customHeight="1" x14ac:dyDescent="0.25">
      <c r="A15" s="539">
        <f t="shared" si="1"/>
        <v>1.6000000000000005</v>
      </c>
      <c r="B15" s="540" t="s">
        <v>380</v>
      </c>
      <c r="C15" s="539" t="s">
        <v>1</v>
      </c>
      <c r="D15" s="541">
        <v>2</v>
      </c>
      <c r="E15" s="824">
        <v>35000</v>
      </c>
      <c r="F15" s="825"/>
      <c r="G15" s="544">
        <f t="shared" si="0"/>
        <v>70000</v>
      </c>
    </row>
    <row r="16" spans="1:8" ht="31.5" customHeight="1" x14ac:dyDescent="0.25">
      <c r="A16" s="539">
        <f t="shared" si="1"/>
        <v>1.7000000000000006</v>
      </c>
      <c r="B16" s="540" t="s">
        <v>471</v>
      </c>
      <c r="C16" s="539" t="s">
        <v>381</v>
      </c>
      <c r="D16" s="541">
        <f>+D8*2</f>
        <v>4</v>
      </c>
      <c r="E16" s="824">
        <v>50000</v>
      </c>
      <c r="F16" s="825"/>
      <c r="G16" s="544">
        <f t="shared" si="0"/>
        <v>200000</v>
      </c>
    </row>
    <row r="17" spans="1:9" x14ac:dyDescent="0.25">
      <c r="A17" s="820"/>
      <c r="B17" s="820"/>
      <c r="C17" s="820"/>
      <c r="D17" s="820"/>
      <c r="E17" s="820"/>
      <c r="F17" s="820"/>
      <c r="G17" s="821"/>
    </row>
    <row r="18" spans="1:9" x14ac:dyDescent="0.25">
      <c r="A18" s="822" t="s">
        <v>382</v>
      </c>
      <c r="B18" s="822"/>
      <c r="C18" s="822"/>
      <c r="D18" s="822"/>
      <c r="E18" s="822"/>
      <c r="F18" s="823"/>
      <c r="G18" s="641">
        <f>+G9+G6</f>
        <v>17186335</v>
      </c>
      <c r="H18" s="642"/>
      <c r="I18" s="545"/>
    </row>
    <row r="26" spans="1:9" ht="18" x14ac:dyDescent="0.25">
      <c r="B26" s="677" t="s">
        <v>415</v>
      </c>
      <c r="C26" s="535"/>
      <c r="D26" s="535"/>
      <c r="E26" s="535"/>
      <c r="F26" s="535"/>
      <c r="G26" s="535"/>
      <c r="H26" s="643"/>
      <c r="I26" s="535"/>
    </row>
    <row r="27" spans="1:9" ht="18" x14ac:dyDescent="0.25">
      <c r="B27" s="450" t="s">
        <v>416</v>
      </c>
      <c r="C27" s="497"/>
      <c r="D27" s="497"/>
      <c r="E27" s="497"/>
      <c r="F27" s="497"/>
      <c r="G27" s="497"/>
      <c r="H27" s="644"/>
      <c r="I27" s="497"/>
    </row>
    <row r="28" spans="1:9" ht="18" x14ac:dyDescent="0.25">
      <c r="B28" s="678" t="s">
        <v>414</v>
      </c>
      <c r="C28" s="535"/>
      <c r="D28" s="535"/>
      <c r="E28" s="535"/>
      <c r="F28" s="535"/>
      <c r="G28" s="535"/>
      <c r="H28" s="643"/>
      <c r="I28" s="535"/>
    </row>
    <row r="32" spans="1:9" ht="27" customHeight="1" x14ac:dyDescent="0.25"/>
  </sheetData>
  <mergeCells count="14">
    <mergeCell ref="E10:F10"/>
    <mergeCell ref="A1:G1"/>
    <mergeCell ref="A2:G2"/>
    <mergeCell ref="A3:G3"/>
    <mergeCell ref="A4:G4"/>
    <mergeCell ref="C9:F9"/>
    <mergeCell ref="A17:G17"/>
    <mergeCell ref="A18:F18"/>
    <mergeCell ref="E11:F11"/>
    <mergeCell ref="E12:F12"/>
    <mergeCell ref="E13:F13"/>
    <mergeCell ref="E14:F14"/>
    <mergeCell ref="E15:F15"/>
    <mergeCell ref="E16:F16"/>
  </mergeCells>
  <pageMargins left="0.7" right="0.7" top="1.3149999999999999"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K116"/>
  <sheetViews>
    <sheetView view="pageBreakPreview" topLeftCell="A38" zoomScale="70" zoomScaleNormal="75" zoomScaleSheetLayoutView="70" zoomScalePageLayoutView="75" workbookViewId="0">
      <selection activeCell="A29" sqref="A29:W29"/>
    </sheetView>
  </sheetViews>
  <sheetFormatPr baseColWidth="10" defaultColWidth="22.85546875" defaultRowHeight="14.25" x14ac:dyDescent="0.25"/>
  <cols>
    <col min="1" max="1" width="17.28515625" style="1" customWidth="1"/>
    <col min="2" max="2" width="28.42578125" style="1" customWidth="1"/>
    <col min="3" max="3" width="64.140625" style="1" customWidth="1"/>
    <col min="4" max="4" width="28.42578125" style="1" customWidth="1"/>
    <col min="5" max="5" width="27.85546875" style="1" customWidth="1"/>
    <col min="6" max="6" width="21.7109375" style="1" customWidth="1"/>
    <col min="7" max="7" width="21.140625" style="1" customWidth="1"/>
    <col min="8" max="8" width="29.140625" style="1" customWidth="1"/>
    <col min="9" max="9" width="32.42578125" style="630" customWidth="1"/>
    <col min="10" max="10" width="21.140625" style="1" bestFit="1" customWidth="1"/>
    <col min="11" max="11" width="17.7109375" style="1" customWidth="1"/>
    <col min="12" max="16384" width="22.85546875" style="1"/>
  </cols>
  <sheetData>
    <row r="1" spans="1:10" s="547" customFormat="1" ht="14.25" customHeight="1" x14ac:dyDescent="0.25">
      <c r="A1" s="843" t="s">
        <v>73</v>
      </c>
      <c r="B1" s="844"/>
      <c r="C1" s="844"/>
      <c r="D1" s="845"/>
      <c r="E1" s="846" t="s">
        <v>79</v>
      </c>
      <c r="F1" s="847"/>
      <c r="G1" s="847"/>
      <c r="H1" s="848"/>
      <c r="I1" s="546"/>
    </row>
    <row r="2" spans="1:10" s="547" customFormat="1" ht="15.75" customHeight="1" x14ac:dyDescent="0.25">
      <c r="A2" s="855" t="str">
        <f>+PRESUPUESTO!A1</f>
        <v>ADQUISICIÓN E INSTALACIÓN DE CIRCUITO INTEGRADO DE VIGILANCIA PARA BODEGA QUE CUSTODIA MERCANCÍA APREHENDIDA POR EL GRUPO ANTICONTRABANDO DEL DEPARTAMENTO DE CÓRDOBA</v>
      </c>
      <c r="B2" s="856"/>
      <c r="C2" s="856"/>
      <c r="D2" s="856"/>
      <c r="E2" s="849"/>
      <c r="F2" s="850"/>
      <c r="G2" s="850"/>
      <c r="H2" s="851"/>
      <c r="I2" s="546"/>
    </row>
    <row r="3" spans="1:10" s="547" customFormat="1" ht="36" customHeight="1" thickBot="1" x14ac:dyDescent="0.3">
      <c r="A3" s="857"/>
      <c r="B3" s="858"/>
      <c r="C3" s="858"/>
      <c r="D3" s="858"/>
      <c r="E3" s="849"/>
      <c r="F3" s="850"/>
      <c r="G3" s="850"/>
      <c r="H3" s="851"/>
      <c r="I3" s="546"/>
    </row>
    <row r="4" spans="1:10" s="547" customFormat="1" ht="15.75" customHeight="1" thickBot="1" x14ac:dyDescent="0.3">
      <c r="A4" s="859" t="s">
        <v>74</v>
      </c>
      <c r="B4" s="860"/>
      <c r="C4" s="860"/>
      <c r="D4" s="861"/>
      <c r="E4" s="852"/>
      <c r="F4" s="853"/>
      <c r="G4" s="853"/>
      <c r="H4" s="854"/>
      <c r="I4" s="546"/>
    </row>
    <row r="5" spans="1:10" s="547" customFormat="1" ht="15.75" customHeight="1" thickBot="1" x14ac:dyDescent="0.3">
      <c r="A5" s="862" t="str">
        <f>+PRESUPUESTO!A5</f>
        <v>DEPARTAMENTO DE CORDODA</v>
      </c>
      <c r="B5" s="863"/>
      <c r="C5" s="863"/>
      <c r="D5" s="864"/>
      <c r="E5" s="865"/>
      <c r="F5" s="866"/>
      <c r="G5" s="866"/>
      <c r="H5" s="867"/>
      <c r="I5" s="546"/>
    </row>
    <row r="6" spans="1:10" s="547" customFormat="1" ht="15.75" customHeight="1" x14ac:dyDescent="0.25">
      <c r="A6" s="859" t="s">
        <v>75</v>
      </c>
      <c r="B6" s="860"/>
      <c r="C6" s="860"/>
      <c r="D6" s="861"/>
      <c r="E6" s="868"/>
      <c r="F6" s="869"/>
      <c r="G6" s="869"/>
      <c r="H6" s="870"/>
      <c r="I6" s="546"/>
    </row>
    <row r="7" spans="1:10" s="547" customFormat="1" ht="17.25" customHeight="1" thickBot="1" x14ac:dyDescent="0.3">
      <c r="A7" s="874" t="s">
        <v>247</v>
      </c>
      <c r="B7" s="875"/>
      <c r="C7" s="875"/>
      <c r="D7" s="876"/>
      <c r="E7" s="868"/>
      <c r="F7" s="869"/>
      <c r="G7" s="869"/>
      <c r="H7" s="870"/>
      <c r="I7" s="546"/>
    </row>
    <row r="8" spans="1:10" s="547" customFormat="1" ht="15" customHeight="1" x14ac:dyDescent="0.25">
      <c r="A8" s="859" t="s">
        <v>76</v>
      </c>
      <c r="B8" s="860"/>
      <c r="C8" s="860"/>
      <c r="D8" s="861"/>
      <c r="E8" s="868"/>
      <c r="F8" s="869"/>
      <c r="G8" s="869"/>
      <c r="H8" s="870"/>
      <c r="I8" s="546"/>
    </row>
    <row r="9" spans="1:10" s="547" customFormat="1" ht="14.25" customHeight="1" thickBot="1" x14ac:dyDescent="0.3">
      <c r="A9" s="877" t="s">
        <v>469</v>
      </c>
      <c r="B9" s="878"/>
      <c r="C9" s="878"/>
      <c r="D9" s="879"/>
      <c r="E9" s="871"/>
      <c r="F9" s="872"/>
      <c r="G9" s="872"/>
      <c r="H9" s="873"/>
      <c r="I9" s="546"/>
    </row>
    <row r="10" spans="1:10" s="549" customFormat="1" ht="14.1" customHeight="1" x14ac:dyDescent="0.2">
      <c r="A10" s="880"/>
      <c r="B10" s="881"/>
      <c r="C10" s="881"/>
      <c r="D10" s="881"/>
      <c r="E10" s="881"/>
      <c r="F10" s="881"/>
      <c r="G10" s="881"/>
      <c r="H10" s="882"/>
      <c r="I10" s="548"/>
    </row>
    <row r="11" spans="1:10" ht="15.75" thickBot="1" x14ac:dyDescent="0.3">
      <c r="I11" s="550"/>
    </row>
    <row r="12" spans="1:10" ht="16.5" thickTop="1" thickBot="1" x14ac:dyDescent="0.3">
      <c r="C12" s="551" t="s">
        <v>77</v>
      </c>
      <c r="D12" s="552">
        <f>+PRESUPUESTO!F40</f>
        <v>36853720.010000005</v>
      </c>
      <c r="E12" s="553"/>
      <c r="F12" s="554"/>
      <c r="I12" s="555"/>
    </row>
    <row r="13" spans="1:10" ht="16.5" thickTop="1" thickBot="1" x14ac:dyDescent="0.3">
      <c r="C13" s="556" t="s">
        <v>78</v>
      </c>
      <c r="D13" s="651">
        <f>+'AUI '!D10</f>
        <v>2</v>
      </c>
      <c r="I13" s="557"/>
    </row>
    <row r="14" spans="1:10" s="556" customFormat="1" ht="16.5" thickTop="1" thickBot="1" x14ac:dyDescent="0.3">
      <c r="C14" s="556" t="s">
        <v>79</v>
      </c>
      <c r="D14" s="558">
        <f>+H49</f>
        <v>13647000</v>
      </c>
      <c r="I14" s="557"/>
    </row>
    <row r="15" spans="1:10" ht="15.75" thickTop="1" x14ac:dyDescent="0.25">
      <c r="A15" s="559" t="s">
        <v>80</v>
      </c>
      <c r="B15" s="560"/>
      <c r="C15" s="560"/>
      <c r="D15" s="561"/>
      <c r="E15" s="562"/>
      <c r="F15" s="562"/>
      <c r="G15" s="563"/>
      <c r="H15" s="564"/>
      <c r="I15" s="565"/>
    </row>
    <row r="16" spans="1:10" s="569" customFormat="1" ht="15" x14ac:dyDescent="0.25">
      <c r="A16" s="883" t="s">
        <v>50</v>
      </c>
      <c r="B16" s="883"/>
      <c r="C16" s="883"/>
      <c r="D16" s="883"/>
      <c r="E16" s="566" t="s">
        <v>1</v>
      </c>
      <c r="F16" s="566" t="s">
        <v>81</v>
      </c>
      <c r="G16" s="566" t="s">
        <v>0</v>
      </c>
      <c r="H16" s="566" t="s">
        <v>82</v>
      </c>
      <c r="I16" s="567"/>
      <c r="J16" s="568">
        <v>1</v>
      </c>
    </row>
    <row r="17" spans="1:10" s="569" customFormat="1" ht="15" x14ac:dyDescent="0.25">
      <c r="A17" s="570" t="s">
        <v>83</v>
      </c>
      <c r="B17" s="571"/>
      <c r="C17" s="571"/>
      <c r="D17" s="572"/>
      <c r="E17" s="573"/>
      <c r="F17" s="573" t="s">
        <v>84</v>
      </c>
      <c r="G17" s="574"/>
      <c r="H17" s="575"/>
      <c r="I17" s="567"/>
    </row>
    <row r="18" spans="1:10" s="569" customFormat="1" ht="50.25" customHeight="1" x14ac:dyDescent="0.25">
      <c r="A18" s="576"/>
      <c r="B18" s="836" t="s">
        <v>239</v>
      </c>
      <c r="C18" s="837"/>
      <c r="D18" s="838"/>
      <c r="E18" s="577" t="s">
        <v>71</v>
      </c>
      <c r="F18" s="578">
        <v>88000</v>
      </c>
      <c r="G18" s="579">
        <f>+D13</f>
        <v>2</v>
      </c>
      <c r="H18" s="580">
        <f>F18*G18</f>
        <v>176000</v>
      </c>
      <c r="I18" s="567"/>
    </row>
    <row r="19" spans="1:10" ht="43.5" customHeight="1" x14ac:dyDescent="0.25">
      <c r="A19" s="576"/>
      <c r="B19" s="836" t="s">
        <v>85</v>
      </c>
      <c r="C19" s="837"/>
      <c r="D19" s="838"/>
      <c r="E19" s="577" t="s">
        <v>71</v>
      </c>
      <c r="F19" s="578">
        <v>910000</v>
      </c>
      <c r="G19" s="579">
        <v>1</v>
      </c>
      <c r="H19" s="580">
        <f t="shared" ref="H19:H23" si="0">F19*G19</f>
        <v>910000</v>
      </c>
      <c r="I19" s="581"/>
      <c r="J19" s="1">
        <v>4000000</v>
      </c>
    </row>
    <row r="20" spans="1:10" s="583" customFormat="1" ht="35.25" customHeight="1" x14ac:dyDescent="0.25">
      <c r="A20" s="576"/>
      <c r="B20" s="836" t="s">
        <v>86</v>
      </c>
      <c r="C20" s="837"/>
      <c r="D20" s="838"/>
      <c r="E20" s="577" t="s">
        <v>71</v>
      </c>
      <c r="F20" s="578">
        <v>130000</v>
      </c>
      <c r="G20" s="579">
        <f>+G18</f>
        <v>2</v>
      </c>
      <c r="H20" s="580">
        <f t="shared" si="0"/>
        <v>260000</v>
      </c>
      <c r="I20" s="582"/>
    </row>
    <row r="21" spans="1:10" s="583" customFormat="1" ht="48.75" customHeight="1" x14ac:dyDescent="0.25">
      <c r="A21" s="576"/>
      <c r="B21" s="841" t="s">
        <v>240</v>
      </c>
      <c r="C21" s="841"/>
      <c r="D21" s="842"/>
      <c r="E21" s="577" t="s">
        <v>71</v>
      </c>
      <c r="F21" s="578">
        <v>315000</v>
      </c>
      <c r="G21" s="579">
        <v>1</v>
      </c>
      <c r="H21" s="580">
        <f t="shared" si="0"/>
        <v>315000</v>
      </c>
      <c r="I21" s="582"/>
    </row>
    <row r="22" spans="1:10" s="583" customFormat="1" ht="39.75" customHeight="1" x14ac:dyDescent="0.25">
      <c r="A22" s="576"/>
      <c r="B22" s="836" t="s">
        <v>151</v>
      </c>
      <c r="C22" s="837"/>
      <c r="D22" s="838"/>
      <c r="E22" s="577" t="s">
        <v>71</v>
      </c>
      <c r="F22" s="578">
        <v>120000</v>
      </c>
      <c r="G22" s="579">
        <v>8</v>
      </c>
      <c r="H22" s="580">
        <f t="shared" si="0"/>
        <v>960000</v>
      </c>
      <c r="I22" s="584">
        <f>+I33</f>
        <v>559998436</v>
      </c>
    </row>
    <row r="23" spans="1:10" s="583" customFormat="1" ht="18.75" customHeight="1" x14ac:dyDescent="0.25">
      <c r="A23" s="576"/>
      <c r="B23" s="833" t="s">
        <v>87</v>
      </c>
      <c r="C23" s="834"/>
      <c r="D23" s="839"/>
      <c r="E23" s="585" t="s">
        <v>71</v>
      </c>
      <c r="F23" s="586">
        <v>175000</v>
      </c>
      <c r="G23" s="587">
        <f>4*G18</f>
        <v>8</v>
      </c>
      <c r="H23" s="588">
        <f t="shared" si="0"/>
        <v>1400000</v>
      </c>
      <c r="I23" s="582"/>
    </row>
    <row r="24" spans="1:10" ht="15" x14ac:dyDescent="0.25">
      <c r="A24" s="559"/>
      <c r="B24" s="560"/>
      <c r="C24" s="560"/>
      <c r="D24" s="561"/>
      <c r="E24" s="562"/>
      <c r="F24" s="562"/>
      <c r="G24" s="563"/>
      <c r="H24" s="589"/>
      <c r="I24" s="590"/>
      <c r="J24" s="1">
        <v>2000000</v>
      </c>
    </row>
    <row r="25" spans="1:10" s="583" customFormat="1" ht="19.5" customHeight="1" x14ac:dyDescent="0.25">
      <c r="A25" s="559" t="s">
        <v>88</v>
      </c>
      <c r="B25" s="560"/>
      <c r="C25" s="591"/>
      <c r="D25" s="591"/>
      <c r="E25" s="591"/>
      <c r="F25" s="591"/>
      <c r="G25" s="592"/>
      <c r="H25" s="593">
        <f>+SUM(H17:H24)</f>
        <v>4021000</v>
      </c>
      <c r="I25" s="582"/>
    </row>
    <row r="26" spans="1:10" s="583" customFormat="1" ht="19.5" customHeight="1" x14ac:dyDescent="0.25">
      <c r="A26" s="559"/>
      <c r="B26" s="560"/>
      <c r="C26" s="560"/>
      <c r="D26" s="561"/>
      <c r="E26" s="562"/>
      <c r="F26" s="562"/>
      <c r="G26" s="563"/>
      <c r="H26" s="564"/>
      <c r="I26" s="582"/>
    </row>
    <row r="27" spans="1:10" s="569" customFormat="1" ht="15" x14ac:dyDescent="0.25">
      <c r="A27" s="570" t="s">
        <v>89</v>
      </c>
      <c r="B27" s="571"/>
      <c r="C27" s="571"/>
      <c r="D27" s="572"/>
      <c r="E27" s="573"/>
      <c r="F27" s="573" t="s">
        <v>84</v>
      </c>
      <c r="G27" s="574"/>
      <c r="H27" s="575"/>
      <c r="I27" s="565"/>
    </row>
    <row r="28" spans="1:10" s="569" customFormat="1" ht="15" x14ac:dyDescent="0.25">
      <c r="A28" s="570"/>
      <c r="B28" s="571"/>
      <c r="C28" s="571"/>
      <c r="D28" s="572"/>
      <c r="E28" s="573"/>
      <c r="F28" s="573"/>
      <c r="G28" s="574"/>
      <c r="H28" s="575"/>
      <c r="I28" s="565"/>
    </row>
    <row r="29" spans="1:10" ht="67.5" customHeight="1" x14ac:dyDescent="0.25">
      <c r="A29" s="576"/>
      <c r="B29" s="833" t="s">
        <v>90</v>
      </c>
      <c r="C29" s="834"/>
      <c r="D29" s="839"/>
      <c r="E29" s="585" t="s">
        <v>71</v>
      </c>
      <c r="F29" s="586">
        <v>120000</v>
      </c>
      <c r="G29" s="587">
        <f>+G20</f>
        <v>2</v>
      </c>
      <c r="H29" s="588">
        <f t="shared" ref="H29:H33" si="1">F29*G29</f>
        <v>240000</v>
      </c>
      <c r="I29" s="581"/>
      <c r="J29" s="594">
        <v>1000000</v>
      </c>
    </row>
    <row r="30" spans="1:10" s="598" customFormat="1" ht="39.75" customHeight="1" x14ac:dyDescent="0.25">
      <c r="A30" s="595"/>
      <c r="B30" s="836" t="s">
        <v>241</v>
      </c>
      <c r="C30" s="837"/>
      <c r="D30" s="838"/>
      <c r="E30" s="577" t="s">
        <v>71</v>
      </c>
      <c r="F30" s="578">
        <v>412000</v>
      </c>
      <c r="G30" s="579">
        <v>1</v>
      </c>
      <c r="H30" s="580">
        <f t="shared" si="1"/>
        <v>412000</v>
      </c>
      <c r="I30" s="596"/>
      <c r="J30" s="597"/>
    </row>
    <row r="31" spans="1:10" ht="15" x14ac:dyDescent="0.25">
      <c r="A31" s="576"/>
      <c r="B31" s="836" t="s">
        <v>383</v>
      </c>
      <c r="C31" s="837"/>
      <c r="D31" s="838"/>
      <c r="E31" s="577" t="s">
        <v>324</v>
      </c>
      <c r="F31" s="578">
        <v>2600000</v>
      </c>
      <c r="G31" s="579">
        <f>+G29</f>
        <v>2</v>
      </c>
      <c r="H31" s="580">
        <f t="shared" si="1"/>
        <v>5200000</v>
      </c>
      <c r="I31" s="590"/>
    </row>
    <row r="32" spans="1:10" ht="15" x14ac:dyDescent="0.25">
      <c r="A32" s="576"/>
      <c r="B32" s="833" t="s">
        <v>384</v>
      </c>
      <c r="C32" s="834"/>
      <c r="D32" s="839"/>
      <c r="E32" s="585" t="s">
        <v>324</v>
      </c>
      <c r="F32" s="586">
        <v>580000</v>
      </c>
      <c r="G32" s="587">
        <f>+G29</f>
        <v>2</v>
      </c>
      <c r="H32" s="588">
        <f t="shared" si="1"/>
        <v>1160000</v>
      </c>
      <c r="I32" s="590"/>
    </row>
    <row r="33" spans="1:10" ht="15" x14ac:dyDescent="0.25">
      <c r="A33" s="576"/>
      <c r="B33" s="833" t="s">
        <v>242</v>
      </c>
      <c r="C33" s="834"/>
      <c r="D33" s="839"/>
      <c r="E33" s="585" t="s">
        <v>71</v>
      </c>
      <c r="F33" s="586">
        <v>130000</v>
      </c>
      <c r="G33" s="587">
        <v>7</v>
      </c>
      <c r="H33" s="588">
        <f t="shared" si="1"/>
        <v>910000</v>
      </c>
      <c r="I33" s="590">
        <f>+'[113]PRESUPUESTO '!F108</f>
        <v>559998436</v>
      </c>
    </row>
    <row r="34" spans="1:10" ht="18.75" customHeight="1" x14ac:dyDescent="0.25">
      <c r="A34" s="576"/>
      <c r="B34" s="599"/>
      <c r="C34" s="599"/>
      <c r="D34" s="600"/>
      <c r="E34" s="601"/>
      <c r="F34" s="602"/>
      <c r="G34" s="603"/>
      <c r="H34" s="588"/>
      <c r="I34" s="590"/>
    </row>
    <row r="35" spans="1:10" s="569" customFormat="1" ht="15" x14ac:dyDescent="0.25">
      <c r="A35" s="559"/>
      <c r="B35" s="560"/>
      <c r="C35" s="560"/>
      <c r="D35" s="561"/>
      <c r="E35" s="562"/>
      <c r="F35" s="562"/>
      <c r="G35" s="563"/>
      <c r="H35" s="589"/>
      <c r="I35" s="565"/>
    </row>
    <row r="36" spans="1:10" s="605" customFormat="1" ht="15" x14ac:dyDescent="0.25">
      <c r="A36" s="559" t="s">
        <v>91</v>
      </c>
      <c r="B36" s="560"/>
      <c r="C36" s="591"/>
      <c r="D36" s="591"/>
      <c r="E36" s="591"/>
      <c r="F36" s="591"/>
      <c r="G36" s="592"/>
      <c r="H36" s="593">
        <f>+SUM(H27:H35)</f>
        <v>7922000</v>
      </c>
      <c r="I36" s="604"/>
    </row>
    <row r="37" spans="1:10" s="583" customFormat="1" ht="19.5" customHeight="1" x14ac:dyDescent="0.25">
      <c r="A37" s="559"/>
      <c r="B37" s="560"/>
      <c r="C37" s="560"/>
      <c r="D37" s="561"/>
      <c r="E37" s="562"/>
      <c r="F37" s="562"/>
      <c r="G37" s="563"/>
      <c r="H37" s="564"/>
      <c r="I37" s="582"/>
    </row>
    <row r="38" spans="1:10" s="569" customFormat="1" ht="15" x14ac:dyDescent="0.25">
      <c r="A38" s="570" t="s">
        <v>385</v>
      </c>
      <c r="B38" s="571"/>
      <c r="C38" s="571"/>
      <c r="D38" s="572"/>
      <c r="E38" s="573"/>
      <c r="F38" s="573" t="s">
        <v>84</v>
      </c>
      <c r="G38" s="574"/>
      <c r="H38" s="575"/>
      <c r="I38" s="565"/>
    </row>
    <row r="39" spans="1:10" s="569" customFormat="1" ht="15" x14ac:dyDescent="0.25">
      <c r="A39" s="570"/>
      <c r="B39" s="571"/>
      <c r="C39" s="571"/>
      <c r="D39" s="572"/>
      <c r="E39" s="573"/>
      <c r="F39" s="573"/>
      <c r="G39" s="574"/>
      <c r="H39" s="575"/>
      <c r="I39" s="565"/>
    </row>
    <row r="40" spans="1:10" ht="15" x14ac:dyDescent="0.25">
      <c r="A40" s="576"/>
      <c r="B40" s="833" t="s">
        <v>386</v>
      </c>
      <c r="C40" s="834"/>
      <c r="D40" s="835"/>
      <c r="E40" s="585" t="s">
        <v>71</v>
      </c>
      <c r="F40" s="606">
        <v>100000</v>
      </c>
      <c r="G40" s="607">
        <f>+G23</f>
        <v>8</v>
      </c>
      <c r="H40" s="608">
        <f t="shared" ref="H40:H44" si="2">F40*G40</f>
        <v>800000</v>
      </c>
      <c r="I40" s="581"/>
      <c r="J40" s="594">
        <v>1000000</v>
      </c>
    </row>
    <row r="41" spans="1:10" s="598" customFormat="1" ht="15" x14ac:dyDescent="0.25">
      <c r="A41" s="576"/>
      <c r="B41" s="836" t="s">
        <v>387</v>
      </c>
      <c r="C41" s="837"/>
      <c r="D41" s="840"/>
      <c r="E41" s="585" t="s">
        <v>71</v>
      </c>
      <c r="F41" s="609">
        <v>38000</v>
      </c>
      <c r="G41" s="610">
        <f>+G40</f>
        <v>8</v>
      </c>
      <c r="H41" s="608">
        <f t="shared" si="2"/>
        <v>304000</v>
      </c>
      <c r="I41" s="596"/>
      <c r="J41" s="597"/>
    </row>
    <row r="42" spans="1:10" s="598" customFormat="1" ht="15" x14ac:dyDescent="0.25">
      <c r="A42" s="576"/>
      <c r="B42" s="836" t="s">
        <v>388</v>
      </c>
      <c r="C42" s="837"/>
      <c r="D42" s="840"/>
      <c r="E42" s="585" t="s">
        <v>71</v>
      </c>
      <c r="F42" s="609">
        <v>30000</v>
      </c>
      <c r="G42" s="610">
        <f>+G41</f>
        <v>8</v>
      </c>
      <c r="H42" s="608">
        <f t="shared" si="2"/>
        <v>240000</v>
      </c>
      <c r="I42" s="596"/>
      <c r="J42" s="597"/>
    </row>
    <row r="43" spans="1:10" ht="15" x14ac:dyDescent="0.25">
      <c r="A43" s="576"/>
      <c r="B43" s="833" t="s">
        <v>389</v>
      </c>
      <c r="C43" s="834"/>
      <c r="D43" s="835"/>
      <c r="E43" s="585" t="s">
        <v>71</v>
      </c>
      <c r="F43" s="606">
        <v>92000</v>
      </c>
      <c r="G43" s="607">
        <v>2</v>
      </c>
      <c r="H43" s="608">
        <f t="shared" si="2"/>
        <v>184000</v>
      </c>
      <c r="I43" s="590"/>
    </row>
    <row r="44" spans="1:10" ht="15" x14ac:dyDescent="0.25">
      <c r="A44" s="576"/>
      <c r="B44" s="833" t="s">
        <v>390</v>
      </c>
      <c r="C44" s="834"/>
      <c r="D44" s="835"/>
      <c r="E44" s="585" t="s">
        <v>71</v>
      </c>
      <c r="F44" s="606">
        <v>22000</v>
      </c>
      <c r="G44" s="607">
        <f>+G41</f>
        <v>8</v>
      </c>
      <c r="H44" s="608">
        <f t="shared" si="2"/>
        <v>176000</v>
      </c>
      <c r="I44" s="590"/>
    </row>
    <row r="45" spans="1:10" ht="18.75" customHeight="1" x14ac:dyDescent="0.25">
      <c r="A45" s="576"/>
      <c r="B45" s="599"/>
      <c r="C45" s="599"/>
      <c r="D45" s="611"/>
      <c r="E45" s="601"/>
      <c r="F45" s="612"/>
      <c r="G45" s="613"/>
      <c r="H45" s="608"/>
      <c r="I45" s="590"/>
    </row>
    <row r="46" spans="1:10" s="569" customFormat="1" ht="15" x14ac:dyDescent="0.25">
      <c r="A46" s="559"/>
      <c r="B46" s="560"/>
      <c r="C46" s="560"/>
      <c r="D46" s="561"/>
      <c r="E46" s="562"/>
      <c r="F46" s="562"/>
      <c r="G46" s="563"/>
      <c r="H46" s="589"/>
      <c r="I46" s="565"/>
    </row>
    <row r="47" spans="1:10" s="605" customFormat="1" ht="15" x14ac:dyDescent="0.25">
      <c r="A47" s="559" t="s">
        <v>391</v>
      </c>
      <c r="B47" s="560"/>
      <c r="C47" s="591"/>
      <c r="D47" s="591"/>
      <c r="E47" s="591"/>
      <c r="F47" s="591"/>
      <c r="G47" s="592"/>
      <c r="H47" s="593">
        <f>+SUM(H38:H46)</f>
        <v>1704000</v>
      </c>
      <c r="I47" s="604"/>
    </row>
    <row r="48" spans="1:10" ht="14.1" customHeight="1" x14ac:dyDescent="0.25">
      <c r="A48" s="559"/>
      <c r="B48" s="560"/>
      <c r="C48" s="560"/>
      <c r="D48" s="561"/>
      <c r="E48" s="562"/>
      <c r="F48" s="562"/>
      <c r="G48" s="563"/>
      <c r="H48" s="564"/>
      <c r="I48" s="581"/>
    </row>
    <row r="49" spans="1:10" ht="18.75" customHeight="1" x14ac:dyDescent="0.25">
      <c r="A49" s="559" t="s">
        <v>135</v>
      </c>
      <c r="B49" s="560"/>
      <c r="C49" s="560"/>
      <c r="D49" s="561"/>
      <c r="E49" s="562"/>
      <c r="F49" s="562"/>
      <c r="G49" s="563"/>
      <c r="H49" s="614">
        <f>+H25+H36+H47</f>
        <v>13647000</v>
      </c>
      <c r="I49" s="565"/>
      <c r="J49" s="615"/>
    </row>
    <row r="50" spans="1:10" s="619" customFormat="1" ht="15" customHeight="1" x14ac:dyDescent="0.25">
      <c r="A50" s="616"/>
      <c r="B50" s="1"/>
      <c r="C50" s="1"/>
      <c r="D50" s="1"/>
      <c r="E50" s="1"/>
      <c r="F50" s="1"/>
      <c r="G50" s="1"/>
      <c r="H50" s="617"/>
      <c r="I50" s="618"/>
    </row>
    <row r="51" spans="1:10" s="619" customFormat="1" ht="15" customHeight="1" x14ac:dyDescent="0.25">
      <c r="A51" s="616"/>
      <c r="B51" s="1"/>
      <c r="C51" s="1"/>
      <c r="D51" s="1"/>
      <c r="E51" s="1"/>
      <c r="F51" s="1"/>
      <c r="G51" s="1"/>
      <c r="H51" s="617"/>
      <c r="I51" s="618"/>
    </row>
    <row r="52" spans="1:10" s="619" customFormat="1" ht="15" customHeight="1" x14ac:dyDescent="0.25">
      <c r="A52" s="616"/>
      <c r="B52" s="1"/>
      <c r="C52" s="1"/>
      <c r="D52" s="1"/>
      <c r="E52" s="1"/>
      <c r="F52" s="1"/>
      <c r="G52" s="1"/>
      <c r="H52" s="617"/>
      <c r="I52" s="618"/>
    </row>
    <row r="53" spans="1:10" ht="20.25" customHeight="1" x14ac:dyDescent="0.25">
      <c r="I53" s="620"/>
    </row>
    <row r="54" spans="1:10" ht="20.25" customHeight="1" x14ac:dyDescent="0.25">
      <c r="I54" s="620"/>
    </row>
    <row r="55" spans="1:10" ht="18" x14ac:dyDescent="0.25">
      <c r="B55" s="677" t="s">
        <v>415</v>
      </c>
      <c r="I55" s="620"/>
    </row>
    <row r="56" spans="1:10" ht="18" x14ac:dyDescent="0.25">
      <c r="B56" s="450" t="s">
        <v>416</v>
      </c>
      <c r="I56" s="621"/>
    </row>
    <row r="57" spans="1:10" ht="16.5" customHeight="1" x14ac:dyDescent="0.25">
      <c r="B57" s="678" t="s">
        <v>414</v>
      </c>
      <c r="I57" s="565"/>
    </row>
    <row r="58" spans="1:10" ht="15" customHeight="1" x14ac:dyDescent="0.25">
      <c r="I58" s="565"/>
    </row>
    <row r="59" spans="1:10" ht="15" customHeight="1" x14ac:dyDescent="0.25">
      <c r="E59" s="1">
        <v>3135993766</v>
      </c>
      <c r="I59" s="565"/>
    </row>
    <row r="60" spans="1:10" ht="15.75" customHeight="1" x14ac:dyDescent="0.25">
      <c r="E60" s="1" t="s">
        <v>392</v>
      </c>
      <c r="I60" s="622" t="e">
        <f>+#REF!/D12</f>
        <v>#REF!</v>
      </c>
    </row>
    <row r="61" spans="1:10" ht="15" customHeight="1" x14ac:dyDescent="0.25">
      <c r="E61" s="1" t="s">
        <v>393</v>
      </c>
      <c r="F61" s="623">
        <v>0.20833333333333334</v>
      </c>
      <c r="I61" s="565"/>
    </row>
    <row r="62" spans="1:10" ht="15" customHeight="1" x14ac:dyDescent="0.25">
      <c r="I62" s="565"/>
    </row>
    <row r="63" spans="1:10" ht="18" customHeight="1" x14ac:dyDescent="0.25">
      <c r="I63" s="565"/>
    </row>
    <row r="64" spans="1:10" ht="18" customHeight="1" x14ac:dyDescent="0.25">
      <c r="I64" s="565"/>
    </row>
    <row r="65" spans="1:9" ht="18" customHeight="1" x14ac:dyDescent="0.25">
      <c r="I65" s="565"/>
    </row>
    <row r="66" spans="1:9" s="619" customFormat="1" ht="18.75" customHeight="1" x14ac:dyDescent="0.25">
      <c r="A66" s="1"/>
      <c r="B66" s="1"/>
      <c r="C66" s="1"/>
      <c r="D66" s="1"/>
      <c r="E66" s="1"/>
      <c r="F66" s="1"/>
      <c r="G66" s="1"/>
      <c r="H66" s="1"/>
      <c r="I66" s="618"/>
    </row>
    <row r="67" spans="1:9" s="2" customFormat="1" ht="18" customHeight="1" x14ac:dyDescent="0.25">
      <c r="A67" s="1"/>
      <c r="B67" s="1"/>
      <c r="C67" s="1"/>
      <c r="D67" s="1"/>
      <c r="E67" s="1"/>
      <c r="F67" s="1"/>
      <c r="G67" s="1"/>
      <c r="H67" s="1"/>
      <c r="I67" s="624"/>
    </row>
    <row r="68" spans="1:9" s="626" customFormat="1" ht="51.75" customHeight="1" x14ac:dyDescent="0.25">
      <c r="A68" s="1"/>
      <c r="B68" s="1"/>
      <c r="C68" s="1"/>
      <c r="D68" s="1"/>
      <c r="E68" s="1"/>
      <c r="F68" s="1"/>
      <c r="G68" s="1"/>
      <c r="H68" s="1"/>
      <c r="I68" s="625"/>
    </row>
    <row r="69" spans="1:9" s="626" customFormat="1" ht="51.75" customHeight="1" x14ac:dyDescent="0.25">
      <c r="A69" s="1"/>
      <c r="B69" s="1"/>
      <c r="C69" s="1"/>
      <c r="D69" s="1"/>
      <c r="E69" s="1"/>
      <c r="F69" s="1"/>
      <c r="G69" s="1"/>
      <c r="H69" s="1"/>
      <c r="I69" s="625"/>
    </row>
    <row r="70" spans="1:9" s="626" customFormat="1" ht="51.75" customHeight="1" x14ac:dyDescent="0.25">
      <c r="A70" s="1"/>
      <c r="B70" s="1"/>
      <c r="C70" s="1"/>
      <c r="D70" s="1"/>
      <c r="E70" s="1"/>
      <c r="F70" s="1"/>
      <c r="G70" s="1"/>
      <c r="H70" s="1"/>
      <c r="I70" s="625"/>
    </row>
    <row r="71" spans="1:9" s="626" customFormat="1" ht="51.75" customHeight="1" x14ac:dyDescent="0.25">
      <c r="A71" s="1"/>
      <c r="B71" s="1"/>
      <c r="C71" s="1"/>
      <c r="D71" s="1"/>
      <c r="E71" s="1"/>
      <c r="F71" s="1"/>
      <c r="G71" s="1"/>
      <c r="H71" s="1"/>
      <c r="I71" s="625"/>
    </row>
    <row r="72" spans="1:9" s="626" customFormat="1" ht="51.75" customHeight="1" x14ac:dyDescent="0.25">
      <c r="A72" s="1"/>
      <c r="B72" s="1"/>
      <c r="C72" s="1"/>
      <c r="D72" s="1"/>
      <c r="E72" s="1"/>
      <c r="F72" s="1"/>
      <c r="G72" s="1"/>
      <c r="H72" s="1"/>
      <c r="I72" s="625"/>
    </row>
    <row r="73" spans="1:9" s="626" customFormat="1" ht="51.75" customHeight="1" x14ac:dyDescent="0.25">
      <c r="A73" s="1"/>
      <c r="B73" s="1"/>
      <c r="C73" s="1"/>
      <c r="D73" s="1"/>
      <c r="E73" s="1"/>
      <c r="F73" s="1"/>
      <c r="G73" s="1"/>
      <c r="H73" s="1"/>
      <c r="I73" s="625"/>
    </row>
    <row r="74" spans="1:9" s="626" customFormat="1" ht="51.75" customHeight="1" x14ac:dyDescent="0.25">
      <c r="A74" s="1"/>
      <c r="B74" s="1"/>
      <c r="C74" s="1"/>
      <c r="D74" s="1"/>
      <c r="E74" s="1"/>
      <c r="F74" s="1"/>
      <c r="G74" s="1"/>
      <c r="H74" s="1"/>
      <c r="I74" s="625"/>
    </row>
    <row r="75" spans="1:9" ht="18" customHeight="1" x14ac:dyDescent="0.25">
      <c r="I75" s="565"/>
    </row>
    <row r="76" spans="1:9" ht="13.5" customHeight="1" x14ac:dyDescent="0.25">
      <c r="I76" s="565"/>
    </row>
    <row r="77" spans="1:9" ht="13.5" customHeight="1" x14ac:dyDescent="0.25">
      <c r="I77" s="565"/>
    </row>
    <row r="78" spans="1:9" ht="18" customHeight="1" x14ac:dyDescent="0.25">
      <c r="I78" s="565"/>
    </row>
    <row r="79" spans="1:9" s="2" customFormat="1" ht="18" customHeight="1" x14ac:dyDescent="0.25">
      <c r="A79" s="1"/>
      <c r="B79" s="1"/>
      <c r="C79" s="1"/>
      <c r="D79" s="1"/>
      <c r="E79" s="1"/>
      <c r="F79" s="1"/>
      <c r="G79" s="1"/>
      <c r="H79" s="1"/>
      <c r="I79" s="624"/>
    </row>
    <row r="80" spans="1:9" s="626" customFormat="1" ht="51.75" customHeight="1" x14ac:dyDescent="0.25">
      <c r="A80" s="1"/>
      <c r="B80" s="1"/>
      <c r="C80" s="1"/>
      <c r="D80" s="1"/>
      <c r="E80" s="1"/>
      <c r="F80" s="1"/>
      <c r="G80" s="1"/>
      <c r="H80" s="1"/>
      <c r="I80" s="625"/>
    </row>
    <row r="81" spans="1:9" s="626" customFormat="1" ht="51.75" customHeight="1" x14ac:dyDescent="0.25">
      <c r="A81" s="1"/>
      <c r="B81" s="1"/>
      <c r="C81" s="1"/>
      <c r="D81" s="1"/>
      <c r="E81" s="1"/>
      <c r="F81" s="1"/>
      <c r="G81" s="1"/>
      <c r="H81" s="1"/>
      <c r="I81" s="625"/>
    </row>
    <row r="82" spans="1:9" s="626" customFormat="1" ht="84.75" customHeight="1" x14ac:dyDescent="0.25">
      <c r="A82" s="1"/>
      <c r="B82" s="1"/>
      <c r="C82" s="1"/>
      <c r="D82" s="1"/>
      <c r="E82" s="1"/>
      <c r="F82" s="1"/>
      <c r="G82" s="1"/>
      <c r="H82" s="1"/>
      <c r="I82" s="625"/>
    </row>
    <row r="83" spans="1:9" s="626" customFormat="1" ht="51.75" customHeight="1" x14ac:dyDescent="0.25">
      <c r="A83" s="1"/>
      <c r="B83" s="1"/>
      <c r="C83" s="1"/>
      <c r="D83" s="1"/>
      <c r="E83" s="1"/>
      <c r="F83" s="1"/>
      <c r="G83" s="1"/>
      <c r="H83" s="1"/>
      <c r="I83" s="625"/>
    </row>
    <row r="84" spans="1:9" s="626" customFormat="1" ht="51.75" customHeight="1" x14ac:dyDescent="0.25">
      <c r="A84" s="1"/>
      <c r="B84" s="1"/>
      <c r="C84" s="1"/>
      <c r="D84" s="1"/>
      <c r="E84" s="1"/>
      <c r="F84" s="1"/>
      <c r="G84" s="1"/>
      <c r="H84" s="1"/>
      <c r="I84" s="625"/>
    </row>
    <row r="85" spans="1:9" s="626" customFormat="1" ht="51.75" customHeight="1" x14ac:dyDescent="0.25">
      <c r="A85" s="1"/>
      <c r="B85" s="1"/>
      <c r="C85" s="1"/>
      <c r="D85" s="1"/>
      <c r="E85" s="1"/>
      <c r="F85" s="1"/>
      <c r="G85" s="1"/>
      <c r="H85" s="1"/>
      <c r="I85" s="625"/>
    </row>
    <row r="86" spans="1:9" s="626" customFormat="1" ht="51.75" customHeight="1" x14ac:dyDescent="0.25">
      <c r="A86" s="1"/>
      <c r="B86" s="1"/>
      <c r="C86" s="1"/>
      <c r="D86" s="1"/>
      <c r="E86" s="1"/>
      <c r="F86" s="1"/>
      <c r="G86" s="1"/>
      <c r="H86" s="1"/>
      <c r="I86" s="625"/>
    </row>
    <row r="87" spans="1:9" s="626" customFormat="1" ht="51.75" customHeight="1" x14ac:dyDescent="0.25">
      <c r="A87" s="1"/>
      <c r="B87" s="1"/>
      <c r="C87" s="1"/>
      <c r="D87" s="1"/>
      <c r="E87" s="1"/>
      <c r="F87" s="1"/>
      <c r="G87" s="1"/>
      <c r="H87" s="1"/>
      <c r="I87" s="625"/>
    </row>
    <row r="88" spans="1:9" s="626" customFormat="1" ht="51.75" customHeight="1" x14ac:dyDescent="0.25">
      <c r="A88" s="1"/>
      <c r="B88" s="1"/>
      <c r="C88" s="1"/>
      <c r="D88" s="1"/>
      <c r="E88" s="1"/>
      <c r="F88" s="1"/>
      <c r="G88" s="1"/>
      <c r="H88" s="1"/>
      <c r="I88" s="625"/>
    </row>
    <row r="89" spans="1:9" s="626" customFormat="1" ht="51.75" customHeight="1" x14ac:dyDescent="0.25">
      <c r="A89" s="1"/>
      <c r="B89" s="1"/>
      <c r="C89" s="1"/>
      <c r="D89" s="1"/>
      <c r="E89" s="1"/>
      <c r="F89" s="1"/>
      <c r="G89" s="1"/>
      <c r="H89" s="1"/>
      <c r="I89" s="625"/>
    </row>
    <row r="90" spans="1:9" s="626" customFormat="1" ht="51.75" customHeight="1" x14ac:dyDescent="0.25">
      <c r="A90" s="1"/>
      <c r="B90" s="1"/>
      <c r="C90" s="1"/>
      <c r="D90" s="1"/>
      <c r="E90" s="1"/>
      <c r="F90" s="1"/>
      <c r="G90" s="1"/>
      <c r="H90" s="1"/>
      <c r="I90" s="625"/>
    </row>
    <row r="91" spans="1:9" s="626" customFormat="1" ht="51.75" customHeight="1" x14ac:dyDescent="0.25">
      <c r="A91" s="1"/>
      <c r="B91" s="1"/>
      <c r="C91" s="1"/>
      <c r="D91" s="1"/>
      <c r="E91" s="1"/>
      <c r="F91" s="1"/>
      <c r="G91" s="1"/>
      <c r="H91" s="1"/>
      <c r="I91" s="625"/>
    </row>
    <row r="92" spans="1:9" s="626" customFormat="1" ht="51.75" customHeight="1" x14ac:dyDescent="0.25">
      <c r="A92" s="1"/>
      <c r="B92" s="1"/>
      <c r="C92" s="1"/>
      <c r="D92" s="1"/>
      <c r="E92" s="1"/>
      <c r="F92" s="1"/>
      <c r="G92" s="1"/>
      <c r="H92" s="1"/>
      <c r="I92" s="625"/>
    </row>
    <row r="93" spans="1:9" ht="18" customHeight="1" x14ac:dyDescent="0.25">
      <c r="I93" s="565"/>
    </row>
    <row r="94" spans="1:9" ht="13.5" customHeight="1" x14ac:dyDescent="0.25">
      <c r="I94" s="565"/>
    </row>
    <row r="95" spans="1:9" ht="13.5" customHeight="1" x14ac:dyDescent="0.25">
      <c r="I95" s="622">
        <f>ROUND(H36/$D$12,4)-0.0006</f>
        <v>0.21440000000000001</v>
      </c>
    </row>
    <row r="96" spans="1:9" ht="18" customHeight="1" x14ac:dyDescent="0.25">
      <c r="I96" s="565"/>
    </row>
    <row r="97" spans="1:9" s="2" customFormat="1" ht="18" customHeight="1" x14ac:dyDescent="0.25">
      <c r="A97" s="1"/>
      <c r="B97" s="1"/>
      <c r="C97" s="1"/>
      <c r="D97" s="1"/>
      <c r="E97" s="1"/>
      <c r="F97" s="1"/>
      <c r="G97" s="1"/>
      <c r="H97" s="1"/>
      <c r="I97" s="624"/>
    </row>
    <row r="98" spans="1:9" s="626" customFormat="1" ht="51.75" customHeight="1" x14ac:dyDescent="0.25">
      <c r="A98" s="1"/>
      <c r="B98" s="1"/>
      <c r="C98" s="1"/>
      <c r="D98" s="1"/>
      <c r="E98" s="1"/>
      <c r="F98" s="1"/>
      <c r="G98" s="1"/>
      <c r="H98" s="1"/>
      <c r="I98" s="625"/>
    </row>
    <row r="99" spans="1:9" s="626" customFormat="1" ht="51.75" customHeight="1" x14ac:dyDescent="0.25">
      <c r="A99" s="1"/>
      <c r="B99" s="1"/>
      <c r="C99" s="1"/>
      <c r="D99" s="1"/>
      <c r="E99" s="1"/>
      <c r="F99" s="1"/>
      <c r="G99" s="1"/>
      <c r="H99" s="1"/>
      <c r="I99" s="625"/>
    </row>
    <row r="100" spans="1:9" s="626" customFormat="1" ht="51.75" customHeight="1" x14ac:dyDescent="0.25">
      <c r="A100" s="1"/>
      <c r="B100" s="1"/>
      <c r="C100" s="1"/>
      <c r="D100" s="1"/>
      <c r="E100" s="1"/>
      <c r="F100" s="1"/>
      <c r="G100" s="1"/>
      <c r="H100" s="1"/>
      <c r="I100" s="625"/>
    </row>
    <row r="101" spans="1:9" s="626" customFormat="1" ht="51.75" customHeight="1" x14ac:dyDescent="0.25">
      <c r="A101" s="1"/>
      <c r="B101" s="1"/>
      <c r="C101" s="1"/>
      <c r="D101" s="1"/>
      <c r="E101" s="1"/>
      <c r="F101" s="1"/>
      <c r="G101" s="1"/>
      <c r="H101" s="1"/>
      <c r="I101" s="625"/>
    </row>
    <row r="102" spans="1:9" s="626" customFormat="1" ht="51.75" customHeight="1" x14ac:dyDescent="0.25">
      <c r="A102" s="1"/>
      <c r="B102" s="1"/>
      <c r="C102" s="1"/>
      <c r="D102" s="1"/>
      <c r="E102" s="1"/>
      <c r="F102" s="1"/>
      <c r="G102" s="1"/>
      <c r="H102" s="1"/>
      <c r="I102" s="625"/>
    </row>
    <row r="103" spans="1:9" s="626" customFormat="1" ht="51.75" customHeight="1" x14ac:dyDescent="0.25">
      <c r="A103" s="1"/>
      <c r="B103" s="1"/>
      <c r="C103" s="1"/>
      <c r="D103" s="1"/>
      <c r="E103" s="1"/>
      <c r="F103" s="1"/>
      <c r="G103" s="1"/>
      <c r="H103" s="1"/>
      <c r="I103" s="625"/>
    </row>
    <row r="104" spans="1:9" ht="18" customHeight="1" x14ac:dyDescent="0.25">
      <c r="I104" s="565"/>
    </row>
    <row r="105" spans="1:9" ht="13.5" customHeight="1" x14ac:dyDescent="0.25">
      <c r="I105" s="565"/>
    </row>
    <row r="106" spans="1:9" ht="13.5" customHeight="1" x14ac:dyDescent="0.25">
      <c r="I106" s="622" t="e">
        <f>ROUND(#REF!/$D$12,4)</f>
        <v>#REF!</v>
      </c>
    </row>
    <row r="107" spans="1:9" ht="18" customHeight="1" x14ac:dyDescent="0.25">
      <c r="I107" s="565"/>
    </row>
    <row r="108" spans="1:9" x14ac:dyDescent="0.25">
      <c r="I108" s="565"/>
    </row>
    <row r="109" spans="1:9" x14ac:dyDescent="0.25">
      <c r="I109" s="565"/>
    </row>
    <row r="110" spans="1:9" ht="18" customHeight="1" x14ac:dyDescent="0.25">
      <c r="I110" s="565"/>
    </row>
    <row r="111" spans="1:9" ht="18" customHeight="1" x14ac:dyDescent="0.25">
      <c r="I111" s="565"/>
    </row>
    <row r="112" spans="1:9" s="556" customFormat="1" ht="15" x14ac:dyDescent="0.25">
      <c r="A112" s="1"/>
      <c r="B112" s="1"/>
      <c r="C112" s="1"/>
      <c r="D112" s="1"/>
      <c r="E112" s="1"/>
      <c r="F112" s="1"/>
      <c r="G112" s="1"/>
      <c r="H112" s="1"/>
      <c r="I112" s="565"/>
    </row>
    <row r="113" spans="1:11" ht="18" customHeight="1" x14ac:dyDescent="0.25">
      <c r="I113" s="565"/>
    </row>
    <row r="114" spans="1:11" s="556" customFormat="1" ht="15" x14ac:dyDescent="0.25">
      <c r="A114" s="1"/>
      <c r="B114" s="1"/>
      <c r="C114" s="1"/>
      <c r="D114" s="1"/>
      <c r="E114" s="1"/>
      <c r="F114" s="1"/>
      <c r="G114" s="1"/>
      <c r="H114" s="1"/>
      <c r="I114" s="565"/>
      <c r="J114" s="627"/>
    </row>
    <row r="115" spans="1:11" x14ac:dyDescent="0.25">
      <c r="I115" s="565"/>
    </row>
    <row r="116" spans="1:11" x14ac:dyDescent="0.25">
      <c r="I116" s="628">
        <v>0.32</v>
      </c>
      <c r="J116" s="629"/>
      <c r="K116" s="629"/>
    </row>
  </sheetData>
  <mergeCells count="28">
    <mergeCell ref="B21:D21"/>
    <mergeCell ref="A1:D1"/>
    <mergeCell ref="E1:H4"/>
    <mergeCell ref="A2:D3"/>
    <mergeCell ref="A4:D4"/>
    <mergeCell ref="A5:D5"/>
    <mergeCell ref="E5:H9"/>
    <mergeCell ref="A6:D6"/>
    <mergeCell ref="A7:D7"/>
    <mergeCell ref="A8:D8"/>
    <mergeCell ref="A9:D9"/>
    <mergeCell ref="A10:H10"/>
    <mergeCell ref="A16:D16"/>
    <mergeCell ref="B18:D18"/>
    <mergeCell ref="B19:D19"/>
    <mergeCell ref="B20:D20"/>
    <mergeCell ref="B44:D44"/>
    <mergeCell ref="B22:D22"/>
    <mergeCell ref="B23:D23"/>
    <mergeCell ref="B29:D29"/>
    <mergeCell ref="B30:D30"/>
    <mergeCell ref="B31:D31"/>
    <mergeCell ref="B32:D32"/>
    <mergeCell ref="B33:D33"/>
    <mergeCell ref="B40:D40"/>
    <mergeCell ref="B41:D41"/>
    <mergeCell ref="B42:D42"/>
    <mergeCell ref="B43:D43"/>
  </mergeCells>
  <printOptions horizontalCentered="1" verticalCentered="1"/>
  <pageMargins left="0" right="0" top="0.39370078740157483" bottom="0" header="0.31496062992125984" footer="0.31496062992125984"/>
  <pageSetup scale="50" orientation="landscape" horizontalDpi="4294967295" verticalDpi="4294967295" r:id="rId1"/>
  <headerFooter alignWithMargins="0">
    <oddFooter>&amp;R&amp;P de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39997558519241921"/>
  </sheetPr>
  <dimension ref="A1:C62"/>
  <sheetViews>
    <sheetView view="pageBreakPreview" zoomScaleNormal="100" zoomScaleSheetLayoutView="100" workbookViewId="0">
      <selection activeCell="A29" sqref="A29:W29"/>
    </sheetView>
  </sheetViews>
  <sheetFormatPr baseColWidth="10" defaultColWidth="8.85546875" defaultRowHeight="15" x14ac:dyDescent="0.25"/>
  <cols>
    <col min="1" max="1" width="12.7109375" customWidth="1"/>
    <col min="2" max="2" width="59.7109375" customWidth="1"/>
    <col min="3" max="3" width="23.85546875" customWidth="1"/>
  </cols>
  <sheetData>
    <row r="1" spans="1:3" ht="36" customHeight="1" x14ac:dyDescent="0.25">
      <c r="A1" s="886" t="str">
        <f>+'AUI '!A2</f>
        <v>ADQUISICIÓN E INSTALACIÓN DE CIRCUITO INTEGRADO DE VIGILANCIA PARA BODEGA QUE CUSTODIA MERCANCÍA APREHENDIDA POR EL GRUPO ANTICONTRABANDO DEL DEPARTAMENTO DE CÓRDOBA</v>
      </c>
      <c r="B1" s="887"/>
      <c r="C1" s="888"/>
    </row>
    <row r="2" spans="1:3" ht="24.75" customHeight="1" x14ac:dyDescent="0.25">
      <c r="A2" s="889"/>
      <c r="B2" s="890"/>
      <c r="C2" s="891"/>
    </row>
    <row r="3" spans="1:3" x14ac:dyDescent="0.25">
      <c r="A3" s="274"/>
      <c r="B3" s="274"/>
      <c r="C3" s="274"/>
    </row>
    <row r="4" spans="1:3" x14ac:dyDescent="0.25">
      <c r="A4" s="884" t="s">
        <v>299</v>
      </c>
      <c r="B4" s="892"/>
      <c r="C4" s="885"/>
    </row>
    <row r="5" spans="1:3" ht="32.1" customHeight="1" x14ac:dyDescent="0.25">
      <c r="A5" s="893" t="s">
        <v>232</v>
      </c>
      <c r="B5" s="893"/>
      <c r="C5" s="893"/>
    </row>
    <row r="6" spans="1:3" x14ac:dyDescent="0.25">
      <c r="A6" s="221" t="s">
        <v>49</v>
      </c>
      <c r="B6" s="222" t="s">
        <v>50</v>
      </c>
      <c r="C6" s="221" t="s">
        <v>51</v>
      </c>
    </row>
    <row r="7" spans="1:3" x14ac:dyDescent="0.25">
      <c r="A7" s="223">
        <v>1</v>
      </c>
      <c r="B7" s="275" t="s">
        <v>52</v>
      </c>
      <c r="C7" s="275"/>
    </row>
    <row r="8" spans="1:3" x14ac:dyDescent="0.25">
      <c r="A8" s="224" t="s">
        <v>12</v>
      </c>
      <c r="B8" s="225" t="s">
        <v>53</v>
      </c>
      <c r="C8" s="226">
        <v>1</v>
      </c>
    </row>
    <row r="9" spans="1:3" x14ac:dyDescent="0.25">
      <c r="A9" s="884" t="s">
        <v>22</v>
      </c>
      <c r="B9" s="885"/>
      <c r="C9" s="227">
        <f>+C8</f>
        <v>1</v>
      </c>
    </row>
    <row r="10" spans="1:3" x14ac:dyDescent="0.25">
      <c r="A10" s="228"/>
      <c r="B10" s="228"/>
      <c r="C10" s="228"/>
    </row>
    <row r="11" spans="1:3" x14ac:dyDescent="0.25">
      <c r="A11" s="221" t="s">
        <v>49</v>
      </c>
      <c r="B11" s="222" t="s">
        <v>50</v>
      </c>
      <c r="C11" s="221" t="s">
        <v>51</v>
      </c>
    </row>
    <row r="12" spans="1:3" x14ac:dyDescent="0.25">
      <c r="A12" s="223">
        <v>2</v>
      </c>
      <c r="B12" s="275" t="s">
        <v>54</v>
      </c>
      <c r="C12" s="275"/>
    </row>
    <row r="13" spans="1:3" x14ac:dyDescent="0.25">
      <c r="A13" s="224" t="s">
        <v>2</v>
      </c>
      <c r="B13" s="225" t="s">
        <v>55</v>
      </c>
      <c r="C13" s="229">
        <v>8.3299999999999999E-2</v>
      </c>
    </row>
    <row r="14" spans="1:3" x14ac:dyDescent="0.25">
      <c r="A14" s="224" t="s">
        <v>3</v>
      </c>
      <c r="B14" s="225" t="s">
        <v>56</v>
      </c>
      <c r="C14" s="229">
        <v>0.01</v>
      </c>
    </row>
    <row r="15" spans="1:3" x14ac:dyDescent="0.25">
      <c r="A15" s="224" t="s">
        <v>4</v>
      </c>
      <c r="B15" s="225" t="s">
        <v>57</v>
      </c>
      <c r="C15" s="229">
        <v>8.3299999999999999E-2</v>
      </c>
    </row>
    <row r="16" spans="1:3" x14ac:dyDescent="0.25">
      <c r="A16" s="224" t="s">
        <v>5</v>
      </c>
      <c r="B16" s="225" t="s">
        <v>58</v>
      </c>
      <c r="C16" s="229">
        <v>4.1700000000000001E-2</v>
      </c>
    </row>
    <row r="17" spans="1:3" x14ac:dyDescent="0.25">
      <c r="A17" s="224" t="s">
        <v>6</v>
      </c>
      <c r="B17" s="225" t="s">
        <v>59</v>
      </c>
      <c r="C17" s="229">
        <v>8.5000000000000006E-2</v>
      </c>
    </row>
    <row r="18" spans="1:3" x14ac:dyDescent="0.25">
      <c r="A18" s="224" t="s">
        <v>14</v>
      </c>
      <c r="B18" s="225" t="s">
        <v>60</v>
      </c>
      <c r="C18" s="229">
        <v>0.12</v>
      </c>
    </row>
    <row r="19" spans="1:3" x14ac:dyDescent="0.25">
      <c r="A19" s="224" t="s">
        <v>15</v>
      </c>
      <c r="B19" s="225" t="s">
        <v>61</v>
      </c>
      <c r="C19" s="229">
        <v>6.9599999999999995E-2</v>
      </c>
    </row>
    <row r="20" spans="1:3" x14ac:dyDescent="0.25">
      <c r="A20" s="224"/>
      <c r="B20" s="230" t="s">
        <v>233</v>
      </c>
      <c r="C20" s="231">
        <f>SUM(C13:C19)</f>
        <v>0.4929</v>
      </c>
    </row>
    <row r="21" spans="1:3" x14ac:dyDescent="0.25">
      <c r="A21" s="224"/>
      <c r="B21" s="225"/>
      <c r="C21" s="229"/>
    </row>
    <row r="22" spans="1:3" x14ac:dyDescent="0.25">
      <c r="A22" s="224" t="s">
        <v>62</v>
      </c>
      <c r="B22" s="225" t="s">
        <v>63</v>
      </c>
      <c r="C22" s="229">
        <v>0.02</v>
      </c>
    </row>
    <row r="23" spans="1:3" x14ac:dyDescent="0.25">
      <c r="A23" s="224" t="s">
        <v>64</v>
      </c>
      <c r="B23" s="225" t="s">
        <v>65</v>
      </c>
      <c r="C23" s="229">
        <v>0.03</v>
      </c>
    </row>
    <row r="24" spans="1:3" x14ac:dyDescent="0.25">
      <c r="A24" s="224" t="s">
        <v>66</v>
      </c>
      <c r="B24" s="225" t="s">
        <v>67</v>
      </c>
      <c r="C24" s="229">
        <v>0.04</v>
      </c>
    </row>
    <row r="25" spans="1:3" x14ac:dyDescent="0.25">
      <c r="A25" s="224">
        <v>2.11</v>
      </c>
      <c r="B25" s="225" t="s">
        <v>244</v>
      </c>
      <c r="C25" s="229">
        <v>0.02</v>
      </c>
    </row>
    <row r="26" spans="1:3" x14ac:dyDescent="0.25">
      <c r="A26" s="224"/>
      <c r="B26" s="230" t="s">
        <v>233</v>
      </c>
      <c r="C26" s="232">
        <f>SUM(C22:C25)</f>
        <v>0.11</v>
      </c>
    </row>
    <row r="27" spans="1:3" x14ac:dyDescent="0.25">
      <c r="A27" s="884" t="s">
        <v>22</v>
      </c>
      <c r="B27" s="885"/>
      <c r="C27" s="227">
        <f>C26+C20</f>
        <v>0.60289999999999999</v>
      </c>
    </row>
    <row r="28" spans="1:3" x14ac:dyDescent="0.25">
      <c r="A28" s="224"/>
      <c r="B28" s="225"/>
      <c r="C28" s="229"/>
    </row>
    <row r="29" spans="1:3" x14ac:dyDescent="0.25">
      <c r="A29" s="278"/>
      <c r="B29" s="278"/>
      <c r="C29" s="278"/>
    </row>
    <row r="30" spans="1:3" x14ac:dyDescent="0.25">
      <c r="A30" s="884" t="s">
        <v>315</v>
      </c>
      <c r="B30" s="885"/>
      <c r="C30" s="233">
        <f>+C9+C27</f>
        <v>1.6029</v>
      </c>
    </row>
    <row r="31" spans="1:3" ht="35.450000000000003" customHeight="1" x14ac:dyDescent="0.25">
      <c r="A31" s="893" t="s">
        <v>235</v>
      </c>
      <c r="B31" s="893"/>
      <c r="C31" s="893"/>
    </row>
    <row r="32" spans="1:3" x14ac:dyDescent="0.25">
      <c r="A32" s="221" t="s">
        <v>49</v>
      </c>
      <c r="B32" s="222" t="s">
        <v>50</v>
      </c>
      <c r="C32" s="221" t="s">
        <v>51</v>
      </c>
    </row>
    <row r="33" spans="1:3" x14ac:dyDescent="0.25">
      <c r="A33" s="223">
        <v>1</v>
      </c>
      <c r="B33" s="276" t="s">
        <v>52</v>
      </c>
      <c r="C33" s="277"/>
    </row>
    <row r="34" spans="1:3" x14ac:dyDescent="0.25">
      <c r="A34" s="224" t="s">
        <v>12</v>
      </c>
      <c r="B34" s="225" t="s">
        <v>53</v>
      </c>
      <c r="C34" s="226">
        <v>1</v>
      </c>
    </row>
    <row r="35" spans="1:3" x14ac:dyDescent="0.25">
      <c r="A35" s="884" t="s">
        <v>22</v>
      </c>
      <c r="B35" s="885"/>
      <c r="C35" s="227">
        <f>+C34</f>
        <v>1</v>
      </c>
    </row>
    <row r="36" spans="1:3" x14ac:dyDescent="0.25">
      <c r="A36" s="228"/>
      <c r="B36" s="228"/>
      <c r="C36" s="228"/>
    </row>
    <row r="37" spans="1:3" x14ac:dyDescent="0.25">
      <c r="A37" s="221" t="s">
        <v>49</v>
      </c>
      <c r="B37" s="222" t="s">
        <v>50</v>
      </c>
      <c r="C37" s="221" t="s">
        <v>51</v>
      </c>
    </row>
    <row r="38" spans="1:3" x14ac:dyDescent="0.25">
      <c r="A38" s="223">
        <v>2</v>
      </c>
      <c r="B38" s="276" t="s">
        <v>54</v>
      </c>
      <c r="C38" s="277"/>
    </row>
    <row r="39" spans="1:3" x14ac:dyDescent="0.25">
      <c r="A39" s="224" t="s">
        <v>2</v>
      </c>
      <c r="B39" s="225" t="s">
        <v>55</v>
      </c>
      <c r="C39" s="226">
        <v>8.3299999999999999E-2</v>
      </c>
    </row>
    <row r="40" spans="1:3" x14ac:dyDescent="0.25">
      <c r="A40" s="224" t="s">
        <v>3</v>
      </c>
      <c r="B40" s="225" t="s">
        <v>236</v>
      </c>
      <c r="C40" s="226">
        <v>0.1172</v>
      </c>
    </row>
    <row r="41" spans="1:3" x14ac:dyDescent="0.25">
      <c r="A41" s="224" t="s">
        <v>4</v>
      </c>
      <c r="B41" s="225" t="s">
        <v>56</v>
      </c>
      <c r="C41" s="234">
        <v>0.01</v>
      </c>
    </row>
    <row r="42" spans="1:3" x14ac:dyDescent="0.25">
      <c r="A42" s="224" t="s">
        <v>5</v>
      </c>
      <c r="B42" s="225" t="s">
        <v>57</v>
      </c>
      <c r="C42" s="234">
        <v>8.3299999999999999E-2</v>
      </c>
    </row>
    <row r="43" spans="1:3" x14ac:dyDescent="0.25">
      <c r="A43" s="224" t="s">
        <v>6</v>
      </c>
      <c r="B43" s="225" t="s">
        <v>58</v>
      </c>
      <c r="C43" s="234">
        <v>4.1599999999999998E-2</v>
      </c>
    </row>
    <row r="44" spans="1:3" x14ac:dyDescent="0.25">
      <c r="A44" s="224" t="s">
        <v>14</v>
      </c>
      <c r="B44" s="225" t="s">
        <v>59</v>
      </c>
      <c r="C44" s="234">
        <v>8.5000000000000006E-2</v>
      </c>
    </row>
    <row r="45" spans="1:3" x14ac:dyDescent="0.25">
      <c r="A45" s="224" t="s">
        <v>15</v>
      </c>
      <c r="B45" s="225" t="s">
        <v>60</v>
      </c>
      <c r="C45" s="234">
        <v>0.12</v>
      </c>
    </row>
    <row r="46" spans="1:3" x14ac:dyDescent="0.25">
      <c r="A46" s="224" t="s">
        <v>62</v>
      </c>
      <c r="B46" s="225" t="s">
        <v>61</v>
      </c>
      <c r="C46" s="234">
        <v>6.9599999999999995E-2</v>
      </c>
    </row>
    <row r="47" spans="1:3" x14ac:dyDescent="0.25">
      <c r="A47" s="224"/>
      <c r="B47" s="230" t="s">
        <v>233</v>
      </c>
      <c r="C47" s="232">
        <f>SUM(C39:C46)</f>
        <v>0.61</v>
      </c>
    </row>
    <row r="48" spans="1:3" x14ac:dyDescent="0.25">
      <c r="A48" s="224"/>
      <c r="B48" s="225"/>
      <c r="C48" s="234"/>
    </row>
    <row r="49" spans="1:3" x14ac:dyDescent="0.25">
      <c r="A49" s="224" t="s">
        <v>62</v>
      </c>
      <c r="B49" s="225" t="s">
        <v>63</v>
      </c>
      <c r="C49" s="234">
        <v>0.02</v>
      </c>
    </row>
    <row r="50" spans="1:3" x14ac:dyDescent="0.25">
      <c r="A50" s="224" t="s">
        <v>64</v>
      </c>
      <c r="B50" s="225" t="s">
        <v>65</v>
      </c>
      <c r="C50" s="234">
        <v>0.03</v>
      </c>
    </row>
    <row r="51" spans="1:3" x14ac:dyDescent="0.25">
      <c r="A51" s="224" t="s">
        <v>66</v>
      </c>
      <c r="B51" s="225" t="s">
        <v>67</v>
      </c>
      <c r="C51" s="234">
        <v>0.04</v>
      </c>
    </row>
    <row r="52" spans="1:3" x14ac:dyDescent="0.25">
      <c r="A52" s="224" t="s">
        <v>237</v>
      </c>
      <c r="B52" s="225" t="s">
        <v>68</v>
      </c>
      <c r="C52" s="234">
        <v>0.05</v>
      </c>
    </row>
    <row r="53" spans="1:3" x14ac:dyDescent="0.25">
      <c r="A53" s="224"/>
      <c r="B53" s="230" t="s">
        <v>233</v>
      </c>
      <c r="C53" s="232">
        <f>SUM(C49:C52)</f>
        <v>0.14000000000000001</v>
      </c>
    </row>
    <row r="54" spans="1:3" x14ac:dyDescent="0.25">
      <c r="A54" s="884" t="s">
        <v>22</v>
      </c>
      <c r="B54" s="885"/>
      <c r="C54" s="227">
        <f>C53+C47</f>
        <v>0.75</v>
      </c>
    </row>
    <row r="55" spans="1:3" x14ac:dyDescent="0.25">
      <c r="A55" s="224"/>
      <c r="B55" s="225"/>
      <c r="C55" s="229"/>
    </row>
    <row r="56" spans="1:3" x14ac:dyDescent="0.25">
      <c r="A56" s="884" t="s">
        <v>315</v>
      </c>
      <c r="B56" s="885"/>
      <c r="C56" s="235">
        <f>+C54+C35</f>
        <v>1.75</v>
      </c>
    </row>
    <row r="59" spans="1:3" x14ac:dyDescent="0.25">
      <c r="B59" s="220"/>
      <c r="C59" s="218"/>
    </row>
    <row r="60" spans="1:3" ht="18" x14ac:dyDescent="0.25">
      <c r="B60" s="677" t="s">
        <v>415</v>
      </c>
    </row>
    <row r="61" spans="1:3" ht="18" x14ac:dyDescent="0.25">
      <c r="B61" s="450" t="s">
        <v>416</v>
      </c>
    </row>
    <row r="62" spans="1:3" ht="18" x14ac:dyDescent="0.25">
      <c r="B62" s="678" t="s">
        <v>414</v>
      </c>
    </row>
  </sheetData>
  <mergeCells count="10">
    <mergeCell ref="A35:B35"/>
    <mergeCell ref="A54:B54"/>
    <mergeCell ref="A56:B56"/>
    <mergeCell ref="A9:B9"/>
    <mergeCell ref="A1:C2"/>
    <mergeCell ref="A4:C4"/>
    <mergeCell ref="A5:C5"/>
    <mergeCell ref="A31:C31"/>
    <mergeCell ref="A27:B27"/>
    <mergeCell ref="A30:B30"/>
  </mergeCells>
  <pageMargins left="0.70866141732283472" right="0.70866141732283472" top="0.74803149606299213" bottom="0.74803149606299213" header="0.31496062992125984" footer="0.31496062992125984"/>
  <pageSetup paperSize="9" scale="83" orientation="portrait" r:id="rId1"/>
  <rowBreaks count="1" manualBreakCount="1">
    <brk id="30"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H36"/>
  <sheetViews>
    <sheetView view="pageBreakPreview" topLeftCell="A7" zoomScaleNormal="115" zoomScaleSheetLayoutView="100" workbookViewId="0">
      <selection activeCell="A16" sqref="A16:XFD16"/>
    </sheetView>
  </sheetViews>
  <sheetFormatPr baseColWidth="10" defaultColWidth="8.85546875" defaultRowHeight="15" x14ac:dyDescent="0.25"/>
  <cols>
    <col min="2" max="2" width="43" bestFit="1" customWidth="1"/>
    <col min="3" max="3" width="12.7109375" bestFit="1" customWidth="1"/>
    <col min="4" max="4" width="13.42578125" customWidth="1"/>
    <col min="5" max="5" width="15.85546875" customWidth="1"/>
    <col min="6" max="6" width="19.85546875" customWidth="1"/>
  </cols>
  <sheetData>
    <row r="2" spans="2:8" ht="15.75" thickBot="1" x14ac:dyDescent="0.3">
      <c r="B2" s="88"/>
      <c r="C2" s="88"/>
      <c r="D2" s="88"/>
      <c r="E2" s="88"/>
      <c r="F2" s="88"/>
    </row>
    <row r="3" spans="2:8" ht="90.75" customHeight="1" x14ac:dyDescent="0.25">
      <c r="B3" s="98" t="s">
        <v>157</v>
      </c>
      <c r="C3" s="897" t="str">
        <f>+PRESUPUESTO!A1</f>
        <v>ADQUISICIÓN E INSTALACIÓN DE CIRCUITO INTEGRADO DE VIGILANCIA PARA BODEGA QUE CUSTODIA MERCANCÍA APREHENDIDA POR EL GRUPO ANTICONTRABANDO DEL DEPARTAMENTO DE CÓRDOBA</v>
      </c>
      <c r="D3" s="898"/>
      <c r="E3" s="898"/>
      <c r="F3" s="899"/>
    </row>
    <row r="4" spans="2:8" ht="15.75" x14ac:dyDescent="0.25">
      <c r="B4" s="99" t="s">
        <v>158</v>
      </c>
      <c r="C4" s="900" t="str">
        <f>+PRESUPUESTO!A5</f>
        <v>DEPARTAMENTO DE CORDODA</v>
      </c>
      <c r="D4" s="901"/>
      <c r="E4" s="901"/>
      <c r="F4" s="902"/>
      <c r="G4" s="89" t="s">
        <v>200</v>
      </c>
    </row>
    <row r="5" spans="2:8" ht="16.5" thickBot="1" x14ac:dyDescent="0.3">
      <c r="B5" s="100" t="s">
        <v>159</v>
      </c>
      <c r="C5" s="903" t="str">
        <f>+PRESUPUESTO!A7</f>
        <v>MAYO 2026</v>
      </c>
      <c r="D5" s="904"/>
      <c r="E5" s="904"/>
      <c r="F5" s="905"/>
    </row>
    <row r="6" spans="2:8" ht="16.5" thickBot="1" x14ac:dyDescent="0.3">
      <c r="B6" s="13"/>
      <c r="C6" s="13"/>
      <c r="D6" s="13"/>
      <c r="E6" s="13"/>
      <c r="F6" s="13"/>
    </row>
    <row r="7" spans="2:8" ht="15.75" thickBot="1" x14ac:dyDescent="0.3">
      <c r="B7" s="894" t="s">
        <v>212</v>
      </c>
      <c r="C7" s="895"/>
      <c r="D7" s="895"/>
      <c r="E7" s="895"/>
      <c r="F7" s="896"/>
    </row>
    <row r="8" spans="2:8" ht="15.75" thickBot="1" x14ac:dyDescent="0.3">
      <c r="B8" s="88"/>
      <c r="C8" s="88"/>
      <c r="D8" s="88"/>
      <c r="E8" s="88"/>
      <c r="F8" s="88"/>
    </row>
    <row r="9" spans="2:8" x14ac:dyDescent="0.25">
      <c r="B9" s="103" t="s">
        <v>213</v>
      </c>
      <c r="C9" s="104">
        <v>1750905</v>
      </c>
      <c r="D9" s="88" t="s">
        <v>417</v>
      </c>
      <c r="E9" s="88"/>
      <c r="F9" s="88"/>
      <c r="H9" s="89">
        <v>908000</v>
      </c>
    </row>
    <row r="10" spans="2:8" x14ac:dyDescent="0.25">
      <c r="B10" s="88"/>
      <c r="C10" s="88"/>
      <c r="D10" s="88"/>
      <c r="E10" s="88"/>
      <c r="F10" s="88"/>
      <c r="H10" s="89">
        <v>106000</v>
      </c>
    </row>
    <row r="11" spans="2:8" x14ac:dyDescent="0.25">
      <c r="B11" s="271" t="s">
        <v>50</v>
      </c>
      <c r="C11" s="101"/>
      <c r="D11" s="101" t="s">
        <v>1</v>
      </c>
      <c r="E11" s="101" t="s">
        <v>37</v>
      </c>
      <c r="F11" s="102" t="s">
        <v>172</v>
      </c>
      <c r="H11" s="89">
        <f>SUM(H9:H10)</f>
        <v>1014000</v>
      </c>
    </row>
    <row r="12" spans="2:8" x14ac:dyDescent="0.25">
      <c r="B12" s="272" t="s">
        <v>175</v>
      </c>
      <c r="C12" s="273"/>
      <c r="D12" s="105" t="s">
        <v>214</v>
      </c>
      <c r="E12" s="106">
        <v>1</v>
      </c>
      <c r="F12" s="107">
        <f>ROUND(E12*($C$9/30),0)</f>
        <v>58364</v>
      </c>
      <c r="G12" s="89">
        <f>+F12*1.8</f>
        <v>105055.2</v>
      </c>
      <c r="H12" s="89">
        <f>+G12*300</f>
        <v>31516560</v>
      </c>
    </row>
    <row r="13" spans="2:8" x14ac:dyDescent="0.25">
      <c r="B13" s="272" t="s">
        <v>230</v>
      </c>
      <c r="C13" s="273"/>
      <c r="D13" s="105" t="s">
        <v>214</v>
      </c>
      <c r="E13" s="106">
        <v>5</v>
      </c>
      <c r="F13" s="107">
        <f>ROUND(E13*($C$9/30),0)</f>
        <v>291818</v>
      </c>
    </row>
    <row r="14" spans="2:8" x14ac:dyDescent="0.25">
      <c r="B14" s="710" t="s">
        <v>533</v>
      </c>
      <c r="C14" s="711"/>
      <c r="D14" s="105" t="str">
        <f>+D13</f>
        <v>DH</v>
      </c>
      <c r="E14" s="106">
        <v>2</v>
      </c>
      <c r="F14" s="109">
        <f t="shared" ref="F14:F15" si="0">ROUND(E14*($C$9/30),0)</f>
        <v>116727</v>
      </c>
    </row>
    <row r="15" spans="2:8" x14ac:dyDescent="0.25">
      <c r="B15" s="710" t="s">
        <v>534</v>
      </c>
      <c r="C15" s="711"/>
      <c r="D15" s="95" t="s">
        <v>214</v>
      </c>
      <c r="E15" s="108">
        <v>1.5</v>
      </c>
      <c r="F15" s="109">
        <f t="shared" si="0"/>
        <v>87545</v>
      </c>
    </row>
    <row r="16" spans="2:8" x14ac:dyDescent="0.25">
      <c r="B16" s="266" t="s">
        <v>176</v>
      </c>
      <c r="C16" s="267"/>
      <c r="D16" s="95" t="s">
        <v>214</v>
      </c>
      <c r="E16" s="108">
        <v>1.5</v>
      </c>
      <c r="F16" s="109">
        <f t="shared" ref="F16:F31" si="1">ROUND(E16*($C$9/30),0)</f>
        <v>87545</v>
      </c>
    </row>
    <row r="17" spans="2:6" x14ac:dyDescent="0.25">
      <c r="B17" s="266" t="s">
        <v>215</v>
      </c>
      <c r="C17" s="267"/>
      <c r="D17" s="95" t="s">
        <v>214</v>
      </c>
      <c r="E17" s="108">
        <v>2</v>
      </c>
      <c r="F17" s="109">
        <f t="shared" si="1"/>
        <v>116727</v>
      </c>
    </row>
    <row r="18" spans="2:6" x14ac:dyDescent="0.25">
      <c r="B18" s="266" t="s">
        <v>216</v>
      </c>
      <c r="C18" s="267"/>
      <c r="D18" s="95" t="s">
        <v>214</v>
      </c>
      <c r="E18" s="108">
        <v>2</v>
      </c>
      <c r="F18" s="109">
        <f t="shared" si="1"/>
        <v>116727</v>
      </c>
    </row>
    <row r="19" spans="2:6" x14ac:dyDescent="0.25">
      <c r="B19" s="266" t="s">
        <v>217</v>
      </c>
      <c r="C19" s="267"/>
      <c r="D19" s="95" t="s">
        <v>214</v>
      </c>
      <c r="E19" s="108">
        <v>1</v>
      </c>
      <c r="F19" s="109">
        <f t="shared" si="1"/>
        <v>58364</v>
      </c>
    </row>
    <row r="20" spans="2:6" x14ac:dyDescent="0.25">
      <c r="B20" s="266" t="s">
        <v>218</v>
      </c>
      <c r="C20" s="270"/>
      <c r="D20" s="95" t="s">
        <v>214</v>
      </c>
      <c r="E20" s="108">
        <v>1.5</v>
      </c>
      <c r="F20" s="109">
        <f t="shared" si="1"/>
        <v>87545</v>
      </c>
    </row>
    <row r="21" spans="2:6" x14ac:dyDescent="0.25">
      <c r="B21" s="266" t="s">
        <v>219</v>
      </c>
      <c r="C21" s="270"/>
      <c r="D21" s="95" t="s">
        <v>214</v>
      </c>
      <c r="E21" s="108">
        <v>1</v>
      </c>
      <c r="F21" s="109">
        <f t="shared" si="1"/>
        <v>58364</v>
      </c>
    </row>
    <row r="22" spans="2:6" x14ac:dyDescent="0.25">
      <c r="B22" s="266" t="s">
        <v>179</v>
      </c>
      <c r="C22" s="267"/>
      <c r="D22" s="95" t="s">
        <v>214</v>
      </c>
      <c r="E22" s="108">
        <v>1.5</v>
      </c>
      <c r="F22" s="109">
        <f t="shared" si="1"/>
        <v>87545</v>
      </c>
    </row>
    <row r="23" spans="2:6" x14ac:dyDescent="0.25">
      <c r="B23" s="266" t="s">
        <v>178</v>
      </c>
      <c r="C23" s="267"/>
      <c r="D23" s="95" t="s">
        <v>214</v>
      </c>
      <c r="E23" s="108">
        <v>1</v>
      </c>
      <c r="F23" s="109">
        <f t="shared" si="1"/>
        <v>58364</v>
      </c>
    </row>
    <row r="24" spans="2:6" x14ac:dyDescent="0.25">
      <c r="B24" s="266" t="s">
        <v>220</v>
      </c>
      <c r="C24" s="267"/>
      <c r="D24" s="95" t="s">
        <v>214</v>
      </c>
      <c r="E24" s="108">
        <v>1.5</v>
      </c>
      <c r="F24" s="109">
        <f t="shared" si="1"/>
        <v>87545</v>
      </c>
    </row>
    <row r="25" spans="2:6" x14ac:dyDescent="0.25">
      <c r="B25" s="266" t="s">
        <v>221</v>
      </c>
      <c r="C25" s="267"/>
      <c r="D25" s="95" t="s">
        <v>214</v>
      </c>
      <c r="E25" s="108">
        <v>1</v>
      </c>
      <c r="F25" s="109">
        <f t="shared" si="1"/>
        <v>58364</v>
      </c>
    </row>
    <row r="26" spans="2:6" x14ac:dyDescent="0.25">
      <c r="B26" s="266" t="s">
        <v>222</v>
      </c>
      <c r="C26" s="267"/>
      <c r="D26" s="95" t="s">
        <v>214</v>
      </c>
      <c r="E26" s="108">
        <v>1.5</v>
      </c>
      <c r="F26" s="109">
        <f t="shared" si="1"/>
        <v>87545</v>
      </c>
    </row>
    <row r="27" spans="2:6" x14ac:dyDescent="0.25">
      <c r="B27" s="266" t="s">
        <v>223</v>
      </c>
      <c r="C27" s="267"/>
      <c r="D27" s="95" t="s">
        <v>214</v>
      </c>
      <c r="E27" s="108">
        <v>1</v>
      </c>
      <c r="F27" s="109">
        <f t="shared" si="1"/>
        <v>58364</v>
      </c>
    </row>
    <row r="28" spans="2:6" x14ac:dyDescent="0.25">
      <c r="B28" s="266" t="s">
        <v>224</v>
      </c>
      <c r="C28" s="267"/>
      <c r="D28" s="95" t="s">
        <v>214</v>
      </c>
      <c r="E28" s="108">
        <v>1.5</v>
      </c>
      <c r="F28" s="109">
        <f t="shared" si="1"/>
        <v>87545</v>
      </c>
    </row>
    <row r="29" spans="2:6" x14ac:dyDescent="0.25">
      <c r="B29" s="266" t="s">
        <v>225</v>
      </c>
      <c r="C29" s="267"/>
      <c r="D29" s="95" t="s">
        <v>214</v>
      </c>
      <c r="E29" s="108">
        <v>1</v>
      </c>
      <c r="F29" s="109">
        <f t="shared" si="1"/>
        <v>58364</v>
      </c>
    </row>
    <row r="30" spans="2:6" x14ac:dyDescent="0.25">
      <c r="B30" s="266" t="s">
        <v>226</v>
      </c>
      <c r="C30" s="267"/>
      <c r="D30" s="95" t="s">
        <v>214</v>
      </c>
      <c r="E30" s="108">
        <v>1.5</v>
      </c>
      <c r="F30" s="109">
        <f t="shared" si="1"/>
        <v>87545</v>
      </c>
    </row>
    <row r="31" spans="2:6" x14ac:dyDescent="0.25">
      <c r="B31" s="268" t="s">
        <v>227</v>
      </c>
      <c r="C31" s="269"/>
      <c r="D31" s="110" t="s">
        <v>214</v>
      </c>
      <c r="E31" s="111">
        <v>1</v>
      </c>
      <c r="F31" s="112">
        <f t="shared" si="1"/>
        <v>58364</v>
      </c>
    </row>
    <row r="32" spans="2:6" x14ac:dyDescent="0.25">
      <c r="B32" s="88"/>
    </row>
    <row r="34" spans="2:2" ht="18" x14ac:dyDescent="0.25">
      <c r="B34" s="677" t="s">
        <v>415</v>
      </c>
    </row>
    <row r="35" spans="2:2" ht="18" x14ac:dyDescent="0.25">
      <c r="B35" s="450" t="s">
        <v>416</v>
      </c>
    </row>
    <row r="36" spans="2:2" ht="18" x14ac:dyDescent="0.25">
      <c r="B36" s="678" t="s">
        <v>414</v>
      </c>
    </row>
  </sheetData>
  <mergeCells count="4">
    <mergeCell ref="B7:F7"/>
    <mergeCell ref="C3:F3"/>
    <mergeCell ref="C4:F4"/>
    <mergeCell ref="C5:F5"/>
  </mergeCells>
  <pageMargins left="0.7" right="0.7" top="0.75" bottom="0.75" header="0.3" footer="0.3"/>
  <pageSetup paperSize="9" scale="9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39997558519241921"/>
    <pageSetUpPr fitToPage="1"/>
  </sheetPr>
  <dimension ref="B1:J679"/>
  <sheetViews>
    <sheetView view="pageBreakPreview" topLeftCell="A648" zoomScale="85" zoomScaleNormal="100" zoomScaleSheetLayoutView="85" workbookViewId="0">
      <selection activeCell="A29" sqref="A29:W29"/>
    </sheetView>
  </sheetViews>
  <sheetFormatPr baseColWidth="10" defaultColWidth="8.85546875" defaultRowHeight="15" x14ac:dyDescent="0.25"/>
  <cols>
    <col min="2" max="2" width="42.42578125" style="359" customWidth="1"/>
    <col min="3" max="3" width="9.42578125" bestFit="1" customWidth="1"/>
    <col min="4" max="4" width="16.42578125" bestFit="1" customWidth="1"/>
    <col min="5" max="5" width="25" bestFit="1" customWidth="1"/>
    <col min="6" max="6" width="15.7109375" bestFit="1" customWidth="1"/>
    <col min="7" max="7" width="17.28515625" bestFit="1" customWidth="1"/>
  </cols>
  <sheetData>
    <row r="1" spans="2:10" ht="15.75" thickBot="1" x14ac:dyDescent="0.3"/>
    <row r="2" spans="2:10" ht="67.5" customHeight="1" x14ac:dyDescent="0.25">
      <c r="B2" s="380" t="s">
        <v>157</v>
      </c>
      <c r="C2" s="773" t="str">
        <f>+PRESUPUESTO!A1</f>
        <v>ADQUISICIÓN E INSTALACIÓN DE CIRCUITO INTEGRADO DE VIGILANCIA PARA BODEGA QUE CUSTODIA MERCANCÍA APREHENDIDA POR EL GRUPO ANTICONTRABANDO DEL DEPARTAMENTO DE CÓRDOBA</v>
      </c>
      <c r="D2" s="774"/>
      <c r="E2" s="774"/>
      <c r="F2" s="774"/>
      <c r="G2" s="775"/>
    </row>
    <row r="3" spans="2:10" x14ac:dyDescent="0.25">
      <c r="B3" s="381" t="s">
        <v>158</v>
      </c>
      <c r="C3" s="776" t="str">
        <f>+'APU CAP. I'!C3</f>
        <v>DEPARTAMENTO DE CORDODA</v>
      </c>
      <c r="D3" s="777"/>
      <c r="E3" s="777"/>
      <c r="F3" s="777"/>
      <c r="G3" s="778"/>
    </row>
    <row r="4" spans="2:10" ht="15.75" thickBot="1" x14ac:dyDescent="0.3">
      <c r="B4" s="382" t="s">
        <v>159</v>
      </c>
      <c r="C4" s="779" t="str">
        <f>+'APU CAP. I'!C4</f>
        <v>MAYO 2026</v>
      </c>
      <c r="D4" s="780"/>
      <c r="E4" s="780"/>
      <c r="F4" s="780"/>
      <c r="G4" s="781"/>
    </row>
    <row r="5" spans="2:10" ht="15.75" thickBot="1" x14ac:dyDescent="0.3">
      <c r="B5" s="383"/>
      <c r="C5" s="20"/>
      <c r="D5" s="20"/>
      <c r="E5" s="21"/>
      <c r="F5" s="20"/>
      <c r="G5" s="21"/>
    </row>
    <row r="6" spans="2:10" ht="15.75" thickBot="1" x14ac:dyDescent="0.3">
      <c r="B6" s="909" t="e">
        <f>+PRESUPUESTO!#REF!</f>
        <v>#REF!</v>
      </c>
      <c r="C6" s="910"/>
      <c r="D6" s="910"/>
      <c r="E6" s="910"/>
      <c r="F6" s="910"/>
      <c r="G6" s="911"/>
    </row>
    <row r="7" spans="2:10" ht="15.75" thickBot="1" x14ac:dyDescent="0.3">
      <c r="B7" s="383"/>
      <c r="C7" s="20"/>
      <c r="D7" s="20"/>
      <c r="E7" s="21"/>
      <c r="F7" s="20"/>
      <c r="G7" s="21"/>
    </row>
    <row r="8" spans="2:10" x14ac:dyDescent="0.25">
      <c r="B8" s="906" t="s">
        <v>160</v>
      </c>
      <c r="C8" s="907"/>
      <c r="D8" s="907"/>
      <c r="E8" s="907"/>
      <c r="F8" s="907"/>
      <c r="G8" s="908"/>
    </row>
    <row r="9" spans="2:10" ht="15.75" thickBot="1" x14ac:dyDescent="0.3">
      <c r="B9" s="770" t="str">
        <f>+PRESUPUESTO!B22</f>
        <v>SUMINISTRO E INSTALACION DE TUBERÍA MATERIAL PVC. GROSOR DE PARED SCH 40. MEDIDAS DE 1/2” PARA CONDUCCIÓN DE CABLEADO, INCLUYE ACCESORIOS (ADAPTADORES,UNIONES, CURVAS, GRAPAS). GARANTÍA: POR DEFECTO DE FÁBRICA 12 MESES</v>
      </c>
      <c r="C9" s="771"/>
      <c r="D9" s="771"/>
      <c r="E9" s="771"/>
      <c r="F9" s="771"/>
      <c r="G9" s="772"/>
      <c r="H9" s="15" t="s">
        <v>200</v>
      </c>
    </row>
    <row r="10" spans="2:10" ht="15.75" thickBot="1" x14ac:dyDescent="0.3">
      <c r="B10" s="383"/>
      <c r="C10" s="20"/>
      <c r="D10" s="20"/>
      <c r="E10" s="23"/>
      <c r="F10" s="20"/>
      <c r="G10" s="23"/>
    </row>
    <row r="11" spans="2:10" x14ac:dyDescent="0.25">
      <c r="B11" s="384" t="s">
        <v>161</v>
      </c>
      <c r="C11" s="25" t="str">
        <f>+PRESUPUESTO!A22</f>
        <v>1.12</v>
      </c>
      <c r="D11" s="20"/>
      <c r="E11" s="21"/>
      <c r="F11" s="20"/>
      <c r="G11" s="21"/>
    </row>
    <row r="12" spans="2:10" x14ac:dyDescent="0.25">
      <c r="B12" s="384" t="s">
        <v>162</v>
      </c>
      <c r="C12" s="25" t="str">
        <f>+PRESUPUESTO!C22</f>
        <v>ML</v>
      </c>
      <c r="D12" s="20"/>
      <c r="E12" s="21"/>
      <c r="F12" s="20"/>
      <c r="G12" s="21"/>
    </row>
    <row r="13" spans="2:10" x14ac:dyDescent="0.25">
      <c r="B13" s="385"/>
      <c r="C13" s="20"/>
      <c r="D13" s="20"/>
      <c r="E13" s="21"/>
      <c r="F13" s="20"/>
      <c r="G13" s="21"/>
    </row>
    <row r="14" spans="2:10" x14ac:dyDescent="0.25">
      <c r="B14" s="385" t="s">
        <v>163</v>
      </c>
      <c r="C14" s="20"/>
      <c r="D14" s="20"/>
      <c r="E14" s="27"/>
      <c r="F14" s="20"/>
      <c r="G14" s="27"/>
    </row>
    <row r="15" spans="2:10" x14ac:dyDescent="0.25">
      <c r="B15" s="386" t="s">
        <v>50</v>
      </c>
      <c r="C15" s="28"/>
      <c r="D15" s="28" t="s">
        <v>1</v>
      </c>
      <c r="E15" s="29" t="s">
        <v>164</v>
      </c>
      <c r="F15" s="28" t="s">
        <v>165</v>
      </c>
      <c r="G15" s="30" t="s">
        <v>43</v>
      </c>
    </row>
    <row r="16" spans="2:10" x14ac:dyDescent="0.25">
      <c r="B16" s="387" t="s">
        <v>204</v>
      </c>
      <c r="C16" s="31"/>
      <c r="D16" s="31" t="str">
        <f>IFERROR(VLOOKUP(B16,MAQUINARIA!$B$6:$D$578,2,FALSE)," ")</f>
        <v xml:space="preserve"> </v>
      </c>
      <c r="E16" s="32" t="str">
        <f>IFERROR(VLOOKUP(B16,MAQUINARIA!$B$6:$D$578,3,FALSE)," ")</f>
        <v xml:space="preserve"> </v>
      </c>
      <c r="F16" s="33">
        <v>120</v>
      </c>
      <c r="G16" s="34" t="str">
        <f>IFERROR(ROUND(E16/F16,0)," ")</f>
        <v xml:space="preserve"> </v>
      </c>
      <c r="H16" s="15">
        <f>1750*1.09</f>
        <v>1907.5000000000002</v>
      </c>
      <c r="I16" s="15">
        <v>30000</v>
      </c>
      <c r="J16" s="15">
        <f>+I16*1.09</f>
        <v>32700.000000000004</v>
      </c>
    </row>
    <row r="17" spans="2:8" x14ac:dyDescent="0.25">
      <c r="B17" s="327"/>
      <c r="C17" s="36"/>
      <c r="D17" s="31"/>
      <c r="E17" s="32"/>
      <c r="F17" s="33"/>
      <c r="G17" s="34"/>
      <c r="H17" s="15">
        <f>3300*1.09</f>
        <v>3597.0000000000005</v>
      </c>
    </row>
    <row r="18" spans="2:8" x14ac:dyDescent="0.25">
      <c r="B18" s="327"/>
      <c r="C18" s="36"/>
      <c r="D18" s="36"/>
      <c r="E18" s="37"/>
      <c r="F18" s="38"/>
      <c r="G18" s="34"/>
      <c r="H18" s="15">
        <f>+H17*60</f>
        <v>215820.00000000003</v>
      </c>
    </row>
    <row r="19" spans="2:8" x14ac:dyDescent="0.25">
      <c r="B19" s="327"/>
      <c r="C19" s="36"/>
      <c r="D19" s="36"/>
      <c r="E19" s="37"/>
      <c r="F19" s="38"/>
      <c r="G19" s="34"/>
    </row>
    <row r="20" spans="2:8" x14ac:dyDescent="0.25">
      <c r="B20" s="388" t="s">
        <v>166</v>
      </c>
      <c r="C20" s="40"/>
      <c r="D20" s="41" t="s">
        <v>19</v>
      </c>
      <c r="E20" s="42">
        <f>+G48</f>
        <v>3405</v>
      </c>
      <c r="F20" s="43">
        <v>10</v>
      </c>
      <c r="G20" s="44">
        <f>IFERROR(ROUND(E20/F20,0)," ")</f>
        <v>341</v>
      </c>
    </row>
    <row r="21" spans="2:8" x14ac:dyDescent="0.25">
      <c r="B21" s="389"/>
      <c r="C21" s="45"/>
      <c r="D21" s="45"/>
      <c r="E21" s="46"/>
      <c r="F21" s="47" t="s">
        <v>167</v>
      </c>
      <c r="G21" s="48">
        <f>SUM(G16:G20)</f>
        <v>341</v>
      </c>
    </row>
    <row r="22" spans="2:8" x14ac:dyDescent="0.25">
      <c r="B22" s="389"/>
      <c r="C22" s="45"/>
      <c r="D22" s="45"/>
      <c r="E22" s="46"/>
      <c r="F22" s="45"/>
      <c r="G22" s="46"/>
    </row>
    <row r="23" spans="2:8" x14ac:dyDescent="0.25">
      <c r="B23" s="390" t="s">
        <v>168</v>
      </c>
      <c r="C23" s="49"/>
      <c r="D23" s="49"/>
      <c r="E23" s="50"/>
      <c r="F23" s="49"/>
      <c r="G23" s="50"/>
    </row>
    <row r="24" spans="2:8" x14ac:dyDescent="0.25">
      <c r="B24" s="391" t="s">
        <v>50</v>
      </c>
      <c r="C24" s="52"/>
      <c r="D24" s="52" t="s">
        <v>1</v>
      </c>
      <c r="E24" s="53" t="s">
        <v>169</v>
      </c>
      <c r="F24" s="52" t="s">
        <v>0</v>
      </c>
      <c r="G24" s="54" t="s">
        <v>43</v>
      </c>
    </row>
    <row r="25" spans="2:8" x14ac:dyDescent="0.25">
      <c r="B25" s="324" t="s">
        <v>193</v>
      </c>
      <c r="C25" s="338"/>
      <c r="D25" s="55" t="str">
        <f>IFERROR(VLOOKUP(B25,INSUMOS!$B$8:$D$453,2,FALSE)," ")</f>
        <v xml:space="preserve"> </v>
      </c>
      <c r="E25" s="56" t="str">
        <f>IFERROR(VLOOKUP(B25,INSUMOS!$B$8:$D$453,3,FALSE)," ")</f>
        <v xml:space="preserve"> </v>
      </c>
      <c r="F25" s="57">
        <v>0.5</v>
      </c>
      <c r="G25" s="58" t="str">
        <f>IFERROR(ROUND(E25*F25,0)," ")</f>
        <v xml:space="preserve"> </v>
      </c>
    </row>
    <row r="26" spans="2:8" x14ac:dyDescent="0.25">
      <c r="B26" s="333"/>
      <c r="C26" s="336"/>
      <c r="D26" s="36"/>
      <c r="E26" s="37"/>
      <c r="F26" s="38"/>
      <c r="G26" s="59"/>
    </row>
    <row r="27" spans="2:8" x14ac:dyDescent="0.25">
      <c r="B27" s="333"/>
      <c r="C27" s="336"/>
      <c r="D27" s="36"/>
      <c r="E27" s="37"/>
      <c r="F27" s="38"/>
      <c r="G27" s="59"/>
    </row>
    <row r="28" spans="2:8" x14ac:dyDescent="0.25">
      <c r="B28" s="333"/>
      <c r="C28" s="336"/>
      <c r="D28" s="36"/>
      <c r="E28" s="37"/>
      <c r="F28" s="38"/>
      <c r="G28" s="59"/>
    </row>
    <row r="29" spans="2:8" x14ac:dyDescent="0.25">
      <c r="B29" s="388"/>
      <c r="C29" s="40"/>
      <c r="D29" s="40"/>
      <c r="E29" s="42"/>
      <c r="F29" s="40"/>
      <c r="G29" s="44"/>
    </row>
    <row r="30" spans="2:8" x14ac:dyDescent="0.25">
      <c r="B30" s="389"/>
      <c r="C30" s="45"/>
      <c r="D30" s="45"/>
      <c r="E30" s="46"/>
      <c r="F30" s="47" t="s">
        <v>167</v>
      </c>
      <c r="G30" s="48">
        <f>SUM(G25:G29)</f>
        <v>0</v>
      </c>
    </row>
    <row r="31" spans="2:8" x14ac:dyDescent="0.25">
      <c r="B31" s="389"/>
      <c r="C31" s="45"/>
      <c r="D31" s="45"/>
      <c r="E31" s="46"/>
      <c r="F31" s="45"/>
      <c r="G31" s="46"/>
    </row>
    <row r="32" spans="2:8" x14ac:dyDescent="0.25">
      <c r="B32" s="385" t="s">
        <v>170</v>
      </c>
      <c r="C32" s="20"/>
      <c r="D32" s="20"/>
      <c r="E32" s="21"/>
      <c r="F32" s="20"/>
      <c r="G32" s="21"/>
    </row>
    <row r="33" spans="2:8" x14ac:dyDescent="0.25">
      <c r="B33" s="386" t="s">
        <v>50</v>
      </c>
      <c r="C33" s="28"/>
      <c r="D33" s="28" t="s">
        <v>1</v>
      </c>
      <c r="E33" s="29" t="s">
        <v>164</v>
      </c>
      <c r="F33" s="28" t="s">
        <v>165</v>
      </c>
      <c r="G33" s="30" t="s">
        <v>43</v>
      </c>
    </row>
    <row r="34" spans="2:8" x14ac:dyDescent="0.25">
      <c r="B34" s="392"/>
      <c r="C34" s="22"/>
      <c r="D34" s="22"/>
      <c r="E34" s="60"/>
      <c r="F34" s="22"/>
      <c r="G34" s="61"/>
    </row>
    <row r="35" spans="2:8" x14ac:dyDescent="0.25">
      <c r="B35" s="393"/>
      <c r="C35" s="62"/>
      <c r="D35" s="62"/>
      <c r="E35" s="63"/>
      <c r="F35" s="62"/>
      <c r="G35" s="64"/>
    </row>
    <row r="36" spans="2:8" x14ac:dyDescent="0.25">
      <c r="B36" s="393"/>
      <c r="C36" s="62"/>
      <c r="D36" s="62"/>
      <c r="E36" s="63"/>
      <c r="F36" s="62"/>
      <c r="G36" s="64"/>
    </row>
    <row r="37" spans="2:8" x14ac:dyDescent="0.25">
      <c r="B37" s="393"/>
      <c r="C37" s="62"/>
      <c r="D37" s="62"/>
      <c r="E37" s="63"/>
      <c r="F37" s="62"/>
      <c r="G37" s="64"/>
    </row>
    <row r="38" spans="2:8" x14ac:dyDescent="0.25">
      <c r="B38" s="394"/>
      <c r="C38" s="65"/>
      <c r="D38" s="66"/>
      <c r="E38" s="67"/>
      <c r="F38" s="65"/>
      <c r="G38" s="64"/>
    </row>
    <row r="39" spans="2:8" x14ac:dyDescent="0.25">
      <c r="B39" s="389"/>
      <c r="C39" s="45"/>
      <c r="D39" s="45"/>
      <c r="E39" s="46"/>
      <c r="F39" s="47" t="s">
        <v>167</v>
      </c>
      <c r="G39" s="30">
        <f>SUM(G34:G38)</f>
        <v>0</v>
      </c>
    </row>
    <row r="40" spans="2:8" x14ac:dyDescent="0.25">
      <c r="B40" s="389"/>
      <c r="C40" s="45"/>
      <c r="D40" s="45"/>
      <c r="E40" s="46"/>
      <c r="F40" s="45"/>
      <c r="G40" s="46"/>
    </row>
    <row r="41" spans="2:8" x14ac:dyDescent="0.25">
      <c r="B41" s="390" t="s">
        <v>171</v>
      </c>
      <c r="C41" s="49"/>
      <c r="D41" s="49"/>
      <c r="E41" s="68"/>
      <c r="F41" s="49"/>
      <c r="G41" s="68"/>
    </row>
    <row r="42" spans="2:8" x14ac:dyDescent="0.25">
      <c r="B42" s="391" t="s">
        <v>50</v>
      </c>
      <c r="C42" s="52" t="s">
        <v>172</v>
      </c>
      <c r="D42" s="52" t="s">
        <v>173</v>
      </c>
      <c r="E42" s="53" t="s">
        <v>174</v>
      </c>
      <c r="F42" s="52" t="s">
        <v>165</v>
      </c>
      <c r="G42" s="54" t="s">
        <v>43</v>
      </c>
    </row>
    <row r="43" spans="2:8" x14ac:dyDescent="0.25">
      <c r="B43" s="69" t="s">
        <v>175</v>
      </c>
      <c r="C43" s="70">
        <f>IFERROR(VLOOKUP(B43,'MANO DE OBRA'!$B$12:$F$211,5,FALSE)," ")</f>
        <v>58364</v>
      </c>
      <c r="D43" s="71">
        <v>1.75</v>
      </c>
      <c r="E43" s="56">
        <f>IFERROR(C43*D43," ")</f>
        <v>102137</v>
      </c>
      <c r="F43" s="57">
        <v>30</v>
      </c>
      <c r="G43" s="58">
        <f>IFERROR(ROUND(E43/F43,0)," ")</f>
        <v>3405</v>
      </c>
      <c r="H43" s="15">
        <f>135*1.09</f>
        <v>147.15</v>
      </c>
    </row>
    <row r="44" spans="2:8" x14ac:dyDescent="0.25">
      <c r="B44" s="327"/>
      <c r="C44" s="72"/>
      <c r="D44" s="73"/>
      <c r="E44" s="37"/>
      <c r="F44" s="38"/>
      <c r="G44" s="59"/>
    </row>
    <row r="45" spans="2:8" x14ac:dyDescent="0.25">
      <c r="B45" s="327"/>
      <c r="C45" s="72"/>
      <c r="D45" s="73"/>
      <c r="E45" s="37"/>
      <c r="F45" s="38"/>
      <c r="G45" s="34"/>
    </row>
    <row r="46" spans="2:8" x14ac:dyDescent="0.25">
      <c r="B46" s="327"/>
      <c r="C46" s="72"/>
      <c r="D46" s="36"/>
      <c r="E46" s="37"/>
      <c r="F46" s="36"/>
      <c r="G46" s="59"/>
    </row>
    <row r="47" spans="2:8" x14ac:dyDescent="0.25">
      <c r="B47" s="388"/>
      <c r="C47" s="74"/>
      <c r="D47" s="40"/>
      <c r="E47" s="42"/>
      <c r="F47" s="40"/>
      <c r="G47" s="44"/>
    </row>
    <row r="48" spans="2:8" x14ac:dyDescent="0.25">
      <c r="B48" s="389"/>
      <c r="C48" s="45"/>
      <c r="D48" s="45"/>
      <c r="E48" s="46"/>
      <c r="F48" s="47" t="s">
        <v>167</v>
      </c>
      <c r="G48" s="48">
        <f>SUM(G43:G47)</f>
        <v>3405</v>
      </c>
    </row>
    <row r="49" spans="2:7" ht="15.75" thickBot="1" x14ac:dyDescent="0.3">
      <c r="B49" s="383"/>
      <c r="C49" s="20"/>
      <c r="D49" s="20"/>
      <c r="E49" s="21"/>
      <c r="F49" s="20"/>
      <c r="G49" s="21"/>
    </row>
    <row r="50" spans="2:7" ht="15.75" thickBot="1" x14ac:dyDescent="0.3">
      <c r="B50" s="383"/>
      <c r="C50" s="20"/>
      <c r="D50" s="20"/>
      <c r="E50" s="765" t="s">
        <v>177</v>
      </c>
      <c r="F50" s="766"/>
      <c r="G50" s="75">
        <f>ROUND(+G48+G30+G21+G39,0)</f>
        <v>3746</v>
      </c>
    </row>
    <row r="53" spans="2:7" ht="18" x14ac:dyDescent="0.25">
      <c r="B53" s="677" t="s">
        <v>415</v>
      </c>
    </row>
    <row r="54" spans="2:7" ht="18" x14ac:dyDescent="0.25">
      <c r="B54" s="450" t="s">
        <v>416</v>
      </c>
    </row>
    <row r="55" spans="2:7" ht="18.75" thickBot="1" x14ac:dyDescent="0.3">
      <c r="B55" s="678" t="s">
        <v>414</v>
      </c>
      <c r="C55" s="314"/>
      <c r="D55" s="314"/>
      <c r="E55" s="314"/>
      <c r="F55" s="314"/>
      <c r="G55" s="314"/>
    </row>
    <row r="56" spans="2:7" x14ac:dyDescent="0.25">
      <c r="B56" s="906" t="s">
        <v>160</v>
      </c>
      <c r="C56" s="907"/>
      <c r="D56" s="907"/>
      <c r="E56" s="907"/>
      <c r="F56" s="907"/>
      <c r="G56" s="908"/>
    </row>
    <row r="57" spans="2:7" ht="32.25" customHeight="1" thickBot="1" x14ac:dyDescent="0.3">
      <c r="B57" s="770" t="str">
        <f>+PRESUPUESTO!B23</f>
        <v>SUMINISTRO E INSTALACION DE TUBERÍA MATERIAL PVC. GROSOR DE PARED SCH 40. MEDIDAS DE 3/4” PARA CONDUCCIÓN DE CABLEADO, INCLUYE ACCESORIOS (ADAPTADORES,UNIONES, CURVAS, GRAPAS). GARANTÍA: POR DEFECTO DE FÁBRICA 12 MESES</v>
      </c>
      <c r="C57" s="771"/>
      <c r="D57" s="771"/>
      <c r="E57" s="771"/>
      <c r="F57" s="771"/>
      <c r="G57" s="772"/>
    </row>
    <row r="58" spans="2:7" ht="15.75" thickBot="1" x14ac:dyDescent="0.3">
      <c r="B58" s="383"/>
      <c r="C58" s="20"/>
      <c r="D58" s="20"/>
      <c r="E58" s="23"/>
      <c r="F58" s="20"/>
      <c r="G58" s="23"/>
    </row>
    <row r="59" spans="2:7" ht="15.75" thickBot="1" x14ac:dyDescent="0.3">
      <c r="B59" s="384" t="s">
        <v>161</v>
      </c>
      <c r="C59" s="25" t="str">
        <f>+PRESUPUESTO!A23</f>
        <v>1.13</v>
      </c>
      <c r="D59" s="20"/>
      <c r="E59" s="21"/>
      <c r="F59" s="20"/>
      <c r="G59" s="21"/>
    </row>
    <row r="60" spans="2:7" ht="15.75" thickBot="1" x14ac:dyDescent="0.3">
      <c r="B60" s="384" t="s">
        <v>162</v>
      </c>
      <c r="C60" s="25" t="str">
        <f>+PRESUPUESTO!C23</f>
        <v>ML</v>
      </c>
      <c r="D60" s="20"/>
      <c r="E60" s="21"/>
      <c r="F60" s="20"/>
      <c r="G60" s="21"/>
    </row>
    <row r="61" spans="2:7" x14ac:dyDescent="0.25">
      <c r="B61" s="385"/>
      <c r="C61" s="20"/>
      <c r="D61" s="20"/>
      <c r="E61" s="21"/>
      <c r="F61" s="20"/>
      <c r="G61" s="21"/>
    </row>
    <row r="62" spans="2:7" ht="15.75" thickBot="1" x14ac:dyDescent="0.3">
      <c r="B62" s="385" t="s">
        <v>163</v>
      </c>
      <c r="C62" s="20"/>
      <c r="D62" s="20"/>
      <c r="E62" s="27"/>
      <c r="F62" s="20"/>
      <c r="G62" s="27"/>
    </row>
    <row r="63" spans="2:7" ht="15.75" thickBot="1" x14ac:dyDescent="0.3">
      <c r="B63" s="386" t="s">
        <v>50</v>
      </c>
      <c r="C63" s="28"/>
      <c r="D63" s="28" t="s">
        <v>1</v>
      </c>
      <c r="E63" s="29" t="s">
        <v>164</v>
      </c>
      <c r="F63" s="28" t="s">
        <v>165</v>
      </c>
      <c r="G63" s="30" t="s">
        <v>43</v>
      </c>
    </row>
    <row r="64" spans="2:7" x14ac:dyDescent="0.25">
      <c r="B64" s="387" t="s">
        <v>209</v>
      </c>
      <c r="C64" s="31"/>
      <c r="D64" s="31" t="str">
        <f>IFERROR(VLOOKUP(B64,MAQUINARIA!$B$6:$D$578,2,FALSE)," ")</f>
        <v xml:space="preserve"> </v>
      </c>
      <c r="E64" s="32" t="str">
        <f>IFERROR(VLOOKUP(B64,MAQUINARIA!$B$6:$D$578,3,FALSE)," ")</f>
        <v xml:space="preserve"> </v>
      </c>
      <c r="F64" s="33">
        <v>18</v>
      </c>
      <c r="G64" s="34" t="str">
        <f>IFERROR(ROUND(E64/F64,0)," ")</f>
        <v xml:space="preserve"> </v>
      </c>
    </row>
    <row r="65" spans="2:7" x14ac:dyDescent="0.25">
      <c r="B65" s="331"/>
      <c r="C65" s="76"/>
      <c r="D65" s="31"/>
      <c r="E65" s="32"/>
      <c r="F65" s="33"/>
      <c r="G65" s="34"/>
    </row>
    <row r="66" spans="2:7" x14ac:dyDescent="0.25">
      <c r="B66" s="331"/>
      <c r="C66" s="76"/>
      <c r="D66" s="31"/>
      <c r="E66" s="32"/>
      <c r="F66" s="33"/>
      <c r="G66" s="34"/>
    </row>
    <row r="67" spans="2:7" x14ac:dyDescent="0.25">
      <c r="B67" s="331"/>
      <c r="C67" s="76"/>
      <c r="D67" s="31"/>
      <c r="E67" s="32"/>
      <c r="F67" s="33"/>
      <c r="G67" s="34"/>
    </row>
    <row r="68" spans="2:7" ht="15.75" thickBot="1" x14ac:dyDescent="0.3">
      <c r="B68" s="388" t="s">
        <v>166</v>
      </c>
      <c r="C68" s="40"/>
      <c r="D68" s="41" t="s">
        <v>19</v>
      </c>
      <c r="E68" s="42">
        <f>+G94</f>
        <v>4085</v>
      </c>
      <c r="F68" s="43">
        <v>10</v>
      </c>
      <c r="G68" s="44">
        <f>IFERROR(ROUND(E68/F68,0)," ")</f>
        <v>409</v>
      </c>
    </row>
    <row r="69" spans="2:7" ht="15.75" thickBot="1" x14ac:dyDescent="0.3">
      <c r="B69" s="389"/>
      <c r="C69" s="45"/>
      <c r="D69" s="45"/>
      <c r="E69" s="46"/>
      <c r="F69" s="47" t="s">
        <v>167</v>
      </c>
      <c r="G69" s="48">
        <f>SUM(G64:G68)</f>
        <v>409</v>
      </c>
    </row>
    <row r="70" spans="2:7" x14ac:dyDescent="0.25">
      <c r="B70" s="389"/>
      <c r="C70" s="45"/>
      <c r="D70" s="45"/>
      <c r="E70" s="46"/>
      <c r="F70" s="45"/>
      <c r="G70" s="46"/>
    </row>
    <row r="71" spans="2:7" ht="15.75" thickBot="1" x14ac:dyDescent="0.3">
      <c r="B71" s="390" t="s">
        <v>168</v>
      </c>
      <c r="C71" s="49"/>
      <c r="D71" s="49"/>
      <c r="E71" s="50"/>
      <c r="F71" s="49"/>
      <c r="G71" s="50"/>
    </row>
    <row r="72" spans="2:7" ht="15.75" thickBot="1" x14ac:dyDescent="0.3">
      <c r="B72" s="386" t="s">
        <v>50</v>
      </c>
      <c r="C72" s="28"/>
      <c r="D72" s="28" t="s">
        <v>1</v>
      </c>
      <c r="E72" s="29" t="s">
        <v>169</v>
      </c>
      <c r="F72" s="28" t="s">
        <v>0</v>
      </c>
      <c r="G72" s="30" t="s">
        <v>43</v>
      </c>
    </row>
    <row r="73" spans="2:7" x14ac:dyDescent="0.25">
      <c r="B73" s="320" t="s">
        <v>349</v>
      </c>
      <c r="C73" s="321"/>
      <c r="D73" s="493"/>
      <c r="E73" s="32">
        <v>8230</v>
      </c>
      <c r="F73" s="33">
        <v>1</v>
      </c>
      <c r="G73" s="34">
        <f>+E73*F73</f>
        <v>8230</v>
      </c>
    </row>
    <row r="74" spans="2:7" x14ac:dyDescent="0.25">
      <c r="B74" s="320"/>
      <c r="C74" s="321"/>
      <c r="D74" s="36"/>
      <c r="E74" s="37"/>
      <c r="F74" s="38"/>
      <c r="G74" s="59"/>
    </row>
    <row r="75" spans="2:7" x14ac:dyDescent="0.25">
      <c r="B75" s="320"/>
      <c r="C75" s="321"/>
      <c r="D75" s="36"/>
      <c r="E75" s="37"/>
      <c r="F75" s="38"/>
      <c r="G75" s="59"/>
    </row>
    <row r="76" spans="2:7" ht="15.75" thickBot="1" x14ac:dyDescent="0.3">
      <c r="B76" s="97"/>
      <c r="C76" s="326"/>
      <c r="D76" s="40"/>
      <c r="E76" s="42"/>
      <c r="F76" s="43"/>
      <c r="G76" s="44"/>
    </row>
    <row r="77" spans="2:7" ht="15.75" thickBot="1" x14ac:dyDescent="0.3">
      <c r="B77" s="389"/>
      <c r="C77" s="45"/>
      <c r="D77" s="45"/>
      <c r="E77" s="46"/>
      <c r="F77" s="47" t="s">
        <v>167</v>
      </c>
      <c r="G77" s="48">
        <f>SUM(G73:G76)</f>
        <v>8230</v>
      </c>
    </row>
    <row r="78" spans="2:7" x14ac:dyDescent="0.25">
      <c r="B78" s="389"/>
      <c r="C78" s="45"/>
      <c r="D78" s="45"/>
      <c r="E78" s="46"/>
      <c r="F78" s="45"/>
      <c r="G78" s="46"/>
    </row>
    <row r="79" spans="2:7" ht="15.75" thickBot="1" x14ac:dyDescent="0.3">
      <c r="B79" s="385" t="s">
        <v>170</v>
      </c>
      <c r="C79" s="20"/>
      <c r="D79" s="20"/>
      <c r="E79" s="21"/>
      <c r="F79" s="20"/>
      <c r="G79" s="21"/>
    </row>
    <row r="80" spans="2:7" ht="15.75" thickBot="1" x14ac:dyDescent="0.3">
      <c r="B80" s="386" t="s">
        <v>50</v>
      </c>
      <c r="C80" s="28"/>
      <c r="D80" s="28" t="s">
        <v>1</v>
      </c>
      <c r="E80" s="29" t="s">
        <v>164</v>
      </c>
      <c r="F80" s="28" t="s">
        <v>165</v>
      </c>
      <c r="G80" s="30" t="s">
        <v>43</v>
      </c>
    </row>
    <row r="81" spans="2:8" x14ac:dyDescent="0.25">
      <c r="B81" s="79"/>
      <c r="C81" s="55"/>
      <c r="D81" s="55"/>
      <c r="E81" s="56"/>
      <c r="F81" s="80"/>
      <c r="G81" s="58"/>
    </row>
    <row r="82" spans="2:8" x14ac:dyDescent="0.25">
      <c r="B82" s="327"/>
      <c r="C82" s="36"/>
      <c r="D82" s="36"/>
      <c r="E82" s="37"/>
      <c r="F82" s="36"/>
      <c r="G82" s="59"/>
    </row>
    <row r="83" spans="2:8" x14ac:dyDescent="0.25">
      <c r="B83" s="393"/>
      <c r="C83" s="62"/>
      <c r="D83" s="62"/>
      <c r="E83" s="63"/>
      <c r="F83" s="62"/>
      <c r="G83" s="64"/>
    </row>
    <row r="84" spans="2:8" ht="15.75" thickBot="1" x14ac:dyDescent="0.3">
      <c r="B84" s="394"/>
      <c r="C84" s="65"/>
      <c r="D84" s="66"/>
      <c r="E84" s="67"/>
      <c r="F84" s="65"/>
      <c r="G84" s="64"/>
    </row>
    <row r="85" spans="2:8" ht="15.75" thickBot="1" x14ac:dyDescent="0.3">
      <c r="B85" s="389"/>
      <c r="C85" s="45"/>
      <c r="D85" s="45"/>
      <c r="E85" s="46"/>
      <c r="F85" s="47" t="s">
        <v>167</v>
      </c>
      <c r="G85" s="30">
        <f>SUM(G81:G84)</f>
        <v>0</v>
      </c>
    </row>
    <row r="86" spans="2:8" x14ac:dyDescent="0.25">
      <c r="B86" s="389"/>
      <c r="C86" s="45"/>
      <c r="D86" s="45"/>
      <c r="E86" s="46"/>
      <c r="F86" s="45"/>
      <c r="G86" s="46"/>
    </row>
    <row r="87" spans="2:8" ht="15.75" thickBot="1" x14ac:dyDescent="0.3">
      <c r="B87" s="390" t="s">
        <v>171</v>
      </c>
      <c r="C87" s="49"/>
      <c r="D87" s="49"/>
      <c r="E87" s="68"/>
      <c r="F87" s="49"/>
      <c r="G87" s="68"/>
    </row>
    <row r="88" spans="2:8" ht="15.75" thickBot="1" x14ac:dyDescent="0.3">
      <c r="B88" s="391" t="s">
        <v>50</v>
      </c>
      <c r="C88" s="52" t="s">
        <v>172</v>
      </c>
      <c r="D88" s="52" t="s">
        <v>173</v>
      </c>
      <c r="E88" s="53" t="s">
        <v>174</v>
      </c>
      <c r="F88" s="52" t="s">
        <v>165</v>
      </c>
      <c r="G88" s="54" t="s">
        <v>43</v>
      </c>
    </row>
    <row r="89" spans="2:8" x14ac:dyDescent="0.25">
      <c r="B89" s="322" t="s">
        <v>175</v>
      </c>
      <c r="C89" s="70">
        <f>IFERROR(VLOOKUP(B89,'MANO DE OBRA'!$B$12:$F$211,5,FALSE)," ")</f>
        <v>58364</v>
      </c>
      <c r="D89" s="71">
        <v>1.75</v>
      </c>
      <c r="E89" s="56">
        <f>IFERROR(C89*D89," ")</f>
        <v>102137</v>
      </c>
      <c r="F89" s="57">
        <v>25</v>
      </c>
      <c r="G89" s="58">
        <f>IFERROR(ROUND(E89/F89,0)," ")</f>
        <v>4085</v>
      </c>
    </row>
    <row r="90" spans="2:8" x14ac:dyDescent="0.25">
      <c r="B90" s="327"/>
      <c r="C90" s="72"/>
      <c r="D90" s="73"/>
      <c r="E90" s="37"/>
      <c r="F90" s="38"/>
      <c r="G90" s="59"/>
    </row>
    <row r="91" spans="2:8" x14ac:dyDescent="0.25">
      <c r="B91" s="327"/>
      <c r="C91" s="72"/>
      <c r="D91" s="73"/>
      <c r="E91" s="37"/>
      <c r="F91" s="38"/>
      <c r="G91" s="59"/>
    </row>
    <row r="92" spans="2:8" x14ac:dyDescent="0.25">
      <c r="B92" s="327"/>
      <c r="C92" s="72"/>
      <c r="D92" s="36"/>
      <c r="E92" s="37"/>
      <c r="F92" s="36"/>
      <c r="G92" s="59"/>
    </row>
    <row r="93" spans="2:8" ht="15.75" thickBot="1" x14ac:dyDescent="0.3">
      <c r="B93" s="388"/>
      <c r="C93" s="74"/>
      <c r="D93" s="40"/>
      <c r="E93" s="42"/>
      <c r="F93" s="40"/>
      <c r="G93" s="44"/>
    </row>
    <row r="94" spans="2:8" ht="15.75" thickBot="1" x14ac:dyDescent="0.3">
      <c r="B94" s="389"/>
      <c r="C94" s="45"/>
      <c r="D94" s="45"/>
      <c r="E94" s="46"/>
      <c r="F94" s="47" t="s">
        <v>167</v>
      </c>
      <c r="G94" s="48">
        <f>SUM(G89:G93)</f>
        <v>4085</v>
      </c>
    </row>
    <row r="95" spans="2:8" ht="15.75" thickBot="1" x14ac:dyDescent="0.3">
      <c r="B95" s="383"/>
      <c r="C95" s="20"/>
      <c r="D95" s="20"/>
      <c r="E95" s="21"/>
      <c r="F95" s="20"/>
      <c r="G95" s="21"/>
    </row>
    <row r="96" spans="2:8" ht="15.75" thickBot="1" x14ac:dyDescent="0.3">
      <c r="B96" s="383"/>
      <c r="C96" s="20"/>
      <c r="D96" s="20"/>
      <c r="E96" s="765" t="s">
        <v>177</v>
      </c>
      <c r="F96" s="766"/>
      <c r="G96" s="75">
        <f>ROUND(+G94+G77+G69+G85,0)</f>
        <v>12724</v>
      </c>
      <c r="H96">
        <v>26392.300000000003</v>
      </c>
    </row>
    <row r="98" spans="2:7" x14ac:dyDescent="0.25">
      <c r="B98" s="395"/>
      <c r="C98" s="314"/>
      <c r="D98" s="314"/>
      <c r="E98" s="314"/>
      <c r="F98" s="314"/>
      <c r="G98" s="314"/>
    </row>
    <row r="99" spans="2:7" ht="18" x14ac:dyDescent="0.25">
      <c r="B99" s="677" t="s">
        <v>415</v>
      </c>
    </row>
    <row r="100" spans="2:7" ht="18" x14ac:dyDescent="0.25">
      <c r="B100" s="450" t="s">
        <v>416</v>
      </c>
    </row>
    <row r="101" spans="2:7" ht="18.75" thickBot="1" x14ac:dyDescent="0.3">
      <c r="B101" s="678" t="s">
        <v>414</v>
      </c>
      <c r="C101" s="314"/>
      <c r="D101" s="314"/>
      <c r="E101" s="314"/>
      <c r="F101" s="314"/>
      <c r="G101" s="314"/>
    </row>
    <row r="102" spans="2:7" x14ac:dyDescent="0.25">
      <c r="B102" s="906" t="s">
        <v>160</v>
      </c>
      <c r="C102" s="907"/>
      <c r="D102" s="907"/>
      <c r="E102" s="907"/>
      <c r="F102" s="907"/>
      <c r="G102" s="908"/>
    </row>
    <row r="103" spans="2:7" ht="32.25" customHeight="1" thickBot="1" x14ac:dyDescent="0.3">
      <c r="B103" s="770" t="str">
        <f>+PRESUPUESTO!B24</f>
        <v>SUMINISTRO E INSTALACION DE CABLE ENCAUCHETADO POR ML. CABLE ELÉCTRICO FLEXIBLE DE 3 CONDUCTORES CALIBRE 12 CON RECUBRIMIENTO PROTECTOR. GARANTÍA: POR DEFECTO DE FÁBRICA 36 MESES</v>
      </c>
      <c r="C103" s="771"/>
      <c r="D103" s="771"/>
      <c r="E103" s="771"/>
      <c r="F103" s="771"/>
      <c r="G103" s="772"/>
    </row>
    <row r="104" spans="2:7" ht="15.75" thickBot="1" x14ac:dyDescent="0.3">
      <c r="B104" s="383"/>
      <c r="C104" s="20"/>
      <c r="D104" s="20"/>
      <c r="E104" s="23"/>
      <c r="F104" s="20"/>
      <c r="G104" s="23"/>
    </row>
    <row r="105" spans="2:7" x14ac:dyDescent="0.25">
      <c r="B105" s="384" t="s">
        <v>161</v>
      </c>
      <c r="C105" s="25" t="str">
        <f>+PRESUPUESTO!A24</f>
        <v>1.14</v>
      </c>
      <c r="D105" s="20"/>
      <c r="E105" s="21"/>
      <c r="F105" s="20"/>
      <c r="G105" s="21"/>
    </row>
    <row r="106" spans="2:7" x14ac:dyDescent="0.25">
      <c r="B106" s="384" t="s">
        <v>162</v>
      </c>
      <c r="C106" s="25" t="str">
        <f>+PRESUPUESTO!C24</f>
        <v>ML</v>
      </c>
      <c r="D106" s="20"/>
      <c r="E106" s="21"/>
      <c r="F106" s="20"/>
      <c r="G106" s="21"/>
    </row>
    <row r="107" spans="2:7" x14ac:dyDescent="0.25">
      <c r="B107" s="385"/>
      <c r="C107" s="20"/>
      <c r="D107" s="20"/>
      <c r="E107" s="21"/>
      <c r="F107" s="20"/>
      <c r="G107" s="21"/>
    </row>
    <row r="108" spans="2:7" x14ac:dyDescent="0.25">
      <c r="B108" s="385" t="s">
        <v>163</v>
      </c>
      <c r="C108" s="20"/>
      <c r="D108" s="20"/>
      <c r="E108" s="27"/>
      <c r="F108" s="20"/>
      <c r="G108" s="27"/>
    </row>
    <row r="109" spans="2:7" x14ac:dyDescent="0.25">
      <c r="B109" s="386" t="s">
        <v>50</v>
      </c>
      <c r="C109" s="28"/>
      <c r="D109" s="28" t="s">
        <v>1</v>
      </c>
      <c r="E109" s="29" t="s">
        <v>164</v>
      </c>
      <c r="F109" s="28" t="s">
        <v>165</v>
      </c>
      <c r="G109" s="30" t="s">
        <v>43</v>
      </c>
    </row>
    <row r="110" spans="2:7" x14ac:dyDescent="0.25">
      <c r="B110" s="387"/>
      <c r="C110" s="31"/>
      <c r="D110" s="31"/>
      <c r="E110" s="32"/>
      <c r="F110" s="33"/>
      <c r="G110" s="34"/>
    </row>
    <row r="111" spans="2:7" x14ac:dyDescent="0.25">
      <c r="B111" s="331"/>
      <c r="C111" s="76"/>
      <c r="D111" s="31"/>
      <c r="E111" s="32"/>
      <c r="F111" s="33"/>
      <c r="G111" s="34"/>
    </row>
    <row r="112" spans="2:7" x14ac:dyDescent="0.25">
      <c r="B112" s="331"/>
      <c r="C112" s="76"/>
      <c r="D112" s="31"/>
      <c r="E112" s="32"/>
      <c r="F112" s="33"/>
      <c r="G112" s="34"/>
    </row>
    <row r="113" spans="2:7" x14ac:dyDescent="0.25">
      <c r="B113" s="331"/>
      <c r="C113" s="76"/>
      <c r="D113" s="31"/>
      <c r="E113" s="32"/>
      <c r="F113" s="33"/>
      <c r="G113" s="34"/>
    </row>
    <row r="114" spans="2:7" x14ac:dyDescent="0.25">
      <c r="B114" s="388" t="s">
        <v>166</v>
      </c>
      <c r="C114" s="40"/>
      <c r="D114" s="41" t="s">
        <v>19</v>
      </c>
      <c r="E114" s="42">
        <f>+G140</f>
        <v>53756</v>
      </c>
      <c r="F114" s="43">
        <v>10</v>
      </c>
      <c r="G114" s="44">
        <f>IFERROR(ROUND(E114/F114,0)," ")</f>
        <v>5376</v>
      </c>
    </row>
    <row r="115" spans="2:7" x14ac:dyDescent="0.25">
      <c r="B115" s="389"/>
      <c r="C115" s="45"/>
      <c r="D115" s="45"/>
      <c r="E115" s="46"/>
      <c r="F115" s="47" t="s">
        <v>167</v>
      </c>
      <c r="G115" s="48">
        <f>SUM(G110:G114)</f>
        <v>5376</v>
      </c>
    </row>
    <row r="116" spans="2:7" x14ac:dyDescent="0.25">
      <c r="B116" s="389"/>
      <c r="C116" s="45"/>
      <c r="D116" s="45"/>
      <c r="E116" s="46"/>
      <c r="F116" s="45"/>
      <c r="G116" s="46"/>
    </row>
    <row r="117" spans="2:7" x14ac:dyDescent="0.25">
      <c r="B117" s="390" t="s">
        <v>168</v>
      </c>
      <c r="C117" s="49"/>
      <c r="D117" s="49"/>
      <c r="E117" s="50"/>
      <c r="F117" s="49"/>
      <c r="G117" s="50"/>
    </row>
    <row r="118" spans="2:7" x14ac:dyDescent="0.25">
      <c r="B118" s="391" t="s">
        <v>50</v>
      </c>
      <c r="C118" s="52"/>
      <c r="D118" s="52" t="s">
        <v>1</v>
      </c>
      <c r="E118" s="53" t="s">
        <v>169</v>
      </c>
      <c r="F118" s="52" t="s">
        <v>0</v>
      </c>
      <c r="G118" s="54" t="s">
        <v>43</v>
      </c>
    </row>
    <row r="119" spans="2:7" x14ac:dyDescent="0.25">
      <c r="B119" s="324"/>
      <c r="C119" s="325"/>
      <c r="D119" s="55"/>
      <c r="E119" s="56"/>
      <c r="F119" s="57"/>
      <c r="G119" s="58"/>
    </row>
    <row r="120" spans="2:7" x14ac:dyDescent="0.25">
      <c r="B120" s="320"/>
      <c r="C120" s="321"/>
      <c r="D120" s="36"/>
      <c r="E120" s="37"/>
      <c r="F120" s="38"/>
      <c r="G120" s="59"/>
    </row>
    <row r="121" spans="2:7" x14ac:dyDescent="0.25">
      <c r="B121" s="320"/>
      <c r="C121" s="321"/>
      <c r="D121" s="36"/>
      <c r="E121" s="37"/>
      <c r="F121" s="38"/>
      <c r="G121" s="59"/>
    </row>
    <row r="122" spans="2:7" x14ac:dyDescent="0.25">
      <c r="B122" s="97"/>
      <c r="C122" s="326"/>
      <c r="D122" s="40"/>
      <c r="E122" s="42"/>
      <c r="F122" s="43"/>
      <c r="G122" s="44"/>
    </row>
    <row r="123" spans="2:7" x14ac:dyDescent="0.25">
      <c r="B123" s="389"/>
      <c r="C123" s="45"/>
      <c r="D123" s="45"/>
      <c r="E123" s="46"/>
      <c r="F123" s="47" t="s">
        <v>167</v>
      </c>
      <c r="G123" s="48">
        <f>SUM(G119:G122)</f>
        <v>0</v>
      </c>
    </row>
    <row r="124" spans="2:7" x14ac:dyDescent="0.25">
      <c r="B124" s="389"/>
      <c r="C124" s="45"/>
      <c r="D124" s="45"/>
      <c r="E124" s="46"/>
      <c r="F124" s="45"/>
      <c r="G124" s="46"/>
    </row>
    <row r="125" spans="2:7" x14ac:dyDescent="0.25">
      <c r="B125" s="385" t="s">
        <v>170</v>
      </c>
      <c r="C125" s="20"/>
      <c r="D125" s="20"/>
      <c r="E125" s="21"/>
      <c r="F125" s="20"/>
      <c r="G125" s="21"/>
    </row>
    <row r="126" spans="2:7" x14ac:dyDescent="0.25">
      <c r="B126" s="386" t="s">
        <v>50</v>
      </c>
      <c r="C126" s="28"/>
      <c r="D126" s="28" t="s">
        <v>1</v>
      </c>
      <c r="E126" s="29" t="s">
        <v>164</v>
      </c>
      <c r="F126" s="28" t="s">
        <v>165</v>
      </c>
      <c r="G126" s="30" t="s">
        <v>43</v>
      </c>
    </row>
    <row r="127" spans="2:7" x14ac:dyDescent="0.25">
      <c r="B127" s="79"/>
      <c r="C127" s="55"/>
      <c r="D127" s="55"/>
      <c r="E127" s="56"/>
      <c r="F127" s="80"/>
      <c r="G127" s="58"/>
    </row>
    <row r="128" spans="2:7" x14ac:dyDescent="0.25">
      <c r="B128" s="327"/>
      <c r="C128" s="36"/>
      <c r="D128" s="36"/>
      <c r="E128" s="37"/>
      <c r="F128" s="36"/>
      <c r="G128" s="59"/>
    </row>
    <row r="129" spans="2:8" x14ac:dyDescent="0.25">
      <c r="B129" s="393"/>
      <c r="C129" s="62"/>
      <c r="D129" s="62"/>
      <c r="E129" s="63"/>
      <c r="F129" s="62"/>
      <c r="G129" s="64"/>
    </row>
    <row r="130" spans="2:8" x14ac:dyDescent="0.25">
      <c r="B130" s="394"/>
      <c r="C130" s="65"/>
      <c r="D130" s="66"/>
      <c r="E130" s="67"/>
      <c r="F130" s="65"/>
      <c r="G130" s="64"/>
    </row>
    <row r="131" spans="2:8" x14ac:dyDescent="0.25">
      <c r="B131" s="389"/>
      <c r="C131" s="45"/>
      <c r="D131" s="45"/>
      <c r="E131" s="46"/>
      <c r="F131" s="47" t="s">
        <v>167</v>
      </c>
      <c r="G131" s="30">
        <f>SUM(G127:G130)</f>
        <v>0</v>
      </c>
    </row>
    <row r="132" spans="2:8" x14ac:dyDescent="0.25">
      <c r="B132" s="389"/>
      <c r="C132" s="45"/>
      <c r="D132" s="45"/>
      <c r="E132" s="46"/>
      <c r="F132" s="45"/>
      <c r="G132" s="46"/>
    </row>
    <row r="133" spans="2:8" x14ac:dyDescent="0.25">
      <c r="B133" s="390" t="s">
        <v>171</v>
      </c>
      <c r="C133" s="49"/>
      <c r="D133" s="49"/>
      <c r="E133" s="68"/>
      <c r="F133" s="49"/>
      <c r="G133" s="68"/>
    </row>
    <row r="134" spans="2:8" x14ac:dyDescent="0.25">
      <c r="B134" s="391" t="s">
        <v>50</v>
      </c>
      <c r="C134" s="52" t="s">
        <v>172</v>
      </c>
      <c r="D134" s="52" t="s">
        <v>173</v>
      </c>
      <c r="E134" s="53" t="s">
        <v>174</v>
      </c>
      <c r="F134" s="52" t="s">
        <v>165</v>
      </c>
      <c r="G134" s="54" t="s">
        <v>43</v>
      </c>
    </row>
    <row r="135" spans="2:8" x14ac:dyDescent="0.25">
      <c r="B135" s="69" t="s">
        <v>175</v>
      </c>
      <c r="C135" s="70">
        <f>IFERROR(VLOOKUP(B135,'MANO DE OBRA'!$B$12:$F$211,5,FALSE)," ")</f>
        <v>58364</v>
      </c>
      <c r="D135" s="71">
        <v>1.75</v>
      </c>
      <c r="E135" s="56">
        <f>IFERROR(C135*D135," ")</f>
        <v>102137</v>
      </c>
      <c r="F135" s="57">
        <v>3.8</v>
      </c>
      <c r="G135" s="58">
        <f>IFERROR(ROUND(E135/F135,0)," ")</f>
        <v>26878</v>
      </c>
    </row>
    <row r="136" spans="2:8" x14ac:dyDescent="0.25">
      <c r="B136" s="35" t="s">
        <v>175</v>
      </c>
      <c r="C136" s="72">
        <f>IFERROR(VLOOKUP(B136,'MANO DE OBRA'!$B$12:$F$211,5,FALSE)," ")</f>
        <v>58364</v>
      </c>
      <c r="D136" s="73">
        <f>+D135</f>
        <v>1.75</v>
      </c>
      <c r="E136" s="37">
        <f>IFERROR(C136*D136," ")</f>
        <v>102137</v>
      </c>
      <c r="F136" s="38">
        <f>+F135</f>
        <v>3.8</v>
      </c>
      <c r="G136" s="59">
        <f>IFERROR(ROUND(E136/F136,0)," ")</f>
        <v>26878</v>
      </c>
    </row>
    <row r="137" spans="2:8" x14ac:dyDescent="0.25">
      <c r="B137" s="327"/>
      <c r="C137" s="72"/>
      <c r="D137" s="73"/>
      <c r="E137" s="37"/>
      <c r="F137" s="38"/>
      <c r="G137" s="59"/>
    </row>
    <row r="138" spans="2:8" x14ac:dyDescent="0.25">
      <c r="B138" s="327"/>
      <c r="C138" s="72"/>
      <c r="D138" s="36"/>
      <c r="E138" s="37"/>
      <c r="F138" s="36"/>
      <c r="G138" s="59"/>
    </row>
    <row r="139" spans="2:8" x14ac:dyDescent="0.25">
      <c r="B139" s="388"/>
      <c r="C139" s="74"/>
      <c r="D139" s="40"/>
      <c r="E139" s="42"/>
      <c r="F139" s="40"/>
      <c r="G139" s="44"/>
    </row>
    <row r="140" spans="2:8" x14ac:dyDescent="0.25">
      <c r="B140" s="389"/>
      <c r="C140" s="45"/>
      <c r="D140" s="45"/>
      <c r="E140" s="46"/>
      <c r="F140" s="47" t="s">
        <v>167</v>
      </c>
      <c r="G140" s="48">
        <f>SUM(G135:G139)</f>
        <v>53756</v>
      </c>
    </row>
    <row r="141" spans="2:8" ht="15.75" thickBot="1" x14ac:dyDescent="0.3">
      <c r="B141" s="383"/>
      <c r="C141" s="20"/>
      <c r="D141" s="20"/>
      <c r="E141" s="21"/>
      <c r="F141" s="20"/>
      <c r="G141" s="21"/>
    </row>
    <row r="142" spans="2:8" ht="15.75" thickBot="1" x14ac:dyDescent="0.3">
      <c r="B142" s="383"/>
      <c r="C142" s="20"/>
      <c r="D142" s="20"/>
      <c r="E142" s="765" t="s">
        <v>177</v>
      </c>
      <c r="F142" s="766"/>
      <c r="G142" s="75">
        <f>ROUND(+G140+G123+G115+G131,0)</f>
        <v>59132</v>
      </c>
      <c r="H142">
        <f>970000*1.09</f>
        <v>1057300</v>
      </c>
    </row>
    <row r="144" spans="2:8" ht="18" x14ac:dyDescent="0.25">
      <c r="B144" s="677" t="s">
        <v>415</v>
      </c>
    </row>
    <row r="145" spans="2:10" ht="18" x14ac:dyDescent="0.25">
      <c r="B145" s="450" t="s">
        <v>416</v>
      </c>
    </row>
    <row r="146" spans="2:10" ht="18.75" thickBot="1" x14ac:dyDescent="0.3">
      <c r="B146" s="678" t="s">
        <v>414</v>
      </c>
      <c r="C146" s="314"/>
      <c r="D146" s="314"/>
      <c r="E146" s="314"/>
      <c r="F146" s="314"/>
      <c r="G146" s="314"/>
    </row>
    <row r="147" spans="2:10" x14ac:dyDescent="0.25">
      <c r="B147" s="767" t="s">
        <v>160</v>
      </c>
      <c r="C147" s="768"/>
      <c r="D147" s="768"/>
      <c r="E147" s="768"/>
      <c r="F147" s="768"/>
      <c r="G147" s="769"/>
    </row>
    <row r="148" spans="2:10" ht="30.75" customHeight="1" thickBot="1" x14ac:dyDescent="0.3">
      <c r="B148" s="770" t="str">
        <f>+PRESUPUESTO!B25</f>
        <v>SUMINISTRO E INSTALACION DE TOMA ELECTRICO 15 AMP: DISPOSITIVO DE CONEXIÓN ELÉCTRICA PARA SUMINISTRO DE ENERGÍA. TIPO: DOBLE. SOPORTE DE POTENCIA DE 1800W A 120V. GARANTÍA: POR DEFECTO DE FÁBRICA 12 MESES</v>
      </c>
      <c r="C148" s="771"/>
      <c r="D148" s="771"/>
      <c r="E148" s="771"/>
      <c r="F148" s="771"/>
      <c r="G148" s="772"/>
      <c r="H148" s="20" t="s">
        <v>200</v>
      </c>
    </row>
    <row r="149" spans="2:10" ht="15.75" thickBot="1" x14ac:dyDescent="0.3">
      <c r="B149"/>
      <c r="E149" s="23"/>
      <c r="G149" s="23"/>
    </row>
    <row r="150" spans="2:10" ht="15.75" thickBot="1" x14ac:dyDescent="0.3">
      <c r="B150" s="24" t="s">
        <v>161</v>
      </c>
      <c r="C150" s="25" t="str">
        <f>+PRESUPUESTO!A25</f>
        <v>1.15</v>
      </c>
      <c r="E150" s="21"/>
      <c r="G150" s="21"/>
    </row>
    <row r="151" spans="2:10" ht="15.75" thickBot="1" x14ac:dyDescent="0.3">
      <c r="B151" s="24" t="s">
        <v>162</v>
      </c>
      <c r="C151" s="25" t="str">
        <f>+PRESUPUESTO!C25</f>
        <v>UND</v>
      </c>
      <c r="E151" s="21"/>
      <c r="G151" s="21"/>
    </row>
    <row r="152" spans="2:10" x14ac:dyDescent="0.25">
      <c r="B152" s="26"/>
      <c r="E152" s="21"/>
      <c r="G152" s="21"/>
    </row>
    <row r="153" spans="2:10" ht="15.75" thickBot="1" x14ac:dyDescent="0.3">
      <c r="B153" s="26" t="s">
        <v>163</v>
      </c>
      <c r="E153" s="27"/>
      <c r="G153" s="27"/>
    </row>
    <row r="154" spans="2:10" ht="15.75" thickBot="1" x14ac:dyDescent="0.3">
      <c r="B154" s="315" t="s">
        <v>50</v>
      </c>
      <c r="C154" s="28"/>
      <c r="D154" s="28" t="s">
        <v>1</v>
      </c>
      <c r="E154" s="29" t="s">
        <v>164</v>
      </c>
      <c r="F154" s="28" t="s">
        <v>165</v>
      </c>
      <c r="G154" s="30" t="s">
        <v>43</v>
      </c>
    </row>
    <row r="155" spans="2:10" x14ac:dyDescent="0.25">
      <c r="B155" s="316" t="s">
        <v>202</v>
      </c>
      <c r="C155" s="31"/>
      <c r="D155" s="31" t="str">
        <f>IFERROR(VLOOKUP(B155,MAQUINARIA!$B$6:$D$578,2,FALSE)," ")</f>
        <v xml:space="preserve"> </v>
      </c>
      <c r="E155" s="32" t="str">
        <f>IFERROR(VLOOKUP(B155,MAQUINARIA!$B$6:$D$578,3,FALSE)," ")</f>
        <v xml:space="preserve"> </v>
      </c>
      <c r="F155" s="33">
        <v>45</v>
      </c>
      <c r="G155" s="34" t="str">
        <f>IFERROR(ROUND(E155/F155,0)," ")</f>
        <v xml:space="preserve"> </v>
      </c>
      <c r="H155" s="20">
        <f>1750*1.09</f>
        <v>1907.5000000000002</v>
      </c>
      <c r="I155" s="20">
        <v>30000</v>
      </c>
      <c r="J155" s="20">
        <f>+I155*1.09</f>
        <v>32700.000000000004</v>
      </c>
    </row>
    <row r="156" spans="2:10" x14ac:dyDescent="0.25">
      <c r="B156" s="35"/>
      <c r="C156" s="36"/>
      <c r="D156" s="31"/>
      <c r="E156" s="32"/>
      <c r="F156" s="33"/>
      <c r="G156" s="34"/>
      <c r="H156" s="20">
        <f>3300*1.09</f>
        <v>3597.0000000000005</v>
      </c>
    </row>
    <row r="157" spans="2:10" x14ac:dyDescent="0.25">
      <c r="B157" s="35"/>
      <c r="C157" s="36"/>
      <c r="D157" s="36"/>
      <c r="E157" s="37"/>
      <c r="F157" s="38"/>
      <c r="G157" s="34"/>
      <c r="H157" s="20">
        <f>+H156*60</f>
        <v>215820.00000000003</v>
      </c>
    </row>
    <row r="158" spans="2:10" x14ac:dyDescent="0.25">
      <c r="B158" s="35"/>
      <c r="C158" s="36"/>
      <c r="D158" s="36"/>
      <c r="E158" s="37"/>
      <c r="F158" s="38"/>
      <c r="G158" s="34"/>
    </row>
    <row r="159" spans="2:10" ht="15.75" thickBot="1" x14ac:dyDescent="0.3">
      <c r="B159" s="39" t="s">
        <v>166</v>
      </c>
      <c r="C159" s="40"/>
      <c r="D159" s="41" t="s">
        <v>19</v>
      </c>
      <c r="E159" s="42">
        <f>+G187</f>
        <v>0</v>
      </c>
      <c r="F159" s="43">
        <v>10</v>
      </c>
      <c r="G159" s="44">
        <f>IFERROR(ROUND(E159/F159,0)," ")</f>
        <v>0</v>
      </c>
    </row>
    <row r="160" spans="2:10" ht="15.75" thickBot="1" x14ac:dyDescent="0.3">
      <c r="B160" s="45"/>
      <c r="C160" s="45"/>
      <c r="D160" s="45"/>
      <c r="E160" s="46"/>
      <c r="F160" s="47" t="s">
        <v>167</v>
      </c>
      <c r="G160" s="48">
        <f>SUM(G155:G159)</f>
        <v>0</v>
      </c>
    </row>
    <row r="161" spans="2:9" x14ac:dyDescent="0.25">
      <c r="B161" s="45"/>
      <c r="C161" s="45"/>
      <c r="D161" s="45"/>
      <c r="E161" s="46"/>
      <c r="F161" s="45"/>
      <c r="G161" s="46"/>
    </row>
    <row r="162" spans="2:9" ht="15.75" thickBot="1" x14ac:dyDescent="0.3">
      <c r="B162" s="14" t="s">
        <v>168</v>
      </c>
      <c r="C162" s="49"/>
      <c r="D162" s="49"/>
      <c r="E162" s="50"/>
      <c r="F162" s="49"/>
      <c r="G162" s="50"/>
    </row>
    <row r="163" spans="2:9" ht="15.75" thickBot="1" x14ac:dyDescent="0.3">
      <c r="B163" s="51" t="s">
        <v>50</v>
      </c>
      <c r="C163" s="52"/>
      <c r="D163" s="52" t="s">
        <v>1</v>
      </c>
      <c r="E163" s="53" t="s">
        <v>169</v>
      </c>
      <c r="F163" s="52" t="s">
        <v>0</v>
      </c>
      <c r="G163" s="54" t="s">
        <v>43</v>
      </c>
    </row>
    <row r="164" spans="2:9" x14ac:dyDescent="0.25">
      <c r="B164" s="337"/>
      <c r="C164" s="338"/>
      <c r="D164" s="55"/>
      <c r="E164" s="56"/>
      <c r="F164" s="57"/>
      <c r="G164" s="58"/>
      <c r="H164" s="20">
        <v>1200</v>
      </c>
      <c r="I164" s="20">
        <v>0.2</v>
      </c>
    </row>
    <row r="165" spans="2:9" x14ac:dyDescent="0.25">
      <c r="B165" s="335"/>
      <c r="C165" s="336"/>
      <c r="D165" s="36"/>
      <c r="E165" s="37"/>
      <c r="F165" s="38"/>
      <c r="G165" s="59"/>
      <c r="H165" s="20">
        <v>6000</v>
      </c>
      <c r="I165" s="20">
        <v>0.05</v>
      </c>
    </row>
    <row r="166" spans="2:9" x14ac:dyDescent="0.25">
      <c r="B166" s="335"/>
      <c r="C166" s="336"/>
      <c r="D166" s="36"/>
      <c r="E166" s="37"/>
      <c r="F166" s="38"/>
      <c r="G166" s="59"/>
      <c r="H166" s="20">
        <v>18000</v>
      </c>
      <c r="I166" s="20">
        <v>0.01</v>
      </c>
    </row>
    <row r="167" spans="2:9" x14ac:dyDescent="0.25">
      <c r="B167" s="335"/>
      <c r="C167" s="336"/>
      <c r="D167" s="36"/>
      <c r="E167" s="37"/>
      <c r="F167" s="38"/>
      <c r="G167" s="59"/>
      <c r="H167" s="20">
        <v>8000</v>
      </c>
      <c r="I167" s="20">
        <v>0.02</v>
      </c>
    </row>
    <row r="168" spans="2:9" ht="15.75" thickBot="1" x14ac:dyDescent="0.3">
      <c r="B168" s="39"/>
      <c r="C168" s="40"/>
      <c r="D168" s="40"/>
      <c r="E168" s="42"/>
      <c r="F168" s="40"/>
      <c r="G168" s="44"/>
    </row>
    <row r="169" spans="2:9" ht="15.75" thickBot="1" x14ac:dyDescent="0.3">
      <c r="B169" s="45"/>
      <c r="C169" s="45"/>
      <c r="D169" s="45"/>
      <c r="E169" s="46"/>
      <c r="F169" s="47" t="s">
        <v>167</v>
      </c>
      <c r="G169" s="48">
        <f>SUM(G164:G168)</f>
        <v>0</v>
      </c>
    </row>
    <row r="170" spans="2:9" x14ac:dyDescent="0.25">
      <c r="B170" s="45"/>
      <c r="C170" s="45"/>
      <c r="D170" s="45"/>
      <c r="E170" s="46"/>
      <c r="F170" s="45"/>
      <c r="G170" s="46"/>
    </row>
    <row r="171" spans="2:9" ht="15.75" thickBot="1" x14ac:dyDescent="0.3">
      <c r="B171" s="26" t="s">
        <v>170</v>
      </c>
      <c r="E171" s="21"/>
      <c r="G171" s="21"/>
    </row>
    <row r="172" spans="2:9" ht="15.75" thickBot="1" x14ac:dyDescent="0.3">
      <c r="B172" s="315" t="s">
        <v>50</v>
      </c>
      <c r="C172" s="28"/>
      <c r="D172" s="28" t="s">
        <v>1</v>
      </c>
      <c r="E172" s="29" t="s">
        <v>164</v>
      </c>
      <c r="F172" s="28" t="s">
        <v>165</v>
      </c>
      <c r="G172" s="30" t="s">
        <v>43</v>
      </c>
    </row>
    <row r="173" spans="2:9" x14ac:dyDescent="0.25">
      <c r="B173" s="319"/>
      <c r="C173" s="22"/>
      <c r="D173" s="22"/>
      <c r="E173" s="60"/>
      <c r="F173" s="22"/>
      <c r="G173" s="61"/>
    </row>
    <row r="174" spans="2:9" x14ac:dyDescent="0.25">
      <c r="B174" s="317"/>
      <c r="C174" s="62"/>
      <c r="D174" s="62"/>
      <c r="E174" s="63"/>
      <c r="F174" s="62"/>
      <c r="G174" s="64"/>
    </row>
    <row r="175" spans="2:9" x14ac:dyDescent="0.25">
      <c r="B175" s="317"/>
      <c r="C175" s="62"/>
      <c r="D175" s="62"/>
      <c r="E175" s="63"/>
      <c r="F175" s="62"/>
      <c r="G175" s="64"/>
    </row>
    <row r="176" spans="2:9" x14ac:dyDescent="0.25">
      <c r="B176" s="317"/>
      <c r="C176" s="62"/>
      <c r="D176" s="62"/>
      <c r="E176" s="63"/>
      <c r="F176" s="62"/>
      <c r="G176" s="64"/>
    </row>
    <row r="177" spans="2:8" ht="15.75" thickBot="1" x14ac:dyDescent="0.3">
      <c r="B177" s="318"/>
      <c r="C177" s="65"/>
      <c r="D177" s="66"/>
      <c r="E177" s="67"/>
      <c r="F177" s="65"/>
      <c r="G177" s="64"/>
    </row>
    <row r="178" spans="2:8" ht="15.75" thickBot="1" x14ac:dyDescent="0.3">
      <c r="B178" s="45"/>
      <c r="C178" s="45"/>
      <c r="D178" s="45"/>
      <c r="E178" s="46"/>
      <c r="F178" s="47" t="s">
        <v>167</v>
      </c>
      <c r="G178" s="30">
        <f>SUM(G173:G177)</f>
        <v>0</v>
      </c>
    </row>
    <row r="179" spans="2:8" x14ac:dyDescent="0.25">
      <c r="B179" s="45"/>
      <c r="C179" s="45"/>
      <c r="D179" s="45"/>
      <c r="E179" s="46"/>
      <c r="F179" s="45"/>
      <c r="G179" s="46"/>
    </row>
    <row r="180" spans="2:8" ht="15.75" thickBot="1" x14ac:dyDescent="0.3">
      <c r="B180" s="14" t="s">
        <v>171</v>
      </c>
      <c r="C180" s="49"/>
      <c r="D180" s="49"/>
      <c r="E180" s="68"/>
      <c r="F180" s="49"/>
      <c r="G180" s="68"/>
    </row>
    <row r="181" spans="2:8" ht="15.75" thickBot="1" x14ac:dyDescent="0.3">
      <c r="B181" s="51" t="s">
        <v>50</v>
      </c>
      <c r="C181" s="52" t="s">
        <v>172</v>
      </c>
      <c r="D181" s="52" t="s">
        <v>173</v>
      </c>
      <c r="E181" s="53" t="s">
        <v>174</v>
      </c>
      <c r="F181" s="52" t="s">
        <v>165</v>
      </c>
      <c r="G181" s="54" t="s">
        <v>43</v>
      </c>
    </row>
    <row r="182" spans="2:8" x14ac:dyDescent="0.25">
      <c r="B182" s="69"/>
      <c r="C182" s="70"/>
      <c r="D182" s="71"/>
      <c r="E182" s="56"/>
      <c r="F182" s="57"/>
      <c r="G182" s="58"/>
      <c r="H182" s="20">
        <f>135*1.09</f>
        <v>147.15</v>
      </c>
    </row>
    <row r="183" spans="2:8" x14ac:dyDescent="0.25">
      <c r="B183" s="35"/>
      <c r="C183" s="72"/>
      <c r="D183" s="73"/>
      <c r="E183" s="37"/>
      <c r="F183" s="38"/>
      <c r="G183" s="59"/>
    </row>
    <row r="184" spans="2:8" x14ac:dyDescent="0.25">
      <c r="B184" s="35"/>
      <c r="C184" s="72"/>
      <c r="D184" s="73"/>
      <c r="E184" s="37"/>
      <c r="F184" s="38"/>
      <c r="G184" s="34"/>
    </row>
    <row r="185" spans="2:8" x14ac:dyDescent="0.25">
      <c r="B185" s="35"/>
      <c r="C185" s="72"/>
      <c r="D185" s="36"/>
      <c r="E185" s="37"/>
      <c r="F185" s="36"/>
      <c r="G185" s="59"/>
    </row>
    <row r="186" spans="2:8" ht="15.75" thickBot="1" x14ac:dyDescent="0.3">
      <c r="B186" s="39"/>
      <c r="C186" s="74"/>
      <c r="D186" s="40"/>
      <c r="E186" s="42"/>
      <c r="F186" s="40"/>
      <c r="G186" s="44"/>
    </row>
    <row r="187" spans="2:8" ht="15.75" thickBot="1" x14ac:dyDescent="0.3">
      <c r="B187" s="45"/>
      <c r="C187" s="45"/>
      <c r="D187" s="45"/>
      <c r="E187" s="46"/>
      <c r="F187" s="47" t="s">
        <v>167</v>
      </c>
      <c r="G187" s="48">
        <f>SUM(G182:G186)</f>
        <v>0</v>
      </c>
    </row>
    <row r="188" spans="2:8" ht="15.75" thickBot="1" x14ac:dyDescent="0.3">
      <c r="B188"/>
      <c r="E188" s="21"/>
      <c r="G188" s="21"/>
    </row>
    <row r="189" spans="2:8" ht="15.75" thickBot="1" x14ac:dyDescent="0.3">
      <c r="B189"/>
      <c r="E189" s="765" t="s">
        <v>177</v>
      </c>
      <c r="F189" s="766"/>
      <c r="G189" s="358">
        <f>ROUND(+G187+G169+G160+G178,0)</f>
        <v>0</v>
      </c>
    </row>
    <row r="190" spans="2:8" x14ac:dyDescent="0.25">
      <c r="B190" s="395"/>
      <c r="C190" s="314"/>
      <c r="D190" s="314"/>
      <c r="E190" s="314"/>
      <c r="F190" s="314"/>
      <c r="G190" s="314"/>
    </row>
    <row r="191" spans="2:8" ht="18" x14ac:dyDescent="0.25">
      <c r="B191" s="677" t="s">
        <v>415</v>
      </c>
    </row>
    <row r="192" spans="2:8" ht="18" x14ac:dyDescent="0.25">
      <c r="B192" s="450" t="s">
        <v>416</v>
      </c>
    </row>
    <row r="193" spans="2:7" ht="18.75" thickBot="1" x14ac:dyDescent="0.3">
      <c r="B193" s="678" t="s">
        <v>414</v>
      </c>
      <c r="C193" s="314"/>
      <c r="D193" s="314"/>
      <c r="E193" s="314"/>
      <c r="F193" s="314"/>
      <c r="G193" s="314"/>
    </row>
    <row r="194" spans="2:7" x14ac:dyDescent="0.25">
      <c r="B194" s="906" t="s">
        <v>160</v>
      </c>
      <c r="C194" s="907"/>
      <c r="D194" s="907"/>
      <c r="E194" s="907"/>
      <c r="F194" s="907"/>
      <c r="G194" s="908"/>
    </row>
    <row r="195" spans="2:7" ht="24" customHeight="1" thickBot="1" x14ac:dyDescent="0.3">
      <c r="B195" s="770" t="str">
        <f>+PRESUPUESTO!B26</f>
        <v>SUMINISTRO E INSTALACION DE CINTA BANDIT: ROLLO DE CINTA DE 2M MATERIAL: METÁLICA UTILIZADA PARA FIJACIÓN Y SUJECIÓN EN INSTALACIONES. RESISTENCIA: ALTA. GARANTÍA: POR DEFECTO DE FÁBRICA 60 MESES</v>
      </c>
      <c r="C195" s="771"/>
      <c r="D195" s="771"/>
      <c r="E195" s="771"/>
      <c r="F195" s="771"/>
      <c r="G195" s="772"/>
    </row>
    <row r="196" spans="2:7" ht="15.75" thickBot="1" x14ac:dyDescent="0.3">
      <c r="B196" s="383"/>
      <c r="C196" s="20"/>
      <c r="D196" s="20"/>
      <c r="E196" s="23"/>
      <c r="F196" s="20"/>
      <c r="G196" s="23"/>
    </row>
    <row r="197" spans="2:7" x14ac:dyDescent="0.25">
      <c r="B197" s="384" t="s">
        <v>161</v>
      </c>
      <c r="C197" s="25" t="str">
        <f>+PRESUPUESTO!A26</f>
        <v>1.16</v>
      </c>
      <c r="D197" s="20"/>
      <c r="E197" s="21"/>
      <c r="F197" s="20"/>
      <c r="G197" s="21"/>
    </row>
    <row r="198" spans="2:7" x14ac:dyDescent="0.25">
      <c r="B198" s="384" t="s">
        <v>162</v>
      </c>
      <c r="C198" s="25" t="str">
        <f>+PRESUPUESTO!C26</f>
        <v>UND</v>
      </c>
      <c r="D198" s="20"/>
      <c r="E198" s="21"/>
      <c r="F198" s="20"/>
      <c r="G198" s="21"/>
    </row>
    <row r="199" spans="2:7" x14ac:dyDescent="0.25">
      <c r="B199" s="385"/>
      <c r="C199" s="20"/>
      <c r="D199" s="20"/>
      <c r="E199" s="21"/>
      <c r="F199" s="20"/>
      <c r="G199" s="21"/>
    </row>
    <row r="200" spans="2:7" x14ac:dyDescent="0.25">
      <c r="B200" s="385" t="s">
        <v>163</v>
      </c>
      <c r="C200" s="20"/>
      <c r="D200" s="20"/>
      <c r="E200" s="27"/>
      <c r="F200" s="20"/>
      <c r="G200" s="27"/>
    </row>
    <row r="201" spans="2:7" x14ac:dyDescent="0.25">
      <c r="B201" s="386" t="s">
        <v>50</v>
      </c>
      <c r="C201" s="28"/>
      <c r="D201" s="28" t="s">
        <v>1</v>
      </c>
      <c r="E201" s="29" t="s">
        <v>164</v>
      </c>
      <c r="F201" s="28" t="s">
        <v>165</v>
      </c>
      <c r="G201" s="30" t="s">
        <v>43</v>
      </c>
    </row>
    <row r="202" spans="2:7" x14ac:dyDescent="0.25">
      <c r="B202" s="387"/>
      <c r="C202" s="31"/>
      <c r="D202" s="31"/>
      <c r="E202" s="32"/>
      <c r="F202" s="33"/>
      <c r="G202" s="34"/>
    </row>
    <row r="203" spans="2:7" x14ac:dyDescent="0.25">
      <c r="B203" s="327"/>
      <c r="C203" s="328"/>
      <c r="D203" s="31"/>
      <c r="E203" s="32"/>
      <c r="F203" s="33"/>
      <c r="G203" s="34"/>
    </row>
    <row r="204" spans="2:7" x14ac:dyDescent="0.25">
      <c r="B204" s="327"/>
      <c r="C204" s="36"/>
      <c r="D204" s="31"/>
      <c r="E204" s="32"/>
      <c r="F204" s="33"/>
      <c r="G204" s="34"/>
    </row>
    <row r="205" spans="2:7" x14ac:dyDescent="0.25">
      <c r="B205" s="327"/>
      <c r="C205" s="36"/>
      <c r="D205" s="31"/>
      <c r="E205" s="32"/>
      <c r="F205" s="33"/>
      <c r="G205" s="34"/>
    </row>
    <row r="206" spans="2:7" x14ac:dyDescent="0.25">
      <c r="B206" s="388" t="s">
        <v>166</v>
      </c>
      <c r="C206" s="40"/>
      <c r="D206" s="41" t="s">
        <v>19</v>
      </c>
      <c r="E206" s="42">
        <f>+G234</f>
        <v>31917</v>
      </c>
      <c r="F206" s="43">
        <v>10</v>
      </c>
      <c r="G206" s="78">
        <f>IFERROR(ROUND(E206/F206,0)," ")</f>
        <v>3192</v>
      </c>
    </row>
    <row r="207" spans="2:7" x14ac:dyDescent="0.25">
      <c r="B207" s="389"/>
      <c r="C207" s="45"/>
      <c r="D207" s="45"/>
      <c r="E207" s="46"/>
      <c r="F207" s="47" t="s">
        <v>167</v>
      </c>
      <c r="G207" s="48">
        <f>SUM(G202:G206)</f>
        <v>3192</v>
      </c>
    </row>
    <row r="208" spans="2:7" x14ac:dyDescent="0.25">
      <c r="B208" s="389"/>
      <c r="C208" s="45"/>
      <c r="D208" s="45"/>
      <c r="E208" s="46"/>
      <c r="F208" s="45"/>
      <c r="G208" s="46"/>
    </row>
    <row r="209" spans="2:9" x14ac:dyDescent="0.25">
      <c r="B209" s="390" t="s">
        <v>168</v>
      </c>
      <c r="C209" s="49"/>
      <c r="D209" s="49"/>
      <c r="E209" s="50"/>
      <c r="F209" s="49"/>
      <c r="G209" s="50"/>
    </row>
    <row r="210" spans="2:9" x14ac:dyDescent="0.25">
      <c r="B210" s="391" t="s">
        <v>50</v>
      </c>
      <c r="C210" s="52"/>
      <c r="D210" s="52" t="s">
        <v>1</v>
      </c>
      <c r="E210" s="53" t="s">
        <v>169</v>
      </c>
      <c r="F210" s="52" t="s">
        <v>0</v>
      </c>
      <c r="G210" s="54" t="s">
        <v>43</v>
      </c>
    </row>
    <row r="211" spans="2:9" x14ac:dyDescent="0.25">
      <c r="B211" s="324" t="s">
        <v>188</v>
      </c>
      <c r="C211" s="338"/>
      <c r="D211" s="55" t="str">
        <f>IFERROR(VLOOKUP(B211,INSUMOS!$B$8:$D$453,2,FALSE)," ")</f>
        <v xml:space="preserve"> </v>
      </c>
      <c r="E211" s="56" t="str">
        <f>IFERROR(VLOOKUP(B211,INSUMOS!$B$8:$D$453,3,FALSE)," ")</f>
        <v xml:space="preserve"> </v>
      </c>
      <c r="F211" s="57">
        <v>1.05</v>
      </c>
      <c r="G211" s="58" t="str">
        <f>IFERROR(ROUND(E211*F211,0)," ")</f>
        <v xml:space="preserve"> </v>
      </c>
    </row>
    <row r="212" spans="2:9" x14ac:dyDescent="0.25">
      <c r="B212" s="333" t="s">
        <v>187</v>
      </c>
      <c r="C212" s="336"/>
      <c r="D212" s="36" t="str">
        <f>IFERROR(VLOOKUP(B212,INSUMOS!$B$8:$D$453,2,FALSE)," ")</f>
        <v xml:space="preserve"> </v>
      </c>
      <c r="E212" s="37" t="str">
        <f>IFERROR(VLOOKUP(B212,INSUMOS!$B$8:$D$453,3,FALSE)," ")</f>
        <v xml:space="preserve"> </v>
      </c>
      <c r="F212" s="38">
        <v>35</v>
      </c>
      <c r="G212" s="59" t="str">
        <f>IFERROR(ROUND(E212*F212,0)," ")</f>
        <v xml:space="preserve"> </v>
      </c>
    </row>
    <row r="213" spans="2:9" x14ac:dyDescent="0.25">
      <c r="B213" s="320"/>
      <c r="C213" s="339"/>
      <c r="D213" s="36"/>
      <c r="E213" s="37" t="s">
        <v>314</v>
      </c>
      <c r="F213" s="38"/>
      <c r="G213" s="59" t="str">
        <f>IFERROR(ROUND(E213*F213,0)," ")</f>
        <v xml:space="preserve"> </v>
      </c>
    </row>
    <row r="214" spans="2:9" x14ac:dyDescent="0.25">
      <c r="B214" s="320"/>
      <c r="C214" s="339"/>
      <c r="D214" s="36"/>
      <c r="E214" s="37" t="s">
        <v>314</v>
      </c>
      <c r="F214" s="36"/>
      <c r="G214" s="59" t="str">
        <f>IFERROR(ROUND(E214*F214,0)," ")</f>
        <v xml:space="preserve"> </v>
      </c>
      <c r="I214" s="77" t="e">
        <f>+E214*50</f>
        <v>#VALUE!</v>
      </c>
    </row>
    <row r="215" spans="2:9" x14ac:dyDescent="0.25">
      <c r="B215" s="388"/>
      <c r="C215" s="40"/>
      <c r="D215" s="40"/>
      <c r="E215" s="42"/>
      <c r="F215" s="40"/>
      <c r="G215" s="44"/>
    </row>
    <row r="216" spans="2:9" x14ac:dyDescent="0.25">
      <c r="B216" s="389"/>
      <c r="C216" s="45"/>
      <c r="D216" s="45"/>
      <c r="E216" s="46"/>
      <c r="F216" s="47" t="s">
        <v>167</v>
      </c>
      <c r="G216" s="48">
        <f>SUM(G211:G215)</f>
        <v>0</v>
      </c>
    </row>
    <row r="217" spans="2:9" x14ac:dyDescent="0.25">
      <c r="B217" s="389"/>
      <c r="C217" s="45"/>
      <c r="D217" s="45"/>
      <c r="E217" s="46"/>
      <c r="F217" s="45"/>
      <c r="G217" s="46"/>
    </row>
    <row r="218" spans="2:9" x14ac:dyDescent="0.25">
      <c r="B218" s="385" t="s">
        <v>170</v>
      </c>
      <c r="C218" s="20"/>
      <c r="D218" s="20"/>
      <c r="E218" s="21"/>
      <c r="F218" s="20"/>
      <c r="G218" s="21"/>
    </row>
    <row r="219" spans="2:9" x14ac:dyDescent="0.25">
      <c r="B219" s="386" t="s">
        <v>50</v>
      </c>
      <c r="C219" s="28"/>
      <c r="D219" s="28" t="s">
        <v>1</v>
      </c>
      <c r="E219" s="29" t="s">
        <v>164</v>
      </c>
      <c r="F219" s="28" t="s">
        <v>165</v>
      </c>
      <c r="G219" s="30" t="s">
        <v>43</v>
      </c>
    </row>
    <row r="220" spans="2:9" x14ac:dyDescent="0.25">
      <c r="B220" s="79"/>
      <c r="C220" s="55"/>
      <c r="D220" s="55"/>
      <c r="E220" s="56"/>
      <c r="F220" s="80"/>
      <c r="G220" s="58"/>
      <c r="H220" s="15">
        <f>1259*1.09</f>
        <v>1372.3100000000002</v>
      </c>
    </row>
    <row r="221" spans="2:9" x14ac:dyDescent="0.25">
      <c r="B221" s="393"/>
      <c r="C221" s="62"/>
      <c r="D221" s="62"/>
      <c r="E221" s="63"/>
      <c r="F221" s="62"/>
      <c r="G221" s="64"/>
    </row>
    <row r="222" spans="2:9" x14ac:dyDescent="0.25">
      <c r="B222" s="393"/>
      <c r="C222" s="62"/>
      <c r="D222" s="62"/>
      <c r="E222" s="63"/>
      <c r="F222" s="62"/>
      <c r="G222" s="64"/>
    </row>
    <row r="223" spans="2:9" x14ac:dyDescent="0.25">
      <c r="B223" s="393"/>
      <c r="C223" s="62"/>
      <c r="D223" s="62"/>
      <c r="E223" s="63"/>
      <c r="F223" s="62"/>
      <c r="G223" s="64"/>
    </row>
    <row r="224" spans="2:9" x14ac:dyDescent="0.25">
      <c r="B224" s="394"/>
      <c r="C224" s="65"/>
      <c r="D224" s="66"/>
      <c r="E224" s="67"/>
      <c r="F224" s="65"/>
      <c r="G224" s="64"/>
    </row>
    <row r="225" spans="2:7" x14ac:dyDescent="0.25">
      <c r="B225" s="389"/>
      <c r="C225" s="45"/>
      <c r="D225" s="45"/>
      <c r="E225" s="46"/>
      <c r="F225" s="47" t="s">
        <v>167</v>
      </c>
      <c r="G225" s="30">
        <f>SUM(G220:G224)</f>
        <v>0</v>
      </c>
    </row>
    <row r="226" spans="2:7" x14ac:dyDescent="0.25">
      <c r="B226" s="389"/>
      <c r="C226" s="45"/>
      <c r="D226" s="45"/>
      <c r="E226" s="46"/>
      <c r="F226" s="45"/>
      <c r="G226" s="46"/>
    </row>
    <row r="227" spans="2:7" x14ac:dyDescent="0.25">
      <c r="B227" s="390" t="s">
        <v>171</v>
      </c>
      <c r="C227" s="49"/>
      <c r="D227" s="49"/>
      <c r="E227" s="68"/>
      <c r="F227" s="49"/>
      <c r="G227" s="68"/>
    </row>
    <row r="228" spans="2:7" x14ac:dyDescent="0.25">
      <c r="B228" s="391" t="s">
        <v>50</v>
      </c>
      <c r="C228" s="52" t="s">
        <v>172</v>
      </c>
      <c r="D228" s="52" t="s">
        <v>173</v>
      </c>
      <c r="E228" s="53" t="s">
        <v>174</v>
      </c>
      <c r="F228" s="52" t="s">
        <v>165</v>
      </c>
      <c r="G228" s="54" t="s">
        <v>43</v>
      </c>
    </row>
    <row r="229" spans="2:7" x14ac:dyDescent="0.25">
      <c r="B229" s="69" t="s">
        <v>175</v>
      </c>
      <c r="C229" s="70">
        <f>IFERROR(VLOOKUP(B229,'MANO DE OBRA'!$B$12:$F$211,5,FALSE)," ")</f>
        <v>58364</v>
      </c>
      <c r="D229" s="71">
        <v>1.75</v>
      </c>
      <c r="E229" s="56">
        <f>IFERROR(C229*D229," ")</f>
        <v>102137</v>
      </c>
      <c r="F229" s="57">
        <v>8</v>
      </c>
      <c r="G229" s="58">
        <f>IFERROR(ROUND(E229/F229,0)," ")</f>
        <v>12767</v>
      </c>
    </row>
    <row r="230" spans="2:7" x14ac:dyDescent="0.25">
      <c r="B230" s="35" t="s">
        <v>176</v>
      </c>
      <c r="C230" s="72">
        <f>IFERROR(VLOOKUP(B230,'MANO DE OBRA'!$B$12:$F$211,5,FALSE)," ")</f>
        <v>87545</v>
      </c>
      <c r="D230" s="73">
        <f>+D229</f>
        <v>1.75</v>
      </c>
      <c r="E230" s="37">
        <f>IFERROR(C230*D230," ")</f>
        <v>153203.75</v>
      </c>
      <c r="F230" s="38">
        <f>+F229</f>
        <v>8</v>
      </c>
      <c r="G230" s="59">
        <f>IFERROR(ROUND(E230/F230,0)," ")</f>
        <v>19150</v>
      </c>
    </row>
    <row r="231" spans="2:7" x14ac:dyDescent="0.25">
      <c r="B231" s="327"/>
      <c r="C231" s="72"/>
      <c r="D231" s="73"/>
      <c r="E231" s="37"/>
      <c r="F231" s="38"/>
      <c r="G231" s="59"/>
    </row>
    <row r="232" spans="2:7" x14ac:dyDescent="0.25">
      <c r="B232" s="327"/>
      <c r="C232" s="72"/>
      <c r="D232" s="36"/>
      <c r="E232" s="37"/>
      <c r="F232" s="36"/>
      <c r="G232" s="59"/>
    </row>
    <row r="233" spans="2:7" x14ac:dyDescent="0.25">
      <c r="B233" s="388"/>
      <c r="C233" s="74"/>
      <c r="D233" s="40"/>
      <c r="E233" s="42"/>
      <c r="F233" s="40"/>
      <c r="G233" s="44"/>
    </row>
    <row r="234" spans="2:7" x14ac:dyDescent="0.25">
      <c r="B234" s="389"/>
      <c r="C234" s="45"/>
      <c r="D234" s="45"/>
      <c r="E234" s="46"/>
      <c r="F234" s="47" t="s">
        <v>167</v>
      </c>
      <c r="G234" s="48">
        <f>SUM(G229:G233)</f>
        <v>31917</v>
      </c>
    </row>
    <row r="235" spans="2:7" ht="15.75" thickBot="1" x14ac:dyDescent="0.3">
      <c r="B235" s="383"/>
      <c r="C235" s="20"/>
      <c r="D235" s="20"/>
      <c r="E235" s="21"/>
      <c r="F235" s="20"/>
      <c r="G235" s="21"/>
    </row>
    <row r="236" spans="2:7" ht="15.75" thickBot="1" x14ac:dyDescent="0.3">
      <c r="B236" s="383"/>
      <c r="C236" s="20"/>
      <c r="D236" s="20"/>
      <c r="E236" s="765" t="s">
        <v>177</v>
      </c>
      <c r="F236" s="766"/>
      <c r="G236" s="75">
        <f>+G234+G225+G216+G207</f>
        <v>35109</v>
      </c>
    </row>
    <row r="238" spans="2:7" x14ac:dyDescent="0.25">
      <c r="B238" s="395"/>
      <c r="C238" s="314"/>
      <c r="D238" s="314"/>
      <c r="E238" s="314"/>
      <c r="F238" s="314"/>
      <c r="G238" s="314"/>
    </row>
    <row r="239" spans="2:7" ht="18" x14ac:dyDescent="0.25">
      <c r="B239" s="677" t="s">
        <v>415</v>
      </c>
    </row>
    <row r="240" spans="2:7" ht="18" x14ac:dyDescent="0.25">
      <c r="B240" s="450" t="s">
        <v>416</v>
      </c>
    </row>
    <row r="241" spans="2:7" ht="18.75" thickBot="1" x14ac:dyDescent="0.3">
      <c r="B241" s="678" t="s">
        <v>414</v>
      </c>
      <c r="C241" s="314"/>
      <c r="D241" s="314"/>
      <c r="E241" s="314"/>
      <c r="F241" s="314"/>
      <c r="G241" s="314"/>
    </row>
    <row r="242" spans="2:7" x14ac:dyDescent="0.25">
      <c r="B242" s="906" t="s">
        <v>160</v>
      </c>
      <c r="C242" s="907"/>
      <c r="D242" s="907"/>
      <c r="E242" s="907"/>
      <c r="F242" s="907"/>
      <c r="G242" s="908"/>
    </row>
    <row r="243" spans="2:7" ht="15.75" thickBot="1" x14ac:dyDescent="0.3">
      <c r="B243" s="770" t="str">
        <f>+PRESUPUESTO!B27</f>
        <v>SUMINISTRO E INSTALACION DE HEBILLA CINTA BANDIT: MATERIAL: ACERO INOXIDABLE DE ALTA RESISTENCIA COMPATIBLE CON CINTA BANDIT DE 2M. GARANTÍA: POR DEFECTO DE FÁBRICA 12 MESES</v>
      </c>
      <c r="C243" s="771"/>
      <c r="D243" s="771"/>
      <c r="E243" s="771"/>
      <c r="F243" s="771"/>
      <c r="G243" s="772"/>
    </row>
    <row r="244" spans="2:7" ht="15.75" thickBot="1" x14ac:dyDescent="0.3">
      <c r="B244" s="383"/>
      <c r="C244" s="20"/>
      <c r="D244" s="20"/>
      <c r="E244" s="23"/>
      <c r="F244" s="20"/>
      <c r="G244" s="23"/>
    </row>
    <row r="245" spans="2:7" x14ac:dyDescent="0.25">
      <c r="B245" s="384" t="s">
        <v>161</v>
      </c>
      <c r="C245" s="25" t="str">
        <f>+PRESUPUESTO!A27</f>
        <v>1.17</v>
      </c>
      <c r="D245" s="20"/>
      <c r="E245" s="21"/>
      <c r="F245" s="20"/>
      <c r="G245" s="21"/>
    </row>
    <row r="246" spans="2:7" x14ac:dyDescent="0.25">
      <c r="B246" s="384" t="s">
        <v>162</v>
      </c>
      <c r="C246" s="25" t="str">
        <f>+PRESUPUESTO!C27</f>
        <v>UND</v>
      </c>
      <c r="D246" s="20"/>
      <c r="E246" s="21"/>
      <c r="F246" s="20"/>
      <c r="G246" s="21"/>
    </row>
    <row r="247" spans="2:7" x14ac:dyDescent="0.25">
      <c r="B247" s="385"/>
      <c r="C247" s="20"/>
      <c r="D247" s="20"/>
      <c r="E247" s="21"/>
      <c r="F247" s="20"/>
      <c r="G247" s="21"/>
    </row>
    <row r="248" spans="2:7" x14ac:dyDescent="0.25">
      <c r="B248" s="385" t="s">
        <v>163</v>
      </c>
      <c r="C248" s="20"/>
      <c r="D248" s="20"/>
      <c r="E248" s="27"/>
      <c r="F248" s="20"/>
      <c r="G248" s="27"/>
    </row>
    <row r="249" spans="2:7" x14ac:dyDescent="0.25">
      <c r="B249" s="386" t="s">
        <v>50</v>
      </c>
      <c r="C249" s="28"/>
      <c r="D249" s="28" t="s">
        <v>1</v>
      </c>
      <c r="E249" s="29" t="s">
        <v>164</v>
      </c>
      <c r="F249" s="28" t="s">
        <v>165</v>
      </c>
      <c r="G249" s="30" t="s">
        <v>43</v>
      </c>
    </row>
    <row r="250" spans="2:7" x14ac:dyDescent="0.25">
      <c r="B250" s="387" t="s">
        <v>207</v>
      </c>
      <c r="C250" s="31"/>
      <c r="D250" s="31" t="str">
        <f>IFERROR(VLOOKUP(B250,MAQUINARIA!$B$6:$D$578,2,FALSE)," ")</f>
        <v xml:space="preserve"> </v>
      </c>
      <c r="E250" s="32" t="str">
        <f>IFERROR(VLOOKUP(B250,MAQUINARIA!$B$6:$D$578,3,FALSE)," ")</f>
        <v xml:space="preserve"> </v>
      </c>
      <c r="F250" s="33">
        <v>10</v>
      </c>
      <c r="G250" s="34" t="str">
        <f>IFERROR(ROUND(E250/F250,0)," ")</f>
        <v xml:space="preserve"> </v>
      </c>
    </row>
    <row r="251" spans="2:7" x14ac:dyDescent="0.25">
      <c r="B251" s="327"/>
      <c r="C251" s="36"/>
      <c r="D251" s="31"/>
      <c r="E251" s="32"/>
      <c r="F251" s="33"/>
      <c r="G251" s="34"/>
    </row>
    <row r="252" spans="2:7" x14ac:dyDescent="0.25">
      <c r="B252" s="327"/>
      <c r="C252" s="36"/>
      <c r="D252" s="31"/>
      <c r="E252" s="32"/>
      <c r="F252" s="33"/>
      <c r="G252" s="34"/>
    </row>
    <row r="253" spans="2:7" x14ac:dyDescent="0.25">
      <c r="B253" s="327"/>
      <c r="C253" s="36"/>
      <c r="D253" s="36"/>
      <c r="E253" s="37"/>
      <c r="F253" s="38"/>
      <c r="G253" s="34"/>
    </row>
    <row r="254" spans="2:7" x14ac:dyDescent="0.25">
      <c r="B254" s="388" t="s">
        <v>166</v>
      </c>
      <c r="C254" s="40"/>
      <c r="D254" s="41" t="s">
        <v>19</v>
      </c>
      <c r="E254" s="42">
        <f>+G282</f>
        <v>31917</v>
      </c>
      <c r="F254" s="43">
        <v>10</v>
      </c>
      <c r="G254" s="78">
        <f>IFERROR(ROUND(E254/F254,0)," ")</f>
        <v>3192</v>
      </c>
    </row>
    <row r="255" spans="2:7" x14ac:dyDescent="0.25">
      <c r="B255" s="389"/>
      <c r="C255" s="45"/>
      <c r="D255" s="45"/>
      <c r="E255" s="46"/>
      <c r="F255" s="47" t="s">
        <v>167</v>
      </c>
      <c r="G255" s="48">
        <f>SUM(G250:G254)</f>
        <v>3192</v>
      </c>
    </row>
    <row r="256" spans="2:7" x14ac:dyDescent="0.25">
      <c r="B256" s="389"/>
      <c r="C256" s="45"/>
      <c r="D256" s="45"/>
      <c r="E256" s="46"/>
      <c r="F256" s="45"/>
      <c r="G256" s="46"/>
    </row>
    <row r="257" spans="2:7" x14ac:dyDescent="0.25">
      <c r="B257" s="390" t="s">
        <v>168</v>
      </c>
      <c r="C257" s="49"/>
      <c r="D257" s="49"/>
      <c r="E257" s="50"/>
      <c r="F257" s="49"/>
      <c r="G257" s="50"/>
    </row>
    <row r="258" spans="2:7" x14ac:dyDescent="0.25">
      <c r="B258" s="386" t="s">
        <v>50</v>
      </c>
      <c r="C258" s="28"/>
      <c r="D258" s="28" t="s">
        <v>1</v>
      </c>
      <c r="E258" s="29" t="s">
        <v>169</v>
      </c>
      <c r="F258" s="28" t="s">
        <v>0</v>
      </c>
      <c r="G258" s="30" t="s">
        <v>43</v>
      </c>
    </row>
    <row r="259" spans="2:7" x14ac:dyDescent="0.25">
      <c r="B259" s="387" t="s">
        <v>229</v>
      </c>
      <c r="C259" s="31"/>
      <c r="D259" s="36" t="str">
        <f>IFERROR(VLOOKUP(B259,INSUMOS!$B$8:$D$467,2,FALSE)," ")</f>
        <v xml:space="preserve"> </v>
      </c>
      <c r="E259" s="37" t="str">
        <f>IFERROR(VLOOKUP(B259,INSUMOS!$B$8:$D$453,3,FALSE)," ")</f>
        <v xml:space="preserve"> </v>
      </c>
      <c r="F259" s="38">
        <v>1.3</v>
      </c>
      <c r="G259" s="59" t="str">
        <f>IFERROR(ROUND(E259*F259,0)," ")</f>
        <v xml:space="preserve"> </v>
      </c>
    </row>
    <row r="260" spans="2:7" x14ac:dyDescent="0.25">
      <c r="B260" s="327" t="s">
        <v>69</v>
      </c>
      <c r="C260" s="36"/>
      <c r="D260" s="36" t="str">
        <f>IFERROR(VLOOKUP(B260,INSUMOS!$B$8:$D$467,2,FALSE)," ")</f>
        <v xml:space="preserve"> </v>
      </c>
      <c r="E260" s="37" t="str">
        <f>IFERROR(VLOOKUP(B260,INSUMOS!$B$8:$D$453,3,FALSE)," ")</f>
        <v xml:space="preserve"> </v>
      </c>
      <c r="F260" s="38">
        <v>20</v>
      </c>
      <c r="G260" s="59" t="str">
        <f>IFERROR(ROUND(E260*F260,0)," ")</f>
        <v xml:space="preserve"> </v>
      </c>
    </row>
    <row r="261" spans="2:7" x14ac:dyDescent="0.25">
      <c r="B261" s="327"/>
      <c r="C261" s="36"/>
      <c r="D261" s="76"/>
      <c r="E261" s="37"/>
      <c r="F261" s="38"/>
      <c r="G261" s="59"/>
    </row>
    <row r="262" spans="2:7" x14ac:dyDescent="0.25">
      <c r="B262" s="327"/>
      <c r="C262" s="31"/>
      <c r="D262" s="36"/>
      <c r="E262" s="37"/>
      <c r="F262" s="36"/>
      <c r="G262" s="59"/>
    </row>
    <row r="263" spans="2:7" x14ac:dyDescent="0.25">
      <c r="B263" s="388"/>
      <c r="C263" s="40"/>
      <c r="D263" s="40"/>
      <c r="E263" s="42"/>
      <c r="F263" s="40"/>
      <c r="G263" s="44"/>
    </row>
    <row r="264" spans="2:7" x14ac:dyDescent="0.25">
      <c r="B264" s="389"/>
      <c r="C264" s="45"/>
      <c r="D264" s="45"/>
      <c r="E264" s="46"/>
      <c r="F264" s="47" t="s">
        <v>167</v>
      </c>
      <c r="G264" s="48">
        <f>SUM(G259:G263)</f>
        <v>0</v>
      </c>
    </row>
    <row r="265" spans="2:7" x14ac:dyDescent="0.25">
      <c r="B265" s="389"/>
      <c r="C265" s="45"/>
      <c r="D265" s="45"/>
      <c r="E265" s="46"/>
      <c r="F265" s="45"/>
      <c r="G265" s="46"/>
    </row>
    <row r="266" spans="2:7" x14ac:dyDescent="0.25">
      <c r="B266" s="385" t="s">
        <v>170</v>
      </c>
      <c r="C266" s="20"/>
      <c r="D266" s="20"/>
      <c r="E266" s="21"/>
      <c r="F266" s="20"/>
      <c r="G266" s="21"/>
    </row>
    <row r="267" spans="2:7" x14ac:dyDescent="0.25">
      <c r="B267" s="396" t="s">
        <v>50</v>
      </c>
      <c r="C267" s="28" t="s">
        <v>1</v>
      </c>
      <c r="D267" s="28" t="s">
        <v>297</v>
      </c>
      <c r="E267" s="29" t="s">
        <v>164</v>
      </c>
      <c r="F267" s="28" t="s">
        <v>180</v>
      </c>
      <c r="G267" s="30" t="s">
        <v>43</v>
      </c>
    </row>
    <row r="268" spans="2:7" x14ac:dyDescent="0.25">
      <c r="B268" s="79" t="s">
        <v>296</v>
      </c>
      <c r="C268" s="55" t="s">
        <v>228</v>
      </c>
      <c r="D268" s="55">
        <v>1.3</v>
      </c>
      <c r="E268" s="56" t="e">
        <f>+'APU CAP. I'!#REF!</f>
        <v>#REF!</v>
      </c>
      <c r="F268" s="80">
        <v>42.8</v>
      </c>
      <c r="G268" s="58" t="str">
        <f>IFERROR(ROUND(E268*F268*D268,0)," ")</f>
        <v xml:space="preserve"> </v>
      </c>
    </row>
    <row r="269" spans="2:7" x14ac:dyDescent="0.25">
      <c r="B269" s="393"/>
      <c r="C269" s="62"/>
      <c r="D269" s="62"/>
      <c r="E269" s="63"/>
      <c r="F269" s="62"/>
      <c r="G269" s="64"/>
    </row>
    <row r="270" spans="2:7" x14ac:dyDescent="0.25">
      <c r="B270" s="393"/>
      <c r="C270" s="62"/>
      <c r="D270" s="62"/>
      <c r="E270" s="63"/>
      <c r="F270" s="62"/>
      <c r="G270" s="64"/>
    </row>
    <row r="271" spans="2:7" x14ac:dyDescent="0.25">
      <c r="B271" s="393"/>
      <c r="C271" s="62"/>
      <c r="D271" s="62"/>
      <c r="E271" s="63"/>
      <c r="F271" s="62"/>
      <c r="G271" s="64"/>
    </row>
    <row r="272" spans="2:7" x14ac:dyDescent="0.25">
      <c r="B272" s="394"/>
      <c r="C272" s="65"/>
      <c r="D272" s="66"/>
      <c r="E272" s="67"/>
      <c r="F272" s="65"/>
      <c r="G272" s="64"/>
    </row>
    <row r="273" spans="2:9" x14ac:dyDescent="0.25">
      <c r="B273" s="389"/>
      <c r="C273" s="45"/>
      <c r="D273" s="45"/>
      <c r="E273" s="46"/>
      <c r="F273" s="47" t="s">
        <v>167</v>
      </c>
      <c r="G273" s="30">
        <f>SUM(G268:G272)</f>
        <v>0</v>
      </c>
    </row>
    <row r="274" spans="2:9" x14ac:dyDescent="0.25">
      <c r="B274" s="389"/>
      <c r="C274" s="45"/>
      <c r="D274" s="45"/>
      <c r="E274" s="46"/>
      <c r="F274" s="45"/>
      <c r="G274" s="46"/>
    </row>
    <row r="275" spans="2:9" x14ac:dyDescent="0.25">
      <c r="B275" s="390" t="s">
        <v>171</v>
      </c>
      <c r="C275" s="49"/>
      <c r="D275" s="49"/>
      <c r="E275" s="68"/>
      <c r="F275" s="49"/>
      <c r="G275" s="68"/>
    </row>
    <row r="276" spans="2:9" x14ac:dyDescent="0.25">
      <c r="B276" s="391" t="s">
        <v>50</v>
      </c>
      <c r="C276" s="52" t="s">
        <v>172</v>
      </c>
      <c r="D276" s="52" t="s">
        <v>173</v>
      </c>
      <c r="E276" s="53" t="s">
        <v>174</v>
      </c>
      <c r="F276" s="52" t="s">
        <v>165</v>
      </c>
      <c r="G276" s="54" t="s">
        <v>43</v>
      </c>
    </row>
    <row r="277" spans="2:9" x14ac:dyDescent="0.25">
      <c r="B277" s="69" t="s">
        <v>175</v>
      </c>
      <c r="C277" s="70">
        <f>IFERROR(VLOOKUP(B277,'MANO DE OBRA'!$B$12:$F$211,5,FALSE)," ")</f>
        <v>58364</v>
      </c>
      <c r="D277" s="71">
        <v>1.75</v>
      </c>
      <c r="E277" s="56">
        <f>IFERROR(C277*D277," ")</f>
        <v>102137</v>
      </c>
      <c r="F277" s="57">
        <v>8</v>
      </c>
      <c r="G277" s="58">
        <f>IFERROR(ROUND(E277/F277,0)," ")</f>
        <v>12767</v>
      </c>
    </row>
    <row r="278" spans="2:9" x14ac:dyDescent="0.25">
      <c r="B278" s="35" t="s">
        <v>176</v>
      </c>
      <c r="C278" s="72">
        <f>IFERROR(VLOOKUP(B278,'MANO DE OBRA'!$B$12:$F$211,5,FALSE)," ")</f>
        <v>87545</v>
      </c>
      <c r="D278" s="73">
        <v>1.75</v>
      </c>
      <c r="E278" s="37">
        <f>IFERROR(C278*D278," ")</f>
        <v>153203.75</v>
      </c>
      <c r="F278" s="38">
        <f>+F277</f>
        <v>8</v>
      </c>
      <c r="G278" s="59">
        <f>IFERROR(ROUND(E278/F278,0)," ")</f>
        <v>19150</v>
      </c>
    </row>
    <row r="279" spans="2:9" x14ac:dyDescent="0.25">
      <c r="B279" s="327"/>
      <c r="C279" s="72"/>
      <c r="D279" s="73"/>
      <c r="E279" s="37"/>
      <c r="F279" s="38"/>
      <c r="G279" s="59"/>
    </row>
    <row r="280" spans="2:9" x14ac:dyDescent="0.25">
      <c r="B280" s="327"/>
      <c r="C280" s="72"/>
      <c r="D280" s="36"/>
      <c r="E280" s="37"/>
      <c r="F280" s="36"/>
      <c r="G280" s="59"/>
    </row>
    <row r="281" spans="2:9" x14ac:dyDescent="0.25">
      <c r="B281" s="388"/>
      <c r="C281" s="74"/>
      <c r="D281" s="40"/>
      <c r="E281" s="42"/>
      <c r="F281" s="40"/>
      <c r="G281" s="44"/>
    </row>
    <row r="282" spans="2:9" x14ac:dyDescent="0.25">
      <c r="B282" s="389"/>
      <c r="C282" s="45"/>
      <c r="D282" s="45"/>
      <c r="E282" s="46"/>
      <c r="F282" s="47" t="s">
        <v>167</v>
      </c>
      <c r="G282" s="48">
        <f>SUM(G277:G281)</f>
        <v>31917</v>
      </c>
    </row>
    <row r="283" spans="2:9" ht="15.75" thickBot="1" x14ac:dyDescent="0.3">
      <c r="B283" s="383"/>
      <c r="C283" s="20"/>
      <c r="D283" s="20"/>
      <c r="E283" s="21"/>
      <c r="F283" s="20"/>
      <c r="G283" s="21"/>
    </row>
    <row r="284" spans="2:9" ht="15.75" thickBot="1" x14ac:dyDescent="0.3">
      <c r="B284" s="383"/>
      <c r="C284" s="20"/>
      <c r="D284" s="20"/>
      <c r="E284" s="765" t="s">
        <v>177</v>
      </c>
      <c r="F284" s="766"/>
      <c r="G284" s="75">
        <f>ROUND(+G282+G264+G255+G273,0)</f>
        <v>35109</v>
      </c>
      <c r="H284">
        <v>176000</v>
      </c>
      <c r="I284">
        <f>+H284*1.09</f>
        <v>191840</v>
      </c>
    </row>
    <row r="286" spans="2:9" x14ac:dyDescent="0.25">
      <c r="B286" s="395"/>
      <c r="C286" s="314"/>
      <c r="D286" s="314"/>
      <c r="E286" s="314"/>
      <c r="F286" s="314"/>
      <c r="G286" s="314"/>
    </row>
    <row r="287" spans="2:9" ht="18" x14ac:dyDescent="0.25">
      <c r="B287" s="677" t="s">
        <v>415</v>
      </c>
    </row>
    <row r="288" spans="2:9" ht="18" x14ac:dyDescent="0.25">
      <c r="B288" s="450" t="s">
        <v>416</v>
      </c>
    </row>
    <row r="289" spans="2:7" ht="18.75" thickBot="1" x14ac:dyDescent="0.3">
      <c r="B289" s="678" t="s">
        <v>414</v>
      </c>
      <c r="C289" s="314"/>
      <c r="D289" s="314"/>
      <c r="E289" s="314"/>
      <c r="F289" s="314"/>
      <c r="G289" s="314"/>
    </row>
    <row r="290" spans="2:7" x14ac:dyDescent="0.25">
      <c r="B290" s="906" t="s">
        <v>160</v>
      </c>
      <c r="C290" s="907"/>
      <c r="D290" s="907"/>
      <c r="E290" s="907"/>
      <c r="F290" s="907"/>
      <c r="G290" s="908"/>
    </row>
    <row r="291" spans="2:7" ht="15.75" thickBot="1" x14ac:dyDescent="0.3">
      <c r="B291" s="770" t="e">
        <f>+PRESUPUESTO!#REF!</f>
        <v>#REF!</v>
      </c>
      <c r="C291" s="771"/>
      <c r="D291" s="771"/>
      <c r="E291" s="771"/>
      <c r="F291" s="771"/>
      <c r="G291" s="772"/>
    </row>
    <row r="292" spans="2:7" ht="15.75" thickBot="1" x14ac:dyDescent="0.3">
      <c r="B292" s="383"/>
      <c r="C292" s="20"/>
      <c r="D292" s="20"/>
      <c r="E292" s="23"/>
      <c r="F292" s="20"/>
      <c r="G292" s="23"/>
    </row>
    <row r="293" spans="2:7" x14ac:dyDescent="0.25">
      <c r="B293" s="384" t="s">
        <v>161</v>
      </c>
      <c r="C293" s="25" t="e">
        <f>+PRESUPUESTO!#REF!</f>
        <v>#REF!</v>
      </c>
      <c r="D293" s="20"/>
      <c r="E293" s="21"/>
      <c r="F293" s="20"/>
      <c r="G293" s="21"/>
    </row>
    <row r="294" spans="2:7" x14ac:dyDescent="0.25">
      <c r="B294" s="384" t="s">
        <v>162</v>
      </c>
      <c r="C294" s="25" t="e">
        <f>+PRESUPUESTO!#REF!</f>
        <v>#REF!</v>
      </c>
      <c r="D294" s="20"/>
      <c r="E294" s="21"/>
      <c r="F294" s="20"/>
      <c r="G294" s="21"/>
    </row>
    <row r="295" spans="2:7" x14ac:dyDescent="0.25">
      <c r="B295" s="385"/>
      <c r="C295" s="20"/>
      <c r="D295" s="20"/>
      <c r="E295" s="21"/>
      <c r="F295" s="20"/>
      <c r="G295" s="21"/>
    </row>
    <row r="296" spans="2:7" x14ac:dyDescent="0.25">
      <c r="B296" s="385" t="s">
        <v>163</v>
      </c>
      <c r="C296" s="20"/>
      <c r="D296" s="20"/>
      <c r="E296" s="27"/>
      <c r="F296" s="20"/>
      <c r="G296" s="27"/>
    </row>
    <row r="297" spans="2:7" x14ac:dyDescent="0.25">
      <c r="B297" s="386" t="s">
        <v>50</v>
      </c>
      <c r="C297" s="28"/>
      <c r="D297" s="28" t="s">
        <v>1</v>
      </c>
      <c r="E297" s="29" t="s">
        <v>164</v>
      </c>
      <c r="F297" s="28" t="s">
        <v>165</v>
      </c>
      <c r="G297" s="30" t="s">
        <v>43</v>
      </c>
    </row>
    <row r="298" spans="2:7" x14ac:dyDescent="0.25">
      <c r="B298" s="387" t="s">
        <v>207</v>
      </c>
      <c r="C298" s="31"/>
      <c r="D298" s="31" t="str">
        <f>IFERROR(VLOOKUP(B298,MAQUINARIA!$B$6:$D$578,2,FALSE)," ")</f>
        <v xml:space="preserve"> </v>
      </c>
      <c r="E298" s="32" t="str">
        <f>IFERROR(VLOOKUP(B298,MAQUINARIA!$B$6:$D$578,3,FALSE)," ")</f>
        <v xml:space="preserve"> </v>
      </c>
      <c r="F298" s="33">
        <v>10</v>
      </c>
      <c r="G298" s="34" t="str">
        <f>IFERROR(ROUND(E298/F298,0)," ")</f>
        <v xml:space="preserve"> </v>
      </c>
    </row>
    <row r="299" spans="2:7" x14ac:dyDescent="0.25">
      <c r="B299" s="327"/>
      <c r="C299" s="36"/>
      <c r="D299" s="31"/>
      <c r="E299" s="32"/>
      <c r="F299" s="33"/>
      <c r="G299" s="34"/>
    </row>
    <row r="300" spans="2:7" x14ac:dyDescent="0.25">
      <c r="B300" s="327"/>
      <c r="C300" s="36"/>
      <c r="D300" s="31"/>
      <c r="E300" s="32"/>
      <c r="F300" s="33"/>
      <c r="G300" s="34"/>
    </row>
    <row r="301" spans="2:7" x14ac:dyDescent="0.25">
      <c r="B301" s="327"/>
      <c r="C301" s="36"/>
      <c r="D301" s="36"/>
      <c r="E301" s="37"/>
      <c r="F301" s="38"/>
      <c r="G301" s="34"/>
    </row>
    <row r="302" spans="2:7" x14ac:dyDescent="0.25">
      <c r="B302" s="388" t="s">
        <v>166</v>
      </c>
      <c r="C302" s="40"/>
      <c r="D302" s="41" t="s">
        <v>19</v>
      </c>
      <c r="E302" s="42">
        <f>+G330</f>
        <v>31917</v>
      </c>
      <c r="F302" s="43">
        <v>10</v>
      </c>
      <c r="G302" s="78">
        <f>IFERROR(ROUND(E302/F302,0)," ")</f>
        <v>3192</v>
      </c>
    </row>
    <row r="303" spans="2:7" x14ac:dyDescent="0.25">
      <c r="B303" s="389"/>
      <c r="C303" s="45"/>
      <c r="D303" s="45"/>
      <c r="E303" s="46"/>
      <c r="F303" s="47" t="s">
        <v>167</v>
      </c>
      <c r="G303" s="48">
        <f>SUM(G298:G302)</f>
        <v>3192</v>
      </c>
    </row>
    <row r="304" spans="2:7" x14ac:dyDescent="0.25">
      <c r="B304" s="389"/>
      <c r="C304" s="45"/>
      <c r="D304" s="45"/>
      <c r="E304" s="46"/>
      <c r="F304" s="45"/>
      <c r="G304" s="46"/>
    </row>
    <row r="305" spans="2:7" x14ac:dyDescent="0.25">
      <c r="B305" s="390" t="s">
        <v>168</v>
      </c>
      <c r="C305" s="49"/>
      <c r="D305" s="49"/>
      <c r="E305" s="50"/>
      <c r="F305" s="49"/>
      <c r="G305" s="50"/>
    </row>
    <row r="306" spans="2:7" x14ac:dyDescent="0.25">
      <c r="B306" s="386" t="s">
        <v>50</v>
      </c>
      <c r="C306" s="28"/>
      <c r="D306" s="28" t="s">
        <v>1</v>
      </c>
      <c r="E306" s="29" t="s">
        <v>169</v>
      </c>
      <c r="F306" s="28" t="s">
        <v>0</v>
      </c>
      <c r="G306" s="30" t="s">
        <v>43</v>
      </c>
    </row>
    <row r="307" spans="2:7" x14ac:dyDescent="0.25">
      <c r="B307" s="387"/>
      <c r="C307" s="31"/>
      <c r="D307" s="36"/>
      <c r="E307" s="37"/>
      <c r="F307" s="38"/>
      <c r="G307" s="59"/>
    </row>
    <row r="308" spans="2:7" x14ac:dyDescent="0.25">
      <c r="B308" s="327" t="s">
        <v>69</v>
      </c>
      <c r="C308" s="36"/>
      <c r="D308" s="36" t="str">
        <f>IFERROR(VLOOKUP(B308,INSUMOS!$B$8:$D$467,2,FALSE)," ")</f>
        <v xml:space="preserve"> </v>
      </c>
      <c r="E308" s="37" t="str">
        <f>IFERROR(VLOOKUP(B308,INSUMOS!$B$8:$D$453,3,FALSE)," ")</f>
        <v xml:space="preserve"> </v>
      </c>
      <c r="F308" s="38">
        <v>20</v>
      </c>
      <c r="G308" s="59" t="str">
        <f>IFERROR(ROUND(E308*F308,0)," ")</f>
        <v xml:space="preserve"> </v>
      </c>
    </row>
    <row r="309" spans="2:7" x14ac:dyDescent="0.25">
      <c r="B309" s="327"/>
      <c r="C309" s="36"/>
      <c r="D309" s="76"/>
      <c r="E309" s="37"/>
      <c r="F309" s="38"/>
      <c r="G309" s="59"/>
    </row>
    <row r="310" spans="2:7" x14ac:dyDescent="0.25">
      <c r="B310" s="327"/>
      <c r="C310" s="31"/>
      <c r="D310" s="36"/>
      <c r="E310" s="37"/>
      <c r="F310" s="36"/>
      <c r="G310" s="59"/>
    </row>
    <row r="311" spans="2:7" x14ac:dyDescent="0.25">
      <c r="B311" s="388"/>
      <c r="C311" s="40"/>
      <c r="D311" s="40"/>
      <c r="E311" s="42"/>
      <c r="F311" s="40"/>
      <c r="G311" s="44"/>
    </row>
    <row r="312" spans="2:7" x14ac:dyDescent="0.25">
      <c r="B312" s="389"/>
      <c r="C312" s="45"/>
      <c r="D312" s="45"/>
      <c r="E312" s="46"/>
      <c r="F312" s="47" t="s">
        <v>167</v>
      </c>
      <c r="G312" s="48">
        <f>SUM(G307:G311)</f>
        <v>0</v>
      </c>
    </row>
    <row r="313" spans="2:7" x14ac:dyDescent="0.25">
      <c r="B313" s="389"/>
      <c r="C313" s="45"/>
      <c r="D313" s="45"/>
      <c r="E313" s="46"/>
      <c r="F313" s="45"/>
      <c r="G313" s="46"/>
    </row>
    <row r="314" spans="2:7" x14ac:dyDescent="0.25">
      <c r="B314" s="385" t="s">
        <v>170</v>
      </c>
      <c r="C314" s="20"/>
      <c r="D314" s="20"/>
      <c r="E314" s="21"/>
      <c r="F314" s="20"/>
      <c r="G314" s="21"/>
    </row>
    <row r="315" spans="2:7" x14ac:dyDescent="0.25">
      <c r="B315" s="386" t="s">
        <v>50</v>
      </c>
      <c r="C315" s="28"/>
      <c r="D315" s="28" t="s">
        <v>1</v>
      </c>
      <c r="E315" s="29" t="s">
        <v>164</v>
      </c>
      <c r="F315" s="28" t="s">
        <v>180</v>
      </c>
      <c r="G315" s="30" t="s">
        <v>43</v>
      </c>
    </row>
    <row r="316" spans="2:7" x14ac:dyDescent="0.25">
      <c r="B316" s="322"/>
      <c r="C316" s="55"/>
      <c r="D316" s="55"/>
      <c r="E316" s="56"/>
      <c r="F316" s="80"/>
      <c r="G316" s="58"/>
    </row>
    <row r="317" spans="2:7" x14ac:dyDescent="0.25">
      <c r="B317" s="393"/>
      <c r="C317" s="62"/>
      <c r="D317" s="62"/>
      <c r="E317" s="63"/>
      <c r="F317" s="62"/>
      <c r="G317" s="64"/>
    </row>
    <row r="318" spans="2:7" x14ac:dyDescent="0.25">
      <c r="B318" s="393"/>
      <c r="C318" s="62"/>
      <c r="D318" s="62"/>
      <c r="E318" s="63"/>
      <c r="F318" s="62"/>
      <c r="G318" s="64"/>
    </row>
    <row r="319" spans="2:7" x14ac:dyDescent="0.25">
      <c r="B319" s="393"/>
      <c r="C319" s="62"/>
      <c r="D319" s="62"/>
      <c r="E319" s="63"/>
      <c r="F319" s="62"/>
      <c r="G319" s="64"/>
    </row>
    <row r="320" spans="2:7" x14ac:dyDescent="0.25">
      <c r="B320" s="394"/>
      <c r="C320" s="65"/>
      <c r="D320" s="66"/>
      <c r="E320" s="67"/>
      <c r="F320" s="65"/>
      <c r="G320" s="64"/>
    </row>
    <row r="321" spans="2:9" x14ac:dyDescent="0.25">
      <c r="B321" s="389"/>
      <c r="C321" s="45"/>
      <c r="D321" s="45"/>
      <c r="E321" s="46"/>
      <c r="F321" s="47" t="s">
        <v>167</v>
      </c>
      <c r="G321" s="30">
        <f>SUM(G316:G320)</f>
        <v>0</v>
      </c>
    </row>
    <row r="322" spans="2:9" x14ac:dyDescent="0.25">
      <c r="B322" s="389"/>
      <c r="C322" s="45"/>
      <c r="D322" s="45"/>
      <c r="E322" s="46"/>
      <c r="F322" s="45"/>
      <c r="G322" s="46"/>
    </row>
    <row r="323" spans="2:9" x14ac:dyDescent="0.25">
      <c r="B323" s="390" t="s">
        <v>171</v>
      </c>
      <c r="C323" s="49"/>
      <c r="D323" s="49"/>
      <c r="E323" s="68"/>
      <c r="F323" s="49"/>
      <c r="G323" s="68"/>
    </row>
    <row r="324" spans="2:9" x14ac:dyDescent="0.25">
      <c r="B324" s="391" t="s">
        <v>50</v>
      </c>
      <c r="C324" s="52" t="s">
        <v>172</v>
      </c>
      <c r="D324" s="52" t="s">
        <v>173</v>
      </c>
      <c r="E324" s="53" t="s">
        <v>174</v>
      </c>
      <c r="F324" s="52" t="s">
        <v>165</v>
      </c>
      <c r="G324" s="54" t="s">
        <v>43</v>
      </c>
    </row>
    <row r="325" spans="2:9" x14ac:dyDescent="0.25">
      <c r="B325" s="69" t="s">
        <v>175</v>
      </c>
      <c r="C325" s="70">
        <f>IFERROR(VLOOKUP(B325,'MANO DE OBRA'!$B$12:$F$211,5,FALSE)," ")</f>
        <v>58364</v>
      </c>
      <c r="D325" s="71">
        <v>1.75</v>
      </c>
      <c r="E325" s="56">
        <f>IFERROR(C325*D325," ")</f>
        <v>102137</v>
      </c>
      <c r="F325" s="57">
        <v>8</v>
      </c>
      <c r="G325" s="58">
        <f>IFERROR(ROUND(E325/F325,0)," ")</f>
        <v>12767</v>
      </c>
    </row>
    <row r="326" spans="2:9" x14ac:dyDescent="0.25">
      <c r="B326" s="35" t="s">
        <v>176</v>
      </c>
      <c r="C326" s="72">
        <f>IFERROR(VLOOKUP(B326,'MANO DE OBRA'!$B$12:$F$211,5,FALSE)," ")</f>
        <v>87545</v>
      </c>
      <c r="D326" s="73">
        <v>1.75</v>
      </c>
      <c r="E326" s="37">
        <f>IFERROR(C326*D326," ")</f>
        <v>153203.75</v>
      </c>
      <c r="F326" s="38">
        <f>+F325</f>
        <v>8</v>
      </c>
      <c r="G326" s="59">
        <f>IFERROR(ROUND(E326/F326,0)," ")</f>
        <v>19150</v>
      </c>
    </row>
    <row r="327" spans="2:9" x14ac:dyDescent="0.25">
      <c r="B327" s="327"/>
      <c r="C327" s="72"/>
      <c r="D327" s="73"/>
      <c r="E327" s="37"/>
      <c r="F327" s="38"/>
      <c r="G327" s="59"/>
    </row>
    <row r="328" spans="2:9" x14ac:dyDescent="0.25">
      <c r="B328" s="327"/>
      <c r="C328" s="72"/>
      <c r="D328" s="36"/>
      <c r="E328" s="37"/>
      <c r="F328" s="36"/>
      <c r="G328" s="59"/>
    </row>
    <row r="329" spans="2:9" x14ac:dyDescent="0.25">
      <c r="B329" s="388"/>
      <c r="C329" s="74"/>
      <c r="D329" s="40"/>
      <c r="E329" s="42"/>
      <c r="F329" s="40"/>
      <c r="G329" s="44"/>
    </row>
    <row r="330" spans="2:9" x14ac:dyDescent="0.25">
      <c r="B330" s="389"/>
      <c r="C330" s="45"/>
      <c r="D330" s="45"/>
      <c r="E330" s="46"/>
      <c r="F330" s="47" t="s">
        <v>167</v>
      </c>
      <c r="G330" s="48">
        <f>SUM(G325:G329)</f>
        <v>31917</v>
      </c>
    </row>
    <row r="331" spans="2:9" ht="15.75" thickBot="1" x14ac:dyDescent="0.3">
      <c r="B331" s="383"/>
      <c r="C331" s="20"/>
      <c r="D331" s="20"/>
      <c r="E331" s="21"/>
      <c r="F331" s="20"/>
      <c r="G331" s="21"/>
    </row>
    <row r="332" spans="2:9" ht="15.75" thickBot="1" x14ac:dyDescent="0.3">
      <c r="B332" s="383"/>
      <c r="C332" s="20"/>
      <c r="D332" s="20"/>
      <c r="E332" s="765" t="s">
        <v>177</v>
      </c>
      <c r="F332" s="766"/>
      <c r="G332" s="75">
        <f>ROUND(+G330+G312+G303+G321,0)</f>
        <v>35109</v>
      </c>
      <c r="H332">
        <v>176000</v>
      </c>
      <c r="I332">
        <f>+H332*1.09</f>
        <v>191840</v>
      </c>
    </row>
    <row r="334" spans="2:9" x14ac:dyDescent="0.25">
      <c r="B334" s="395"/>
      <c r="C334" s="314"/>
      <c r="D334" s="314"/>
      <c r="E334" s="314"/>
      <c r="F334" s="314"/>
      <c r="G334" s="314"/>
    </row>
    <row r="335" spans="2:9" ht="18" x14ac:dyDescent="0.25">
      <c r="B335" s="677" t="s">
        <v>415</v>
      </c>
    </row>
    <row r="336" spans="2:9" ht="18" x14ac:dyDescent="0.25">
      <c r="B336" s="450" t="s">
        <v>416</v>
      </c>
    </row>
    <row r="337" spans="2:7" ht="18.75" thickBot="1" x14ac:dyDescent="0.3">
      <c r="B337" s="678" t="s">
        <v>414</v>
      </c>
      <c r="C337" s="314"/>
      <c r="D337" s="314"/>
      <c r="E337" s="314"/>
      <c r="F337" s="314"/>
      <c r="G337" s="314"/>
    </row>
    <row r="338" spans="2:7" x14ac:dyDescent="0.25">
      <c r="B338" s="906" t="s">
        <v>160</v>
      </c>
      <c r="C338" s="907"/>
      <c r="D338" s="907"/>
      <c r="E338" s="907"/>
      <c r="F338" s="907"/>
      <c r="G338" s="908"/>
    </row>
    <row r="339" spans="2:7" ht="15.75" thickBot="1" x14ac:dyDescent="0.3">
      <c r="B339" s="770" t="e">
        <f>+PRESUPUESTO!#REF!</f>
        <v>#REF!</v>
      </c>
      <c r="C339" s="771"/>
      <c r="D339" s="771"/>
      <c r="E339" s="771"/>
      <c r="F339" s="771"/>
      <c r="G339" s="772"/>
    </row>
    <row r="340" spans="2:7" ht="15.75" thickBot="1" x14ac:dyDescent="0.3">
      <c r="B340" s="383"/>
      <c r="C340" s="20"/>
      <c r="D340" s="20"/>
      <c r="E340" s="23"/>
      <c r="F340" s="20"/>
      <c r="G340" s="23"/>
    </row>
    <row r="341" spans="2:7" x14ac:dyDescent="0.25">
      <c r="B341" s="384" t="s">
        <v>161</v>
      </c>
      <c r="C341" s="81" t="e">
        <f>+PRESUPUESTO!#REF!</f>
        <v>#REF!</v>
      </c>
      <c r="D341" s="20"/>
      <c r="E341" s="21"/>
      <c r="F341" s="20"/>
      <c r="G341" s="21"/>
    </row>
    <row r="342" spans="2:7" x14ac:dyDescent="0.25">
      <c r="B342" s="384" t="s">
        <v>162</v>
      </c>
      <c r="C342" s="25" t="e">
        <f>+PRESUPUESTO!#REF!</f>
        <v>#REF!</v>
      </c>
      <c r="D342" s="20"/>
      <c r="E342" s="21"/>
      <c r="F342" s="20"/>
      <c r="G342" s="21"/>
    </row>
    <row r="343" spans="2:7" x14ac:dyDescent="0.25">
      <c r="B343" s="385"/>
      <c r="C343" s="20"/>
      <c r="D343" s="20"/>
      <c r="E343" s="21"/>
      <c r="F343" s="20"/>
      <c r="G343" s="21"/>
    </row>
    <row r="344" spans="2:7" x14ac:dyDescent="0.25">
      <c r="B344" s="385" t="s">
        <v>163</v>
      </c>
      <c r="C344" s="20"/>
      <c r="D344" s="20"/>
      <c r="E344" s="27"/>
      <c r="F344" s="20"/>
      <c r="G344" s="27"/>
    </row>
    <row r="345" spans="2:7" x14ac:dyDescent="0.25">
      <c r="B345" s="386" t="s">
        <v>50</v>
      </c>
      <c r="C345" s="28"/>
      <c r="D345" s="28" t="s">
        <v>1</v>
      </c>
      <c r="E345" s="29" t="s">
        <v>164</v>
      </c>
      <c r="F345" s="28" t="s">
        <v>165</v>
      </c>
      <c r="G345" s="30" t="s">
        <v>43</v>
      </c>
    </row>
    <row r="346" spans="2:7" x14ac:dyDescent="0.25">
      <c r="B346" s="387" t="s">
        <v>203</v>
      </c>
      <c r="C346" s="31"/>
      <c r="D346" s="31" t="str">
        <f>IFERROR(VLOOKUP(B346,MAQUINARIA!$B$6:$D$578,2,FALSE)," ")</f>
        <v xml:space="preserve"> </v>
      </c>
      <c r="E346" s="32" t="str">
        <f>IFERROR(VLOOKUP(B346,MAQUINARIA!$B$6:$D$578,3,FALSE)," ")</f>
        <v xml:space="preserve"> </v>
      </c>
      <c r="F346" s="33">
        <v>4</v>
      </c>
      <c r="G346" s="34" t="str">
        <f>IFERROR(ROUND(E346/F346,0)," ")</f>
        <v xml:space="preserve"> </v>
      </c>
    </row>
    <row r="347" spans="2:7" x14ac:dyDescent="0.25">
      <c r="B347" s="327"/>
      <c r="C347" s="36"/>
      <c r="D347" s="36"/>
      <c r="E347" s="37"/>
      <c r="F347" s="38"/>
      <c r="G347" s="34"/>
    </row>
    <row r="348" spans="2:7" x14ac:dyDescent="0.25">
      <c r="B348" s="327"/>
      <c r="C348" s="36"/>
      <c r="D348" s="36"/>
      <c r="E348" s="37"/>
      <c r="F348" s="38"/>
      <c r="G348" s="34"/>
    </row>
    <row r="349" spans="2:7" x14ac:dyDescent="0.25">
      <c r="B349" s="327"/>
      <c r="C349" s="36"/>
      <c r="D349" s="36"/>
      <c r="E349" s="37"/>
      <c r="F349" s="38"/>
      <c r="G349" s="34"/>
    </row>
    <row r="350" spans="2:7" x14ac:dyDescent="0.25">
      <c r="B350" s="388" t="s">
        <v>166</v>
      </c>
      <c r="C350" s="40"/>
      <c r="D350" s="41" t="s">
        <v>19</v>
      </c>
      <c r="E350" s="42">
        <f>+G378</f>
        <v>196416</v>
      </c>
      <c r="F350" s="43">
        <v>10</v>
      </c>
      <c r="G350" s="78">
        <f>IFERROR(ROUND(E350/F350,0)," ")</f>
        <v>19642</v>
      </c>
    </row>
    <row r="351" spans="2:7" x14ac:dyDescent="0.25">
      <c r="B351" s="389"/>
      <c r="C351" s="45"/>
      <c r="D351" s="45"/>
      <c r="E351" s="46"/>
      <c r="F351" s="47" t="s">
        <v>167</v>
      </c>
      <c r="G351" s="48">
        <f>SUM(G346:G350)</f>
        <v>19642</v>
      </c>
    </row>
    <row r="352" spans="2:7" x14ac:dyDescent="0.25">
      <c r="B352" s="389"/>
      <c r="C352" s="45"/>
      <c r="D352" s="45"/>
      <c r="E352" s="46"/>
      <c r="F352" s="45"/>
      <c r="G352" s="46"/>
    </row>
    <row r="353" spans="2:9" x14ac:dyDescent="0.25">
      <c r="B353" s="390" t="s">
        <v>168</v>
      </c>
      <c r="C353" s="49"/>
      <c r="D353" s="49"/>
      <c r="E353" s="50"/>
      <c r="F353" s="49"/>
      <c r="G353" s="50"/>
    </row>
    <row r="354" spans="2:9" x14ac:dyDescent="0.25">
      <c r="B354" s="386" t="s">
        <v>50</v>
      </c>
      <c r="C354" s="28"/>
      <c r="D354" s="28" t="s">
        <v>1</v>
      </c>
      <c r="E354" s="29" t="s">
        <v>169</v>
      </c>
      <c r="F354" s="28" t="s">
        <v>0</v>
      </c>
      <c r="G354" s="30" t="s">
        <v>43</v>
      </c>
    </row>
    <row r="355" spans="2:9" ht="21.75" customHeight="1" x14ac:dyDescent="0.25">
      <c r="B355" s="387" t="s">
        <v>194</v>
      </c>
      <c r="C355" s="31"/>
      <c r="D355" s="36" t="str">
        <f>IFERROR(VLOOKUP(B355,INSUMOS!$B$8:$D$467,2,FALSE)," ")</f>
        <v xml:space="preserve"> </v>
      </c>
      <c r="E355" s="37" t="str">
        <f>IFERROR(VLOOKUP(B355,INSUMOS!$B$8:$D$453,3,FALSE)," ")</f>
        <v xml:space="preserve"> </v>
      </c>
      <c r="F355" s="38">
        <v>0.25</v>
      </c>
      <c r="G355" s="59" t="str">
        <f>IFERROR(ROUND(E355*F355,0)," ")</f>
        <v xml:space="preserve"> </v>
      </c>
      <c r="I355" s="82">
        <f>0.17+5%</f>
        <v>0.22000000000000003</v>
      </c>
    </row>
    <row r="356" spans="2:9" x14ac:dyDescent="0.25">
      <c r="B356" s="327"/>
      <c r="C356" s="36"/>
      <c r="D356" s="76"/>
      <c r="E356" s="37"/>
      <c r="F356" s="38"/>
      <c r="G356" s="59"/>
    </row>
    <row r="357" spans="2:9" x14ac:dyDescent="0.25">
      <c r="B357" s="327"/>
      <c r="C357" s="36"/>
      <c r="D357" s="76"/>
      <c r="E357" s="37"/>
      <c r="F357" s="38"/>
      <c r="G357" s="59"/>
    </row>
    <row r="358" spans="2:9" x14ac:dyDescent="0.25">
      <c r="B358" s="327"/>
      <c r="C358" s="31"/>
      <c r="D358" s="36"/>
      <c r="E358" s="37"/>
      <c r="F358" s="36"/>
      <c r="G358" s="59"/>
    </row>
    <row r="359" spans="2:9" x14ac:dyDescent="0.25">
      <c r="B359" s="388"/>
      <c r="C359" s="40"/>
      <c r="D359" s="40"/>
      <c r="E359" s="42"/>
      <c r="F359" s="40"/>
      <c r="G359" s="44"/>
    </row>
    <row r="360" spans="2:9" x14ac:dyDescent="0.25">
      <c r="B360" s="389"/>
      <c r="C360" s="45"/>
      <c r="D360" s="45"/>
      <c r="E360" s="46"/>
      <c r="F360" s="47" t="s">
        <v>167</v>
      </c>
      <c r="G360" s="48">
        <f>SUM(G355:G359)</f>
        <v>0</v>
      </c>
    </row>
    <row r="361" spans="2:9" x14ac:dyDescent="0.25">
      <c r="B361" s="389"/>
      <c r="C361" s="45"/>
      <c r="D361" s="45"/>
      <c r="E361" s="46"/>
      <c r="F361" s="45"/>
      <c r="G361" s="46"/>
    </row>
    <row r="362" spans="2:9" x14ac:dyDescent="0.25">
      <c r="B362" s="385" t="s">
        <v>170</v>
      </c>
      <c r="C362" s="20"/>
      <c r="D362" s="20"/>
      <c r="E362" s="21"/>
      <c r="F362" s="20"/>
      <c r="G362" s="21"/>
    </row>
    <row r="363" spans="2:9" x14ac:dyDescent="0.25">
      <c r="B363" s="386" t="s">
        <v>50</v>
      </c>
      <c r="C363" s="28"/>
      <c r="D363" s="28" t="s">
        <v>1</v>
      </c>
      <c r="E363" s="29" t="s">
        <v>164</v>
      </c>
      <c r="F363" s="28" t="s">
        <v>180</v>
      </c>
      <c r="G363" s="30" t="s">
        <v>43</v>
      </c>
    </row>
    <row r="364" spans="2:9" x14ac:dyDescent="0.25">
      <c r="B364" s="322"/>
      <c r="C364" s="55"/>
      <c r="D364" s="55"/>
      <c r="E364" s="56"/>
      <c r="F364" s="55"/>
      <c r="G364" s="58"/>
    </row>
    <row r="365" spans="2:9" x14ac:dyDescent="0.25">
      <c r="B365" s="393"/>
      <c r="C365" s="62"/>
      <c r="D365" s="62"/>
      <c r="E365" s="63"/>
      <c r="F365" s="62"/>
      <c r="G365" s="64"/>
    </row>
    <row r="366" spans="2:9" x14ac:dyDescent="0.25">
      <c r="B366" s="393"/>
      <c r="C366" s="62"/>
      <c r="D366" s="62"/>
      <c r="E366" s="63"/>
      <c r="F366" s="62"/>
      <c r="G366" s="64"/>
    </row>
    <row r="367" spans="2:9" x14ac:dyDescent="0.25">
      <c r="B367" s="393"/>
      <c r="C367" s="62"/>
      <c r="D367" s="62"/>
      <c r="E367" s="63"/>
      <c r="F367" s="62"/>
      <c r="G367" s="64"/>
    </row>
    <row r="368" spans="2:9" x14ac:dyDescent="0.25">
      <c r="B368" s="394"/>
      <c r="C368" s="65"/>
      <c r="D368" s="66"/>
      <c r="E368" s="67"/>
      <c r="F368" s="65"/>
      <c r="G368" s="64"/>
    </row>
    <row r="369" spans="2:8" x14ac:dyDescent="0.25">
      <c r="B369" s="389"/>
      <c r="C369" s="45"/>
      <c r="D369" s="45"/>
      <c r="E369" s="46"/>
      <c r="F369" s="47" t="s">
        <v>167</v>
      </c>
      <c r="G369" s="30">
        <f>SUM(G364:G368)</f>
        <v>0</v>
      </c>
    </row>
    <row r="370" spans="2:8" x14ac:dyDescent="0.25">
      <c r="B370" s="389"/>
      <c r="C370" s="45"/>
      <c r="D370" s="45"/>
      <c r="E370" s="46"/>
      <c r="F370" s="45"/>
      <c r="G370" s="46"/>
    </row>
    <row r="371" spans="2:8" x14ac:dyDescent="0.25">
      <c r="B371" s="390" t="s">
        <v>171</v>
      </c>
      <c r="C371" s="49"/>
      <c r="D371" s="49"/>
      <c r="E371" s="68"/>
      <c r="F371" s="49"/>
      <c r="G371" s="68"/>
    </row>
    <row r="372" spans="2:8" x14ac:dyDescent="0.25">
      <c r="B372" s="391" t="s">
        <v>50</v>
      </c>
      <c r="C372" s="52" t="s">
        <v>172</v>
      </c>
      <c r="D372" s="52" t="s">
        <v>173</v>
      </c>
      <c r="E372" s="53" t="s">
        <v>174</v>
      </c>
      <c r="F372" s="52" t="s">
        <v>165</v>
      </c>
      <c r="G372" s="54" t="s">
        <v>43</v>
      </c>
    </row>
    <row r="373" spans="2:8" x14ac:dyDescent="0.25">
      <c r="B373" s="322" t="s">
        <v>175</v>
      </c>
      <c r="C373" s="70">
        <f>IFERROR(VLOOKUP(B373,'MANO DE OBRA'!$B$12:$F$211,5,FALSE)," ")</f>
        <v>58364</v>
      </c>
      <c r="D373" s="71">
        <v>1.75</v>
      </c>
      <c r="E373" s="56">
        <f>IFERROR(C373*D373," ")</f>
        <v>102137</v>
      </c>
      <c r="F373" s="57">
        <v>1.3</v>
      </c>
      <c r="G373" s="58">
        <f>IFERROR(ROUND(E373/F373,0)," ")</f>
        <v>78567</v>
      </c>
    </row>
    <row r="374" spans="2:8" x14ac:dyDescent="0.25">
      <c r="B374" s="327" t="s">
        <v>176</v>
      </c>
      <c r="C374" s="72">
        <f>IFERROR(VLOOKUP(B374,'MANO DE OBRA'!$B$12:$F$211,5,FALSE)," ")</f>
        <v>87545</v>
      </c>
      <c r="D374" s="73">
        <f>+D373</f>
        <v>1.75</v>
      </c>
      <c r="E374" s="37">
        <f>IFERROR(C374*D374," ")</f>
        <v>153203.75</v>
      </c>
      <c r="F374" s="38">
        <f>+F373</f>
        <v>1.3</v>
      </c>
      <c r="G374" s="59">
        <f>IFERROR(ROUND(E374/F374,0)," ")</f>
        <v>117849</v>
      </c>
    </row>
    <row r="375" spans="2:8" x14ac:dyDescent="0.25">
      <c r="B375" s="327"/>
      <c r="C375" s="72"/>
      <c r="D375" s="73"/>
      <c r="E375" s="37"/>
      <c r="F375" s="38"/>
      <c r="G375" s="59"/>
    </row>
    <row r="376" spans="2:8" x14ac:dyDescent="0.25">
      <c r="B376" s="327"/>
      <c r="C376" s="72"/>
      <c r="D376" s="36"/>
      <c r="E376" s="37"/>
      <c r="F376" s="36"/>
      <c r="G376" s="59"/>
    </row>
    <row r="377" spans="2:8" x14ac:dyDescent="0.25">
      <c r="B377" s="388"/>
      <c r="C377" s="74"/>
      <c r="D377" s="40"/>
      <c r="E377" s="42"/>
      <c r="F377" s="40"/>
      <c r="G377" s="44"/>
    </row>
    <row r="378" spans="2:8" x14ac:dyDescent="0.25">
      <c r="B378" s="389"/>
      <c r="C378" s="45"/>
      <c r="D378" s="45"/>
      <c r="E378" s="46"/>
      <c r="F378" s="47" t="s">
        <v>167</v>
      </c>
      <c r="G378" s="48">
        <f>SUM(G373:G377)</f>
        <v>196416</v>
      </c>
    </row>
    <row r="379" spans="2:8" ht="15.75" thickBot="1" x14ac:dyDescent="0.3">
      <c r="B379" s="383"/>
      <c r="C379" s="20"/>
      <c r="D379" s="20"/>
      <c r="E379" s="21"/>
      <c r="F379" s="20"/>
      <c r="G379" s="21"/>
    </row>
    <row r="380" spans="2:8" ht="15.75" thickBot="1" x14ac:dyDescent="0.3">
      <c r="B380" s="383"/>
      <c r="C380" s="20"/>
      <c r="D380" s="20"/>
      <c r="E380" s="765" t="s">
        <v>177</v>
      </c>
      <c r="F380" s="766"/>
      <c r="G380" s="75">
        <f>ROUND(+G378+G360+G351+G369,0)</f>
        <v>216058</v>
      </c>
      <c r="H380">
        <v>184045.40000000002</v>
      </c>
    </row>
    <row r="382" spans="2:8" x14ac:dyDescent="0.25">
      <c r="B382" s="395"/>
      <c r="C382" s="314"/>
      <c r="D382" s="314"/>
      <c r="E382" s="314"/>
      <c r="F382" s="314"/>
      <c r="G382" s="314"/>
    </row>
    <row r="383" spans="2:8" ht="18" x14ac:dyDescent="0.25">
      <c r="B383" s="677" t="s">
        <v>415</v>
      </c>
    </row>
    <row r="384" spans="2:8" ht="18" x14ac:dyDescent="0.25">
      <c r="B384" s="450" t="s">
        <v>416</v>
      </c>
    </row>
    <row r="385" spans="2:7" ht="18.75" thickBot="1" x14ac:dyDescent="0.3">
      <c r="B385" s="678" t="s">
        <v>414</v>
      </c>
      <c r="C385" s="314"/>
      <c r="D385" s="314"/>
      <c r="E385" s="314"/>
      <c r="F385" s="314"/>
      <c r="G385" s="314"/>
    </row>
    <row r="386" spans="2:7" x14ac:dyDescent="0.25">
      <c r="B386" s="906" t="s">
        <v>160</v>
      </c>
      <c r="C386" s="907"/>
      <c r="D386" s="907"/>
      <c r="E386" s="907"/>
      <c r="F386" s="907"/>
      <c r="G386" s="908"/>
    </row>
    <row r="387" spans="2:7" ht="15.75" thickBot="1" x14ac:dyDescent="0.3">
      <c r="B387" s="770" t="e">
        <f>+PRESUPUESTO!#REF!</f>
        <v>#REF!</v>
      </c>
      <c r="C387" s="771"/>
      <c r="D387" s="771"/>
      <c r="E387" s="771"/>
      <c r="F387" s="771"/>
      <c r="G387" s="772"/>
    </row>
    <row r="388" spans="2:7" ht="15.75" thickBot="1" x14ac:dyDescent="0.3">
      <c r="B388" s="383"/>
      <c r="C388" s="20"/>
      <c r="D388" s="20"/>
      <c r="E388" s="23"/>
      <c r="F388" s="20"/>
      <c r="G388" s="23"/>
    </row>
    <row r="389" spans="2:7" x14ac:dyDescent="0.25">
      <c r="B389" s="384" t="s">
        <v>161</v>
      </c>
      <c r="C389" s="83" t="e">
        <f>+PRESUPUESTO!#REF!</f>
        <v>#REF!</v>
      </c>
      <c r="D389" s="20"/>
      <c r="E389" s="21"/>
      <c r="F389" s="20"/>
      <c r="G389" s="21"/>
    </row>
    <row r="390" spans="2:7" x14ac:dyDescent="0.25">
      <c r="B390" s="384" t="s">
        <v>162</v>
      </c>
      <c r="C390" s="83" t="e">
        <f>+PRESUPUESTO!#REF!</f>
        <v>#REF!</v>
      </c>
      <c r="D390" s="20"/>
      <c r="E390" s="21"/>
      <c r="F390" s="20"/>
      <c r="G390" s="21"/>
    </row>
    <row r="391" spans="2:7" x14ac:dyDescent="0.25">
      <c r="B391" s="385"/>
      <c r="C391" s="20"/>
      <c r="D391" s="20"/>
      <c r="E391" s="21"/>
      <c r="F391" s="20"/>
      <c r="G391" s="21"/>
    </row>
    <row r="392" spans="2:7" x14ac:dyDescent="0.25">
      <c r="B392" s="385" t="s">
        <v>163</v>
      </c>
      <c r="C392" s="20"/>
      <c r="D392" s="20"/>
      <c r="E392" s="27"/>
      <c r="F392" s="20"/>
      <c r="G392" s="27"/>
    </row>
    <row r="393" spans="2:7" x14ac:dyDescent="0.25">
      <c r="B393" s="386" t="s">
        <v>50</v>
      </c>
      <c r="C393" s="28"/>
      <c r="D393" s="28" t="s">
        <v>1</v>
      </c>
      <c r="E393" s="29" t="s">
        <v>164</v>
      </c>
      <c r="F393" s="28" t="s">
        <v>165</v>
      </c>
      <c r="G393" s="30" t="s">
        <v>43</v>
      </c>
    </row>
    <row r="394" spans="2:7" x14ac:dyDescent="0.25">
      <c r="B394" s="387" t="s">
        <v>205</v>
      </c>
      <c r="C394" s="31"/>
      <c r="D394" s="31" t="str">
        <f>IFERROR(VLOOKUP(B394,MAQUINARIA!$B$6:$D$578,2,FALSE)," ")</f>
        <v xml:space="preserve"> </v>
      </c>
      <c r="E394" s="32" t="str">
        <f>IFERROR(VLOOKUP(B394,MAQUINARIA!$B$6:$D$578,3,FALSE)," ")</f>
        <v xml:space="preserve"> </v>
      </c>
      <c r="F394" s="33">
        <v>5</v>
      </c>
      <c r="G394" s="34" t="str">
        <f>IFERROR(ROUND(E394/F394,0)," ")</f>
        <v xml:space="preserve"> </v>
      </c>
    </row>
    <row r="395" spans="2:7" x14ac:dyDescent="0.25">
      <c r="B395" s="331"/>
      <c r="C395" s="76"/>
      <c r="D395" s="31"/>
      <c r="E395" s="32"/>
      <c r="F395" s="33"/>
      <c r="G395" s="34"/>
    </row>
    <row r="396" spans="2:7" x14ac:dyDescent="0.25">
      <c r="B396" s="327"/>
      <c r="C396" s="36"/>
      <c r="D396" s="31"/>
      <c r="E396" s="32"/>
      <c r="F396" s="33"/>
      <c r="G396" s="34"/>
    </row>
    <row r="397" spans="2:7" x14ac:dyDescent="0.25">
      <c r="B397" s="327"/>
      <c r="C397" s="36"/>
      <c r="D397" s="36"/>
      <c r="E397" s="37"/>
      <c r="F397" s="38"/>
      <c r="G397" s="34"/>
    </row>
    <row r="398" spans="2:7" x14ac:dyDescent="0.25">
      <c r="B398" s="388" t="s">
        <v>166</v>
      </c>
      <c r="C398" s="40"/>
      <c r="D398" s="41" t="s">
        <v>19</v>
      </c>
      <c r="E398" s="42">
        <f>+G425</f>
        <v>222036</v>
      </c>
      <c r="F398" s="43">
        <v>10</v>
      </c>
      <c r="G398" s="78">
        <f>IFERROR(ROUND(E398/F398,0)," ")</f>
        <v>22204</v>
      </c>
    </row>
    <row r="399" spans="2:7" x14ac:dyDescent="0.25">
      <c r="B399" s="389"/>
      <c r="C399" s="45"/>
      <c r="D399" s="45"/>
      <c r="E399" s="46"/>
      <c r="F399" s="47" t="s">
        <v>167</v>
      </c>
      <c r="G399" s="48">
        <f>SUM(G394:G398)</f>
        <v>22204</v>
      </c>
    </row>
    <row r="400" spans="2:7" x14ac:dyDescent="0.25">
      <c r="B400" s="389"/>
      <c r="C400" s="45"/>
      <c r="D400" s="45"/>
      <c r="E400" s="46"/>
      <c r="F400" s="45"/>
      <c r="G400" s="46"/>
    </row>
    <row r="401" spans="2:7" x14ac:dyDescent="0.25">
      <c r="B401" s="390" t="s">
        <v>168</v>
      </c>
      <c r="C401" s="49"/>
      <c r="D401" s="49"/>
      <c r="E401" s="50"/>
      <c r="F401" s="49"/>
      <c r="G401" s="50"/>
    </row>
    <row r="402" spans="2:7" x14ac:dyDescent="0.25">
      <c r="B402" s="386" t="s">
        <v>50</v>
      </c>
      <c r="C402" s="28"/>
      <c r="D402" s="28" t="s">
        <v>1</v>
      </c>
      <c r="E402" s="29" t="s">
        <v>169</v>
      </c>
      <c r="F402" s="28" t="s">
        <v>0</v>
      </c>
      <c r="G402" s="30" t="s">
        <v>43</v>
      </c>
    </row>
    <row r="403" spans="2:7" x14ac:dyDescent="0.25">
      <c r="B403" s="333" t="s">
        <v>191</v>
      </c>
      <c r="C403" s="334"/>
      <c r="D403" s="36" t="str">
        <f>IFERROR(VLOOKUP(B403,INSUMOS!$B$8:$D$467,2,FALSE)," ")</f>
        <v xml:space="preserve"> </v>
      </c>
      <c r="E403" s="37" t="str">
        <f>IFERROR(VLOOKUP(B403,INSUMOS!$B$8:$D$453,3,FALSE)," ")</f>
        <v xml:space="preserve"> </v>
      </c>
      <c r="F403" s="38">
        <f>0.5*1.05</f>
        <v>0.52500000000000002</v>
      </c>
      <c r="G403" s="59" t="str">
        <f>IFERROR(ROUND(E403*F403,0)," ")</f>
        <v xml:space="preserve"> </v>
      </c>
    </row>
    <row r="404" spans="2:7" x14ac:dyDescent="0.25">
      <c r="B404" s="333" t="s">
        <v>185</v>
      </c>
      <c r="C404" s="336"/>
      <c r="D404" s="36" t="str">
        <f>IFERROR(VLOOKUP(B404,INSUMOS!$B$8:$D$467,2,FALSE)," ")</f>
        <v>KG</v>
      </c>
      <c r="E404" s="37">
        <f>IFERROR(VLOOKUP(B404,INSUMOS!$B$8:$D$453,3,FALSE)," ")</f>
        <v>7175</v>
      </c>
      <c r="F404" s="38">
        <v>17</v>
      </c>
      <c r="G404" s="59">
        <f>IFERROR(ROUND(E404*F404,0)," ")</f>
        <v>121975</v>
      </c>
    </row>
    <row r="405" spans="2:7" x14ac:dyDescent="0.25">
      <c r="B405" s="333" t="s">
        <v>70</v>
      </c>
      <c r="C405" s="336"/>
      <c r="D405" s="36" t="str">
        <f>IFERROR(VLOOKUP(B405,INSUMOS!$B$8:$D$467,2,FALSE)," ")</f>
        <v xml:space="preserve"> </v>
      </c>
      <c r="E405" s="37" t="str">
        <f>IFERROR(VLOOKUP(B405,INSUMOS!$B$8:$D$453,3,FALSE)," ")</f>
        <v xml:space="preserve"> </v>
      </c>
      <c r="F405" s="38">
        <v>1.2</v>
      </c>
      <c r="G405" s="59" t="str">
        <f>IFERROR(ROUND(E405*F405,0)," ")</f>
        <v xml:space="preserve"> </v>
      </c>
    </row>
    <row r="406" spans="2:7" x14ac:dyDescent="0.25">
      <c r="B406" s="327"/>
      <c r="C406" s="31"/>
      <c r="D406" s="36"/>
      <c r="E406" s="37"/>
      <c r="F406" s="36"/>
      <c r="G406" s="59"/>
    </row>
    <row r="407" spans="2:7" x14ac:dyDescent="0.25">
      <c r="B407" s="388"/>
      <c r="C407" s="40"/>
      <c r="D407" s="40"/>
      <c r="E407" s="42"/>
      <c r="F407" s="40"/>
      <c r="G407" s="44"/>
    </row>
    <row r="408" spans="2:7" x14ac:dyDescent="0.25">
      <c r="B408" s="389"/>
      <c r="C408" s="45"/>
      <c r="D408" s="45"/>
      <c r="E408" s="46"/>
      <c r="F408" s="47" t="s">
        <v>167</v>
      </c>
      <c r="G408" s="48">
        <f>SUM(G403:G407)</f>
        <v>121975</v>
      </c>
    </row>
    <row r="409" spans="2:7" x14ac:dyDescent="0.25">
      <c r="B409" s="389"/>
      <c r="C409" s="45"/>
      <c r="D409" s="45"/>
      <c r="E409" s="46"/>
      <c r="F409" s="45"/>
      <c r="G409" s="46"/>
    </row>
    <row r="410" spans="2:7" x14ac:dyDescent="0.25">
      <c r="B410" s="385" t="s">
        <v>170</v>
      </c>
      <c r="C410" s="20"/>
      <c r="D410" s="20"/>
      <c r="E410" s="21"/>
      <c r="F410" s="20"/>
      <c r="G410" s="21"/>
    </row>
    <row r="411" spans="2:7" x14ac:dyDescent="0.25">
      <c r="B411" s="386" t="s">
        <v>50</v>
      </c>
      <c r="C411" s="28"/>
      <c r="D411" s="28" t="s">
        <v>1</v>
      </c>
      <c r="E411" s="29" t="s">
        <v>164</v>
      </c>
      <c r="F411" s="28" t="s">
        <v>180</v>
      </c>
      <c r="G411" s="30" t="s">
        <v>43</v>
      </c>
    </row>
    <row r="412" spans="2:7" x14ac:dyDescent="0.25">
      <c r="B412" s="322"/>
      <c r="C412" s="55"/>
      <c r="D412" s="55"/>
      <c r="E412" s="56"/>
      <c r="F412" s="80"/>
      <c r="G412" s="58"/>
    </row>
    <row r="413" spans="2:7" x14ac:dyDescent="0.25">
      <c r="B413" s="393"/>
      <c r="C413" s="62"/>
      <c r="D413" s="62"/>
      <c r="E413" s="63"/>
      <c r="F413" s="62"/>
      <c r="G413" s="64"/>
    </row>
    <row r="414" spans="2:7" x14ac:dyDescent="0.25">
      <c r="B414" s="393"/>
      <c r="C414" s="62"/>
      <c r="D414" s="62"/>
      <c r="E414" s="63"/>
      <c r="F414" s="62"/>
      <c r="G414" s="64"/>
    </row>
    <row r="415" spans="2:7" x14ac:dyDescent="0.25">
      <c r="B415" s="393"/>
      <c r="C415" s="62"/>
      <c r="D415" s="62"/>
      <c r="E415" s="63"/>
      <c r="F415" s="62"/>
      <c r="G415" s="64"/>
    </row>
    <row r="416" spans="2:7" x14ac:dyDescent="0.25">
      <c r="B416" s="394"/>
      <c r="C416" s="65"/>
      <c r="D416" s="66"/>
      <c r="E416" s="67"/>
      <c r="F416" s="65"/>
      <c r="G416" s="64"/>
    </row>
    <row r="417" spans="2:9" x14ac:dyDescent="0.25">
      <c r="B417" s="389"/>
      <c r="C417" s="45"/>
      <c r="D417" s="45"/>
      <c r="E417" s="46"/>
      <c r="F417" s="47" t="s">
        <v>167</v>
      </c>
      <c r="G417" s="30">
        <f>SUM(G412:G416)</f>
        <v>0</v>
      </c>
    </row>
    <row r="418" spans="2:9" x14ac:dyDescent="0.25">
      <c r="B418" s="389"/>
      <c r="C418" s="45"/>
      <c r="D418" s="45"/>
      <c r="E418" s="46"/>
      <c r="F418" s="45"/>
      <c r="G418" s="46"/>
    </row>
    <row r="419" spans="2:9" x14ac:dyDescent="0.25">
      <c r="B419" s="390" t="s">
        <v>171</v>
      </c>
      <c r="C419" s="49"/>
      <c r="D419" s="49"/>
      <c r="E419" s="68"/>
      <c r="F419" s="49"/>
      <c r="G419" s="68"/>
    </row>
    <row r="420" spans="2:9" x14ac:dyDescent="0.25">
      <c r="B420" s="391" t="s">
        <v>50</v>
      </c>
      <c r="C420" s="52" t="s">
        <v>172</v>
      </c>
      <c r="D420" s="52" t="s">
        <v>173</v>
      </c>
      <c r="E420" s="53" t="s">
        <v>174</v>
      </c>
      <c r="F420" s="52" t="s">
        <v>165</v>
      </c>
      <c r="G420" s="54" t="s">
        <v>43</v>
      </c>
    </row>
    <row r="421" spans="2:9" x14ac:dyDescent="0.25">
      <c r="B421" s="322" t="s">
        <v>175</v>
      </c>
      <c r="C421" s="70">
        <f>IFERROR(VLOOKUP(B421,'MANO DE OBRA'!$B$12:$F$211,5,FALSE)," ")</f>
        <v>58364</v>
      </c>
      <c r="D421" s="71">
        <v>1.75</v>
      </c>
      <c r="E421" s="56">
        <f>IFERROR(C421*D421," ")</f>
        <v>102137</v>
      </c>
      <c r="F421" s="57">
        <v>1.1499999999999999</v>
      </c>
      <c r="G421" s="58">
        <f>IFERROR(ROUND(E421/F421,0)," ")</f>
        <v>88815</v>
      </c>
    </row>
    <row r="422" spans="2:9" x14ac:dyDescent="0.25">
      <c r="B422" s="327" t="s">
        <v>176</v>
      </c>
      <c r="C422" s="72">
        <f>IFERROR(VLOOKUP(B422,'MANO DE OBRA'!$B$12:$F$211,5,FALSE)," ")</f>
        <v>87545</v>
      </c>
      <c r="D422" s="73">
        <f>+D421</f>
        <v>1.75</v>
      </c>
      <c r="E422" s="37">
        <f>IFERROR(C422*D422," ")</f>
        <v>153203.75</v>
      </c>
      <c r="F422" s="38">
        <f>+F421</f>
        <v>1.1499999999999999</v>
      </c>
      <c r="G422" s="59">
        <f>IFERROR(ROUND(E422/F422,0)," ")</f>
        <v>133221</v>
      </c>
    </row>
    <row r="423" spans="2:9" x14ac:dyDescent="0.25">
      <c r="B423" s="327"/>
      <c r="C423" s="72"/>
      <c r="D423" s="36"/>
      <c r="E423" s="37"/>
      <c r="F423" s="36"/>
      <c r="G423" s="59"/>
    </row>
    <row r="424" spans="2:9" x14ac:dyDescent="0.25">
      <c r="B424" s="388"/>
      <c r="C424" s="74"/>
      <c r="D424" s="40"/>
      <c r="E424" s="42"/>
      <c r="F424" s="40"/>
      <c r="G424" s="44"/>
    </row>
    <row r="425" spans="2:9" x14ac:dyDescent="0.25">
      <c r="B425" s="389"/>
      <c r="C425" s="45"/>
      <c r="D425" s="45"/>
      <c r="E425" s="46"/>
      <c r="F425" s="47" t="s">
        <v>167</v>
      </c>
      <c r="G425" s="48">
        <f>SUM(G421:G424)</f>
        <v>222036</v>
      </c>
      <c r="H425">
        <v>142350</v>
      </c>
    </row>
    <row r="426" spans="2:9" ht="15.75" thickBot="1" x14ac:dyDescent="0.3">
      <c r="B426" s="383"/>
      <c r="C426" s="20"/>
      <c r="D426" s="20"/>
      <c r="E426" s="21"/>
      <c r="F426" s="20"/>
      <c r="G426" s="21"/>
    </row>
    <row r="427" spans="2:9" ht="15.75" thickBot="1" x14ac:dyDescent="0.3">
      <c r="B427" s="383"/>
      <c r="C427" s="20"/>
      <c r="D427" s="20"/>
      <c r="E427" s="765" t="s">
        <v>177</v>
      </c>
      <c r="F427" s="766"/>
      <c r="G427" s="75">
        <f>ROUND(+G425+G408+G399+G417,0)</f>
        <v>366215</v>
      </c>
      <c r="H427">
        <v>604719.5</v>
      </c>
      <c r="I427">
        <f>+H427*1.09</f>
        <v>659144.255</v>
      </c>
    </row>
    <row r="429" spans="2:9" x14ac:dyDescent="0.25">
      <c r="B429" s="395"/>
      <c r="C429" s="314"/>
      <c r="D429" s="314"/>
      <c r="E429" s="314"/>
      <c r="F429" s="314"/>
      <c r="G429" s="314"/>
    </row>
    <row r="430" spans="2:9" ht="18" x14ac:dyDescent="0.25">
      <c r="B430" s="677" t="s">
        <v>415</v>
      </c>
    </row>
    <row r="431" spans="2:9" ht="18" x14ac:dyDescent="0.25">
      <c r="B431" s="450" t="s">
        <v>416</v>
      </c>
    </row>
    <row r="432" spans="2:9" ht="18.75" thickBot="1" x14ac:dyDescent="0.3">
      <c r="B432" s="678" t="s">
        <v>414</v>
      </c>
      <c r="C432" s="314"/>
      <c r="D432" s="314"/>
      <c r="E432" s="314"/>
      <c r="F432" s="314"/>
      <c r="G432" s="314"/>
    </row>
    <row r="433" spans="2:7" x14ac:dyDescent="0.25">
      <c r="B433" s="906" t="s">
        <v>160</v>
      </c>
      <c r="C433" s="907"/>
      <c r="D433" s="907"/>
      <c r="E433" s="907"/>
      <c r="F433" s="907"/>
      <c r="G433" s="908"/>
    </row>
    <row r="434" spans="2:7" ht="24" customHeight="1" thickBot="1" x14ac:dyDescent="0.3">
      <c r="B434" s="770">
        <f>+PRESUPUESTO!B45</f>
        <v>0</v>
      </c>
      <c r="C434" s="771"/>
      <c r="D434" s="771"/>
      <c r="E434" s="771"/>
      <c r="F434" s="771"/>
      <c r="G434" s="772"/>
    </row>
    <row r="435" spans="2:7" ht="15.75" thickBot="1" x14ac:dyDescent="0.3">
      <c r="B435" s="383"/>
      <c r="C435" s="20"/>
      <c r="D435" s="20"/>
      <c r="E435" s="23"/>
      <c r="F435" s="20"/>
      <c r="G435" s="23"/>
    </row>
    <row r="436" spans="2:7" x14ac:dyDescent="0.25">
      <c r="B436" s="384" t="s">
        <v>161</v>
      </c>
      <c r="C436" s="83">
        <f>+PRESUPUESTO!A45</f>
        <v>0</v>
      </c>
      <c r="D436" s="20"/>
      <c r="E436" s="21"/>
      <c r="F436" s="20"/>
      <c r="G436" s="21"/>
    </row>
    <row r="437" spans="2:7" x14ac:dyDescent="0.25">
      <c r="B437" s="384" t="s">
        <v>162</v>
      </c>
      <c r="C437" s="25" t="str">
        <f>+PRESUPUESTO!C45</f>
        <v>CAPACITACIÓN DEL USO DEL SISTEMA</v>
      </c>
      <c r="D437" s="20"/>
      <c r="E437" s="21"/>
      <c r="F437" s="20"/>
      <c r="G437" s="21"/>
    </row>
    <row r="438" spans="2:7" x14ac:dyDescent="0.25">
      <c r="B438" s="385"/>
      <c r="C438" s="20"/>
      <c r="D438" s="20"/>
      <c r="E438" s="21"/>
      <c r="F438" s="20"/>
      <c r="G438" s="21"/>
    </row>
    <row r="439" spans="2:7" x14ac:dyDescent="0.25">
      <c r="B439" s="385" t="s">
        <v>163</v>
      </c>
      <c r="C439" s="20"/>
      <c r="D439" s="20"/>
      <c r="E439" s="27"/>
      <c r="F439" s="20"/>
      <c r="G439" s="27"/>
    </row>
    <row r="440" spans="2:7" x14ac:dyDescent="0.25">
      <c r="B440" s="386" t="s">
        <v>50</v>
      </c>
      <c r="C440" s="28"/>
      <c r="D440" s="28" t="s">
        <v>1</v>
      </c>
      <c r="E440" s="29" t="s">
        <v>164</v>
      </c>
      <c r="F440" s="28" t="s">
        <v>165</v>
      </c>
      <c r="G440" s="30" t="s">
        <v>43</v>
      </c>
    </row>
    <row r="441" spans="2:7" x14ac:dyDescent="0.25">
      <c r="B441" s="387"/>
      <c r="C441" s="31"/>
      <c r="D441" s="31"/>
      <c r="E441" s="32"/>
      <c r="F441" s="33"/>
      <c r="G441" s="34"/>
    </row>
    <row r="442" spans="2:7" x14ac:dyDescent="0.25">
      <c r="B442" s="331"/>
      <c r="C442" s="76"/>
      <c r="D442" s="31"/>
      <c r="E442" s="32"/>
      <c r="F442" s="33"/>
      <c r="G442" s="34"/>
    </row>
    <row r="443" spans="2:7" x14ac:dyDescent="0.25">
      <c r="B443" s="327"/>
      <c r="C443" s="36"/>
      <c r="D443" s="31"/>
      <c r="E443" s="32"/>
      <c r="F443" s="33"/>
      <c r="G443" s="34"/>
    </row>
    <row r="444" spans="2:7" x14ac:dyDescent="0.25">
      <c r="B444" s="327"/>
      <c r="C444" s="36"/>
      <c r="D444" s="36"/>
      <c r="E444" s="37"/>
      <c r="F444" s="38"/>
      <c r="G444" s="34"/>
    </row>
    <row r="445" spans="2:7" x14ac:dyDescent="0.25">
      <c r="B445" s="388" t="s">
        <v>166</v>
      </c>
      <c r="C445" s="40"/>
      <c r="D445" s="41" t="s">
        <v>19</v>
      </c>
      <c r="E445" s="42">
        <f>+G472</f>
        <v>17023</v>
      </c>
      <c r="F445" s="43">
        <v>10</v>
      </c>
      <c r="G445" s="78">
        <f>IFERROR(ROUND(E445/F445,0)," ")</f>
        <v>1702</v>
      </c>
    </row>
    <row r="446" spans="2:7" x14ac:dyDescent="0.25">
      <c r="B446" s="389"/>
      <c r="C446" s="45"/>
      <c r="D446" s="45"/>
      <c r="E446" s="46"/>
      <c r="F446" s="47" t="s">
        <v>167</v>
      </c>
      <c r="G446" s="48">
        <f>SUM(G441:G445)</f>
        <v>1702</v>
      </c>
    </row>
    <row r="447" spans="2:7" x14ac:dyDescent="0.25">
      <c r="B447" s="389"/>
      <c r="C447" s="45"/>
      <c r="D447" s="45"/>
      <c r="E447" s="46"/>
      <c r="F447" s="45"/>
      <c r="G447" s="46"/>
    </row>
    <row r="448" spans="2:7" x14ac:dyDescent="0.25">
      <c r="B448" s="390" t="s">
        <v>168</v>
      </c>
      <c r="C448" s="49"/>
      <c r="D448" s="49"/>
      <c r="E448" s="50"/>
      <c r="F448" s="49"/>
      <c r="G448" s="50"/>
    </row>
    <row r="449" spans="2:7" x14ac:dyDescent="0.25">
      <c r="B449" s="386" t="s">
        <v>50</v>
      </c>
      <c r="C449" s="28"/>
      <c r="D449" s="28" t="s">
        <v>1</v>
      </c>
      <c r="E449" s="29" t="s">
        <v>169</v>
      </c>
      <c r="F449" s="28" t="s">
        <v>0</v>
      </c>
      <c r="G449" s="30" t="s">
        <v>43</v>
      </c>
    </row>
    <row r="450" spans="2:7" x14ac:dyDescent="0.25">
      <c r="B450" s="327" t="s">
        <v>190</v>
      </c>
      <c r="C450" s="36"/>
      <c r="D450" s="36" t="str">
        <f>IFERROR(VLOOKUP(B450,INSUMOS!$B$8:$D$467,2,FALSE)," ")</f>
        <v xml:space="preserve"> </v>
      </c>
      <c r="E450" s="37" t="str">
        <f>IFERROR(VLOOKUP(B450,INSUMOS!$B$8:$D$453,3,FALSE)," ")</f>
        <v xml:space="preserve"> </v>
      </c>
      <c r="F450" s="38">
        <v>1.05</v>
      </c>
      <c r="G450" s="59" t="str">
        <f>IFERROR(ROUND(E450*F450,0)," ")</f>
        <v xml:space="preserve"> </v>
      </c>
    </row>
    <row r="451" spans="2:7" x14ac:dyDescent="0.25">
      <c r="B451" s="327" t="s">
        <v>196</v>
      </c>
      <c r="C451" s="36"/>
      <c r="D451" s="36" t="str">
        <f>IFERROR(VLOOKUP(B451,INSUMOS!$B$8:$D$467,2,FALSE)," ")</f>
        <v xml:space="preserve"> </v>
      </c>
      <c r="E451" s="37" t="str">
        <f>IFERROR(VLOOKUP(B451,INSUMOS!$B$8:$D$453,3,FALSE)," ")</f>
        <v xml:space="preserve"> </v>
      </c>
      <c r="F451" s="38">
        <v>1.05</v>
      </c>
      <c r="G451" s="59" t="str">
        <f>IFERROR(ROUND(E451*F451,0)," ")</f>
        <v xml:space="preserve"> </v>
      </c>
    </row>
    <row r="452" spans="2:7" x14ac:dyDescent="0.25">
      <c r="B452" s="327" t="s">
        <v>199</v>
      </c>
      <c r="C452" s="36"/>
      <c r="D452" s="36" t="str">
        <f>IFERROR(VLOOKUP(B452,INSUMOS!$B$8:$D$467,2,FALSE)," ")</f>
        <v xml:space="preserve"> </v>
      </c>
      <c r="E452" s="37" t="str">
        <f>IFERROR(VLOOKUP(B452,INSUMOS!$B$8:$D$453,3,FALSE)," ")</f>
        <v xml:space="preserve"> </v>
      </c>
      <c r="F452" s="38">
        <v>3.3000000000000002E-2</v>
      </c>
      <c r="G452" s="59" t="str">
        <f>IFERROR(ROUND(E452*F452,0)," ")</f>
        <v xml:space="preserve"> </v>
      </c>
    </row>
    <row r="453" spans="2:7" x14ac:dyDescent="0.25">
      <c r="B453" s="327"/>
      <c r="C453" s="31"/>
      <c r="D453" s="36"/>
      <c r="E453" s="37"/>
      <c r="F453" s="36"/>
      <c r="G453" s="59"/>
    </row>
    <row r="454" spans="2:7" x14ac:dyDescent="0.25">
      <c r="B454" s="388"/>
      <c r="C454" s="40"/>
      <c r="D454" s="40"/>
      <c r="E454" s="42"/>
      <c r="F454" s="40"/>
      <c r="G454" s="44"/>
    </row>
    <row r="455" spans="2:7" x14ac:dyDescent="0.25">
      <c r="B455" s="389"/>
      <c r="C455" s="45"/>
      <c r="D455" s="45"/>
      <c r="E455" s="46"/>
      <c r="F455" s="47" t="s">
        <v>167</v>
      </c>
      <c r="G455" s="48">
        <f>SUM(G450:G454)</f>
        <v>0</v>
      </c>
    </row>
    <row r="456" spans="2:7" x14ac:dyDescent="0.25">
      <c r="B456" s="389"/>
      <c r="C456" s="45"/>
      <c r="D456" s="45"/>
      <c r="E456" s="46"/>
      <c r="F456" s="45"/>
      <c r="G456" s="46"/>
    </row>
    <row r="457" spans="2:7" x14ac:dyDescent="0.25">
      <c r="B457" s="385" t="s">
        <v>170</v>
      </c>
      <c r="C457" s="20"/>
      <c r="D457" s="20"/>
      <c r="E457" s="21"/>
      <c r="F457" s="20"/>
      <c r="G457" s="21"/>
    </row>
    <row r="458" spans="2:7" x14ac:dyDescent="0.25">
      <c r="B458" s="386" t="s">
        <v>50</v>
      </c>
      <c r="C458" s="28"/>
      <c r="D458" s="28" t="s">
        <v>1</v>
      </c>
      <c r="E458" s="29" t="s">
        <v>164</v>
      </c>
      <c r="F458" s="28" t="s">
        <v>180</v>
      </c>
      <c r="G458" s="30" t="s">
        <v>43</v>
      </c>
    </row>
    <row r="459" spans="2:7" x14ac:dyDescent="0.25">
      <c r="B459" s="322"/>
      <c r="C459" s="55"/>
      <c r="D459" s="55"/>
      <c r="E459" s="56"/>
      <c r="F459" s="80"/>
      <c r="G459" s="58"/>
    </row>
    <row r="460" spans="2:7" x14ac:dyDescent="0.25">
      <c r="B460" s="393"/>
      <c r="C460" s="62"/>
      <c r="D460" s="62"/>
      <c r="E460" s="63"/>
      <c r="F460" s="62"/>
      <c r="G460" s="64"/>
    </row>
    <row r="461" spans="2:7" x14ac:dyDescent="0.25">
      <c r="B461" s="393"/>
      <c r="C461" s="62"/>
      <c r="D461" s="62"/>
      <c r="E461" s="63"/>
      <c r="F461" s="62"/>
      <c r="G461" s="64"/>
    </row>
    <row r="462" spans="2:7" x14ac:dyDescent="0.25">
      <c r="B462" s="393"/>
      <c r="C462" s="62"/>
      <c r="D462" s="62"/>
      <c r="E462" s="63"/>
      <c r="F462" s="62"/>
      <c r="G462" s="64"/>
    </row>
    <row r="463" spans="2:7" x14ac:dyDescent="0.25">
      <c r="B463" s="394"/>
      <c r="C463" s="65"/>
      <c r="D463" s="66"/>
      <c r="E463" s="67"/>
      <c r="F463" s="65"/>
      <c r="G463" s="64"/>
    </row>
    <row r="464" spans="2:7" x14ac:dyDescent="0.25">
      <c r="B464" s="389"/>
      <c r="C464" s="45"/>
      <c r="D464" s="45"/>
      <c r="E464" s="46"/>
      <c r="F464" s="47" t="s">
        <v>167</v>
      </c>
      <c r="G464" s="30">
        <f>SUM(G459:G463)</f>
        <v>0</v>
      </c>
    </row>
    <row r="465" spans="2:9" x14ac:dyDescent="0.25">
      <c r="B465" s="389"/>
      <c r="C465" s="45"/>
      <c r="D465" s="45"/>
      <c r="E465" s="46"/>
      <c r="F465" s="45"/>
      <c r="G465" s="46"/>
    </row>
    <row r="466" spans="2:9" x14ac:dyDescent="0.25">
      <c r="B466" s="390" t="s">
        <v>171</v>
      </c>
      <c r="C466" s="49"/>
      <c r="D466" s="49"/>
      <c r="E466" s="68"/>
      <c r="F466" s="49"/>
      <c r="G466" s="68"/>
    </row>
    <row r="467" spans="2:9" x14ac:dyDescent="0.25">
      <c r="B467" s="391" t="s">
        <v>50</v>
      </c>
      <c r="C467" s="52" t="s">
        <v>172</v>
      </c>
      <c r="D467" s="52" t="s">
        <v>173</v>
      </c>
      <c r="E467" s="53" t="s">
        <v>174</v>
      </c>
      <c r="F467" s="52" t="s">
        <v>165</v>
      </c>
      <c r="G467" s="54" t="s">
        <v>43</v>
      </c>
    </row>
    <row r="468" spans="2:9" x14ac:dyDescent="0.25">
      <c r="B468" s="322" t="s">
        <v>175</v>
      </c>
      <c r="C468" s="70">
        <f>IFERROR(VLOOKUP(B468,'MANO DE OBRA'!$B$12:$F$211,5,FALSE)," ")</f>
        <v>58364</v>
      </c>
      <c r="D468" s="71">
        <v>1.75</v>
      </c>
      <c r="E468" s="56">
        <f>IFERROR(C468*D468," ")</f>
        <v>102137</v>
      </c>
      <c r="F468" s="57">
        <v>15</v>
      </c>
      <c r="G468" s="58">
        <f>IFERROR(ROUND(E468/F468,0)," ")</f>
        <v>6809</v>
      </c>
    </row>
    <row r="469" spans="2:9" x14ac:dyDescent="0.25">
      <c r="B469" s="327" t="s">
        <v>176</v>
      </c>
      <c r="C469" s="72">
        <f>IFERROR(VLOOKUP(B469,'MANO DE OBRA'!$B$12:$F$211,5,FALSE)," ")</f>
        <v>87545</v>
      </c>
      <c r="D469" s="73">
        <v>1.75</v>
      </c>
      <c r="E469" s="37">
        <f>IFERROR(C469*D469," ")</f>
        <v>153203.75</v>
      </c>
      <c r="F469" s="38">
        <f>+F468</f>
        <v>15</v>
      </c>
      <c r="G469" s="59">
        <f>IFERROR(ROUND(E469/F469,0)," ")</f>
        <v>10214</v>
      </c>
    </row>
    <row r="470" spans="2:9" x14ac:dyDescent="0.25">
      <c r="B470" s="327"/>
      <c r="C470" s="72"/>
      <c r="D470" s="36"/>
      <c r="E470" s="37"/>
      <c r="F470" s="36"/>
      <c r="G470" s="59"/>
    </row>
    <row r="471" spans="2:9" x14ac:dyDescent="0.25">
      <c r="B471" s="388"/>
      <c r="C471" s="74"/>
      <c r="D471" s="40"/>
      <c r="E471" s="42"/>
      <c r="F471" s="40"/>
      <c r="G471" s="44"/>
    </row>
    <row r="472" spans="2:9" x14ac:dyDescent="0.25">
      <c r="B472" s="389"/>
      <c r="C472" s="45"/>
      <c r="D472" s="45"/>
      <c r="E472" s="46"/>
      <c r="F472" s="47" t="s">
        <v>167</v>
      </c>
      <c r="G472" s="48">
        <f>SUM(G468:G471)</f>
        <v>17023</v>
      </c>
      <c r="H472">
        <v>10677</v>
      </c>
    </row>
    <row r="473" spans="2:9" ht="15.75" thickBot="1" x14ac:dyDescent="0.3">
      <c r="B473" s="383"/>
      <c r="C473" s="20"/>
      <c r="D473" s="20"/>
      <c r="E473" s="21"/>
      <c r="F473" s="20"/>
      <c r="G473" s="21"/>
    </row>
    <row r="474" spans="2:9" ht="15.75" thickBot="1" x14ac:dyDescent="0.3">
      <c r="B474" s="383"/>
      <c r="C474" s="20"/>
      <c r="D474" s="20"/>
      <c r="E474" s="765" t="s">
        <v>177</v>
      </c>
      <c r="F474" s="766"/>
      <c r="G474" s="75">
        <f>ROUND(+G472+G455+G446+G464,0)</f>
        <v>18725</v>
      </c>
      <c r="H474">
        <v>109877.90000000001</v>
      </c>
      <c r="I474">
        <f>+H474*1.09</f>
        <v>119766.91100000002</v>
      </c>
    </row>
    <row r="476" spans="2:9" x14ac:dyDescent="0.25">
      <c r="B476" s="395"/>
      <c r="C476" s="314"/>
      <c r="D476" s="314"/>
      <c r="E476" s="314"/>
      <c r="F476" s="314"/>
      <c r="G476" s="314"/>
    </row>
    <row r="477" spans="2:9" ht="18" x14ac:dyDescent="0.25">
      <c r="B477" s="677" t="s">
        <v>415</v>
      </c>
    </row>
    <row r="478" spans="2:9" ht="18" x14ac:dyDescent="0.25">
      <c r="B478" s="450" t="s">
        <v>416</v>
      </c>
    </row>
    <row r="479" spans="2:9" ht="18.75" thickBot="1" x14ac:dyDescent="0.3">
      <c r="B479" s="678" t="s">
        <v>414</v>
      </c>
      <c r="C479" s="314"/>
      <c r="D479" s="314"/>
      <c r="E479" s="314"/>
      <c r="F479" s="314"/>
      <c r="G479" s="314"/>
    </row>
    <row r="480" spans="2:9" x14ac:dyDescent="0.25">
      <c r="B480" s="906" t="s">
        <v>160</v>
      </c>
      <c r="C480" s="907"/>
      <c r="D480" s="907"/>
      <c r="E480" s="907"/>
      <c r="F480" s="907"/>
      <c r="G480" s="908"/>
    </row>
    <row r="481" spans="2:7" ht="36.75" customHeight="1" thickBot="1" x14ac:dyDescent="0.3">
      <c r="B481" s="770" t="str">
        <f>+PRESUPUESTO!B28</f>
        <v>SUMINISTRO E INSTALACION DE SWITCH POE O DISPOSITIVO DE RED PARA CONEXIÓN DE HASTA 8 EQUIPOS (CÁMARAS IP, TELÉFONOS, PUNTOS DE ACCESO, ETC) A UNA RED LOCAL Y SUMINISTRO DE ENERGÍA A TRAVÉS DE CABLE ETHERNET (DATOS Y POTENCIA COMBINADOS) CAPACIDAD DE ALIMENTACIÓN POE TOTAL MÍNIMA DE 110 W, CON SUMINISTRO DE HASTA 90 W EN EL PUERTO 1 Y HASTA 30 W POR CADA UNO DE LOS PUERTOS 2–8. GARANTÍA: POR DEFECTO DE FÁBRICA 12 MESES</v>
      </c>
      <c r="C481" s="771"/>
      <c r="D481" s="771"/>
      <c r="E481" s="771"/>
      <c r="F481" s="771"/>
      <c r="G481" s="772"/>
    </row>
    <row r="482" spans="2:7" ht="15.75" thickBot="1" x14ac:dyDescent="0.3">
      <c r="B482" s="383"/>
      <c r="C482" s="20"/>
      <c r="D482" s="20"/>
      <c r="E482" s="23"/>
      <c r="F482" s="20"/>
      <c r="G482" s="23"/>
    </row>
    <row r="483" spans="2:7" x14ac:dyDescent="0.25">
      <c r="B483" s="384" t="s">
        <v>161</v>
      </c>
      <c r="C483" s="83" t="str">
        <f>+PRESUPUESTO!A28</f>
        <v>1.18</v>
      </c>
      <c r="D483" s="20"/>
      <c r="E483" s="21"/>
      <c r="F483" s="20"/>
      <c r="G483" s="21"/>
    </row>
    <row r="484" spans="2:7" x14ac:dyDescent="0.25">
      <c r="B484" s="384" t="s">
        <v>162</v>
      </c>
      <c r="C484" s="25" t="str">
        <f>+PRESUPUESTO!C28</f>
        <v>UND</v>
      </c>
      <c r="D484" s="20"/>
      <c r="E484" s="21"/>
      <c r="F484" s="20"/>
      <c r="G484" s="21"/>
    </row>
    <row r="485" spans="2:7" x14ac:dyDescent="0.25">
      <c r="B485" s="385"/>
      <c r="C485" s="20"/>
      <c r="D485" s="20"/>
      <c r="E485" s="21"/>
      <c r="F485" s="20"/>
      <c r="G485" s="21"/>
    </row>
    <row r="486" spans="2:7" x14ac:dyDescent="0.25">
      <c r="B486" s="385" t="s">
        <v>163</v>
      </c>
      <c r="C486" s="20"/>
      <c r="D486" s="20"/>
      <c r="E486" s="27"/>
      <c r="F486" s="20"/>
      <c r="G486" s="27"/>
    </row>
    <row r="487" spans="2:7" x14ac:dyDescent="0.25">
      <c r="B487" s="386" t="s">
        <v>50</v>
      </c>
      <c r="C487" s="28"/>
      <c r="D487" s="28" t="s">
        <v>1</v>
      </c>
      <c r="E487" s="29" t="s">
        <v>164</v>
      </c>
      <c r="F487" s="28" t="s">
        <v>165</v>
      </c>
      <c r="G487" s="30" t="s">
        <v>43</v>
      </c>
    </row>
    <row r="488" spans="2:7" x14ac:dyDescent="0.25">
      <c r="B488" s="387"/>
      <c r="C488" s="31"/>
      <c r="D488" s="31"/>
      <c r="E488" s="32"/>
      <c r="F488" s="33"/>
      <c r="G488" s="34"/>
    </row>
    <row r="489" spans="2:7" x14ac:dyDescent="0.25">
      <c r="B489" s="331"/>
      <c r="C489" s="76"/>
      <c r="D489" s="31"/>
      <c r="E489" s="32"/>
      <c r="F489" s="33"/>
      <c r="G489" s="34"/>
    </row>
    <row r="490" spans="2:7" x14ac:dyDescent="0.25">
      <c r="B490" s="327"/>
      <c r="C490" s="36"/>
      <c r="D490" s="31"/>
      <c r="E490" s="32"/>
      <c r="F490" s="33"/>
      <c r="G490" s="34"/>
    </row>
    <row r="491" spans="2:7" x14ac:dyDescent="0.25">
      <c r="B491" s="327"/>
      <c r="C491" s="36"/>
      <c r="D491" s="36"/>
      <c r="E491" s="37"/>
      <c r="F491" s="38"/>
      <c r="G491" s="34"/>
    </row>
    <row r="492" spans="2:7" x14ac:dyDescent="0.25">
      <c r="B492" s="388" t="s">
        <v>166</v>
      </c>
      <c r="C492" s="40"/>
      <c r="D492" s="41" t="s">
        <v>19</v>
      </c>
      <c r="E492" s="42">
        <f>+G519</f>
        <v>17023</v>
      </c>
      <c r="F492" s="43">
        <v>10</v>
      </c>
      <c r="G492" s="78">
        <f>IFERROR(ROUND(E492/F492,0)," ")</f>
        <v>1702</v>
      </c>
    </row>
    <row r="493" spans="2:7" x14ac:dyDescent="0.25">
      <c r="B493" s="389"/>
      <c r="C493" s="45"/>
      <c r="D493" s="45"/>
      <c r="E493" s="46"/>
      <c r="F493" s="47" t="s">
        <v>167</v>
      </c>
      <c r="G493" s="48">
        <f>SUM(G488:G492)</f>
        <v>1702</v>
      </c>
    </row>
    <row r="494" spans="2:7" x14ac:dyDescent="0.25">
      <c r="B494" s="389"/>
      <c r="C494" s="45"/>
      <c r="D494" s="45"/>
      <c r="E494" s="46"/>
      <c r="F494" s="45"/>
      <c r="G494" s="46"/>
    </row>
    <row r="495" spans="2:7" x14ac:dyDescent="0.25">
      <c r="B495" s="390" t="s">
        <v>168</v>
      </c>
      <c r="C495" s="49"/>
      <c r="D495" s="49"/>
      <c r="E495" s="50"/>
      <c r="F495" s="49"/>
      <c r="G495" s="50"/>
    </row>
    <row r="496" spans="2:7" x14ac:dyDescent="0.25">
      <c r="B496" s="386" t="s">
        <v>50</v>
      </c>
      <c r="C496" s="28"/>
      <c r="D496" s="28" t="s">
        <v>1</v>
      </c>
      <c r="E496" s="29" t="s">
        <v>169</v>
      </c>
      <c r="F496" s="28" t="s">
        <v>0</v>
      </c>
      <c r="G496" s="30" t="s">
        <v>43</v>
      </c>
    </row>
    <row r="497" spans="2:7" x14ac:dyDescent="0.25">
      <c r="B497" s="327" t="s">
        <v>190</v>
      </c>
      <c r="C497" s="36"/>
      <c r="D497" s="36" t="str">
        <f>IFERROR(VLOOKUP(B497,INSUMOS!$B$8:$D$467,2,FALSE)," ")</f>
        <v xml:space="preserve"> </v>
      </c>
      <c r="E497" s="37" t="str">
        <f>IFERROR(VLOOKUP(B497,INSUMOS!$B$8:$D$453,3,FALSE)," ")</f>
        <v xml:space="preserve"> </v>
      </c>
      <c r="F497" s="38">
        <v>1.05</v>
      </c>
      <c r="G497" s="59" t="str">
        <f>IFERROR(ROUND(E497*F497,0)," ")</f>
        <v xml:space="preserve"> </v>
      </c>
    </row>
    <row r="498" spans="2:7" x14ac:dyDescent="0.25">
      <c r="B498" s="327" t="s">
        <v>197</v>
      </c>
      <c r="C498" s="36"/>
      <c r="D498" s="36" t="str">
        <f>IFERROR(VLOOKUP(B498,INSUMOS!$B$8:$D$467,2,FALSE)," ")</f>
        <v xml:space="preserve"> </v>
      </c>
      <c r="E498" s="37" t="str">
        <f>IFERROR(VLOOKUP(B498,INSUMOS!$B$8:$D$453,3,FALSE)," ")</f>
        <v xml:space="preserve"> </v>
      </c>
      <c r="F498" s="38">
        <v>1.05</v>
      </c>
      <c r="G498" s="59" t="str">
        <f>IFERROR(ROUND(E498*F498,0)," ")</f>
        <v xml:space="preserve"> </v>
      </c>
    </row>
    <row r="499" spans="2:7" x14ac:dyDescent="0.25">
      <c r="B499" s="327" t="s">
        <v>199</v>
      </c>
      <c r="C499" s="36"/>
      <c r="D499" s="36" t="str">
        <f>IFERROR(VLOOKUP(B499,INSUMOS!$B$8:$D$467,2,FALSE)," ")</f>
        <v xml:space="preserve"> </v>
      </c>
      <c r="E499" s="37" t="str">
        <f>IFERROR(VLOOKUP(B499,INSUMOS!$B$8:$D$453,3,FALSE)," ")</f>
        <v xml:space="preserve"> </v>
      </c>
      <c r="F499" s="38">
        <v>0.04</v>
      </c>
      <c r="G499" s="59" t="str">
        <f>IFERROR(ROUND(E499*F499,0)," ")</f>
        <v xml:space="preserve"> </v>
      </c>
    </row>
    <row r="500" spans="2:7" x14ac:dyDescent="0.25">
      <c r="B500" s="327"/>
      <c r="C500" s="31"/>
      <c r="D500" s="36"/>
      <c r="E500" s="37"/>
      <c r="F500" s="36"/>
      <c r="G500" s="59"/>
    </row>
    <row r="501" spans="2:7" x14ac:dyDescent="0.25">
      <c r="B501" s="388"/>
      <c r="C501" s="40"/>
      <c r="D501" s="40"/>
      <c r="E501" s="42"/>
      <c r="F501" s="40"/>
      <c r="G501" s="44"/>
    </row>
    <row r="502" spans="2:7" x14ac:dyDescent="0.25">
      <c r="B502" s="389"/>
      <c r="C502" s="45"/>
      <c r="D502" s="45"/>
      <c r="E502" s="46"/>
      <c r="F502" s="47" t="s">
        <v>167</v>
      </c>
      <c r="G502" s="48">
        <f>SUM(G497:G501)</f>
        <v>0</v>
      </c>
    </row>
    <row r="503" spans="2:7" x14ac:dyDescent="0.25">
      <c r="B503" s="389"/>
      <c r="C503" s="45"/>
      <c r="D503" s="45"/>
      <c r="E503" s="46"/>
      <c r="F503" s="45"/>
      <c r="G503" s="46"/>
    </row>
    <row r="504" spans="2:7" x14ac:dyDescent="0.25">
      <c r="B504" s="385" t="s">
        <v>170</v>
      </c>
      <c r="C504" s="20"/>
      <c r="D504" s="20"/>
      <c r="E504" s="21"/>
      <c r="F504" s="20"/>
      <c r="G504" s="21"/>
    </row>
    <row r="505" spans="2:7" x14ac:dyDescent="0.25">
      <c r="B505" s="386" t="s">
        <v>50</v>
      </c>
      <c r="C505" s="28"/>
      <c r="D505" s="28" t="s">
        <v>1</v>
      </c>
      <c r="E505" s="29" t="s">
        <v>164</v>
      </c>
      <c r="F505" s="28" t="s">
        <v>180</v>
      </c>
      <c r="G505" s="30" t="s">
        <v>43</v>
      </c>
    </row>
    <row r="506" spans="2:7" x14ac:dyDescent="0.25">
      <c r="B506" s="322"/>
      <c r="C506" s="55"/>
      <c r="D506" s="55"/>
      <c r="E506" s="56"/>
      <c r="F506" s="80"/>
      <c r="G506" s="58"/>
    </row>
    <row r="507" spans="2:7" x14ac:dyDescent="0.25">
      <c r="B507" s="393"/>
      <c r="C507" s="62"/>
      <c r="D507" s="62"/>
      <c r="E507" s="63"/>
      <c r="F507" s="62"/>
      <c r="G507" s="64"/>
    </row>
    <row r="508" spans="2:7" x14ac:dyDescent="0.25">
      <c r="B508" s="393"/>
      <c r="C508" s="62"/>
      <c r="D508" s="62"/>
      <c r="E508" s="63"/>
      <c r="F508" s="62"/>
      <c r="G508" s="64"/>
    </row>
    <row r="509" spans="2:7" x14ac:dyDescent="0.25">
      <c r="B509" s="393"/>
      <c r="C509" s="62"/>
      <c r="D509" s="62"/>
      <c r="E509" s="63"/>
      <c r="F509" s="62"/>
      <c r="G509" s="64"/>
    </row>
    <row r="510" spans="2:7" x14ac:dyDescent="0.25">
      <c r="B510" s="394"/>
      <c r="C510" s="65"/>
      <c r="D510" s="66"/>
      <c r="E510" s="67"/>
      <c r="F510" s="65"/>
      <c r="G510" s="64"/>
    </row>
    <row r="511" spans="2:7" x14ac:dyDescent="0.25">
      <c r="B511" s="389"/>
      <c r="C511" s="45"/>
      <c r="D511" s="45"/>
      <c r="E511" s="46"/>
      <c r="F511" s="47" t="s">
        <v>167</v>
      </c>
      <c r="G511" s="30">
        <f>SUM(G506:G510)</f>
        <v>0</v>
      </c>
    </row>
    <row r="512" spans="2:7" x14ac:dyDescent="0.25">
      <c r="B512" s="389"/>
      <c r="C512" s="45"/>
      <c r="D512" s="45"/>
      <c r="E512" s="46"/>
      <c r="F512" s="45"/>
      <c r="G512" s="46"/>
    </row>
    <row r="513" spans="2:9" x14ac:dyDescent="0.25">
      <c r="B513" s="390" t="s">
        <v>171</v>
      </c>
      <c r="C513" s="49"/>
      <c r="D513" s="49"/>
      <c r="E513" s="68"/>
      <c r="F513" s="49"/>
      <c r="G513" s="68"/>
    </row>
    <row r="514" spans="2:9" x14ac:dyDescent="0.25">
      <c r="B514" s="391" t="s">
        <v>50</v>
      </c>
      <c r="C514" s="52" t="s">
        <v>172</v>
      </c>
      <c r="D514" s="52" t="s">
        <v>173</v>
      </c>
      <c r="E514" s="53" t="s">
        <v>174</v>
      </c>
      <c r="F514" s="52" t="s">
        <v>165</v>
      </c>
      <c r="G514" s="54" t="s">
        <v>43</v>
      </c>
    </row>
    <row r="515" spans="2:9" x14ac:dyDescent="0.25">
      <c r="B515" s="322" t="s">
        <v>175</v>
      </c>
      <c r="C515" s="70">
        <f>IFERROR(VLOOKUP(B515,'MANO DE OBRA'!$B$12:$F$211,5,FALSE)," ")</f>
        <v>58364</v>
      </c>
      <c r="D515" s="71">
        <v>1.75</v>
      </c>
      <c r="E515" s="56">
        <f>IFERROR(C515*D515," ")</f>
        <v>102137</v>
      </c>
      <c r="F515" s="57">
        <v>15</v>
      </c>
      <c r="G515" s="58">
        <f>IFERROR(ROUND(E515/F515,0)," ")</f>
        <v>6809</v>
      </c>
    </row>
    <row r="516" spans="2:9" x14ac:dyDescent="0.25">
      <c r="B516" s="327" t="s">
        <v>176</v>
      </c>
      <c r="C516" s="72">
        <f>IFERROR(VLOOKUP(B516,'MANO DE OBRA'!$B$12:$F$211,5,FALSE)," ")</f>
        <v>87545</v>
      </c>
      <c r="D516" s="73">
        <v>1.75</v>
      </c>
      <c r="E516" s="37">
        <f>IFERROR(C516*D516," ")</f>
        <v>153203.75</v>
      </c>
      <c r="F516" s="38">
        <f>+F515</f>
        <v>15</v>
      </c>
      <c r="G516" s="59">
        <f>IFERROR(ROUND(E516/F516,0)," ")</f>
        <v>10214</v>
      </c>
    </row>
    <row r="517" spans="2:9" x14ac:dyDescent="0.25">
      <c r="B517" s="327"/>
      <c r="C517" s="72"/>
      <c r="D517" s="36"/>
      <c r="E517" s="37"/>
      <c r="F517" s="36"/>
      <c r="G517" s="59"/>
    </row>
    <row r="518" spans="2:9" x14ac:dyDescent="0.25">
      <c r="B518" s="388"/>
      <c r="C518" s="74"/>
      <c r="D518" s="40"/>
      <c r="E518" s="42"/>
      <c r="F518" s="40"/>
      <c r="G518" s="44"/>
    </row>
    <row r="519" spans="2:9" x14ac:dyDescent="0.25">
      <c r="B519" s="389"/>
      <c r="C519" s="45"/>
      <c r="D519" s="45"/>
      <c r="E519" s="46"/>
      <c r="F519" s="47" t="s">
        <v>167</v>
      </c>
      <c r="G519" s="48">
        <f>SUM(G515:G518)</f>
        <v>17023</v>
      </c>
      <c r="H519">
        <v>12177</v>
      </c>
    </row>
    <row r="520" spans="2:9" ht="15.75" thickBot="1" x14ac:dyDescent="0.3">
      <c r="B520" s="383"/>
      <c r="C520" s="20"/>
      <c r="D520" s="20"/>
      <c r="E520" s="21"/>
      <c r="F520" s="20"/>
      <c r="G520" s="21"/>
    </row>
    <row r="521" spans="2:9" ht="15.75" thickBot="1" x14ac:dyDescent="0.3">
      <c r="B521" s="383"/>
      <c r="C521" s="20"/>
      <c r="D521" s="20"/>
      <c r="E521" s="765" t="s">
        <v>177</v>
      </c>
      <c r="F521" s="766"/>
      <c r="G521" s="75">
        <f>ROUND(+G519+G502+G493+G511,0)</f>
        <v>18725</v>
      </c>
      <c r="H521">
        <v>88333.3</v>
      </c>
      <c r="I521">
        <f>+H521*1.09</f>
        <v>96283.297000000006</v>
      </c>
    </row>
    <row r="523" spans="2:9" x14ac:dyDescent="0.25">
      <c r="B523" s="395"/>
      <c r="C523" s="314"/>
      <c r="D523" s="314"/>
      <c r="E523" s="314"/>
      <c r="F523" s="314"/>
      <c r="G523" s="314"/>
    </row>
    <row r="524" spans="2:9" ht="18" x14ac:dyDescent="0.25">
      <c r="B524" s="677" t="s">
        <v>415</v>
      </c>
    </row>
    <row r="525" spans="2:9" ht="18" x14ac:dyDescent="0.25">
      <c r="B525" s="450" t="s">
        <v>416</v>
      </c>
    </row>
    <row r="526" spans="2:9" ht="18.75" thickBot="1" x14ac:dyDescent="0.3">
      <c r="B526" s="678" t="s">
        <v>414</v>
      </c>
      <c r="C526" s="314"/>
      <c r="D526" s="314"/>
      <c r="E526" s="314"/>
      <c r="F526" s="314"/>
      <c r="G526" s="314"/>
    </row>
    <row r="527" spans="2:9" x14ac:dyDescent="0.25">
      <c r="B527" s="906" t="s">
        <v>160</v>
      </c>
      <c r="C527" s="907"/>
      <c r="D527" s="907"/>
      <c r="E527" s="907"/>
      <c r="F527" s="907"/>
      <c r="G527" s="908"/>
    </row>
    <row r="528" spans="2:9" ht="15.75" thickBot="1" x14ac:dyDescent="0.3">
      <c r="B528" s="770" t="e">
        <f>+PRESUPUESTO!#REF!</f>
        <v>#REF!</v>
      </c>
      <c r="C528" s="771"/>
      <c r="D528" s="771"/>
      <c r="E528" s="771"/>
      <c r="F528" s="771"/>
      <c r="G528" s="772"/>
    </row>
    <row r="529" spans="2:7" ht="15.75" thickBot="1" x14ac:dyDescent="0.3">
      <c r="B529" s="383"/>
      <c r="C529" s="20"/>
      <c r="D529" s="20"/>
      <c r="E529" s="23"/>
      <c r="F529" s="20"/>
      <c r="G529" s="23"/>
    </row>
    <row r="530" spans="2:7" x14ac:dyDescent="0.25">
      <c r="B530" s="384" t="s">
        <v>161</v>
      </c>
      <c r="C530" s="83" t="e">
        <f>+PRESUPUESTO!#REF!</f>
        <v>#REF!</v>
      </c>
      <c r="D530" s="20"/>
      <c r="E530" s="21"/>
      <c r="F530" s="20"/>
      <c r="G530" s="21"/>
    </row>
    <row r="531" spans="2:7" x14ac:dyDescent="0.25">
      <c r="B531" s="384" t="s">
        <v>162</v>
      </c>
      <c r="C531" s="25" t="e">
        <f>+PRESUPUESTO!#REF!</f>
        <v>#REF!</v>
      </c>
      <c r="D531" s="20"/>
      <c r="E531" s="21"/>
      <c r="F531" s="20"/>
      <c r="G531" s="21"/>
    </row>
    <row r="532" spans="2:7" x14ac:dyDescent="0.25">
      <c r="B532" s="385"/>
      <c r="C532" s="20"/>
      <c r="D532" s="20"/>
      <c r="E532" s="21"/>
      <c r="F532" s="20"/>
      <c r="G532" s="21"/>
    </row>
    <row r="533" spans="2:7" x14ac:dyDescent="0.25">
      <c r="B533" s="385" t="s">
        <v>163</v>
      </c>
      <c r="C533" s="20"/>
      <c r="D533" s="20"/>
      <c r="E533" s="27"/>
      <c r="F533" s="20"/>
      <c r="G533" s="27"/>
    </row>
    <row r="534" spans="2:7" x14ac:dyDescent="0.25">
      <c r="B534" s="386" t="s">
        <v>50</v>
      </c>
      <c r="C534" s="28"/>
      <c r="D534" s="28" t="s">
        <v>1</v>
      </c>
      <c r="E534" s="29" t="s">
        <v>164</v>
      </c>
      <c r="F534" s="28" t="s">
        <v>165</v>
      </c>
      <c r="G534" s="30" t="s">
        <v>43</v>
      </c>
    </row>
    <row r="535" spans="2:7" x14ac:dyDescent="0.25">
      <c r="B535" s="387"/>
      <c r="C535" s="31"/>
      <c r="D535" s="31"/>
      <c r="E535" s="32"/>
      <c r="F535" s="33"/>
      <c r="G535" s="34"/>
    </row>
    <row r="536" spans="2:7" x14ac:dyDescent="0.25">
      <c r="B536" s="331"/>
      <c r="C536" s="76"/>
      <c r="D536" s="31"/>
      <c r="E536" s="32"/>
      <c r="F536" s="33"/>
      <c r="G536" s="34"/>
    </row>
    <row r="537" spans="2:7" x14ac:dyDescent="0.25">
      <c r="B537" s="327"/>
      <c r="C537" s="36"/>
      <c r="D537" s="31"/>
      <c r="E537" s="32"/>
      <c r="F537" s="33"/>
      <c r="G537" s="34"/>
    </row>
    <row r="538" spans="2:7" x14ac:dyDescent="0.25">
      <c r="B538" s="327"/>
      <c r="C538" s="36"/>
      <c r="D538" s="36"/>
      <c r="E538" s="37"/>
      <c r="F538" s="38"/>
      <c r="G538" s="34"/>
    </row>
    <row r="539" spans="2:7" x14ac:dyDescent="0.25">
      <c r="B539" s="388" t="s">
        <v>166</v>
      </c>
      <c r="C539" s="40"/>
      <c r="D539" s="41" t="s">
        <v>19</v>
      </c>
      <c r="E539" s="42">
        <f>+G566</f>
        <v>94571</v>
      </c>
      <c r="F539" s="43">
        <v>10</v>
      </c>
      <c r="G539" s="78">
        <f>IFERROR(ROUND(E539/F539,0)," ")</f>
        <v>9457</v>
      </c>
    </row>
    <row r="540" spans="2:7" x14ac:dyDescent="0.25">
      <c r="B540" s="389"/>
      <c r="C540" s="45"/>
      <c r="D540" s="45"/>
      <c r="E540" s="46"/>
      <c r="F540" s="47" t="s">
        <v>167</v>
      </c>
      <c r="G540" s="48">
        <f>SUM(G535:G539)</f>
        <v>9457</v>
      </c>
    </row>
    <row r="541" spans="2:7" x14ac:dyDescent="0.25">
      <c r="B541" s="389"/>
      <c r="C541" s="45"/>
      <c r="D541" s="45"/>
      <c r="E541" s="46"/>
      <c r="F541" s="45"/>
      <c r="G541" s="46"/>
    </row>
    <row r="542" spans="2:7" x14ac:dyDescent="0.25">
      <c r="B542" s="390" t="s">
        <v>168</v>
      </c>
      <c r="C542" s="49"/>
      <c r="D542" s="49"/>
      <c r="E542" s="50"/>
      <c r="F542" s="49"/>
      <c r="G542" s="50"/>
    </row>
    <row r="543" spans="2:7" x14ac:dyDescent="0.25">
      <c r="B543" s="386" t="s">
        <v>50</v>
      </c>
      <c r="C543" s="28"/>
      <c r="D543" s="28" t="s">
        <v>1</v>
      </c>
      <c r="E543" s="29" t="s">
        <v>169</v>
      </c>
      <c r="F543" s="28" t="s">
        <v>0</v>
      </c>
      <c r="G543" s="30" t="s">
        <v>43</v>
      </c>
    </row>
    <row r="544" spans="2:7" x14ac:dyDescent="0.25">
      <c r="B544" s="327" t="s">
        <v>198</v>
      </c>
      <c r="C544" s="36"/>
      <c r="D544" s="36" t="str">
        <f>IFERROR(VLOOKUP(B544,INSUMOS!$B$8:$D$467,2,FALSE)," ")</f>
        <v xml:space="preserve"> </v>
      </c>
      <c r="E544" s="37" t="str">
        <f>IFERROR(VLOOKUP(B544,INSUMOS!$B$8:$D$453,3,FALSE)," ")</f>
        <v xml:space="preserve"> </v>
      </c>
      <c r="F544" s="38">
        <v>1</v>
      </c>
      <c r="G544" s="59" t="str">
        <f>IFERROR(ROUND(E544*F544,0)," ")</f>
        <v xml:space="preserve"> </v>
      </c>
    </row>
    <row r="545" spans="2:7" x14ac:dyDescent="0.25">
      <c r="B545" s="327"/>
      <c r="C545" s="36"/>
      <c r="D545" s="36"/>
      <c r="E545" s="37"/>
      <c r="F545" s="38"/>
      <c r="G545" s="59"/>
    </row>
    <row r="546" spans="2:7" x14ac:dyDescent="0.25">
      <c r="B546" s="327"/>
      <c r="C546" s="36"/>
      <c r="D546" s="36"/>
      <c r="E546" s="37"/>
      <c r="F546" s="38"/>
      <c r="G546" s="59"/>
    </row>
    <row r="547" spans="2:7" x14ac:dyDescent="0.25">
      <c r="B547" s="327"/>
      <c r="C547" s="31"/>
      <c r="D547" s="36"/>
      <c r="E547" s="37"/>
      <c r="F547" s="36"/>
      <c r="G547" s="59"/>
    </row>
    <row r="548" spans="2:7" x14ac:dyDescent="0.25">
      <c r="B548" s="388"/>
      <c r="C548" s="40"/>
      <c r="D548" s="40"/>
      <c r="E548" s="42"/>
      <c r="F548" s="40"/>
      <c r="G548" s="44"/>
    </row>
    <row r="549" spans="2:7" x14ac:dyDescent="0.25">
      <c r="B549" s="389"/>
      <c r="C549" s="45"/>
      <c r="D549" s="45"/>
      <c r="E549" s="46"/>
      <c r="F549" s="47" t="s">
        <v>167</v>
      </c>
      <c r="G549" s="48">
        <f>SUM(G544:G548)</f>
        <v>0</v>
      </c>
    </row>
    <row r="550" spans="2:7" x14ac:dyDescent="0.25">
      <c r="B550" s="389"/>
      <c r="C550" s="45"/>
      <c r="D550" s="45"/>
      <c r="E550" s="46"/>
      <c r="F550" s="45"/>
      <c r="G550" s="46"/>
    </row>
    <row r="551" spans="2:7" x14ac:dyDescent="0.25">
      <c r="B551" s="385" t="s">
        <v>170</v>
      </c>
      <c r="C551" s="20"/>
      <c r="D551" s="20"/>
      <c r="E551" s="21"/>
      <c r="F551" s="20"/>
      <c r="G551" s="21"/>
    </row>
    <row r="552" spans="2:7" x14ac:dyDescent="0.25">
      <c r="B552" s="386" t="s">
        <v>50</v>
      </c>
      <c r="C552" s="28"/>
      <c r="D552" s="28" t="s">
        <v>1</v>
      </c>
      <c r="E552" s="29" t="s">
        <v>164</v>
      </c>
      <c r="F552" s="28" t="s">
        <v>180</v>
      </c>
      <c r="G552" s="30" t="s">
        <v>43</v>
      </c>
    </row>
    <row r="553" spans="2:7" x14ac:dyDescent="0.25">
      <c r="B553" s="322"/>
      <c r="C553" s="55"/>
      <c r="D553" s="55"/>
      <c r="E553" s="56"/>
      <c r="F553" s="80"/>
      <c r="G553" s="58"/>
    </row>
    <row r="554" spans="2:7" x14ac:dyDescent="0.25">
      <c r="B554" s="393"/>
      <c r="C554" s="62"/>
      <c r="D554" s="62"/>
      <c r="E554" s="63"/>
      <c r="F554" s="62"/>
      <c r="G554" s="64"/>
    </row>
    <row r="555" spans="2:7" x14ac:dyDescent="0.25">
      <c r="B555" s="393"/>
      <c r="C555" s="62"/>
      <c r="D555" s="62"/>
      <c r="E555" s="63"/>
      <c r="F555" s="62"/>
      <c r="G555" s="64"/>
    </row>
    <row r="556" spans="2:7" x14ac:dyDescent="0.25">
      <c r="B556" s="393"/>
      <c r="C556" s="62"/>
      <c r="D556" s="62"/>
      <c r="E556" s="63"/>
      <c r="F556" s="62"/>
      <c r="G556" s="64"/>
    </row>
    <row r="557" spans="2:7" x14ac:dyDescent="0.25">
      <c r="B557" s="394"/>
      <c r="C557" s="65"/>
      <c r="D557" s="66"/>
      <c r="E557" s="67"/>
      <c r="F557" s="65"/>
      <c r="G557" s="64"/>
    </row>
    <row r="558" spans="2:7" x14ac:dyDescent="0.25">
      <c r="B558" s="389"/>
      <c r="C558" s="45"/>
      <c r="D558" s="45"/>
      <c r="E558" s="46"/>
      <c r="F558" s="47" t="s">
        <v>167</v>
      </c>
      <c r="G558" s="30">
        <f>SUM(G553:G557)</f>
        <v>0</v>
      </c>
    </row>
    <row r="559" spans="2:7" x14ac:dyDescent="0.25">
      <c r="B559" s="389"/>
      <c r="C559" s="45"/>
      <c r="D559" s="45"/>
      <c r="E559" s="46"/>
      <c r="F559" s="45"/>
      <c r="G559" s="46"/>
    </row>
    <row r="560" spans="2:7" x14ac:dyDescent="0.25">
      <c r="B560" s="390" t="s">
        <v>171</v>
      </c>
      <c r="C560" s="49"/>
      <c r="D560" s="49"/>
      <c r="E560" s="68"/>
      <c r="F560" s="49"/>
      <c r="G560" s="68"/>
    </row>
    <row r="561" spans="2:9" x14ac:dyDescent="0.25">
      <c r="B561" s="391" t="s">
        <v>50</v>
      </c>
      <c r="C561" s="52" t="s">
        <v>172</v>
      </c>
      <c r="D561" s="52" t="s">
        <v>173</v>
      </c>
      <c r="E561" s="53" t="s">
        <v>174</v>
      </c>
      <c r="F561" s="52" t="s">
        <v>165</v>
      </c>
      <c r="G561" s="54" t="s">
        <v>43</v>
      </c>
    </row>
    <row r="562" spans="2:9" x14ac:dyDescent="0.25">
      <c r="B562" s="322" t="s">
        <v>175</v>
      </c>
      <c r="C562" s="70">
        <f>IFERROR(VLOOKUP(B562,'MANO DE OBRA'!$B$12:$F$211,5,FALSE)," ")</f>
        <v>58364</v>
      </c>
      <c r="D562" s="71">
        <v>1.75</v>
      </c>
      <c r="E562" s="56">
        <f>IFERROR(C562*D562," ")</f>
        <v>102137</v>
      </c>
      <c r="F562" s="57">
        <v>2.7</v>
      </c>
      <c r="G562" s="58">
        <f>IFERROR(ROUND(E562/F562,0)," ")</f>
        <v>37829</v>
      </c>
    </row>
    <row r="563" spans="2:9" x14ac:dyDescent="0.25">
      <c r="B563" s="327" t="s">
        <v>176</v>
      </c>
      <c r="C563" s="72">
        <f>IFERROR(VLOOKUP(B563,'MANO DE OBRA'!$B$12:$F$211,5,FALSE)," ")</f>
        <v>87545</v>
      </c>
      <c r="D563" s="73">
        <v>1.75</v>
      </c>
      <c r="E563" s="37">
        <f>IFERROR(C563*D563," ")</f>
        <v>153203.75</v>
      </c>
      <c r="F563" s="38">
        <f>+F562</f>
        <v>2.7</v>
      </c>
      <c r="G563" s="59">
        <f>IFERROR(ROUND(E563/F563,0)," ")</f>
        <v>56742</v>
      </c>
    </row>
    <row r="564" spans="2:9" x14ac:dyDescent="0.25">
      <c r="B564" s="327"/>
      <c r="C564" s="72"/>
      <c r="D564" s="36"/>
      <c r="E564" s="37"/>
      <c r="F564" s="36"/>
      <c r="G564" s="59"/>
    </row>
    <row r="565" spans="2:9" x14ac:dyDescent="0.25">
      <c r="B565" s="388"/>
      <c r="C565" s="74"/>
      <c r="D565" s="40"/>
      <c r="E565" s="42"/>
      <c r="F565" s="40"/>
      <c r="G565" s="44"/>
    </row>
    <row r="566" spans="2:9" x14ac:dyDescent="0.25">
      <c r="B566" s="389"/>
      <c r="C566" s="45"/>
      <c r="D566" s="45"/>
      <c r="E566" s="46"/>
      <c r="F566" s="47" t="s">
        <v>167</v>
      </c>
      <c r="G566" s="48">
        <f>SUM(G562:G565)</f>
        <v>94571</v>
      </c>
      <c r="H566">
        <v>24353</v>
      </c>
    </row>
    <row r="567" spans="2:9" ht="15.75" thickBot="1" x14ac:dyDescent="0.3">
      <c r="B567" s="383"/>
      <c r="C567" s="20"/>
      <c r="D567" s="20"/>
      <c r="E567" s="21"/>
      <c r="F567" s="20"/>
      <c r="G567" s="21"/>
    </row>
    <row r="568" spans="2:9" ht="15.75" thickBot="1" x14ac:dyDescent="0.3">
      <c r="B568" s="383"/>
      <c r="C568" s="20"/>
      <c r="D568" s="20"/>
      <c r="E568" s="765" t="s">
        <v>177</v>
      </c>
      <c r="F568" s="766"/>
      <c r="G568" s="75">
        <f>ROUND(+G566+G549+G540+G558,0)</f>
        <v>104028</v>
      </c>
      <c r="H568">
        <v>161551.5</v>
      </c>
      <c r="I568">
        <f>+H568*1.09</f>
        <v>176091.13500000001</v>
      </c>
    </row>
    <row r="570" spans="2:9" x14ac:dyDescent="0.25">
      <c r="B570" s="395"/>
      <c r="C570" s="314"/>
      <c r="D570" s="314"/>
      <c r="E570" s="314"/>
      <c r="F570" s="314"/>
      <c r="G570" s="314"/>
    </row>
    <row r="571" spans="2:9" ht="18" x14ac:dyDescent="0.25">
      <c r="B571" s="677" t="s">
        <v>415</v>
      </c>
    </row>
    <row r="572" spans="2:9" ht="18" x14ac:dyDescent="0.25">
      <c r="B572" s="450" t="s">
        <v>416</v>
      </c>
    </row>
    <row r="573" spans="2:9" ht="18.75" thickBot="1" x14ac:dyDescent="0.3">
      <c r="B573" s="678" t="s">
        <v>414</v>
      </c>
      <c r="C573" s="314"/>
      <c r="D573" s="314"/>
      <c r="E573" s="314"/>
      <c r="F573" s="314"/>
      <c r="G573" s="314"/>
    </row>
    <row r="574" spans="2:9" x14ac:dyDescent="0.25">
      <c r="B574" s="906" t="s">
        <v>160</v>
      </c>
      <c r="C574" s="907"/>
      <c r="D574" s="907"/>
      <c r="E574" s="907"/>
      <c r="F574" s="907"/>
      <c r="G574" s="908"/>
    </row>
    <row r="575" spans="2:9" ht="15.75" thickBot="1" x14ac:dyDescent="0.3">
      <c r="B575" s="770" t="e">
        <f>+PRESUPUESTO!#REF!</f>
        <v>#REF!</v>
      </c>
      <c r="C575" s="771"/>
      <c r="D575" s="771"/>
      <c r="E575" s="771"/>
      <c r="F575" s="771"/>
      <c r="G575" s="772"/>
    </row>
    <row r="576" spans="2:9" ht="15.75" thickBot="1" x14ac:dyDescent="0.3">
      <c r="B576" s="383"/>
      <c r="C576" s="20"/>
      <c r="D576" s="20"/>
      <c r="E576" s="23"/>
      <c r="F576" s="20"/>
      <c r="G576" s="23"/>
    </row>
    <row r="577" spans="2:7" x14ac:dyDescent="0.25">
      <c r="B577" s="384" t="s">
        <v>161</v>
      </c>
      <c r="C577" s="83" t="e">
        <f>+PRESUPUESTO!#REF!</f>
        <v>#REF!</v>
      </c>
      <c r="D577" s="20"/>
      <c r="E577" s="21"/>
      <c r="F577" s="20"/>
      <c r="G577" s="21"/>
    </row>
    <row r="578" spans="2:7" x14ac:dyDescent="0.25">
      <c r="B578" s="384" t="s">
        <v>162</v>
      </c>
      <c r="C578" s="25" t="e">
        <f>+PRESUPUESTO!#REF!</f>
        <v>#REF!</v>
      </c>
      <c r="D578" s="20"/>
      <c r="E578" s="21"/>
      <c r="F578" s="20"/>
      <c r="G578" s="21"/>
    </row>
    <row r="579" spans="2:7" x14ac:dyDescent="0.25">
      <c r="B579" s="385"/>
      <c r="C579" s="20"/>
      <c r="D579" s="20"/>
      <c r="E579" s="21"/>
      <c r="F579" s="20"/>
      <c r="G579" s="21"/>
    </row>
    <row r="580" spans="2:7" x14ac:dyDescent="0.25">
      <c r="B580" s="385" t="s">
        <v>163</v>
      </c>
      <c r="C580" s="20"/>
      <c r="D580" s="20"/>
      <c r="E580" s="27"/>
      <c r="F580" s="20"/>
      <c r="G580" s="27"/>
    </row>
    <row r="581" spans="2:7" x14ac:dyDescent="0.25">
      <c r="B581" s="386" t="s">
        <v>50</v>
      </c>
      <c r="C581" s="28"/>
      <c r="D581" s="28" t="s">
        <v>1</v>
      </c>
      <c r="E581" s="29" t="s">
        <v>164</v>
      </c>
      <c r="F581" s="28" t="s">
        <v>165</v>
      </c>
      <c r="G581" s="30" t="s">
        <v>43</v>
      </c>
    </row>
    <row r="582" spans="2:7" x14ac:dyDescent="0.25">
      <c r="B582" s="387" t="s">
        <v>208</v>
      </c>
      <c r="C582" s="31"/>
      <c r="D582" s="31" t="str">
        <f>IFERROR(VLOOKUP(B582,MAQUINARIA!$B$6:$D$578,2,FALSE)," ")</f>
        <v xml:space="preserve"> </v>
      </c>
      <c r="E582" s="32" t="str">
        <f>IFERROR(VLOOKUP(B582,MAQUINARIA!$B$6:$D$578,3,FALSE)," ")</f>
        <v xml:space="preserve"> </v>
      </c>
      <c r="F582" s="33">
        <v>0.7</v>
      </c>
      <c r="G582" s="34" t="str">
        <f>IFERROR(ROUND(E582/F582,0)," ")</f>
        <v xml:space="preserve"> </v>
      </c>
    </row>
    <row r="583" spans="2:7" x14ac:dyDescent="0.25">
      <c r="B583" s="331" t="s">
        <v>202</v>
      </c>
      <c r="C583" s="76"/>
      <c r="D583" s="31" t="str">
        <f>IFERROR(VLOOKUP(B583,MAQUINARIA!$B$6:$D$578,2,FALSE)," ")</f>
        <v xml:space="preserve"> </v>
      </c>
      <c r="E583" s="32" t="str">
        <f>IFERROR(VLOOKUP(B583,MAQUINARIA!$B$6:$D$578,3,FALSE)," ")</f>
        <v xml:space="preserve"> </v>
      </c>
      <c r="F583" s="33">
        <v>5.5</v>
      </c>
      <c r="G583" s="34" t="str">
        <f>IFERROR(ROUND(E583/F583,0)," ")</f>
        <v xml:space="preserve"> </v>
      </c>
    </row>
    <row r="584" spans="2:7" x14ac:dyDescent="0.25">
      <c r="B584" s="331" t="s">
        <v>211</v>
      </c>
      <c r="C584" s="76"/>
      <c r="D584" s="31" t="str">
        <f>IFERROR(VLOOKUP(B584,MAQUINARIA!$B$6:$D$578,2,FALSE)," ")</f>
        <v xml:space="preserve"> </v>
      </c>
      <c r="E584" s="32" t="str">
        <f>IFERROR(VLOOKUP(B584,MAQUINARIA!$B$6:$D$578,3,FALSE)," ")</f>
        <v xml:space="preserve"> </v>
      </c>
      <c r="F584" s="33">
        <v>10</v>
      </c>
      <c r="G584" s="34" t="str">
        <f>IFERROR(ROUND(E584/F584,0)," ")</f>
        <v xml:space="preserve"> </v>
      </c>
    </row>
    <row r="585" spans="2:7" x14ac:dyDescent="0.25">
      <c r="B585" s="388" t="s">
        <v>166</v>
      </c>
      <c r="C585" s="40"/>
      <c r="D585" s="41" t="s">
        <v>19</v>
      </c>
      <c r="E585" s="42">
        <f>+G611</f>
        <v>405303</v>
      </c>
      <c r="F585" s="43">
        <v>10</v>
      </c>
      <c r="G585" s="44">
        <f>IFERROR(ROUND(E585/F585,0)," ")</f>
        <v>40530</v>
      </c>
    </row>
    <row r="586" spans="2:7" x14ac:dyDescent="0.25">
      <c r="B586" s="389"/>
      <c r="C586" s="45"/>
      <c r="D586" s="45"/>
      <c r="E586" s="46"/>
      <c r="F586" s="47" t="s">
        <v>167</v>
      </c>
      <c r="G586" s="48">
        <f>SUM(G582:G585)</f>
        <v>40530</v>
      </c>
    </row>
    <row r="587" spans="2:7" x14ac:dyDescent="0.25">
      <c r="B587" s="389"/>
      <c r="C587" s="45"/>
      <c r="D587" s="45"/>
      <c r="E587" s="46"/>
      <c r="F587" s="45"/>
      <c r="G587" s="46"/>
    </row>
    <row r="588" spans="2:7" x14ac:dyDescent="0.25">
      <c r="B588" s="390" t="s">
        <v>168</v>
      </c>
      <c r="C588" s="49"/>
      <c r="D588" s="49"/>
      <c r="E588" s="50"/>
      <c r="F588" s="49"/>
      <c r="G588" s="50"/>
    </row>
    <row r="589" spans="2:7" x14ac:dyDescent="0.25">
      <c r="B589" s="391" t="s">
        <v>50</v>
      </c>
      <c r="C589" s="52"/>
      <c r="D589" s="52" t="s">
        <v>1</v>
      </c>
      <c r="E589" s="53" t="s">
        <v>169</v>
      </c>
      <c r="F589" s="52" t="s">
        <v>0</v>
      </c>
      <c r="G589" s="54" t="s">
        <v>43</v>
      </c>
    </row>
    <row r="590" spans="2:7" x14ac:dyDescent="0.25">
      <c r="B590" s="322"/>
      <c r="C590" s="323"/>
      <c r="D590" s="55"/>
      <c r="E590" s="56"/>
      <c r="F590" s="57"/>
      <c r="G590" s="58"/>
    </row>
    <row r="591" spans="2:7" x14ac:dyDescent="0.25">
      <c r="B591" s="327"/>
      <c r="C591" s="328"/>
      <c r="D591" s="36"/>
      <c r="E591" s="37"/>
      <c r="F591" s="38"/>
      <c r="G591" s="59"/>
    </row>
    <row r="592" spans="2:7" x14ac:dyDescent="0.25">
      <c r="B592" s="327"/>
      <c r="C592" s="36"/>
      <c r="D592" s="36"/>
      <c r="E592" s="37"/>
      <c r="F592" s="38"/>
      <c r="G592" s="59"/>
    </row>
    <row r="593" spans="2:7" x14ac:dyDescent="0.25">
      <c r="B593" s="327"/>
      <c r="C593" s="328"/>
      <c r="D593" s="36"/>
      <c r="E593" s="37"/>
      <c r="F593" s="38"/>
      <c r="G593" s="59"/>
    </row>
    <row r="594" spans="2:7" x14ac:dyDescent="0.25">
      <c r="B594" s="97"/>
      <c r="C594" s="326"/>
      <c r="D594" s="40"/>
      <c r="E594" s="42"/>
      <c r="F594" s="43"/>
      <c r="G594" s="44"/>
    </row>
    <row r="595" spans="2:7" x14ac:dyDescent="0.25">
      <c r="B595" s="389"/>
      <c r="C595" s="45"/>
      <c r="D595" s="45"/>
      <c r="E595" s="46"/>
      <c r="F595" s="47" t="s">
        <v>167</v>
      </c>
      <c r="G595" s="48">
        <f>SUM(G590:G594)</f>
        <v>0</v>
      </c>
    </row>
    <row r="596" spans="2:7" x14ac:dyDescent="0.25">
      <c r="B596" s="389"/>
      <c r="C596" s="45"/>
      <c r="D596" s="45"/>
      <c r="E596" s="46"/>
      <c r="F596" s="45"/>
      <c r="G596" s="46"/>
    </row>
    <row r="597" spans="2:7" x14ac:dyDescent="0.25">
      <c r="B597" s="385" t="s">
        <v>170</v>
      </c>
      <c r="C597" s="20"/>
      <c r="D597" s="20"/>
      <c r="E597" s="21"/>
      <c r="F597" s="20"/>
      <c r="G597" s="21"/>
    </row>
    <row r="598" spans="2:7" x14ac:dyDescent="0.25">
      <c r="B598" s="386" t="s">
        <v>50</v>
      </c>
      <c r="C598" s="28"/>
      <c r="D598" s="28" t="s">
        <v>1</v>
      </c>
      <c r="E598" s="29" t="s">
        <v>164</v>
      </c>
      <c r="F598" s="28" t="s">
        <v>165</v>
      </c>
      <c r="G598" s="30" t="s">
        <v>43</v>
      </c>
    </row>
    <row r="599" spans="2:7" x14ac:dyDescent="0.25">
      <c r="B599" s="322"/>
      <c r="C599" s="323"/>
      <c r="D599" s="55"/>
      <c r="E599" s="56"/>
      <c r="F599" s="57"/>
      <c r="G599" s="58"/>
    </row>
    <row r="600" spans="2:7" x14ac:dyDescent="0.25">
      <c r="B600" s="327"/>
      <c r="C600" s="36"/>
      <c r="D600" s="36"/>
      <c r="E600" s="37"/>
      <c r="F600" s="36"/>
      <c r="G600" s="59"/>
    </row>
    <row r="601" spans="2:7" x14ac:dyDescent="0.25">
      <c r="B601" s="393"/>
      <c r="C601" s="62"/>
      <c r="D601" s="62"/>
      <c r="E601" s="63"/>
      <c r="F601" s="62"/>
      <c r="G601" s="64"/>
    </row>
    <row r="602" spans="2:7" x14ac:dyDescent="0.25">
      <c r="B602" s="394"/>
      <c r="C602" s="65"/>
      <c r="D602" s="66"/>
      <c r="E602" s="67"/>
      <c r="F602" s="65"/>
      <c r="G602" s="64"/>
    </row>
    <row r="603" spans="2:7" x14ac:dyDescent="0.25">
      <c r="B603" s="389"/>
      <c r="C603" s="45"/>
      <c r="D603" s="45"/>
      <c r="E603" s="46"/>
      <c r="F603" s="47" t="s">
        <v>167</v>
      </c>
      <c r="G603" s="30">
        <f>SUM(G599:G602)</f>
        <v>0</v>
      </c>
    </row>
    <row r="604" spans="2:7" x14ac:dyDescent="0.25">
      <c r="B604" s="389"/>
      <c r="C604" s="45"/>
      <c r="D604" s="45"/>
      <c r="E604" s="46"/>
      <c r="F604" s="45"/>
      <c r="G604" s="46"/>
    </row>
    <row r="605" spans="2:7" x14ac:dyDescent="0.25">
      <c r="B605" s="390" t="s">
        <v>171</v>
      </c>
      <c r="C605" s="49"/>
      <c r="D605" s="49"/>
      <c r="E605" s="68"/>
      <c r="F605" s="49"/>
      <c r="G605" s="68"/>
    </row>
    <row r="606" spans="2:7" x14ac:dyDescent="0.25">
      <c r="B606" s="391" t="s">
        <v>50</v>
      </c>
      <c r="C606" s="52" t="s">
        <v>172</v>
      </c>
      <c r="D606" s="52" t="s">
        <v>173</v>
      </c>
      <c r="E606" s="53" t="s">
        <v>174</v>
      </c>
      <c r="F606" s="52" t="s">
        <v>165</v>
      </c>
      <c r="G606" s="54" t="s">
        <v>43</v>
      </c>
    </row>
    <row r="607" spans="2:7" x14ac:dyDescent="0.25">
      <c r="B607" s="322" t="s">
        <v>175</v>
      </c>
      <c r="C607" s="70">
        <f>IFERROR(VLOOKUP(B607,'MANO DE OBRA'!$B$12:$F$211,5,FALSE)," ")</f>
        <v>58364</v>
      </c>
      <c r="D607" s="71">
        <v>1.75</v>
      </c>
      <c r="E607" s="56">
        <f>IFERROR(C607*D607," ")</f>
        <v>102137</v>
      </c>
      <c r="F607" s="57">
        <v>0.63</v>
      </c>
      <c r="G607" s="58">
        <f>IFERROR(ROUND(E607/F607,0)," ")</f>
        <v>162122</v>
      </c>
    </row>
    <row r="608" spans="2:7" x14ac:dyDescent="0.25">
      <c r="B608" s="327" t="s">
        <v>176</v>
      </c>
      <c r="C608" s="72">
        <f>IFERROR(VLOOKUP(B608,'MANO DE OBRA'!$B$12:$F$211,5,FALSE)," ")</f>
        <v>87545</v>
      </c>
      <c r="D608" s="73">
        <v>1.75</v>
      </c>
      <c r="E608" s="37">
        <f>IFERROR(C608*D608," ")</f>
        <v>153203.75</v>
      </c>
      <c r="F608" s="38">
        <f>+F607</f>
        <v>0.63</v>
      </c>
      <c r="G608" s="59">
        <f>IFERROR(ROUND(E608/F608,0)," ")</f>
        <v>243181</v>
      </c>
    </row>
    <row r="609" spans="2:8" x14ac:dyDescent="0.25">
      <c r="B609" s="327"/>
      <c r="C609" s="72"/>
      <c r="D609" s="36"/>
      <c r="E609" s="37"/>
      <c r="F609" s="36"/>
      <c r="G609" s="59"/>
    </row>
    <row r="610" spans="2:8" x14ac:dyDescent="0.25">
      <c r="B610" s="388"/>
      <c r="C610" s="74"/>
      <c r="D610" s="40"/>
      <c r="E610" s="42"/>
      <c r="F610" s="40"/>
      <c r="G610" s="44"/>
    </row>
    <row r="611" spans="2:8" x14ac:dyDescent="0.25">
      <c r="B611" s="389"/>
      <c r="C611" s="45"/>
      <c r="D611" s="45"/>
      <c r="E611" s="46"/>
      <c r="F611" s="47" t="s">
        <v>167</v>
      </c>
      <c r="G611" s="48">
        <f>SUM(G607:G610)</f>
        <v>405303</v>
      </c>
      <c r="H611" s="15">
        <v>324701</v>
      </c>
    </row>
    <row r="612" spans="2:8" ht="15.75" thickBot="1" x14ac:dyDescent="0.3">
      <c r="B612" s="383"/>
      <c r="C612" s="20"/>
      <c r="D612" s="20"/>
      <c r="E612" s="21"/>
      <c r="F612" s="20"/>
      <c r="G612" s="21"/>
    </row>
    <row r="613" spans="2:8" ht="15.75" thickBot="1" x14ac:dyDescent="0.3">
      <c r="B613" s="383"/>
      <c r="C613" s="20"/>
      <c r="D613" s="20"/>
      <c r="E613" s="765" t="s">
        <v>177</v>
      </c>
      <c r="F613" s="766"/>
      <c r="G613" s="75">
        <f>ROUND(+G611+G595+G586+G603,0)</f>
        <v>445833</v>
      </c>
      <c r="H613">
        <v>515682.20000000007</v>
      </c>
    </row>
    <row r="615" spans="2:8" x14ac:dyDescent="0.25">
      <c r="B615" s="395"/>
      <c r="C615" s="314"/>
      <c r="D615" s="314"/>
      <c r="E615" s="314"/>
      <c r="F615" s="314"/>
      <c r="G615" s="314"/>
    </row>
    <row r="616" spans="2:8" ht="18" x14ac:dyDescent="0.25">
      <c r="B616" s="677" t="s">
        <v>415</v>
      </c>
    </row>
    <row r="617" spans="2:8" ht="18" x14ac:dyDescent="0.25">
      <c r="B617" s="450" t="s">
        <v>416</v>
      </c>
    </row>
    <row r="618" spans="2:8" ht="18.75" thickBot="1" x14ac:dyDescent="0.3">
      <c r="B618" s="678" t="s">
        <v>414</v>
      </c>
      <c r="C618" s="314"/>
      <c r="D618" s="314"/>
      <c r="E618" s="314"/>
      <c r="F618" s="314"/>
      <c r="G618" s="314"/>
    </row>
    <row r="619" spans="2:8" x14ac:dyDescent="0.25">
      <c r="B619" s="906" t="s">
        <v>160</v>
      </c>
      <c r="C619" s="907"/>
      <c r="D619" s="907"/>
      <c r="E619" s="907"/>
      <c r="F619" s="907"/>
      <c r="G619" s="908"/>
    </row>
    <row r="620" spans="2:8" ht="29.45" customHeight="1" thickBot="1" x14ac:dyDescent="0.3">
      <c r="B620" s="770" t="e">
        <f>+PRESUPUESTO!#REF!</f>
        <v>#REF!</v>
      </c>
      <c r="C620" s="771"/>
      <c r="D620" s="771"/>
      <c r="E620" s="771"/>
      <c r="F620" s="771"/>
      <c r="G620" s="772"/>
    </row>
    <row r="621" spans="2:8" ht="15.75" thickBot="1" x14ac:dyDescent="0.3">
      <c r="B621" s="383"/>
      <c r="C621" s="20"/>
      <c r="D621" s="20"/>
      <c r="E621" s="23"/>
      <c r="F621" s="20"/>
      <c r="G621" s="23"/>
    </row>
    <row r="622" spans="2:8" x14ac:dyDescent="0.25">
      <c r="B622" s="384" t="s">
        <v>161</v>
      </c>
      <c r="C622" s="83" t="e">
        <f>+PRESUPUESTO!#REF!</f>
        <v>#REF!</v>
      </c>
      <c r="D622" s="20"/>
      <c r="E622" s="21"/>
      <c r="F622" s="20"/>
      <c r="G622" s="21"/>
    </row>
    <row r="623" spans="2:8" x14ac:dyDescent="0.25">
      <c r="B623" s="384" t="s">
        <v>162</v>
      </c>
      <c r="C623" s="25" t="e">
        <f>+PRESUPUESTO!#REF!</f>
        <v>#REF!</v>
      </c>
      <c r="D623" s="20"/>
      <c r="E623" s="21"/>
      <c r="F623" s="20"/>
      <c r="G623" s="21"/>
    </row>
    <row r="624" spans="2:8" x14ac:dyDescent="0.25">
      <c r="B624" s="385"/>
      <c r="C624" s="20"/>
      <c r="D624" s="20"/>
      <c r="E624" s="21"/>
      <c r="F624" s="20"/>
      <c r="G624" s="21"/>
    </row>
    <row r="625" spans="2:7" x14ac:dyDescent="0.25">
      <c r="B625" s="385" t="s">
        <v>163</v>
      </c>
      <c r="C625" s="20"/>
      <c r="D625" s="20"/>
      <c r="E625" s="27"/>
      <c r="F625" s="20"/>
      <c r="G625" s="27"/>
    </row>
    <row r="626" spans="2:7" x14ac:dyDescent="0.25">
      <c r="B626" s="386" t="s">
        <v>50</v>
      </c>
      <c r="C626" s="28"/>
      <c r="D626" s="28" t="s">
        <v>1</v>
      </c>
      <c r="E626" s="29" t="s">
        <v>164</v>
      </c>
      <c r="F626" s="28" t="s">
        <v>165</v>
      </c>
      <c r="G626" s="30" t="s">
        <v>43</v>
      </c>
    </row>
    <row r="627" spans="2:7" x14ac:dyDescent="0.25">
      <c r="B627" s="331" t="s">
        <v>206</v>
      </c>
      <c r="C627" s="76"/>
      <c r="D627" s="31" t="str">
        <f>IFERROR(VLOOKUP(B627,MAQUINARIA!$B$6:$D$578,2,FALSE)," ")</f>
        <v xml:space="preserve"> </v>
      </c>
      <c r="E627" s="32" t="str">
        <f>IFERROR(VLOOKUP(B627,MAQUINARIA!$B$6:$D$578,3,FALSE)," ")</f>
        <v xml:space="preserve"> </v>
      </c>
      <c r="F627" s="33">
        <v>5</v>
      </c>
      <c r="G627" s="34" t="str">
        <f>IFERROR(ROUND(E627/F627,0)," ")</f>
        <v xml:space="preserve"> </v>
      </c>
    </row>
    <row r="628" spans="2:7" x14ac:dyDescent="0.25">
      <c r="B628" s="331" t="s">
        <v>210</v>
      </c>
      <c r="C628" s="332"/>
      <c r="D628" s="31" t="str">
        <f>IFERROR(VLOOKUP(B628,MAQUINARIA!$B$6:$D$578,2,FALSE)," ")</f>
        <v xml:space="preserve"> </v>
      </c>
      <c r="E628" s="32" t="str">
        <f>IFERROR(VLOOKUP(B628,MAQUINARIA!$B$6:$D$578,3,FALSE)," ")</f>
        <v xml:space="preserve"> </v>
      </c>
      <c r="F628" s="33">
        <v>0.3</v>
      </c>
      <c r="G628" s="34" t="str">
        <f>IFERROR(ROUND(E628/F628,0)," ")</f>
        <v xml:space="preserve"> </v>
      </c>
    </row>
    <row r="629" spans="2:7" x14ac:dyDescent="0.25">
      <c r="B629" s="331"/>
      <c r="C629" s="76"/>
      <c r="D629" s="31"/>
      <c r="E629" s="32"/>
      <c r="F629" s="33"/>
      <c r="G629" s="34"/>
    </row>
    <row r="630" spans="2:7" x14ac:dyDescent="0.25">
      <c r="B630" s="331"/>
      <c r="C630" s="76"/>
      <c r="D630" s="31"/>
      <c r="E630" s="32"/>
      <c r="F630" s="33"/>
      <c r="G630" s="34"/>
    </row>
    <row r="631" spans="2:7" x14ac:dyDescent="0.25">
      <c r="B631" s="388" t="s">
        <v>166</v>
      </c>
      <c r="C631" s="40"/>
      <c r="D631" s="41" t="s">
        <v>19</v>
      </c>
      <c r="E631" s="42">
        <f>+G660</f>
        <v>1475301</v>
      </c>
      <c r="F631" s="43">
        <v>10</v>
      </c>
      <c r="G631" s="44">
        <f>IFERROR(ROUND(E631/F631,0)," ")</f>
        <v>147530</v>
      </c>
    </row>
    <row r="632" spans="2:7" x14ac:dyDescent="0.25">
      <c r="B632" s="389"/>
      <c r="C632" s="45"/>
      <c r="D632" s="45"/>
      <c r="E632" s="46"/>
      <c r="F632" s="47" t="s">
        <v>167</v>
      </c>
      <c r="G632" s="48">
        <f>SUM(G627:G631)</f>
        <v>147530</v>
      </c>
    </row>
    <row r="633" spans="2:7" x14ac:dyDescent="0.25">
      <c r="B633" s="389"/>
      <c r="C633" s="45"/>
      <c r="D633" s="45"/>
      <c r="E633" s="46"/>
      <c r="F633" s="45"/>
      <c r="G633" s="46"/>
    </row>
    <row r="634" spans="2:7" x14ac:dyDescent="0.25">
      <c r="B634" s="390" t="s">
        <v>168</v>
      </c>
      <c r="C634" s="49"/>
      <c r="D634" s="49"/>
      <c r="E634" s="50"/>
      <c r="F634" s="49"/>
      <c r="G634" s="50"/>
    </row>
    <row r="635" spans="2:7" x14ac:dyDescent="0.25">
      <c r="B635" s="391" t="s">
        <v>50</v>
      </c>
      <c r="C635" s="52"/>
      <c r="D635" s="52" t="s">
        <v>1</v>
      </c>
      <c r="E635" s="53" t="s">
        <v>169</v>
      </c>
      <c r="F635" s="52" t="s">
        <v>0</v>
      </c>
      <c r="G635" s="54" t="s">
        <v>43</v>
      </c>
    </row>
    <row r="636" spans="2:7" x14ac:dyDescent="0.25">
      <c r="B636" s="322" t="s">
        <v>192</v>
      </c>
      <c r="C636" s="323"/>
      <c r="D636" s="55" t="str">
        <f>IFERROR(VLOOKUP(B636,INSUMOS!$B$8:$D$467,2,FALSE)," ")</f>
        <v xml:space="preserve"> </v>
      </c>
      <c r="E636" s="56" t="str">
        <f>IFERROR(VLOOKUP(B636,INSUMOS!$B$8:$D$453,3,FALSE)," ")</f>
        <v xml:space="preserve"> </v>
      </c>
      <c r="F636" s="57">
        <v>1.9</v>
      </c>
      <c r="G636" s="58" t="str">
        <f>IFERROR(ROUND(E636*F636,0)," ")</f>
        <v xml:space="preserve"> </v>
      </c>
    </row>
    <row r="637" spans="2:7" x14ac:dyDescent="0.25">
      <c r="B637" s="327" t="s">
        <v>185</v>
      </c>
      <c r="C637" s="328"/>
      <c r="D637" s="36" t="str">
        <f>IFERROR(VLOOKUP(B637,INSUMOS!$B$8:$D$467,2,FALSE)," ")</f>
        <v>KG</v>
      </c>
      <c r="E637" s="37">
        <f>IFERROR(VLOOKUP(B637,INSUMOS!$B$8:$D$453,3,FALSE)," ")</f>
        <v>7175</v>
      </c>
      <c r="F637" s="38">
        <v>180</v>
      </c>
      <c r="G637" s="59">
        <f>IFERROR(ROUND(E637*F637,0)," ")</f>
        <v>1291500</v>
      </c>
    </row>
    <row r="638" spans="2:7" x14ac:dyDescent="0.25">
      <c r="B638" s="327" t="s">
        <v>181</v>
      </c>
      <c r="C638" s="36"/>
      <c r="D638" s="36" t="str">
        <f>IFERROR(VLOOKUP(B638,INSUMOS!$B$8:$D$467,2,FALSE)," ")</f>
        <v xml:space="preserve"> </v>
      </c>
      <c r="E638" s="37" t="str">
        <f>IFERROR(VLOOKUP(B638,INSUMOS!$B$8:$D$453,3,FALSE)," ")</f>
        <v xml:space="preserve"> </v>
      </c>
      <c r="F638" s="38">
        <v>2</v>
      </c>
      <c r="G638" s="59" t="str">
        <f>IFERROR(ROUND(E638*F638,0)," ")</f>
        <v xml:space="preserve"> </v>
      </c>
    </row>
    <row r="639" spans="2:7" x14ac:dyDescent="0.25">
      <c r="B639" s="327" t="s">
        <v>195</v>
      </c>
      <c r="C639" s="328"/>
      <c r="D639" s="36" t="str">
        <f>IFERROR(VLOOKUP(B639,INSUMOS!$B$8:$D$467,2,FALSE)," ")</f>
        <v xml:space="preserve"> </v>
      </c>
      <c r="E639" s="37" t="str">
        <f>IFERROR(VLOOKUP(B639,INSUMOS!$B$8:$D$453,3,FALSE)," ")</f>
        <v xml:space="preserve"> </v>
      </c>
      <c r="F639" s="38">
        <v>1</v>
      </c>
      <c r="G639" s="59" t="str">
        <f>IFERROR(ROUND(E639*F639,0)," ")</f>
        <v xml:space="preserve"> </v>
      </c>
    </row>
    <row r="640" spans="2:7" x14ac:dyDescent="0.25">
      <c r="B640" s="327"/>
      <c r="C640" s="328"/>
      <c r="D640" s="84"/>
      <c r="E640" s="85"/>
      <c r="F640" s="86"/>
      <c r="G640" s="87"/>
    </row>
    <row r="641" spans="2:7" x14ac:dyDescent="0.25">
      <c r="B641" s="327"/>
      <c r="C641" s="328"/>
      <c r="D641" s="84"/>
      <c r="E641" s="85"/>
      <c r="F641" s="86"/>
      <c r="G641" s="87"/>
    </row>
    <row r="642" spans="2:7" x14ac:dyDescent="0.25">
      <c r="B642" s="329"/>
      <c r="C642" s="330"/>
      <c r="D642" s="40"/>
      <c r="E642" s="42"/>
      <c r="F642" s="43"/>
      <c r="G642" s="44"/>
    </row>
    <row r="643" spans="2:7" x14ac:dyDescent="0.25">
      <c r="B643" s="389"/>
      <c r="C643" s="45"/>
      <c r="D643" s="45"/>
      <c r="E643" s="46"/>
      <c r="F643" s="47" t="s">
        <v>167</v>
      </c>
      <c r="G643" s="48">
        <f>SUM(G636:G642)</f>
        <v>1291500</v>
      </c>
    </row>
    <row r="644" spans="2:7" x14ac:dyDescent="0.25">
      <c r="B644" s="389"/>
      <c r="C644" s="45"/>
      <c r="D644" s="45"/>
      <c r="E644" s="46"/>
      <c r="F644" s="45"/>
      <c r="G644" s="46"/>
    </row>
    <row r="645" spans="2:7" x14ac:dyDescent="0.25">
      <c r="B645" s="385" t="s">
        <v>170</v>
      </c>
      <c r="C645" s="20"/>
      <c r="D645" s="20"/>
      <c r="E645" s="21"/>
      <c r="F645" s="20"/>
      <c r="G645" s="21"/>
    </row>
    <row r="646" spans="2:7" x14ac:dyDescent="0.25">
      <c r="B646" s="386" t="s">
        <v>50</v>
      </c>
      <c r="C646" s="28"/>
      <c r="D646" s="28" t="s">
        <v>1</v>
      </c>
      <c r="E646" s="29" t="s">
        <v>164</v>
      </c>
      <c r="F646" s="28" t="s">
        <v>165</v>
      </c>
      <c r="G646" s="30" t="s">
        <v>43</v>
      </c>
    </row>
    <row r="647" spans="2:7" x14ac:dyDescent="0.25">
      <c r="B647" s="322"/>
      <c r="C647" s="323"/>
      <c r="D647" s="55"/>
      <c r="E647" s="56"/>
      <c r="F647" s="57"/>
      <c r="G647" s="58"/>
    </row>
    <row r="648" spans="2:7" x14ac:dyDescent="0.25">
      <c r="B648" s="327"/>
      <c r="C648" s="36"/>
      <c r="D648" s="36"/>
      <c r="E648" s="37"/>
      <c r="F648" s="36"/>
      <c r="G648" s="59"/>
    </row>
    <row r="649" spans="2:7" x14ac:dyDescent="0.25">
      <c r="B649" s="393"/>
      <c r="C649" s="62"/>
      <c r="D649" s="62"/>
      <c r="E649" s="63"/>
      <c r="F649" s="62"/>
      <c r="G649" s="64"/>
    </row>
    <row r="650" spans="2:7" x14ac:dyDescent="0.25">
      <c r="B650" s="394"/>
      <c r="C650" s="65"/>
      <c r="D650" s="66"/>
      <c r="E650" s="67"/>
      <c r="F650" s="65"/>
      <c r="G650" s="64"/>
    </row>
    <row r="651" spans="2:7" x14ac:dyDescent="0.25">
      <c r="B651" s="389"/>
      <c r="C651" s="45"/>
      <c r="D651" s="45"/>
      <c r="E651" s="46"/>
      <c r="F651" s="47" t="s">
        <v>167</v>
      </c>
      <c r="G651" s="30">
        <f>SUM(G647:G650)</f>
        <v>0</v>
      </c>
    </row>
    <row r="652" spans="2:7" x14ac:dyDescent="0.25">
      <c r="B652" s="389"/>
      <c r="C652" s="45"/>
      <c r="D652" s="45"/>
      <c r="E652" s="46"/>
      <c r="F652" s="45"/>
      <c r="G652" s="46"/>
    </row>
    <row r="653" spans="2:7" x14ac:dyDescent="0.25">
      <c r="B653" s="390" t="s">
        <v>171</v>
      </c>
      <c r="C653" s="49"/>
      <c r="D653" s="49"/>
      <c r="E653" s="68"/>
      <c r="F653" s="49"/>
      <c r="G653" s="68"/>
    </row>
    <row r="654" spans="2:7" x14ac:dyDescent="0.25">
      <c r="B654" s="391" t="s">
        <v>50</v>
      </c>
      <c r="C654" s="52" t="s">
        <v>172</v>
      </c>
      <c r="D654" s="52" t="s">
        <v>173</v>
      </c>
      <c r="E654" s="53" t="s">
        <v>174</v>
      </c>
      <c r="F654" s="52" t="s">
        <v>165</v>
      </c>
      <c r="G654" s="54" t="s">
        <v>43</v>
      </c>
    </row>
    <row r="655" spans="2:7" x14ac:dyDescent="0.25">
      <c r="B655" s="322" t="s">
        <v>230</v>
      </c>
      <c r="C655" s="70">
        <f>IFERROR(VLOOKUP(B655,'MANO DE OBRA'!$B$12:$F$211,5,FALSE)," ")</f>
        <v>291818</v>
      </c>
      <c r="D655" s="71">
        <v>1.75</v>
      </c>
      <c r="E655" s="56">
        <f>IFERROR(C655*D655," ")</f>
        <v>510681.5</v>
      </c>
      <c r="F655" s="57">
        <v>0.45</v>
      </c>
      <c r="G655" s="58">
        <f>IFERROR(ROUND(E655/F655,0)," ")</f>
        <v>1134848</v>
      </c>
    </row>
    <row r="656" spans="2:7" x14ac:dyDescent="0.25">
      <c r="B656" s="327" t="s">
        <v>176</v>
      </c>
      <c r="C656" s="72">
        <f>IFERROR(VLOOKUP(B656,'MANO DE OBRA'!$B$12:$F$211,5,FALSE)," ")</f>
        <v>87545</v>
      </c>
      <c r="D656" s="73">
        <v>1.75</v>
      </c>
      <c r="E656" s="37">
        <f>IFERROR(C656*D656," ")</f>
        <v>153203.75</v>
      </c>
      <c r="F656" s="38">
        <f>+F655</f>
        <v>0.45</v>
      </c>
      <c r="G656" s="59">
        <f>IFERROR(ROUND(E656/F656,0)," ")</f>
        <v>340453</v>
      </c>
    </row>
    <row r="657" spans="2:8" x14ac:dyDescent="0.25">
      <c r="B657" s="327"/>
      <c r="C657" s="72"/>
      <c r="D657" s="73"/>
      <c r="E657" s="37"/>
      <c r="F657" s="38"/>
      <c r="G657" s="59"/>
    </row>
    <row r="658" spans="2:8" x14ac:dyDescent="0.25">
      <c r="B658" s="327"/>
      <c r="C658" s="72"/>
      <c r="D658" s="36"/>
      <c r="E658" s="37"/>
      <c r="F658" s="36"/>
      <c r="G658" s="59"/>
    </row>
    <row r="659" spans="2:8" x14ac:dyDescent="0.25">
      <c r="B659" s="388"/>
      <c r="C659" s="74"/>
      <c r="D659" s="40"/>
      <c r="E659" s="42"/>
      <c r="F659" s="40"/>
      <c r="G659" s="44"/>
    </row>
    <row r="660" spans="2:8" x14ac:dyDescent="0.25">
      <c r="B660" s="389"/>
      <c r="C660" s="45"/>
      <c r="D660" s="45"/>
      <c r="E660" s="46"/>
      <c r="F660" s="47" t="s">
        <v>167</v>
      </c>
      <c r="G660" s="48">
        <f>SUM(G655:G659)</f>
        <v>1475301</v>
      </c>
      <c r="H660">
        <v>487051</v>
      </c>
    </row>
    <row r="661" spans="2:8" ht="15.75" thickBot="1" x14ac:dyDescent="0.3">
      <c r="B661" s="383"/>
      <c r="C661" s="20"/>
      <c r="D661" s="20"/>
      <c r="E661" s="21"/>
      <c r="F661" s="20"/>
      <c r="G661" s="21"/>
    </row>
    <row r="662" spans="2:8" ht="15.75" thickBot="1" x14ac:dyDescent="0.3">
      <c r="B662" s="383"/>
      <c r="C662" s="20"/>
      <c r="D662" s="20"/>
      <c r="E662" s="765" t="s">
        <v>177</v>
      </c>
      <c r="F662" s="766"/>
      <c r="G662" s="75">
        <f>ROUND(+G660+G643+G632+G651,0)</f>
        <v>2914331</v>
      </c>
      <c r="H662">
        <v>4448404.4000000004</v>
      </c>
    </row>
    <row r="679" spans="6:6" x14ac:dyDescent="0.25">
      <c r="F679" s="414"/>
    </row>
  </sheetData>
  <mergeCells count="46">
    <mergeCell ref="B620:G620"/>
    <mergeCell ref="E662:F662"/>
    <mergeCell ref="E568:F568"/>
    <mergeCell ref="B574:G574"/>
    <mergeCell ref="B575:G575"/>
    <mergeCell ref="E613:F613"/>
    <mergeCell ref="B619:G619"/>
    <mergeCell ref="B147:G147"/>
    <mergeCell ref="B148:G148"/>
    <mergeCell ref="E189:F189"/>
    <mergeCell ref="B528:G528"/>
    <mergeCell ref="B527:G527"/>
    <mergeCell ref="B339:G339"/>
    <mergeCell ref="B194:G194"/>
    <mergeCell ref="B195:G195"/>
    <mergeCell ref="E236:F236"/>
    <mergeCell ref="B242:G242"/>
    <mergeCell ref="B243:G243"/>
    <mergeCell ref="E284:F284"/>
    <mergeCell ref="B290:G290"/>
    <mergeCell ref="B291:G291"/>
    <mergeCell ref="E332:F332"/>
    <mergeCell ref="B338:G338"/>
    <mergeCell ref="E50:F50"/>
    <mergeCell ref="B102:G102"/>
    <mergeCell ref="B103:G103"/>
    <mergeCell ref="E142:F142"/>
    <mergeCell ref="C2:G2"/>
    <mergeCell ref="C3:G3"/>
    <mergeCell ref="C4:G4"/>
    <mergeCell ref="B6:G6"/>
    <mergeCell ref="B9:G9"/>
    <mergeCell ref="B8:G8"/>
    <mergeCell ref="B56:G56"/>
    <mergeCell ref="B57:G57"/>
    <mergeCell ref="E96:F96"/>
    <mergeCell ref="E427:F427"/>
    <mergeCell ref="B433:G433"/>
    <mergeCell ref="E380:F380"/>
    <mergeCell ref="B386:G386"/>
    <mergeCell ref="B387:G387"/>
    <mergeCell ref="B434:G434"/>
    <mergeCell ref="E474:F474"/>
    <mergeCell ref="B480:G480"/>
    <mergeCell ref="B481:G481"/>
    <mergeCell ref="E521:F521"/>
  </mergeCells>
  <pageMargins left="0.70866141732283472" right="0.70866141732283472" top="0.74803149606299213" bottom="0.74803149606299213" header="0.31496062992125984" footer="0.31496062992125984"/>
  <pageSetup paperSize="9" scale="69" fitToHeight="0" orientation="portrait" r:id="rId1"/>
  <rowBreaks count="13" manualBreakCount="13">
    <brk id="55" min="1" max="6" man="1"/>
    <brk id="101" min="1" max="6" man="1"/>
    <brk id="146" min="1" max="6" man="1"/>
    <brk id="193" min="1" max="6" man="1"/>
    <brk id="241" min="1" max="6" man="1"/>
    <brk id="289" min="1" max="6" man="1"/>
    <brk id="337" min="1" max="6" man="1"/>
    <brk id="385" min="1" max="6" man="1"/>
    <brk id="432" min="1" max="6" man="1"/>
    <brk id="479" min="1" max="6" man="1"/>
    <brk id="526" min="1" max="6" man="1"/>
    <brk id="573" min="1" max="6" man="1"/>
    <brk id="618" min="1" max="6" man="1"/>
  </rowBreaks>
  <colBreaks count="1" manualBreakCount="1">
    <brk id="1" max="852"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pageSetUpPr fitToPage="1"/>
  </sheetPr>
  <dimension ref="A1:Z317"/>
  <sheetViews>
    <sheetView view="pageBreakPreview" topLeftCell="A6" zoomScale="85" zoomScaleNormal="20" zoomScaleSheetLayoutView="85" workbookViewId="0">
      <selection activeCell="A29" sqref="A29:W29"/>
    </sheetView>
  </sheetViews>
  <sheetFormatPr baseColWidth="10" defaultColWidth="8.85546875" defaultRowHeight="15" x14ac:dyDescent="0.25"/>
  <cols>
    <col min="13" max="13" width="35.28515625" customWidth="1"/>
    <col min="14" max="15" width="14.42578125" bestFit="1" customWidth="1"/>
    <col min="16" max="16" width="14.7109375" customWidth="1"/>
    <col min="17" max="17" width="11.140625" customWidth="1"/>
    <col min="18" max="18" width="11.85546875" customWidth="1"/>
    <col min="19" max="19" width="13.140625" bestFit="1" customWidth="1"/>
    <col min="20" max="20" width="9.28515625" bestFit="1" customWidth="1"/>
    <col min="21" max="21" width="17.42578125" bestFit="1" customWidth="1"/>
  </cols>
  <sheetData>
    <row r="1" spans="1:21" ht="27.6" customHeight="1" x14ac:dyDescent="0.25">
      <c r="A1" s="922" t="s">
        <v>136</v>
      </c>
      <c r="B1" s="923"/>
      <c r="C1" s="923"/>
      <c r="D1" s="923"/>
      <c r="E1" s="923"/>
      <c r="F1" s="923"/>
      <c r="G1" s="923"/>
      <c r="H1" s="923"/>
      <c r="I1" s="923"/>
      <c r="J1" s="923"/>
      <c r="K1" s="923"/>
      <c r="L1" s="923"/>
      <c r="M1" s="923"/>
      <c r="N1" s="923"/>
      <c r="O1" s="923"/>
      <c r="P1" s="923"/>
      <c r="Q1" s="923"/>
      <c r="R1" s="923"/>
      <c r="S1" s="923"/>
      <c r="T1" s="923"/>
      <c r="U1" s="924"/>
    </row>
    <row r="2" spans="1:21" ht="27.6" customHeight="1" x14ac:dyDescent="0.25">
      <c r="A2" s="925"/>
      <c r="B2" s="926"/>
      <c r="C2" s="926"/>
      <c r="D2" s="926"/>
      <c r="E2" s="926"/>
      <c r="F2" s="926"/>
      <c r="G2" s="926"/>
      <c r="H2" s="926"/>
      <c r="I2" s="926"/>
      <c r="J2" s="926"/>
      <c r="K2" s="926"/>
      <c r="L2" s="926"/>
      <c r="M2" s="926"/>
      <c r="N2" s="926"/>
      <c r="O2" s="926"/>
      <c r="P2" s="926"/>
      <c r="Q2" s="926"/>
      <c r="R2" s="926"/>
      <c r="S2" s="926"/>
      <c r="T2" s="926"/>
      <c r="U2" s="927"/>
    </row>
    <row r="3" spans="1:21" ht="32.25" customHeight="1" x14ac:dyDescent="0.25">
      <c r="A3" s="928" t="str">
        <f>+PRESUPUESTO!A1</f>
        <v>ADQUISICIÓN E INSTALACIÓN DE CIRCUITO INTEGRADO DE VIGILANCIA PARA BODEGA QUE CUSTODIA MERCANCÍA APREHENDIDA POR EL GRUPO ANTICONTRABANDO DEL DEPARTAMENTO DE CÓRDOBA</v>
      </c>
      <c r="B3" s="929"/>
      <c r="C3" s="929"/>
      <c r="D3" s="929"/>
      <c r="E3" s="929"/>
      <c r="F3" s="929"/>
      <c r="G3" s="929"/>
      <c r="H3" s="929"/>
      <c r="I3" s="929"/>
      <c r="J3" s="929"/>
      <c r="K3" s="929"/>
      <c r="L3" s="929"/>
      <c r="M3" s="929"/>
      <c r="N3" s="929"/>
      <c r="O3" s="929"/>
      <c r="P3" s="929"/>
      <c r="Q3" s="929"/>
      <c r="R3" s="929"/>
      <c r="S3" s="929"/>
      <c r="T3" s="929"/>
      <c r="U3" s="930"/>
    </row>
    <row r="4" spans="1:21" ht="24.75" customHeight="1" thickBot="1" x14ac:dyDescent="0.3">
      <c r="A4" s="931"/>
      <c r="B4" s="932"/>
      <c r="C4" s="932"/>
      <c r="D4" s="932"/>
      <c r="E4" s="932"/>
      <c r="F4" s="932"/>
      <c r="G4" s="932"/>
      <c r="H4" s="932"/>
      <c r="I4" s="932"/>
      <c r="J4" s="932"/>
      <c r="K4" s="932"/>
      <c r="L4" s="932"/>
      <c r="M4" s="932"/>
      <c r="N4" s="932"/>
      <c r="O4" s="932"/>
      <c r="P4" s="932"/>
      <c r="Q4" s="932"/>
      <c r="R4" s="932"/>
      <c r="S4" s="932"/>
      <c r="T4" s="932"/>
      <c r="U4" s="933"/>
    </row>
    <row r="5" spans="1:21" ht="68.25" customHeight="1" thickBot="1" x14ac:dyDescent="0.3">
      <c r="A5" s="934" t="s">
        <v>137</v>
      </c>
      <c r="B5" s="935"/>
      <c r="C5" s="935"/>
      <c r="D5" s="935"/>
      <c r="E5" s="936" t="e">
        <f>+PRESUPUESTO!#REF!</f>
        <v>#REF!</v>
      </c>
      <c r="F5" s="937"/>
      <c r="G5" s="937"/>
      <c r="H5" s="937"/>
      <c r="I5" s="937"/>
      <c r="J5" s="937"/>
      <c r="K5" s="938" t="str">
        <f>+PRESUPUESTO!A11</f>
        <v>1.1</v>
      </c>
      <c r="L5" s="939"/>
      <c r="M5" s="940" t="str">
        <f>+PRESUPUESTO!B11</f>
        <v>SUMINISTRO E INSTALACION DE GRABADOR DE VIDEO EN RED (NVR) DE 16 CANALES. COMPRESIÓN: H265. CAPACIDAD DE DECODIFICACIÓN: 1 CANAL EN RESOLUCIÓN 4K O 4 CANALES EN 4MP SIMULTÁNEAMENTE. ANCHO DE BANDA: 80 MBPS. ALMACENTAMIENTO: 1 SATA. CON SALIDA HDMI; SOPORTA 16 CÁMARAS SIMULTÁNEAS A 4 MP CON GRABACIÓN CONTINUA. TIEMPO MÍNIMO DE ALMACENAMIENTO: 20 DÍAS EN GRABACIÓN CONTINUA. COMPATIBLE CON TODOS LOS PROTOCOLOS. SOPORTE MONITOREO Y BUSQUEDA EN TIEMPO REAL POR APP MÓVIL. GARANTÍA: POR DEFECTO DE FÁBRICA 12 MESES</v>
      </c>
      <c r="N5" s="941"/>
      <c r="O5" s="942"/>
      <c r="P5" s="116" t="s">
        <v>138</v>
      </c>
      <c r="Q5" s="117" t="str">
        <f>+PRESUPUESTO!C11</f>
        <v>UND</v>
      </c>
      <c r="R5" s="116"/>
      <c r="S5" s="118"/>
      <c r="T5" s="347"/>
      <c r="U5" s="348"/>
    </row>
    <row r="6" spans="1:21" ht="78" customHeight="1" x14ac:dyDescent="0.25">
      <c r="A6" s="943" t="s">
        <v>149</v>
      </c>
      <c r="B6" s="944"/>
      <c r="C6" s="944"/>
      <c r="D6" s="944"/>
      <c r="E6" s="944"/>
      <c r="F6" s="944"/>
      <c r="G6" s="944"/>
      <c r="H6" s="944"/>
      <c r="I6" s="944"/>
      <c r="J6" s="944"/>
      <c r="K6" s="944"/>
      <c r="L6" s="944"/>
      <c r="M6" s="949" t="s">
        <v>139</v>
      </c>
      <c r="N6" s="951" t="s">
        <v>140</v>
      </c>
      <c r="O6" s="953" t="s">
        <v>141</v>
      </c>
      <c r="P6" s="912" t="s">
        <v>142</v>
      </c>
      <c r="Q6" s="913"/>
      <c r="R6" s="913"/>
      <c r="S6" s="914"/>
      <c r="T6" s="915" t="s">
        <v>143</v>
      </c>
      <c r="U6" s="917" t="s">
        <v>144</v>
      </c>
    </row>
    <row r="7" spans="1:21" ht="32.25" thickBot="1" x14ac:dyDescent="0.3">
      <c r="A7" s="945"/>
      <c r="B7" s="946"/>
      <c r="C7" s="946"/>
      <c r="D7" s="946"/>
      <c r="E7" s="946"/>
      <c r="F7" s="946"/>
      <c r="G7" s="946"/>
      <c r="H7" s="946"/>
      <c r="I7" s="946"/>
      <c r="J7" s="946"/>
      <c r="K7" s="946"/>
      <c r="L7" s="946"/>
      <c r="M7" s="974"/>
      <c r="N7" s="952"/>
      <c r="O7" s="954"/>
      <c r="P7" s="119" t="s">
        <v>145</v>
      </c>
      <c r="Q7" s="119" t="s">
        <v>147</v>
      </c>
      <c r="R7" s="119" t="s">
        <v>146</v>
      </c>
      <c r="S7" s="119" t="s">
        <v>276</v>
      </c>
      <c r="T7" s="916"/>
      <c r="U7" s="918"/>
    </row>
    <row r="8" spans="1:21" x14ac:dyDescent="0.25">
      <c r="A8" s="945"/>
      <c r="B8" s="946"/>
      <c r="C8" s="946"/>
      <c r="D8" s="946"/>
      <c r="E8" s="946"/>
      <c r="F8" s="946"/>
      <c r="G8" s="946"/>
      <c r="H8" s="946"/>
      <c r="I8" s="946"/>
      <c r="J8" s="946"/>
      <c r="K8" s="946"/>
      <c r="L8" s="946"/>
      <c r="M8" s="120"/>
      <c r="N8" s="121"/>
      <c r="O8" s="121"/>
      <c r="P8" s="122"/>
      <c r="Q8" s="122"/>
      <c r="R8" s="122"/>
      <c r="S8" s="122"/>
      <c r="T8" s="122"/>
      <c r="U8" s="123"/>
    </row>
    <row r="9" spans="1:21" ht="47.25" customHeight="1" x14ac:dyDescent="0.25">
      <c r="A9" s="945"/>
      <c r="B9" s="946"/>
      <c r="C9" s="946"/>
      <c r="D9" s="946"/>
      <c r="E9" s="946"/>
      <c r="F9" s="946"/>
      <c r="G9" s="946"/>
      <c r="H9" s="946"/>
      <c r="I9" s="946"/>
      <c r="J9" s="946"/>
      <c r="K9" s="946"/>
      <c r="L9" s="946"/>
      <c r="M9" s="680" t="str">
        <f>+'CANTIDADES II'!N405</f>
        <v>CALLLE 40B ENTRE CARRERA 20  Y CARRERA 19D</v>
      </c>
      <c r="N9" s="398"/>
      <c r="O9" s="398"/>
      <c r="P9" s="399">
        <v>215</v>
      </c>
      <c r="Q9" s="126"/>
      <c r="R9" s="200"/>
      <c r="S9" s="400"/>
      <c r="T9" s="143"/>
      <c r="U9" s="401">
        <f>+P9</f>
        <v>215</v>
      </c>
    </row>
    <row r="10" spans="1:21" ht="47.25" customHeight="1" x14ac:dyDescent="0.25">
      <c r="A10" s="945"/>
      <c r="B10" s="946"/>
      <c r="C10" s="946"/>
      <c r="D10" s="946"/>
      <c r="E10" s="946"/>
      <c r="F10" s="946"/>
      <c r="G10" s="946"/>
      <c r="H10" s="946"/>
      <c r="I10" s="946"/>
      <c r="J10" s="946"/>
      <c r="K10" s="946"/>
      <c r="L10" s="946"/>
      <c r="M10" s="681" t="str">
        <f>+'CANTIDADES II'!N406</f>
        <v xml:space="preserve">CARRERA 19D ENTRE CALLE 40B Y ENTRADA ESTADIO </v>
      </c>
      <c r="N10" s="398"/>
      <c r="O10" s="398"/>
      <c r="P10" s="399">
        <v>159</v>
      </c>
      <c r="Q10" s="126"/>
      <c r="R10" s="200"/>
      <c r="S10" s="400"/>
      <c r="T10" s="143"/>
      <c r="U10" s="401">
        <f t="shared" ref="U10" si="0">+P10</f>
        <v>159</v>
      </c>
    </row>
    <row r="11" spans="1:21" ht="47.25" customHeight="1" x14ac:dyDescent="0.25">
      <c r="A11" s="945"/>
      <c r="B11" s="946"/>
      <c r="C11" s="946"/>
      <c r="D11" s="946"/>
      <c r="E11" s="946"/>
      <c r="F11" s="946"/>
      <c r="G11" s="946"/>
      <c r="H11" s="946"/>
      <c r="I11" s="946"/>
      <c r="J11" s="946"/>
      <c r="K11" s="946"/>
      <c r="L11" s="946"/>
      <c r="M11" s="682" t="str">
        <f>+'CANTIDADES II'!N407</f>
        <v>CALE 40B ENTRE CARREAR 19B Y CARRERA 19D</v>
      </c>
      <c r="N11" s="398"/>
      <c r="O11" s="398"/>
      <c r="P11" s="399">
        <v>58.3</v>
      </c>
      <c r="Q11" s="126"/>
      <c r="R11" s="200"/>
      <c r="S11" s="400"/>
      <c r="T11" s="143"/>
      <c r="U11" s="401">
        <f>+P11</f>
        <v>58.3</v>
      </c>
    </row>
    <row r="12" spans="1:21" ht="31.5" x14ac:dyDescent="0.25">
      <c r="A12" s="945"/>
      <c r="B12" s="946"/>
      <c r="C12" s="946"/>
      <c r="D12" s="946"/>
      <c r="E12" s="946"/>
      <c r="F12" s="946"/>
      <c r="G12" s="946"/>
      <c r="H12" s="946"/>
      <c r="I12" s="946"/>
      <c r="J12" s="946"/>
      <c r="K12" s="946"/>
      <c r="L12" s="946"/>
      <c r="M12" s="683" t="str">
        <f>+'CANTIDADES II'!N409</f>
        <v>CARRERA 20 ENTRE CALLE 40B Y CALLE 40</v>
      </c>
      <c r="N12" s="199"/>
      <c r="O12" s="199"/>
      <c r="P12" s="125"/>
      <c r="Q12" s="126"/>
      <c r="R12" s="126"/>
      <c r="S12" s="127"/>
      <c r="T12" s="143"/>
      <c r="U12" s="401">
        <f>+P12</f>
        <v>0</v>
      </c>
    </row>
    <row r="13" spans="1:21" ht="31.5" x14ac:dyDescent="0.25">
      <c r="A13" s="945"/>
      <c r="B13" s="946"/>
      <c r="C13" s="946"/>
      <c r="D13" s="946"/>
      <c r="E13" s="946"/>
      <c r="F13" s="946"/>
      <c r="G13" s="946"/>
      <c r="H13" s="946"/>
      <c r="I13" s="946"/>
      <c r="J13" s="946"/>
      <c r="K13" s="946"/>
      <c r="L13" s="946"/>
      <c r="M13" s="124" t="s">
        <v>398</v>
      </c>
      <c r="N13" s="130"/>
      <c r="O13" s="130"/>
      <c r="P13" s="125"/>
      <c r="Q13" s="126"/>
      <c r="R13" s="126"/>
      <c r="S13" s="127"/>
      <c r="T13" s="128"/>
      <c r="U13" s="129">
        <f>+P13</f>
        <v>0</v>
      </c>
    </row>
    <row r="14" spans="1:21" ht="15.75" x14ac:dyDescent="0.25">
      <c r="A14" s="945"/>
      <c r="B14" s="946"/>
      <c r="C14" s="946"/>
      <c r="D14" s="946"/>
      <c r="E14" s="946"/>
      <c r="F14" s="946"/>
      <c r="G14" s="946"/>
      <c r="H14" s="946"/>
      <c r="I14" s="946"/>
      <c r="J14" s="946"/>
      <c r="K14" s="946"/>
      <c r="L14" s="946"/>
      <c r="M14" s="124"/>
      <c r="N14" s="130"/>
      <c r="O14" s="130"/>
      <c r="P14" s="125"/>
      <c r="Q14" s="126"/>
      <c r="R14" s="126"/>
      <c r="S14" s="127"/>
      <c r="T14" s="128"/>
      <c r="U14" s="129"/>
    </row>
    <row r="15" spans="1:21" ht="15.75" x14ac:dyDescent="0.25">
      <c r="A15" s="945"/>
      <c r="B15" s="946"/>
      <c r="C15" s="946"/>
      <c r="D15" s="946"/>
      <c r="E15" s="946"/>
      <c r="F15" s="946"/>
      <c r="G15" s="946"/>
      <c r="H15" s="946"/>
      <c r="I15" s="946"/>
      <c r="J15" s="946"/>
      <c r="K15" s="946"/>
      <c r="L15" s="946"/>
      <c r="M15" s="124"/>
      <c r="N15" s="130"/>
      <c r="O15" s="130"/>
      <c r="P15" s="125"/>
      <c r="Q15" s="126"/>
      <c r="R15" s="126"/>
      <c r="S15" s="127"/>
      <c r="T15" s="128"/>
      <c r="U15" s="129"/>
    </row>
    <row r="16" spans="1:21" ht="15.75" x14ac:dyDescent="0.25">
      <c r="A16" s="945"/>
      <c r="B16" s="946"/>
      <c r="C16" s="946"/>
      <c r="D16" s="946"/>
      <c r="E16" s="946"/>
      <c r="F16" s="946"/>
      <c r="G16" s="946"/>
      <c r="H16" s="946"/>
      <c r="I16" s="946"/>
      <c r="J16" s="946"/>
      <c r="K16" s="946"/>
      <c r="L16" s="946"/>
      <c r="M16" s="124"/>
      <c r="N16" s="130"/>
      <c r="O16" s="130"/>
      <c r="P16" s="125"/>
      <c r="Q16" s="126"/>
      <c r="R16" s="126"/>
      <c r="S16" s="127"/>
      <c r="T16" s="128"/>
      <c r="U16" s="131"/>
    </row>
    <row r="17" spans="1:22" ht="16.5" thickBot="1" x14ac:dyDescent="0.3">
      <c r="A17" s="945"/>
      <c r="B17" s="946"/>
      <c r="C17" s="946"/>
      <c r="D17" s="946"/>
      <c r="E17" s="946"/>
      <c r="F17" s="946"/>
      <c r="G17" s="946"/>
      <c r="H17" s="946"/>
      <c r="I17" s="946"/>
      <c r="J17" s="946"/>
      <c r="K17" s="946"/>
      <c r="L17" s="946"/>
      <c r="M17" s="132"/>
      <c r="N17" s="133"/>
      <c r="O17" s="133"/>
      <c r="P17" s="134"/>
      <c r="Q17" s="135"/>
      <c r="R17" s="135"/>
      <c r="S17" s="136"/>
      <c r="T17" s="137"/>
      <c r="U17" s="138"/>
    </row>
    <row r="18" spans="1:22" ht="15.75" thickBot="1" x14ac:dyDescent="0.3">
      <c r="A18" s="947"/>
      <c r="B18" s="948"/>
      <c r="C18" s="948"/>
      <c r="D18" s="948"/>
      <c r="E18" s="948"/>
      <c r="F18" s="948"/>
      <c r="G18" s="948"/>
      <c r="H18" s="948"/>
      <c r="I18" s="948"/>
      <c r="J18" s="948"/>
      <c r="K18" s="948"/>
      <c r="L18" s="948"/>
      <c r="M18" s="957" t="s">
        <v>11</v>
      </c>
      <c r="N18" s="958"/>
      <c r="O18" s="958"/>
      <c r="P18" s="958"/>
      <c r="Q18" s="958"/>
      <c r="R18" s="958"/>
      <c r="S18" s="958"/>
      <c r="T18" s="959"/>
      <c r="U18" s="139">
        <f>SUM(U9:U17)</f>
        <v>432.3</v>
      </c>
      <c r="V18" s="140"/>
    </row>
    <row r="19" spans="1:22" x14ac:dyDescent="0.25">
      <c r="B19" s="20"/>
      <c r="C19" s="20"/>
      <c r="D19" s="20"/>
    </row>
    <row r="20" spans="1:22" x14ac:dyDescent="0.25">
      <c r="B20" s="20"/>
      <c r="C20" s="20"/>
      <c r="D20" s="20"/>
    </row>
    <row r="21" spans="1:22" x14ac:dyDescent="0.25">
      <c r="B21" s="20"/>
      <c r="C21" s="20"/>
      <c r="D21" s="20"/>
    </row>
    <row r="22" spans="1:22" x14ac:dyDescent="0.25">
      <c r="B22" s="20"/>
      <c r="C22" s="20"/>
      <c r="D22" s="20"/>
    </row>
    <row r="23" spans="1:22" ht="18" x14ac:dyDescent="0.25">
      <c r="B23" s="677" t="s">
        <v>415</v>
      </c>
      <c r="C23" s="10"/>
      <c r="D23" s="10"/>
      <c r="E23" s="10"/>
      <c r="F23" s="10"/>
      <c r="G23" s="10"/>
      <c r="H23" s="10"/>
      <c r="I23" s="10"/>
      <c r="J23" s="10"/>
    </row>
    <row r="24" spans="1:22" ht="18" x14ac:dyDescent="0.25">
      <c r="B24" s="450" t="s">
        <v>416</v>
      </c>
      <c r="C24" s="11"/>
      <c r="D24" s="11"/>
      <c r="E24" s="11"/>
      <c r="F24" s="11"/>
      <c r="G24" s="11"/>
      <c r="H24" s="11"/>
      <c r="I24" s="11"/>
      <c r="J24" s="11"/>
    </row>
    <row r="25" spans="1:22" ht="18.75" thickBot="1" x14ac:dyDescent="0.3">
      <c r="B25" s="678" t="s">
        <v>414</v>
      </c>
      <c r="C25" s="11"/>
      <c r="D25" s="11"/>
      <c r="E25" s="11"/>
      <c r="F25" s="11"/>
      <c r="G25" s="11"/>
      <c r="H25" s="11"/>
      <c r="I25" s="11"/>
      <c r="J25" s="11"/>
    </row>
    <row r="26" spans="1:22" ht="27.6" customHeight="1" x14ac:dyDescent="0.25">
      <c r="A26" s="922" t="str">
        <f>+A1</f>
        <v>MEMORIA DE CANTIDADES</v>
      </c>
      <c r="B26" s="923"/>
      <c r="C26" s="923"/>
      <c r="D26" s="923"/>
      <c r="E26" s="923"/>
      <c r="F26" s="923"/>
      <c r="G26" s="923"/>
      <c r="H26" s="923"/>
      <c r="I26" s="923"/>
      <c r="J26" s="923"/>
      <c r="K26" s="923"/>
      <c r="L26" s="923"/>
      <c r="M26" s="923"/>
      <c r="N26" s="923"/>
      <c r="O26" s="923"/>
      <c r="P26" s="923"/>
      <c r="Q26" s="923"/>
      <c r="R26" s="923"/>
      <c r="S26" s="923"/>
      <c r="T26" s="923"/>
      <c r="U26" s="924"/>
    </row>
    <row r="27" spans="1:22" ht="27.6" customHeight="1" x14ac:dyDescent="0.25">
      <c r="A27" s="925"/>
      <c r="B27" s="926"/>
      <c r="C27" s="926"/>
      <c r="D27" s="926"/>
      <c r="E27" s="926"/>
      <c r="F27" s="926"/>
      <c r="G27" s="926"/>
      <c r="H27" s="926"/>
      <c r="I27" s="926"/>
      <c r="J27" s="926"/>
      <c r="K27" s="926"/>
      <c r="L27" s="926"/>
      <c r="M27" s="926"/>
      <c r="N27" s="926"/>
      <c r="O27" s="926"/>
      <c r="P27" s="926"/>
      <c r="Q27" s="926"/>
      <c r="R27" s="926"/>
      <c r="S27" s="926"/>
      <c r="T27" s="926"/>
      <c r="U27" s="927"/>
    </row>
    <row r="28" spans="1:22" ht="17.45" customHeight="1" x14ac:dyDescent="0.25">
      <c r="A28" s="928" t="str">
        <f>+A3</f>
        <v>ADQUISICIÓN E INSTALACIÓN DE CIRCUITO INTEGRADO DE VIGILANCIA PARA BODEGA QUE CUSTODIA MERCANCÍA APREHENDIDA POR EL GRUPO ANTICONTRABANDO DEL DEPARTAMENTO DE CÓRDOBA</v>
      </c>
      <c r="B28" s="929"/>
      <c r="C28" s="929"/>
      <c r="D28" s="929"/>
      <c r="E28" s="929"/>
      <c r="F28" s="929"/>
      <c r="G28" s="929"/>
      <c r="H28" s="929"/>
      <c r="I28" s="929"/>
      <c r="J28" s="929"/>
      <c r="K28" s="929"/>
      <c r="L28" s="929"/>
      <c r="M28" s="929"/>
      <c r="N28" s="929"/>
      <c r="O28" s="929"/>
      <c r="P28" s="929"/>
      <c r="Q28" s="929"/>
      <c r="R28" s="929"/>
      <c r="S28" s="929"/>
      <c r="T28" s="929"/>
      <c r="U28" s="930"/>
    </row>
    <row r="29" spans="1:22" ht="36" customHeight="1" thickBot="1" x14ac:dyDescent="0.3">
      <c r="A29" s="931"/>
      <c r="B29" s="932"/>
      <c r="C29" s="932"/>
      <c r="D29" s="932"/>
      <c r="E29" s="932"/>
      <c r="F29" s="932"/>
      <c r="G29" s="932"/>
      <c r="H29" s="932"/>
      <c r="I29" s="932"/>
      <c r="J29" s="932"/>
      <c r="K29" s="932"/>
      <c r="L29" s="932"/>
      <c r="M29" s="932"/>
      <c r="N29" s="932"/>
      <c r="O29" s="932"/>
      <c r="P29" s="932"/>
      <c r="Q29" s="932"/>
      <c r="R29" s="932"/>
      <c r="S29" s="932"/>
      <c r="T29" s="932"/>
      <c r="U29" s="933"/>
    </row>
    <row r="30" spans="1:22" ht="110.1" customHeight="1" thickBot="1" x14ac:dyDescent="0.3">
      <c r="A30" s="934" t="s">
        <v>137</v>
      </c>
      <c r="B30" s="935"/>
      <c r="C30" s="935"/>
      <c r="D30" s="935"/>
      <c r="E30" s="936" t="e">
        <f>+E5</f>
        <v>#REF!</v>
      </c>
      <c r="F30" s="937"/>
      <c r="G30" s="937"/>
      <c r="H30" s="937"/>
      <c r="I30" s="937"/>
      <c r="J30" s="937"/>
      <c r="K30" s="938" t="str">
        <f>+PRESUPUESTO!A12</f>
        <v>1.2</v>
      </c>
      <c r="L30" s="939"/>
      <c r="M30" s="940" t="str">
        <f>+PRESUPUESTO!B12</f>
        <v>SUMINISTRO E INSTALACION DE DISPOSITIVO DE VIGILANCIA (CÁMARA IP) DE ALTA RESOLUCIÓN: 4 MEGAPIXELES. TECNOLOGÍA SMART DUAL LIGHT. LENTE: FIJO DE 2.8MM. CON LUZ VISIBLE, RESISTENTENCIA: IP67, IMPERMEABLE Y RESISTENTE AL POLVO. ESTUCTURA: SEMIMETÁLICA. RESOLUCIÓN MÍNIMA EFECTIVA,  VISIÓN NOCTURNA, DISTANCIA IR/LUZ BLANCA INFRAROJA A TOTAL OSCURIDAD, DISTANCIA IR/LUZ BLANCA. 20 MTS. GARANTÍA: POR DEFECTO DE FÁBRICA 12 MESES</v>
      </c>
      <c r="N30" s="941"/>
      <c r="O30" s="942"/>
      <c r="P30" s="116" t="s">
        <v>138</v>
      </c>
      <c r="Q30" s="117" t="str">
        <f>+PRESUPUESTO!C12</f>
        <v>UND</v>
      </c>
      <c r="R30" s="116"/>
      <c r="S30" s="118"/>
      <c r="T30" s="347"/>
      <c r="U30" s="348"/>
    </row>
    <row r="31" spans="1:22" ht="109.35" customHeight="1" x14ac:dyDescent="0.25">
      <c r="A31" s="943" t="s">
        <v>277</v>
      </c>
      <c r="B31" s="944"/>
      <c r="C31" s="944"/>
      <c r="D31" s="944"/>
      <c r="E31" s="944"/>
      <c r="F31" s="944"/>
      <c r="G31" s="944"/>
      <c r="H31" s="944"/>
      <c r="I31" s="944"/>
      <c r="J31" s="944"/>
      <c r="K31" s="944"/>
      <c r="L31" s="944"/>
      <c r="M31" s="949" t="s">
        <v>139</v>
      </c>
      <c r="N31" s="951" t="s">
        <v>278</v>
      </c>
      <c r="O31" s="953" t="s">
        <v>279</v>
      </c>
      <c r="P31" s="912" t="s">
        <v>142</v>
      </c>
      <c r="Q31" s="913"/>
      <c r="R31" s="913"/>
      <c r="S31" s="914"/>
      <c r="T31" s="915" t="s">
        <v>143</v>
      </c>
      <c r="U31" s="917" t="s">
        <v>144</v>
      </c>
    </row>
    <row r="32" spans="1:22" ht="32.25" thickBot="1" x14ac:dyDescent="0.3">
      <c r="A32" s="945"/>
      <c r="B32" s="946"/>
      <c r="C32" s="946"/>
      <c r="D32" s="946"/>
      <c r="E32" s="946"/>
      <c r="F32" s="946"/>
      <c r="G32" s="946"/>
      <c r="H32" s="946"/>
      <c r="I32" s="946"/>
      <c r="J32" s="946"/>
      <c r="K32" s="946"/>
      <c r="L32" s="946"/>
      <c r="M32" s="974"/>
      <c r="N32" s="952"/>
      <c r="O32" s="954"/>
      <c r="P32" s="119" t="s">
        <v>145</v>
      </c>
      <c r="Q32" s="119" t="s">
        <v>147</v>
      </c>
      <c r="R32" s="119" t="s">
        <v>146</v>
      </c>
      <c r="S32" s="119" t="s">
        <v>276</v>
      </c>
      <c r="T32" s="916"/>
      <c r="U32" s="918"/>
    </row>
    <row r="33" spans="1:22" ht="15.75" x14ac:dyDescent="0.25">
      <c r="A33" s="945"/>
      <c r="B33" s="946"/>
      <c r="C33" s="946"/>
      <c r="D33" s="946"/>
      <c r="E33" s="946"/>
      <c r="F33" s="946"/>
      <c r="G33" s="946"/>
      <c r="H33" s="946"/>
      <c r="I33" s="946"/>
      <c r="J33" s="946"/>
      <c r="K33" s="946"/>
      <c r="L33" s="946"/>
      <c r="M33" s="141"/>
      <c r="N33" s="142"/>
      <c r="O33" s="142"/>
      <c r="P33" s="122"/>
      <c r="Q33" s="122"/>
      <c r="R33" s="122"/>
      <c r="S33" s="122"/>
      <c r="T33" s="122"/>
      <c r="U33" s="123"/>
    </row>
    <row r="34" spans="1:22" ht="31.5" x14ac:dyDescent="0.25">
      <c r="A34" s="945"/>
      <c r="B34" s="946"/>
      <c r="C34" s="946"/>
      <c r="D34" s="946"/>
      <c r="E34" s="946"/>
      <c r="F34" s="946"/>
      <c r="G34" s="946"/>
      <c r="H34" s="946"/>
      <c r="I34" s="946"/>
      <c r="J34" s="946"/>
      <c r="K34" s="946"/>
      <c r="L34" s="946"/>
      <c r="M34" s="124" t="str">
        <f>+M9</f>
        <v>CALLLE 40B ENTRE CARRERA 20  Y CARRERA 19D</v>
      </c>
      <c r="N34" s="398"/>
      <c r="O34" s="398"/>
      <c r="P34" s="399">
        <f>+P9</f>
        <v>215</v>
      </c>
      <c r="Q34" s="126">
        <v>0.5</v>
      </c>
      <c r="R34" s="126">
        <v>1.1499999999999999</v>
      </c>
      <c r="S34" s="402"/>
      <c r="T34" s="128">
        <v>1</v>
      </c>
      <c r="U34" s="403">
        <f>+P34*Q34*R34</f>
        <v>123.62499999999999</v>
      </c>
    </row>
    <row r="35" spans="1:22" ht="31.5" x14ac:dyDescent="0.25">
      <c r="A35" s="945"/>
      <c r="B35" s="946"/>
      <c r="C35" s="946"/>
      <c r="D35" s="946"/>
      <c r="E35" s="946"/>
      <c r="F35" s="946"/>
      <c r="G35" s="946"/>
      <c r="H35" s="946"/>
      <c r="I35" s="946"/>
      <c r="J35" s="946"/>
      <c r="K35" s="946"/>
      <c r="L35" s="946"/>
      <c r="M35" s="124" t="str">
        <f>+M10</f>
        <v xml:space="preserve">CARRERA 19D ENTRE CALLE 40B Y ENTRADA ESTADIO </v>
      </c>
      <c r="N35" s="398"/>
      <c r="O35" s="398"/>
      <c r="P35" s="399">
        <f>+P10</f>
        <v>159</v>
      </c>
      <c r="Q35" s="126">
        <v>0.5</v>
      </c>
      <c r="R35" s="126">
        <v>1.1499999999999999</v>
      </c>
      <c r="S35" s="402"/>
      <c r="T35" s="128">
        <v>1</v>
      </c>
      <c r="U35" s="403">
        <f t="shared" ref="U35:U36" si="1">+P35*Q35*R35</f>
        <v>91.424999999999997</v>
      </c>
    </row>
    <row r="36" spans="1:22" ht="31.5" x14ac:dyDescent="0.25">
      <c r="A36" s="945"/>
      <c r="B36" s="946"/>
      <c r="C36" s="946"/>
      <c r="D36" s="946"/>
      <c r="E36" s="946"/>
      <c r="F36" s="946"/>
      <c r="G36" s="946"/>
      <c r="H36" s="946"/>
      <c r="I36" s="946"/>
      <c r="J36" s="946"/>
      <c r="K36" s="946"/>
      <c r="L36" s="946"/>
      <c r="M36" s="124" t="str">
        <f>+M11</f>
        <v>CALE 40B ENTRE CARREAR 19B Y CARRERA 19D</v>
      </c>
      <c r="N36" s="398"/>
      <c r="O36" s="398"/>
      <c r="P36" s="399">
        <f>+P11</f>
        <v>58.3</v>
      </c>
      <c r="Q36" s="126">
        <v>0.5</v>
      </c>
      <c r="R36" s="126">
        <v>1.1499999999999999</v>
      </c>
      <c r="S36" s="402"/>
      <c r="T36" s="128">
        <v>1</v>
      </c>
      <c r="U36" s="403">
        <f t="shared" si="1"/>
        <v>33.522499999999994</v>
      </c>
    </row>
    <row r="37" spans="1:22" ht="31.5" x14ac:dyDescent="0.25">
      <c r="A37" s="945"/>
      <c r="B37" s="946"/>
      <c r="C37" s="946"/>
      <c r="D37" s="946"/>
      <c r="E37" s="946"/>
      <c r="F37" s="946"/>
      <c r="G37" s="946"/>
      <c r="H37" s="946"/>
      <c r="I37" s="946"/>
      <c r="J37" s="946"/>
      <c r="K37" s="946"/>
      <c r="L37" s="946"/>
      <c r="M37" s="124" t="str">
        <f>+M12</f>
        <v>CARRERA 20 ENTRE CALLE 40B Y CALLE 40</v>
      </c>
      <c r="N37" s="398"/>
      <c r="O37" s="398"/>
      <c r="P37" s="399">
        <f>+P12</f>
        <v>0</v>
      </c>
      <c r="Q37" s="126">
        <v>0.5</v>
      </c>
      <c r="R37" s="126">
        <v>1.1499999999999999</v>
      </c>
      <c r="S37" s="402"/>
      <c r="T37" s="128">
        <v>1</v>
      </c>
      <c r="U37" s="403">
        <f t="shared" ref="U37" si="2">+P37*Q37*R37</f>
        <v>0</v>
      </c>
    </row>
    <row r="38" spans="1:22" ht="31.5" x14ac:dyDescent="0.25">
      <c r="A38" s="945"/>
      <c r="B38" s="946"/>
      <c r="C38" s="946"/>
      <c r="D38" s="946"/>
      <c r="E38" s="946"/>
      <c r="F38" s="946"/>
      <c r="G38" s="946"/>
      <c r="H38" s="946"/>
      <c r="I38" s="946"/>
      <c r="J38" s="946"/>
      <c r="K38" s="946"/>
      <c r="L38" s="946"/>
      <c r="M38" s="124" t="str">
        <f>+M13</f>
        <v>CARRERA 19B ENTRE CALLE 40A Y CALLE 40B</v>
      </c>
      <c r="N38" s="398"/>
      <c r="O38" s="398"/>
      <c r="P38" s="399">
        <f>+P13</f>
        <v>0</v>
      </c>
      <c r="Q38" s="126">
        <v>0.5</v>
      </c>
      <c r="R38" s="126">
        <v>1.1499999999999999</v>
      </c>
      <c r="S38" s="402"/>
      <c r="T38" s="128">
        <v>1</v>
      </c>
      <c r="U38" s="403">
        <f t="shared" ref="U38" si="3">+P38*Q38*R38</f>
        <v>0</v>
      </c>
    </row>
    <row r="39" spans="1:22" ht="15.75" x14ac:dyDescent="0.25">
      <c r="A39" s="945"/>
      <c r="B39" s="946"/>
      <c r="C39" s="946"/>
      <c r="D39" s="946"/>
      <c r="E39" s="946"/>
      <c r="F39" s="946"/>
      <c r="G39" s="946"/>
      <c r="H39" s="946"/>
      <c r="I39" s="946"/>
      <c r="J39" s="946"/>
      <c r="K39" s="946"/>
      <c r="L39" s="946"/>
      <c r="M39" s="124"/>
      <c r="N39" s="398"/>
      <c r="O39" s="398"/>
      <c r="P39" s="399"/>
      <c r="Q39" s="126"/>
      <c r="R39" s="126"/>
      <c r="S39" s="402"/>
      <c r="T39" s="128"/>
      <c r="U39" s="403"/>
    </row>
    <row r="40" spans="1:22" ht="15.75" x14ac:dyDescent="0.25">
      <c r="A40" s="945"/>
      <c r="B40" s="946"/>
      <c r="C40" s="946"/>
      <c r="D40" s="946"/>
      <c r="E40" s="946"/>
      <c r="F40" s="946"/>
      <c r="G40" s="946"/>
      <c r="H40" s="946"/>
      <c r="I40" s="946"/>
      <c r="J40" s="946"/>
      <c r="K40" s="946"/>
      <c r="L40" s="946"/>
      <c r="M40" s="124" t="s">
        <v>341</v>
      </c>
      <c r="N40" s="398"/>
      <c r="O40" s="398"/>
      <c r="P40" s="399">
        <v>6</v>
      </c>
      <c r="Q40" s="126">
        <v>0.5</v>
      </c>
      <c r="R40" s="126">
        <v>1.1499999999999999</v>
      </c>
      <c r="S40" s="402"/>
      <c r="T40" s="143">
        <v>6</v>
      </c>
      <c r="U40" s="403">
        <f>+T40*P40*Q40*R40</f>
        <v>20.7</v>
      </c>
      <c r="V40" s="115" t="s">
        <v>280</v>
      </c>
    </row>
    <row r="41" spans="1:22" ht="15.75" x14ac:dyDescent="0.25">
      <c r="A41" s="945"/>
      <c r="B41" s="946"/>
      <c r="C41" s="946"/>
      <c r="D41" s="946"/>
      <c r="E41" s="946"/>
      <c r="F41" s="946"/>
      <c r="G41" s="946"/>
      <c r="H41" s="946"/>
      <c r="I41" s="946"/>
      <c r="J41" s="946"/>
      <c r="K41" s="946"/>
      <c r="L41" s="946"/>
      <c r="M41" s="124"/>
      <c r="N41" s="398"/>
      <c r="O41" s="398"/>
      <c r="P41" s="399"/>
      <c r="Q41" s="126"/>
      <c r="R41" s="126"/>
      <c r="S41" s="402"/>
      <c r="T41" s="128"/>
      <c r="U41" s="403"/>
    </row>
    <row r="42" spans="1:22" ht="15.75" x14ac:dyDescent="0.25">
      <c r="A42" s="945"/>
      <c r="B42" s="946"/>
      <c r="C42" s="946"/>
      <c r="D42" s="946"/>
      <c r="E42" s="946"/>
      <c r="F42" s="946"/>
      <c r="G42" s="946"/>
      <c r="H42" s="946"/>
      <c r="I42" s="946"/>
      <c r="J42" s="946"/>
      <c r="K42" s="946"/>
      <c r="L42" s="946"/>
      <c r="M42" s="124" t="s">
        <v>295</v>
      </c>
      <c r="N42" s="405"/>
      <c r="O42" s="405"/>
      <c r="P42" s="399">
        <v>1</v>
      </c>
      <c r="Q42" s="126">
        <v>1</v>
      </c>
      <c r="R42" s="126">
        <v>1</v>
      </c>
      <c r="S42" s="402"/>
      <c r="T42" s="128">
        <f>+T40</f>
        <v>6</v>
      </c>
      <c r="U42" s="403">
        <f>+P42*Q42*R42*T42</f>
        <v>6</v>
      </c>
    </row>
    <row r="43" spans="1:22" ht="15.75" x14ac:dyDescent="0.25">
      <c r="A43" s="945"/>
      <c r="B43" s="946"/>
      <c r="C43" s="946"/>
      <c r="D43" s="946"/>
      <c r="E43" s="946"/>
      <c r="F43" s="946"/>
      <c r="G43" s="946"/>
      <c r="H43" s="946"/>
      <c r="I43" s="946"/>
      <c r="J43" s="946"/>
      <c r="K43" s="946"/>
      <c r="L43" s="946"/>
      <c r="M43" s="124"/>
      <c r="N43" s="144"/>
      <c r="O43" s="144"/>
      <c r="P43" s="125"/>
      <c r="Q43" s="126"/>
      <c r="R43" s="126"/>
      <c r="S43" s="127"/>
      <c r="T43" s="128"/>
      <c r="U43" s="131"/>
    </row>
    <row r="44" spans="1:22" ht="15.75" x14ac:dyDescent="0.25">
      <c r="A44" s="945"/>
      <c r="B44" s="946"/>
      <c r="C44" s="946"/>
      <c r="D44" s="946"/>
      <c r="E44" s="946"/>
      <c r="F44" s="946"/>
      <c r="G44" s="946"/>
      <c r="H44" s="946"/>
      <c r="I44" s="946"/>
      <c r="J44" s="946"/>
      <c r="K44" s="946"/>
      <c r="L44" s="946"/>
      <c r="M44" s="355"/>
      <c r="N44" s="356"/>
      <c r="O44" s="356"/>
      <c r="P44" s="357"/>
      <c r="Q44" s="126"/>
      <c r="R44" s="126"/>
      <c r="S44" s="127"/>
      <c r="T44" s="143"/>
      <c r="U44" s="203"/>
    </row>
    <row r="45" spans="1:22" ht="15.75" x14ac:dyDescent="0.25">
      <c r="A45" s="945"/>
      <c r="B45" s="946"/>
      <c r="C45" s="946"/>
      <c r="D45" s="946"/>
      <c r="E45" s="946"/>
      <c r="F45" s="946"/>
      <c r="G45" s="946"/>
      <c r="H45" s="946"/>
      <c r="I45" s="946"/>
      <c r="J45" s="946"/>
      <c r="K45" s="946"/>
      <c r="L45" s="946"/>
      <c r="M45" s="124"/>
      <c r="N45" s="130"/>
      <c r="O45" s="130"/>
      <c r="P45" s="125"/>
      <c r="Q45" s="126"/>
      <c r="R45" s="126"/>
      <c r="S45" s="127"/>
      <c r="T45" s="143"/>
      <c r="U45" s="203"/>
    </row>
    <row r="46" spans="1:22" ht="15.75" x14ac:dyDescent="0.25">
      <c r="A46" s="945"/>
      <c r="B46" s="946"/>
      <c r="C46" s="946"/>
      <c r="D46" s="946"/>
      <c r="E46" s="946"/>
      <c r="F46" s="946"/>
      <c r="G46" s="946"/>
      <c r="H46" s="946"/>
      <c r="I46" s="946"/>
      <c r="J46" s="946"/>
      <c r="K46" s="946"/>
      <c r="L46" s="946"/>
      <c r="M46" s="124"/>
      <c r="N46" s="130"/>
      <c r="O46" s="130"/>
      <c r="P46" s="125"/>
      <c r="Q46" s="126"/>
      <c r="R46" s="126"/>
      <c r="S46" s="127"/>
      <c r="T46" s="143"/>
      <c r="U46" s="203"/>
    </row>
    <row r="47" spans="1:22" ht="15.75" x14ac:dyDescent="0.25">
      <c r="A47" s="945"/>
      <c r="B47" s="946"/>
      <c r="C47" s="946"/>
      <c r="D47" s="946"/>
      <c r="E47" s="946"/>
      <c r="F47" s="946"/>
      <c r="G47" s="946"/>
      <c r="H47" s="946"/>
      <c r="I47" s="946"/>
      <c r="J47" s="946"/>
      <c r="K47" s="946"/>
      <c r="L47" s="946"/>
      <c r="M47" s="146"/>
      <c r="N47" s="145"/>
      <c r="O47" s="144"/>
      <c r="P47" s="125"/>
      <c r="Q47" s="126"/>
      <c r="R47" s="126"/>
      <c r="S47" s="18"/>
      <c r="T47" s="147"/>
      <c r="U47" s="131"/>
      <c r="V47" s="115" t="s">
        <v>284</v>
      </c>
    </row>
    <row r="48" spans="1:22" ht="15.75" x14ac:dyDescent="0.25">
      <c r="A48" s="945"/>
      <c r="B48" s="946"/>
      <c r="C48" s="946"/>
      <c r="D48" s="946"/>
      <c r="E48" s="946"/>
      <c r="F48" s="946"/>
      <c r="G48" s="946"/>
      <c r="H48" s="946"/>
      <c r="I48" s="946"/>
      <c r="J48" s="946"/>
      <c r="K48" s="946"/>
      <c r="L48" s="946"/>
      <c r="M48" s="146"/>
      <c r="N48" s="145"/>
      <c r="O48" s="144"/>
      <c r="P48" s="125"/>
      <c r="Q48" s="126"/>
      <c r="R48" s="126"/>
      <c r="S48" s="18"/>
      <c r="T48" s="147"/>
      <c r="U48" s="131"/>
      <c r="V48" s="115" t="s">
        <v>285</v>
      </c>
    </row>
    <row r="49" spans="1:21" ht="15.75" thickBot="1" x14ac:dyDescent="0.3">
      <c r="A49" s="947"/>
      <c r="B49" s="948"/>
      <c r="C49" s="948"/>
      <c r="D49" s="948"/>
      <c r="E49" s="948"/>
      <c r="F49" s="948"/>
      <c r="G49" s="948"/>
      <c r="H49" s="948"/>
      <c r="I49" s="948"/>
      <c r="J49" s="948"/>
      <c r="K49" s="948"/>
      <c r="L49" s="948"/>
      <c r="M49" s="919" t="s">
        <v>11</v>
      </c>
      <c r="N49" s="920"/>
      <c r="O49" s="920"/>
      <c r="P49" s="920"/>
      <c r="Q49" s="920"/>
      <c r="R49" s="920"/>
      <c r="S49" s="920"/>
      <c r="T49" s="921"/>
      <c r="U49" s="148">
        <f>SUM(U33:U48)</f>
        <v>275.27249999999998</v>
      </c>
    </row>
    <row r="50" spans="1:21" x14ac:dyDescent="0.25">
      <c r="B50" s="20"/>
      <c r="C50" s="20"/>
      <c r="D50" s="20"/>
    </row>
    <row r="51" spans="1:21" x14ac:dyDescent="0.25">
      <c r="B51" s="20"/>
      <c r="C51" s="20"/>
      <c r="D51" s="20"/>
    </row>
    <row r="52" spans="1:21" x14ac:dyDescent="0.25">
      <c r="B52" s="20"/>
      <c r="C52" s="20"/>
      <c r="D52" s="20"/>
    </row>
    <row r="53" spans="1:21" x14ac:dyDescent="0.25">
      <c r="B53" s="20"/>
      <c r="C53" s="20"/>
      <c r="D53" s="20"/>
    </row>
    <row r="54" spans="1:21" ht="18" x14ac:dyDescent="0.25">
      <c r="B54" s="677" t="s">
        <v>415</v>
      </c>
      <c r="C54" s="10"/>
      <c r="D54" s="10"/>
      <c r="E54" s="10"/>
      <c r="F54" s="10"/>
      <c r="G54" s="10"/>
      <c r="H54" s="10"/>
      <c r="I54" s="10"/>
      <c r="J54" s="10"/>
    </row>
    <row r="55" spans="1:21" ht="18" x14ac:dyDescent="0.25">
      <c r="B55" s="450" t="s">
        <v>416</v>
      </c>
      <c r="C55" s="11"/>
      <c r="D55" s="11"/>
      <c r="E55" s="11"/>
      <c r="F55" s="11"/>
      <c r="G55" s="11"/>
      <c r="H55" s="11"/>
      <c r="I55" s="11"/>
      <c r="J55" s="11"/>
    </row>
    <row r="56" spans="1:21" ht="18.75" thickBot="1" x14ac:dyDescent="0.3">
      <c r="B56" s="678" t="s">
        <v>414</v>
      </c>
      <c r="C56" s="11"/>
      <c r="D56" s="11"/>
      <c r="E56" s="11"/>
      <c r="F56" s="11"/>
      <c r="G56" s="11"/>
      <c r="H56" s="11"/>
      <c r="I56" s="11"/>
      <c r="J56" s="11"/>
    </row>
    <row r="57" spans="1:21" ht="27.6" customHeight="1" x14ac:dyDescent="0.25">
      <c r="A57" s="922" t="str">
        <f>+A26</f>
        <v>MEMORIA DE CANTIDADES</v>
      </c>
      <c r="B57" s="923"/>
      <c r="C57" s="923"/>
      <c r="D57" s="923"/>
      <c r="E57" s="923"/>
      <c r="F57" s="923"/>
      <c r="G57" s="923"/>
      <c r="H57" s="923"/>
      <c r="I57" s="923"/>
      <c r="J57" s="923"/>
      <c r="K57" s="923"/>
      <c r="L57" s="923"/>
      <c r="M57" s="923"/>
      <c r="N57" s="923"/>
      <c r="O57" s="923"/>
      <c r="P57" s="923"/>
      <c r="Q57" s="923"/>
      <c r="R57" s="923"/>
      <c r="S57" s="923"/>
      <c r="T57" s="923"/>
      <c r="U57" s="924"/>
    </row>
    <row r="58" spans="1:21" ht="27.6" customHeight="1" x14ac:dyDescent="0.25">
      <c r="A58" s="925"/>
      <c r="B58" s="926"/>
      <c r="C58" s="926"/>
      <c r="D58" s="926"/>
      <c r="E58" s="926"/>
      <c r="F58" s="926"/>
      <c r="G58" s="926"/>
      <c r="H58" s="926"/>
      <c r="I58" s="926"/>
      <c r="J58" s="926"/>
      <c r="K58" s="926"/>
      <c r="L58" s="926"/>
      <c r="M58" s="926"/>
      <c r="N58" s="926"/>
      <c r="O58" s="926"/>
      <c r="P58" s="926"/>
      <c r="Q58" s="926"/>
      <c r="R58" s="926"/>
      <c r="S58" s="926"/>
      <c r="T58" s="926"/>
      <c r="U58" s="927"/>
    </row>
    <row r="59" spans="1:21" ht="17.45" customHeight="1" x14ac:dyDescent="0.25">
      <c r="A59" s="928" t="str">
        <f>+A28</f>
        <v>ADQUISICIÓN E INSTALACIÓN DE CIRCUITO INTEGRADO DE VIGILANCIA PARA BODEGA QUE CUSTODIA MERCANCÍA APREHENDIDA POR EL GRUPO ANTICONTRABANDO DEL DEPARTAMENTO DE CÓRDOBA</v>
      </c>
      <c r="B59" s="929"/>
      <c r="C59" s="929"/>
      <c r="D59" s="929"/>
      <c r="E59" s="929"/>
      <c r="F59" s="929"/>
      <c r="G59" s="929"/>
      <c r="H59" s="929"/>
      <c r="I59" s="929"/>
      <c r="J59" s="929"/>
      <c r="K59" s="929"/>
      <c r="L59" s="929"/>
      <c r="M59" s="929"/>
      <c r="N59" s="929"/>
      <c r="O59" s="929"/>
      <c r="P59" s="929"/>
      <c r="Q59" s="929"/>
      <c r="R59" s="929"/>
      <c r="S59" s="929"/>
      <c r="T59" s="929"/>
      <c r="U59" s="930"/>
    </row>
    <row r="60" spans="1:21" ht="36" customHeight="1" thickBot="1" x14ac:dyDescent="0.3">
      <c r="A60" s="931"/>
      <c r="B60" s="932"/>
      <c r="C60" s="932"/>
      <c r="D60" s="932"/>
      <c r="E60" s="932"/>
      <c r="F60" s="932"/>
      <c r="G60" s="932"/>
      <c r="H60" s="932"/>
      <c r="I60" s="932"/>
      <c r="J60" s="932"/>
      <c r="K60" s="932"/>
      <c r="L60" s="932"/>
      <c r="M60" s="932"/>
      <c r="N60" s="932"/>
      <c r="O60" s="932"/>
      <c r="P60" s="932"/>
      <c r="Q60" s="932"/>
      <c r="R60" s="932"/>
      <c r="S60" s="932"/>
      <c r="T60" s="932"/>
      <c r="U60" s="933"/>
    </row>
    <row r="61" spans="1:21" ht="110.1" customHeight="1" thickBot="1" x14ac:dyDescent="0.3">
      <c r="A61" s="934" t="s">
        <v>137</v>
      </c>
      <c r="B61" s="935"/>
      <c r="C61" s="935"/>
      <c r="D61" s="935"/>
      <c r="E61" s="936" t="e">
        <f>+E30</f>
        <v>#REF!</v>
      </c>
      <c r="F61" s="937"/>
      <c r="G61" s="937"/>
      <c r="H61" s="937"/>
      <c r="I61" s="937"/>
      <c r="J61" s="937"/>
      <c r="K61" s="938" t="str">
        <f>+PRESUPUESTO!A13</f>
        <v>1.3</v>
      </c>
      <c r="L61" s="939"/>
      <c r="M61" s="940" t="str">
        <f>+PRESUPUESTO!B13</f>
        <v>SUMINISTRO E INSTALACION DE CONDUCTOR DE RED DE ALTO RENDIMIENTO (CABLE UTP). CATEGORÍA 6 PARA REDES DE ALTA VELOCIDAD. MATERIAL: 100% COBRE. CALIBRE: 4P ESTÁNDAR DE 8 HILOS, 0,53 MM. REVESTIMIENTO EXTERIOR EN CHAQUETA PVC. GARANTÍA: POR DEFECTO DE FABRICA 60 MESES</v>
      </c>
      <c r="N61" s="941"/>
      <c r="O61" s="942"/>
      <c r="P61" s="116" t="s">
        <v>138</v>
      </c>
      <c r="Q61" s="117" t="str">
        <f>+PRESUPUESTO!C13</f>
        <v>ML</v>
      </c>
      <c r="R61" s="116"/>
      <c r="S61" s="118"/>
      <c r="T61" s="347"/>
      <c r="U61" s="348"/>
    </row>
    <row r="62" spans="1:21" ht="43.5" customHeight="1" x14ac:dyDescent="0.25">
      <c r="A62" s="943" t="s">
        <v>277</v>
      </c>
      <c r="B62" s="944"/>
      <c r="C62" s="944"/>
      <c r="D62" s="944"/>
      <c r="E62" s="944"/>
      <c r="F62" s="944"/>
      <c r="G62" s="944"/>
      <c r="H62" s="944"/>
      <c r="I62" s="944"/>
      <c r="J62" s="944"/>
      <c r="K62" s="944"/>
      <c r="L62" s="944"/>
      <c r="M62" s="949" t="s">
        <v>139</v>
      </c>
      <c r="N62" s="951" t="s">
        <v>140</v>
      </c>
      <c r="O62" s="953" t="s">
        <v>141</v>
      </c>
      <c r="P62" s="912" t="s">
        <v>142</v>
      </c>
      <c r="Q62" s="913"/>
      <c r="R62" s="913"/>
      <c r="S62" s="914"/>
      <c r="T62" s="915" t="s">
        <v>344</v>
      </c>
      <c r="U62" s="917" t="s">
        <v>144</v>
      </c>
    </row>
    <row r="63" spans="1:21" ht="16.5" thickBot="1" x14ac:dyDescent="0.3">
      <c r="A63" s="945"/>
      <c r="B63" s="946"/>
      <c r="C63" s="946"/>
      <c r="D63" s="946"/>
      <c r="E63" s="946"/>
      <c r="F63" s="946"/>
      <c r="G63" s="946"/>
      <c r="H63" s="946"/>
      <c r="I63" s="946"/>
      <c r="J63" s="946"/>
      <c r="K63" s="946"/>
      <c r="L63" s="946"/>
      <c r="M63" s="950"/>
      <c r="N63" s="952"/>
      <c r="O63" s="954"/>
      <c r="P63" s="154" t="s">
        <v>145</v>
      </c>
      <c r="Q63" s="154" t="s">
        <v>345</v>
      </c>
      <c r="R63" s="154" t="s">
        <v>346</v>
      </c>
      <c r="S63" s="154" t="s">
        <v>347</v>
      </c>
      <c r="T63" s="916"/>
      <c r="U63" s="918"/>
    </row>
    <row r="64" spans="1:21" x14ac:dyDescent="0.25">
      <c r="A64" s="945"/>
      <c r="B64" s="946"/>
      <c r="C64" s="946"/>
      <c r="D64" s="946"/>
      <c r="E64" s="946"/>
      <c r="F64" s="946"/>
      <c r="G64" s="946"/>
      <c r="H64" s="946"/>
      <c r="I64" s="946"/>
      <c r="J64" s="946"/>
      <c r="K64" s="946"/>
      <c r="L64" s="946"/>
      <c r="M64" s="152"/>
      <c r="N64" s="155"/>
      <c r="O64" s="155"/>
      <c r="P64" s="156"/>
      <c r="Q64" s="157"/>
      <c r="R64" s="157"/>
      <c r="S64" s="157"/>
      <c r="T64" s="157"/>
      <c r="U64" s="149"/>
    </row>
    <row r="65" spans="1:22" ht="15.75" x14ac:dyDescent="0.25">
      <c r="A65" s="945"/>
      <c r="B65" s="946"/>
      <c r="C65" s="946"/>
      <c r="D65" s="946"/>
      <c r="E65" s="946"/>
      <c r="F65" s="946"/>
      <c r="G65" s="946"/>
      <c r="H65" s="946"/>
      <c r="I65" s="946"/>
      <c r="J65" s="946"/>
      <c r="K65" s="946"/>
      <c r="L65" s="946"/>
      <c r="M65" s="490" t="s">
        <v>348</v>
      </c>
      <c r="N65" s="955"/>
      <c r="O65" s="956"/>
      <c r="P65" s="125"/>
      <c r="Q65" s="126"/>
      <c r="R65" s="158">
        <v>0.3</v>
      </c>
      <c r="S65" s="126">
        <f>+U49-U179</f>
        <v>111.36749999999998</v>
      </c>
      <c r="T65" s="159">
        <v>10</v>
      </c>
      <c r="U65" s="491">
        <f>ROUND(+S65*T65*(1+R65),2)</f>
        <v>1447.78</v>
      </c>
    </row>
    <row r="66" spans="1:22" ht="15.75" x14ac:dyDescent="0.25">
      <c r="A66" s="945"/>
      <c r="B66" s="946"/>
      <c r="C66" s="946"/>
      <c r="D66" s="946"/>
      <c r="E66" s="946"/>
      <c r="F66" s="946"/>
      <c r="G66" s="946"/>
      <c r="H66" s="946"/>
      <c r="I66" s="946"/>
      <c r="J66" s="946"/>
      <c r="K66" s="946"/>
      <c r="L66" s="946"/>
      <c r="M66" s="124"/>
      <c r="N66" s="398"/>
      <c r="O66" s="398"/>
      <c r="P66" s="399"/>
      <c r="Q66" s="126"/>
      <c r="R66" s="126"/>
      <c r="S66" s="402"/>
      <c r="T66" s="128"/>
      <c r="U66" s="403"/>
    </row>
    <row r="67" spans="1:22" ht="15.75" x14ac:dyDescent="0.25">
      <c r="A67" s="945"/>
      <c r="B67" s="946"/>
      <c r="C67" s="946"/>
      <c r="D67" s="946"/>
      <c r="E67" s="946"/>
      <c r="F67" s="946"/>
      <c r="G67" s="946"/>
      <c r="H67" s="946"/>
      <c r="I67" s="946"/>
      <c r="J67" s="946"/>
      <c r="K67" s="946"/>
      <c r="L67" s="946"/>
      <c r="M67" s="124"/>
      <c r="N67" s="398"/>
      <c r="O67" s="398"/>
      <c r="P67" s="399"/>
      <c r="Q67" s="126"/>
      <c r="R67" s="126"/>
      <c r="S67" s="402"/>
      <c r="T67" s="128"/>
      <c r="U67" s="403"/>
    </row>
    <row r="68" spans="1:22" ht="15.75" x14ac:dyDescent="0.25">
      <c r="A68" s="945"/>
      <c r="B68" s="946"/>
      <c r="C68" s="946"/>
      <c r="D68" s="946"/>
      <c r="E68" s="946"/>
      <c r="F68" s="946"/>
      <c r="G68" s="946"/>
      <c r="H68" s="946"/>
      <c r="I68" s="946"/>
      <c r="J68" s="946"/>
      <c r="K68" s="946"/>
      <c r="L68" s="946"/>
      <c r="M68" s="124"/>
      <c r="N68" s="398"/>
      <c r="O68" s="398"/>
      <c r="P68" s="399"/>
      <c r="Q68" s="126"/>
      <c r="R68" s="126"/>
      <c r="S68" s="402"/>
      <c r="T68" s="128"/>
      <c r="U68" s="403"/>
    </row>
    <row r="69" spans="1:22" ht="15.75" x14ac:dyDescent="0.25">
      <c r="A69" s="945"/>
      <c r="B69" s="946"/>
      <c r="C69" s="946"/>
      <c r="D69" s="946"/>
      <c r="E69" s="946"/>
      <c r="F69" s="946"/>
      <c r="G69" s="946"/>
      <c r="H69" s="946"/>
      <c r="I69" s="946"/>
      <c r="J69" s="946"/>
      <c r="K69" s="946"/>
      <c r="L69" s="946"/>
      <c r="M69" s="124"/>
      <c r="N69" s="398"/>
      <c r="O69" s="398"/>
      <c r="P69" s="399"/>
      <c r="Q69" s="126"/>
      <c r="R69" s="126"/>
      <c r="S69" s="402"/>
      <c r="T69" s="128"/>
      <c r="U69" s="403"/>
      <c r="V69" s="115" t="s">
        <v>280</v>
      </c>
    </row>
    <row r="70" spans="1:22" ht="15.75" x14ac:dyDescent="0.25">
      <c r="A70" s="945"/>
      <c r="B70" s="946"/>
      <c r="C70" s="946"/>
      <c r="D70" s="946"/>
      <c r="E70" s="946"/>
      <c r="F70" s="946"/>
      <c r="G70" s="946"/>
      <c r="H70" s="946"/>
      <c r="I70" s="946"/>
      <c r="J70" s="946"/>
      <c r="K70" s="946"/>
      <c r="L70" s="946"/>
      <c r="M70" s="124"/>
      <c r="N70" s="398"/>
      <c r="O70" s="398"/>
      <c r="P70" s="399"/>
      <c r="Q70" s="126"/>
      <c r="R70" s="126"/>
      <c r="S70" s="402"/>
      <c r="T70" s="143"/>
      <c r="U70" s="403"/>
    </row>
    <row r="71" spans="1:22" ht="15.75" x14ac:dyDescent="0.25">
      <c r="A71" s="945"/>
      <c r="B71" s="946"/>
      <c r="C71" s="946"/>
      <c r="D71" s="946"/>
      <c r="E71" s="946"/>
      <c r="F71" s="946"/>
      <c r="G71" s="946"/>
      <c r="H71" s="946"/>
      <c r="I71" s="946"/>
      <c r="J71" s="946"/>
      <c r="K71" s="946"/>
      <c r="L71" s="946"/>
      <c r="M71" s="124"/>
      <c r="N71" s="398"/>
      <c r="O71" s="398"/>
      <c r="P71" s="399"/>
      <c r="Q71" s="126"/>
      <c r="R71" s="126"/>
      <c r="S71" s="402"/>
      <c r="T71" s="128"/>
      <c r="U71" s="403"/>
    </row>
    <row r="72" spans="1:22" ht="15.75" x14ac:dyDescent="0.25">
      <c r="A72" s="945"/>
      <c r="B72" s="946"/>
      <c r="C72" s="946"/>
      <c r="D72" s="946"/>
      <c r="E72" s="946"/>
      <c r="F72" s="946"/>
      <c r="G72" s="946"/>
      <c r="H72" s="946"/>
      <c r="I72" s="946"/>
      <c r="J72" s="946"/>
      <c r="K72" s="946"/>
      <c r="L72" s="946"/>
      <c r="M72" s="124"/>
      <c r="N72" s="405"/>
      <c r="O72" s="405"/>
      <c r="P72" s="399"/>
      <c r="Q72" s="126"/>
      <c r="R72" s="126"/>
      <c r="S72" s="402"/>
      <c r="T72" s="128"/>
      <c r="U72" s="403"/>
    </row>
    <row r="73" spans="1:22" ht="15.75" x14ac:dyDescent="0.25">
      <c r="A73" s="945"/>
      <c r="B73" s="946"/>
      <c r="C73" s="946"/>
      <c r="D73" s="946"/>
      <c r="E73" s="946"/>
      <c r="F73" s="946"/>
      <c r="G73" s="946"/>
      <c r="H73" s="946"/>
      <c r="I73" s="946"/>
      <c r="J73" s="946"/>
      <c r="K73" s="946"/>
      <c r="L73" s="946"/>
      <c r="M73" s="124"/>
      <c r="N73" s="144"/>
      <c r="O73" s="144"/>
      <c r="P73" s="125"/>
      <c r="Q73" s="126"/>
      <c r="R73" s="126"/>
      <c r="S73" s="127"/>
      <c r="T73" s="128"/>
      <c r="U73" s="131"/>
    </row>
    <row r="74" spans="1:22" ht="15.75" x14ac:dyDescent="0.25">
      <c r="A74" s="945"/>
      <c r="B74" s="946"/>
      <c r="C74" s="946"/>
      <c r="D74" s="946"/>
      <c r="E74" s="946"/>
      <c r="F74" s="946"/>
      <c r="G74" s="946"/>
      <c r="H74" s="946"/>
      <c r="I74" s="946"/>
      <c r="J74" s="946"/>
      <c r="K74" s="946"/>
      <c r="L74" s="946"/>
      <c r="M74" s="124"/>
      <c r="N74" s="130"/>
      <c r="O74" s="130"/>
      <c r="P74" s="125"/>
      <c r="Q74" s="126"/>
      <c r="R74" s="126"/>
      <c r="S74" s="127"/>
      <c r="T74" s="143"/>
      <c r="U74" s="203"/>
    </row>
    <row r="75" spans="1:22" ht="15.75" x14ac:dyDescent="0.25">
      <c r="A75" s="945"/>
      <c r="B75" s="946"/>
      <c r="C75" s="946"/>
      <c r="D75" s="946"/>
      <c r="E75" s="946"/>
      <c r="F75" s="946"/>
      <c r="G75" s="946"/>
      <c r="H75" s="946"/>
      <c r="I75" s="946"/>
      <c r="J75" s="946"/>
      <c r="K75" s="946"/>
      <c r="L75" s="946"/>
      <c r="M75" s="124"/>
      <c r="N75" s="130"/>
      <c r="O75" s="130"/>
      <c r="P75" s="125"/>
      <c r="Q75" s="126"/>
      <c r="R75" s="126"/>
      <c r="S75" s="127"/>
      <c r="T75" s="143"/>
      <c r="U75" s="203"/>
    </row>
    <row r="76" spans="1:22" ht="15.75" x14ac:dyDescent="0.25">
      <c r="A76" s="945"/>
      <c r="B76" s="946"/>
      <c r="C76" s="946"/>
      <c r="D76" s="946"/>
      <c r="E76" s="946"/>
      <c r="F76" s="946"/>
      <c r="G76" s="946"/>
      <c r="H76" s="946"/>
      <c r="I76" s="946"/>
      <c r="J76" s="946"/>
      <c r="K76" s="946"/>
      <c r="L76" s="946"/>
      <c r="M76" s="124"/>
      <c r="N76" s="130"/>
      <c r="O76" s="130"/>
      <c r="P76" s="125"/>
      <c r="Q76" s="126"/>
      <c r="R76" s="126"/>
      <c r="S76" s="127"/>
      <c r="T76" s="143"/>
      <c r="U76" s="203"/>
    </row>
    <row r="77" spans="1:22" ht="15.75" x14ac:dyDescent="0.25">
      <c r="A77" s="945"/>
      <c r="B77" s="946"/>
      <c r="C77" s="946"/>
      <c r="D77" s="946"/>
      <c r="E77" s="946"/>
      <c r="F77" s="946"/>
      <c r="G77" s="946"/>
      <c r="H77" s="946"/>
      <c r="I77" s="946"/>
      <c r="J77" s="946"/>
      <c r="K77" s="946"/>
      <c r="L77" s="946"/>
      <c r="M77" s="124"/>
      <c r="N77" s="130"/>
      <c r="O77" s="130"/>
      <c r="P77" s="125"/>
      <c r="Q77" s="126"/>
      <c r="R77" s="126"/>
      <c r="S77" s="127"/>
      <c r="T77" s="143"/>
      <c r="U77" s="203"/>
    </row>
    <row r="78" spans="1:22" ht="15.75" x14ac:dyDescent="0.25">
      <c r="A78" s="945"/>
      <c r="B78" s="946"/>
      <c r="C78" s="946"/>
      <c r="D78" s="946"/>
      <c r="E78" s="946"/>
      <c r="F78" s="946"/>
      <c r="G78" s="946"/>
      <c r="H78" s="946"/>
      <c r="I78" s="946"/>
      <c r="J78" s="946"/>
      <c r="K78" s="946"/>
      <c r="L78" s="946"/>
      <c r="M78" s="124"/>
      <c r="N78" s="130"/>
      <c r="O78" s="130"/>
      <c r="P78" s="125"/>
      <c r="Q78" s="126"/>
      <c r="R78" s="126"/>
      <c r="S78" s="127"/>
      <c r="T78" s="143"/>
      <c r="U78" s="203"/>
    </row>
    <row r="79" spans="1:22" ht="15.75" x14ac:dyDescent="0.25">
      <c r="A79" s="945"/>
      <c r="B79" s="946"/>
      <c r="C79" s="946"/>
      <c r="D79" s="946"/>
      <c r="E79" s="946"/>
      <c r="F79" s="946"/>
      <c r="G79" s="946"/>
      <c r="H79" s="946"/>
      <c r="I79" s="946"/>
      <c r="J79" s="946"/>
      <c r="K79" s="946"/>
      <c r="L79" s="946"/>
      <c r="M79" s="124"/>
      <c r="N79" s="204"/>
      <c r="O79" s="130"/>
      <c r="P79" s="125"/>
      <c r="Q79" s="126"/>
      <c r="R79" s="126"/>
      <c r="S79" s="127"/>
      <c r="T79" s="143"/>
      <c r="U79" s="203"/>
      <c r="V79" s="115" t="s">
        <v>294</v>
      </c>
    </row>
    <row r="80" spans="1:22" ht="15.75" x14ac:dyDescent="0.25">
      <c r="A80" s="945"/>
      <c r="B80" s="946"/>
      <c r="C80" s="946"/>
      <c r="D80" s="946"/>
      <c r="E80" s="946"/>
      <c r="F80" s="946"/>
      <c r="G80" s="946"/>
      <c r="H80" s="946"/>
      <c r="I80" s="946"/>
      <c r="J80" s="946"/>
      <c r="K80" s="946"/>
      <c r="L80" s="946"/>
      <c r="M80" s="124"/>
      <c r="N80" s="204"/>
      <c r="O80" s="130"/>
      <c r="P80" s="125"/>
      <c r="Q80" s="126"/>
      <c r="R80" s="126"/>
      <c r="S80" s="127"/>
      <c r="T80" s="143"/>
      <c r="U80" s="203"/>
    </row>
    <row r="81" spans="1:22" ht="15.75" x14ac:dyDescent="0.25">
      <c r="A81" s="945"/>
      <c r="B81" s="946"/>
      <c r="C81" s="946"/>
      <c r="D81" s="946"/>
      <c r="E81" s="946"/>
      <c r="F81" s="946"/>
      <c r="G81" s="946"/>
      <c r="H81" s="946"/>
      <c r="I81" s="946"/>
      <c r="J81" s="946"/>
      <c r="K81" s="946"/>
      <c r="L81" s="946"/>
      <c r="M81" s="124"/>
      <c r="N81" s="204"/>
      <c r="O81" s="130"/>
      <c r="P81" s="125"/>
      <c r="Q81" s="126"/>
      <c r="R81" s="126"/>
      <c r="S81" s="127"/>
      <c r="T81" s="143"/>
      <c r="U81" s="203"/>
    </row>
    <row r="82" spans="1:22" ht="15.75" x14ac:dyDescent="0.25">
      <c r="A82" s="945"/>
      <c r="B82" s="946"/>
      <c r="C82" s="946"/>
      <c r="D82" s="946"/>
      <c r="E82" s="946"/>
      <c r="F82" s="946"/>
      <c r="G82" s="946"/>
      <c r="H82" s="946"/>
      <c r="I82" s="946"/>
      <c r="J82" s="946"/>
      <c r="K82" s="946"/>
      <c r="L82" s="946"/>
      <c r="M82" s="124"/>
      <c r="N82" s="204"/>
      <c r="O82" s="130"/>
      <c r="P82" s="125"/>
      <c r="Q82" s="126"/>
      <c r="R82" s="126"/>
      <c r="S82" s="127"/>
      <c r="T82" s="143"/>
      <c r="U82" s="203"/>
    </row>
    <row r="83" spans="1:22" ht="15.75" x14ac:dyDescent="0.25">
      <c r="A83" s="945"/>
      <c r="B83" s="946"/>
      <c r="C83" s="946"/>
      <c r="D83" s="946"/>
      <c r="E83" s="946"/>
      <c r="F83" s="946"/>
      <c r="G83" s="946"/>
      <c r="H83" s="946"/>
      <c r="I83" s="946"/>
      <c r="J83" s="946"/>
      <c r="K83" s="946"/>
      <c r="L83" s="946"/>
      <c r="M83" s="124"/>
      <c r="N83" s="145"/>
      <c r="O83" s="144"/>
      <c r="P83" s="125"/>
      <c r="Q83" s="126"/>
      <c r="R83" s="126"/>
      <c r="S83" s="127"/>
      <c r="T83" s="128"/>
      <c r="U83" s="131"/>
    </row>
    <row r="84" spans="1:22" ht="15.75" x14ac:dyDescent="0.25">
      <c r="A84" s="945"/>
      <c r="B84" s="946"/>
      <c r="C84" s="946"/>
      <c r="D84" s="946"/>
      <c r="E84" s="946"/>
      <c r="F84" s="946"/>
      <c r="G84" s="946"/>
      <c r="H84" s="946"/>
      <c r="I84" s="946"/>
      <c r="J84" s="946"/>
      <c r="K84" s="946"/>
      <c r="L84" s="946"/>
      <c r="M84" s="124"/>
      <c r="N84" s="145"/>
      <c r="O84" s="144"/>
      <c r="P84" s="125"/>
      <c r="Q84" s="126"/>
      <c r="R84" s="126"/>
      <c r="S84" s="127"/>
      <c r="T84" s="128"/>
      <c r="U84" s="131"/>
    </row>
    <row r="85" spans="1:22" ht="15.75" x14ac:dyDescent="0.25">
      <c r="A85" s="945"/>
      <c r="B85" s="946"/>
      <c r="C85" s="946"/>
      <c r="D85" s="946"/>
      <c r="E85" s="946"/>
      <c r="F85" s="946"/>
      <c r="G85" s="946"/>
      <c r="H85" s="946"/>
      <c r="I85" s="946"/>
      <c r="J85" s="946"/>
      <c r="K85" s="946"/>
      <c r="L85" s="946"/>
      <c r="M85" s="146"/>
      <c r="N85" s="145"/>
      <c r="O85" s="144"/>
      <c r="P85" s="125"/>
      <c r="Q85" s="126"/>
      <c r="R85" s="126"/>
      <c r="S85" s="18"/>
      <c r="T85" s="147"/>
      <c r="U85" s="131"/>
      <c r="V85" s="115" t="s">
        <v>284</v>
      </c>
    </row>
    <row r="86" spans="1:22" ht="15.75" x14ac:dyDescent="0.25">
      <c r="A86" s="945"/>
      <c r="B86" s="946"/>
      <c r="C86" s="946"/>
      <c r="D86" s="946"/>
      <c r="E86" s="946"/>
      <c r="F86" s="946"/>
      <c r="G86" s="946"/>
      <c r="H86" s="946"/>
      <c r="I86" s="946"/>
      <c r="J86" s="946"/>
      <c r="K86" s="946"/>
      <c r="L86" s="946"/>
      <c r="M86" s="146"/>
      <c r="N86" s="145"/>
      <c r="O86" s="144"/>
      <c r="P86" s="125"/>
      <c r="Q86" s="126"/>
      <c r="R86" s="126"/>
      <c r="S86" s="18"/>
      <c r="T86" s="147"/>
      <c r="U86" s="131"/>
      <c r="V86" s="115" t="s">
        <v>285</v>
      </c>
    </row>
    <row r="87" spans="1:22" ht="15.75" thickBot="1" x14ac:dyDescent="0.3">
      <c r="A87" s="947"/>
      <c r="B87" s="948"/>
      <c r="C87" s="948"/>
      <c r="D87" s="948"/>
      <c r="E87" s="948"/>
      <c r="F87" s="948"/>
      <c r="G87" s="948"/>
      <c r="H87" s="948"/>
      <c r="I87" s="948"/>
      <c r="J87" s="948"/>
      <c r="K87" s="948"/>
      <c r="L87" s="948"/>
      <c r="M87" s="919" t="s">
        <v>11</v>
      </c>
      <c r="N87" s="920"/>
      <c r="O87" s="920"/>
      <c r="P87" s="920"/>
      <c r="Q87" s="920"/>
      <c r="R87" s="920"/>
      <c r="S87" s="920"/>
      <c r="T87" s="921"/>
      <c r="U87" s="492">
        <f>SUM(U64:U86)</f>
        <v>1447.78</v>
      </c>
    </row>
    <row r="88" spans="1:22" x14ac:dyDescent="0.25">
      <c r="B88" s="20"/>
      <c r="C88" s="20"/>
      <c r="D88" s="20"/>
    </row>
    <row r="89" spans="1:22" x14ac:dyDescent="0.25">
      <c r="B89" s="20"/>
      <c r="C89" s="20"/>
      <c r="D89" s="20"/>
    </row>
    <row r="90" spans="1:22" x14ac:dyDescent="0.25">
      <c r="B90" s="20"/>
      <c r="C90" s="20"/>
      <c r="D90" s="20"/>
    </row>
    <row r="91" spans="1:22" x14ac:dyDescent="0.25">
      <c r="B91" s="20"/>
      <c r="C91" s="20"/>
      <c r="D91" s="20"/>
    </row>
    <row r="92" spans="1:22" ht="18" x14ac:dyDescent="0.25">
      <c r="B92" s="677" t="s">
        <v>415</v>
      </c>
      <c r="C92" s="10"/>
      <c r="D92" s="10"/>
      <c r="E92" s="10"/>
      <c r="F92" s="10"/>
      <c r="G92" s="10"/>
      <c r="H92" s="10"/>
      <c r="I92" s="10"/>
      <c r="J92" s="10"/>
    </row>
    <row r="93" spans="1:22" ht="18" x14ac:dyDescent="0.25">
      <c r="B93" s="450" t="s">
        <v>416</v>
      </c>
      <c r="C93" s="11"/>
      <c r="D93" s="11"/>
      <c r="E93" s="11"/>
      <c r="F93" s="11"/>
      <c r="G93" s="11"/>
      <c r="H93" s="11"/>
      <c r="I93" s="11"/>
      <c r="J93" s="11"/>
    </row>
    <row r="94" spans="1:22" ht="18.75" thickBot="1" x14ac:dyDescent="0.3">
      <c r="B94" s="678" t="s">
        <v>414</v>
      </c>
      <c r="C94" s="11"/>
      <c r="D94" s="11"/>
      <c r="E94" s="11"/>
      <c r="F94" s="11"/>
      <c r="G94" s="11"/>
      <c r="H94" s="11"/>
      <c r="I94" s="11"/>
      <c r="J94" s="11"/>
    </row>
    <row r="95" spans="1:22" ht="27.6" customHeight="1" x14ac:dyDescent="0.25">
      <c r="A95" s="922" t="str">
        <f>+A26</f>
        <v>MEMORIA DE CANTIDADES</v>
      </c>
      <c r="B95" s="923"/>
      <c r="C95" s="923"/>
      <c r="D95" s="923"/>
      <c r="E95" s="923"/>
      <c r="F95" s="923"/>
      <c r="G95" s="923"/>
      <c r="H95" s="923"/>
      <c r="I95" s="923"/>
      <c r="J95" s="923"/>
      <c r="K95" s="923"/>
      <c r="L95" s="923"/>
      <c r="M95" s="923"/>
      <c r="N95" s="923"/>
      <c r="O95" s="923"/>
      <c r="P95" s="923"/>
      <c r="Q95" s="923"/>
      <c r="R95" s="923"/>
      <c r="S95" s="923"/>
      <c r="T95" s="923"/>
      <c r="U95" s="924"/>
    </row>
    <row r="96" spans="1:22" ht="27.6" customHeight="1" x14ac:dyDescent="0.25">
      <c r="A96" s="925"/>
      <c r="B96" s="926"/>
      <c r="C96" s="926"/>
      <c r="D96" s="926"/>
      <c r="E96" s="926"/>
      <c r="F96" s="926"/>
      <c r="G96" s="926"/>
      <c r="H96" s="926"/>
      <c r="I96" s="926"/>
      <c r="J96" s="926"/>
      <c r="K96" s="926"/>
      <c r="L96" s="926"/>
      <c r="M96" s="926"/>
      <c r="N96" s="926"/>
      <c r="O96" s="926"/>
      <c r="P96" s="926"/>
      <c r="Q96" s="926"/>
      <c r="R96" s="926"/>
      <c r="S96" s="926"/>
      <c r="T96" s="926"/>
      <c r="U96" s="927"/>
    </row>
    <row r="97" spans="1:23" ht="17.45" customHeight="1" x14ac:dyDescent="0.25">
      <c r="A97" s="928" t="str">
        <f>+A28</f>
        <v>ADQUISICIÓN E INSTALACIÓN DE CIRCUITO INTEGRADO DE VIGILANCIA PARA BODEGA QUE CUSTODIA MERCANCÍA APREHENDIDA POR EL GRUPO ANTICONTRABANDO DEL DEPARTAMENTO DE CÓRDOBA</v>
      </c>
      <c r="B97" s="929"/>
      <c r="C97" s="929"/>
      <c r="D97" s="929"/>
      <c r="E97" s="929"/>
      <c r="F97" s="929"/>
      <c r="G97" s="929"/>
      <c r="H97" s="929"/>
      <c r="I97" s="929"/>
      <c r="J97" s="929"/>
      <c r="K97" s="929"/>
      <c r="L97" s="929"/>
      <c r="M97" s="929"/>
      <c r="N97" s="929"/>
      <c r="O97" s="929"/>
      <c r="P97" s="929"/>
      <c r="Q97" s="929"/>
      <c r="R97" s="929"/>
      <c r="S97" s="929"/>
      <c r="T97" s="929"/>
      <c r="U97" s="930"/>
    </row>
    <row r="98" spans="1:23" ht="35.25" customHeight="1" thickBot="1" x14ac:dyDescent="0.3">
      <c r="A98" s="931"/>
      <c r="B98" s="932"/>
      <c r="C98" s="932"/>
      <c r="D98" s="932"/>
      <c r="E98" s="932"/>
      <c r="F98" s="932"/>
      <c r="G98" s="932"/>
      <c r="H98" s="932"/>
      <c r="I98" s="932"/>
      <c r="J98" s="932"/>
      <c r="K98" s="932"/>
      <c r="L98" s="932"/>
      <c r="M98" s="932"/>
      <c r="N98" s="932"/>
      <c r="O98" s="932"/>
      <c r="P98" s="932"/>
      <c r="Q98" s="932"/>
      <c r="R98" s="932"/>
      <c r="S98" s="932"/>
      <c r="T98" s="932"/>
      <c r="U98" s="933"/>
    </row>
    <row r="99" spans="1:23" ht="110.1" customHeight="1" thickBot="1" x14ac:dyDescent="0.3">
      <c r="A99" s="934" t="s">
        <v>137</v>
      </c>
      <c r="B99" s="935"/>
      <c r="C99" s="935"/>
      <c r="D99" s="935"/>
      <c r="E99" s="936" t="s">
        <v>313</v>
      </c>
      <c r="F99" s="937"/>
      <c r="G99" s="937"/>
      <c r="H99" s="937"/>
      <c r="I99" s="937"/>
      <c r="J99" s="937"/>
      <c r="K99" s="938" t="str">
        <f>+PRESUPUESTO!A14</f>
        <v>1.4</v>
      </c>
      <c r="L99" s="939"/>
      <c r="M99" s="940" t="s">
        <v>260</v>
      </c>
      <c r="N99" s="941"/>
      <c r="O99" s="942"/>
      <c r="P99" s="116" t="s">
        <v>138</v>
      </c>
      <c r="Q99" s="117" t="s">
        <v>16</v>
      </c>
      <c r="R99" s="116"/>
      <c r="S99" s="118"/>
      <c r="T99" s="347"/>
      <c r="U99" s="348"/>
    </row>
    <row r="100" spans="1:23" ht="47.1" customHeight="1" x14ac:dyDescent="0.25">
      <c r="A100" s="960"/>
      <c r="B100" s="961"/>
      <c r="C100" s="961"/>
      <c r="D100" s="961"/>
      <c r="E100" s="961"/>
      <c r="F100" s="961"/>
      <c r="G100" s="961"/>
      <c r="H100" s="961"/>
      <c r="I100" s="961"/>
      <c r="J100" s="961"/>
      <c r="K100" s="961"/>
      <c r="L100" s="961"/>
      <c r="M100" s="949" t="s">
        <v>139</v>
      </c>
      <c r="N100" s="951" t="s">
        <v>140</v>
      </c>
      <c r="O100" s="953" t="s">
        <v>141</v>
      </c>
      <c r="P100" s="912" t="s">
        <v>142</v>
      </c>
      <c r="Q100" s="913"/>
      <c r="R100" s="913"/>
      <c r="S100" s="914"/>
      <c r="T100" s="915" t="s">
        <v>143</v>
      </c>
      <c r="U100" s="917" t="s">
        <v>144</v>
      </c>
    </row>
    <row r="101" spans="1:23" ht="32.25" thickBot="1" x14ac:dyDescent="0.3">
      <c r="A101" s="962"/>
      <c r="B101" s="963"/>
      <c r="C101" s="963"/>
      <c r="D101" s="963"/>
      <c r="E101" s="963"/>
      <c r="F101" s="963"/>
      <c r="G101" s="963"/>
      <c r="H101" s="963"/>
      <c r="I101" s="963"/>
      <c r="J101" s="963"/>
      <c r="K101" s="963"/>
      <c r="L101" s="963"/>
      <c r="M101" s="974"/>
      <c r="N101" s="952"/>
      <c r="O101" s="954"/>
      <c r="P101" s="119" t="s">
        <v>145</v>
      </c>
      <c r="Q101" s="119" t="s">
        <v>147</v>
      </c>
      <c r="R101" s="119" t="s">
        <v>146</v>
      </c>
      <c r="S101" s="119" t="s">
        <v>286</v>
      </c>
      <c r="T101" s="916"/>
      <c r="U101" s="918"/>
    </row>
    <row r="102" spans="1:23" ht="15.75" x14ac:dyDescent="0.25">
      <c r="A102" s="962"/>
      <c r="B102" s="963"/>
      <c r="C102" s="963"/>
      <c r="D102" s="963"/>
      <c r="E102" s="963"/>
      <c r="F102" s="963"/>
      <c r="G102" s="963"/>
      <c r="H102" s="963"/>
      <c r="I102" s="963"/>
      <c r="J102" s="963"/>
      <c r="K102" s="963"/>
      <c r="L102" s="963"/>
      <c r="M102" s="141"/>
      <c r="N102" s="205"/>
      <c r="O102" s="205"/>
      <c r="P102" s="187"/>
      <c r="Q102" s="206"/>
      <c r="R102" s="206"/>
      <c r="S102" s="189"/>
      <c r="T102" s="207"/>
      <c r="U102" s="191"/>
    </row>
    <row r="103" spans="1:23" ht="31.5" x14ac:dyDescent="0.25">
      <c r="A103" s="962"/>
      <c r="B103" s="963"/>
      <c r="C103" s="963"/>
      <c r="D103" s="963"/>
      <c r="E103" s="963"/>
      <c r="F103" s="963"/>
      <c r="G103" s="963"/>
      <c r="H103" s="963"/>
      <c r="I103" s="963"/>
      <c r="J103" s="963"/>
      <c r="K103" s="963"/>
      <c r="L103" s="963"/>
      <c r="M103" s="124" t="str">
        <f>+M34</f>
        <v>CALLLE 40B ENTRE CARRERA 20  Y CARRERA 19D</v>
      </c>
      <c r="N103" s="398"/>
      <c r="O103" s="398"/>
      <c r="P103" s="399">
        <f t="shared" ref="P103:Q107" si="4">+P34</f>
        <v>215</v>
      </c>
      <c r="Q103" s="126">
        <f t="shared" si="4"/>
        <v>0.5</v>
      </c>
      <c r="R103" s="126">
        <v>0.15</v>
      </c>
      <c r="S103" s="402"/>
      <c r="T103" s="143"/>
      <c r="U103" s="403">
        <f>+(P103*Q103*R103)</f>
        <v>16.125</v>
      </c>
      <c r="V103" s="115" t="s">
        <v>155</v>
      </c>
      <c r="W103" s="202" t="e">
        <f>+SUM(P103:P109,P110:P111,P113:P113,#REF!,#REF!,#REF!,#REF!,#REF!,#REF!,#REF!,#REF!,#REF!,#REF!,#REF!,#REF!,#REF!,#REF!,#REF!,#REF!)</f>
        <v>#REF!</v>
      </c>
    </row>
    <row r="104" spans="1:23" ht="31.5" x14ac:dyDescent="0.25">
      <c r="A104" s="962"/>
      <c r="B104" s="963"/>
      <c r="C104" s="963"/>
      <c r="D104" s="963"/>
      <c r="E104" s="963"/>
      <c r="F104" s="963"/>
      <c r="G104" s="963"/>
      <c r="H104" s="963"/>
      <c r="I104" s="963"/>
      <c r="J104" s="963"/>
      <c r="K104" s="963"/>
      <c r="L104" s="963"/>
      <c r="M104" s="124" t="str">
        <f>+M35</f>
        <v xml:space="preserve">CARRERA 19D ENTRE CALLE 40B Y ENTRADA ESTADIO </v>
      </c>
      <c r="N104" s="398"/>
      <c r="O104" s="398"/>
      <c r="P104" s="399">
        <f t="shared" si="4"/>
        <v>159</v>
      </c>
      <c r="Q104" s="126">
        <f t="shared" si="4"/>
        <v>0.5</v>
      </c>
      <c r="R104" s="126">
        <v>0.15</v>
      </c>
      <c r="S104" s="402"/>
      <c r="T104" s="143"/>
      <c r="U104" s="403">
        <f t="shared" ref="U104:U105" si="5">+(P104*Q104*R104)</f>
        <v>11.924999999999999</v>
      </c>
      <c r="V104" s="115" t="s">
        <v>155</v>
      </c>
      <c r="W104" s="202" t="e">
        <f>+SUM(P104:P110,P111:P112,#REF!,#REF!,#REF!,#REF!,#REF!,#REF!,#REF!,#REF!,#REF!,#REF!,#REF!,#REF!,#REF!,#REF!,#REF!,#REF!,#REF!)</f>
        <v>#REF!</v>
      </c>
    </row>
    <row r="105" spans="1:23" ht="31.5" x14ac:dyDescent="0.25">
      <c r="A105" s="962"/>
      <c r="B105" s="963"/>
      <c r="C105" s="963"/>
      <c r="D105" s="963"/>
      <c r="E105" s="963"/>
      <c r="F105" s="963"/>
      <c r="G105" s="963"/>
      <c r="H105" s="963"/>
      <c r="I105" s="963"/>
      <c r="J105" s="963"/>
      <c r="K105" s="963"/>
      <c r="L105" s="963"/>
      <c r="M105" s="124" t="str">
        <f>+M36</f>
        <v>CALE 40B ENTRE CARREAR 19B Y CARRERA 19D</v>
      </c>
      <c r="N105" s="398"/>
      <c r="O105" s="398"/>
      <c r="P105" s="399">
        <f t="shared" si="4"/>
        <v>58.3</v>
      </c>
      <c r="Q105" s="126">
        <f t="shared" si="4"/>
        <v>0.5</v>
      </c>
      <c r="R105" s="126">
        <v>0.15</v>
      </c>
      <c r="S105" s="402"/>
      <c r="T105" s="143"/>
      <c r="U105" s="403">
        <f t="shared" si="5"/>
        <v>4.3724999999999996</v>
      </c>
      <c r="V105" s="115" t="s">
        <v>155</v>
      </c>
      <c r="W105" s="202" t="e">
        <f>+SUM(P105:P111,P112:P113,#REF!,#REF!,#REF!,#REF!,#REF!,#REF!,#REF!,#REF!,#REF!,#REF!,#REF!,#REF!,#REF!,#REF!,#REF!,#REF!,#REF!)</f>
        <v>#REF!</v>
      </c>
    </row>
    <row r="106" spans="1:23" ht="31.5" x14ac:dyDescent="0.25">
      <c r="A106" s="962"/>
      <c r="B106" s="963"/>
      <c r="C106" s="963"/>
      <c r="D106" s="963"/>
      <c r="E106" s="963"/>
      <c r="F106" s="963"/>
      <c r="G106" s="963"/>
      <c r="H106" s="963"/>
      <c r="I106" s="963"/>
      <c r="J106" s="963"/>
      <c r="K106" s="963"/>
      <c r="L106" s="963"/>
      <c r="M106" s="124" t="str">
        <f>+M37</f>
        <v>CARRERA 20 ENTRE CALLE 40B Y CALLE 40</v>
      </c>
      <c r="N106" s="398"/>
      <c r="O106" s="398"/>
      <c r="P106" s="399">
        <f t="shared" si="4"/>
        <v>0</v>
      </c>
      <c r="Q106" s="126">
        <f t="shared" si="4"/>
        <v>0.5</v>
      </c>
      <c r="R106" s="126">
        <v>0.15</v>
      </c>
      <c r="S106" s="402"/>
      <c r="T106" s="143"/>
      <c r="U106" s="403">
        <f t="shared" ref="U106" si="6">+(P106*Q106*R106)</f>
        <v>0</v>
      </c>
      <c r="V106" s="115" t="s">
        <v>287</v>
      </c>
      <c r="W106" s="202" t="e">
        <f>+SUM(#REF!,P112,#REF!,#REF!,#REF!,#REF!,#REF!,#REF!,#REF!,#REF!)</f>
        <v>#REF!</v>
      </c>
    </row>
    <row r="107" spans="1:23" ht="31.5" x14ac:dyDescent="0.25">
      <c r="A107" s="962"/>
      <c r="B107" s="963"/>
      <c r="C107" s="963"/>
      <c r="D107" s="963"/>
      <c r="E107" s="963"/>
      <c r="F107" s="963"/>
      <c r="G107" s="963"/>
      <c r="H107" s="963"/>
      <c r="I107" s="963"/>
      <c r="J107" s="963"/>
      <c r="K107" s="963"/>
      <c r="L107" s="963"/>
      <c r="M107" s="124" t="str">
        <f>+M38</f>
        <v>CARRERA 19B ENTRE CALLE 40A Y CALLE 40B</v>
      </c>
      <c r="N107" s="398"/>
      <c r="O107" s="398"/>
      <c r="P107" s="399">
        <f t="shared" si="4"/>
        <v>0</v>
      </c>
      <c r="Q107" s="126">
        <f t="shared" si="4"/>
        <v>0.5</v>
      </c>
      <c r="R107" s="126">
        <v>0.15</v>
      </c>
      <c r="S107" s="402"/>
      <c r="T107" s="143"/>
      <c r="U107" s="403">
        <f t="shared" ref="U107" si="7">+(P107*Q107*R107)</f>
        <v>0</v>
      </c>
      <c r="V107" s="115"/>
      <c r="W107" s="202"/>
    </row>
    <row r="108" spans="1:23" ht="15.75" x14ac:dyDescent="0.25">
      <c r="A108" s="962"/>
      <c r="B108" s="963"/>
      <c r="C108" s="963"/>
      <c r="D108" s="963"/>
      <c r="E108" s="963"/>
      <c r="F108" s="963"/>
      <c r="G108" s="963"/>
      <c r="H108" s="963"/>
      <c r="I108" s="963"/>
      <c r="J108" s="963"/>
      <c r="K108" s="963"/>
      <c r="L108" s="963"/>
      <c r="M108" s="124"/>
      <c r="N108" s="398"/>
      <c r="O108" s="398"/>
      <c r="P108" s="399"/>
      <c r="Q108" s="126"/>
      <c r="R108" s="126"/>
      <c r="S108" s="402"/>
      <c r="T108" s="143"/>
      <c r="U108" s="403"/>
      <c r="V108" s="115"/>
      <c r="W108" s="202"/>
    </row>
    <row r="109" spans="1:23" ht="15.75" x14ac:dyDescent="0.25">
      <c r="A109" s="962"/>
      <c r="B109" s="963"/>
      <c r="C109" s="963"/>
      <c r="D109" s="963"/>
      <c r="E109" s="963"/>
      <c r="F109" s="963"/>
      <c r="G109" s="963"/>
      <c r="H109" s="963"/>
      <c r="I109" s="963"/>
      <c r="J109" s="963"/>
      <c r="K109" s="963"/>
      <c r="L109" s="963"/>
      <c r="M109" s="124" t="str">
        <f>+M40</f>
        <v>BOCACALLE</v>
      </c>
      <c r="N109" s="398"/>
      <c r="O109" s="398"/>
      <c r="P109" s="399">
        <f>+P40</f>
        <v>6</v>
      </c>
      <c r="Q109" s="126">
        <f>+Q40</f>
        <v>0.5</v>
      </c>
      <c r="R109" s="126">
        <f>+R105</f>
        <v>0.15</v>
      </c>
      <c r="S109" s="402"/>
      <c r="T109" s="143">
        <f>+T40</f>
        <v>6</v>
      </c>
      <c r="U109" s="403">
        <f>+T109*P109*Q109*R109</f>
        <v>2.6999999999999997</v>
      </c>
      <c r="V109" s="115" t="s">
        <v>156</v>
      </c>
      <c r="W109" s="202" t="e">
        <f>SUM(#REF!,#REF!,#REF!,#REF!,#REF!)</f>
        <v>#REF!</v>
      </c>
    </row>
    <row r="110" spans="1:23" ht="15.75" x14ac:dyDescent="0.25">
      <c r="A110" s="962"/>
      <c r="B110" s="963"/>
      <c r="C110" s="963"/>
      <c r="D110" s="963"/>
      <c r="E110" s="963"/>
      <c r="F110" s="963"/>
      <c r="G110" s="963"/>
      <c r="H110" s="963"/>
      <c r="I110" s="963"/>
      <c r="J110" s="963"/>
      <c r="K110" s="963"/>
      <c r="L110" s="963"/>
      <c r="M110" s="124"/>
      <c r="N110" s="199"/>
      <c r="O110" s="199"/>
      <c r="P110" s="125"/>
      <c r="Q110" s="126"/>
      <c r="R110" s="126"/>
      <c r="S110" s="176"/>
      <c r="T110" s="128"/>
      <c r="U110" s="131"/>
      <c r="V110" s="115" t="s">
        <v>288</v>
      </c>
    </row>
    <row r="111" spans="1:23" ht="15.75" x14ac:dyDescent="0.25">
      <c r="A111" s="962"/>
      <c r="B111" s="963"/>
      <c r="C111" s="963"/>
      <c r="D111" s="963"/>
      <c r="E111" s="963"/>
      <c r="F111" s="963"/>
      <c r="G111" s="963"/>
      <c r="H111" s="963"/>
      <c r="I111" s="963"/>
      <c r="J111" s="963"/>
      <c r="K111" s="963"/>
      <c r="L111" s="963"/>
      <c r="M111" s="146"/>
      <c r="N111" s="174"/>
      <c r="O111" s="174"/>
      <c r="P111" s="125"/>
      <c r="Q111" s="126"/>
      <c r="R111" s="126"/>
      <c r="S111" s="176"/>
      <c r="T111" s="128"/>
      <c r="U111" s="131"/>
      <c r="V111" s="115" t="s">
        <v>289</v>
      </c>
    </row>
    <row r="112" spans="1:23" ht="15.75" x14ac:dyDescent="0.25">
      <c r="A112" s="962"/>
      <c r="B112" s="963"/>
      <c r="C112" s="963"/>
      <c r="D112" s="963"/>
      <c r="E112" s="963"/>
      <c r="F112" s="963"/>
      <c r="G112" s="963"/>
      <c r="H112" s="963"/>
      <c r="I112" s="963"/>
      <c r="J112" s="963"/>
      <c r="K112" s="963"/>
      <c r="L112" s="963"/>
      <c r="M112" s="146"/>
      <c r="N112" s="174"/>
      <c r="O112" s="174"/>
      <c r="P112" s="125"/>
      <c r="Q112" s="126"/>
      <c r="R112" s="126"/>
      <c r="S112" s="176"/>
      <c r="T112" s="128"/>
      <c r="U112" s="131"/>
      <c r="V112" s="115" t="s">
        <v>290</v>
      </c>
    </row>
    <row r="113" spans="1:22" ht="15.75" x14ac:dyDescent="0.25">
      <c r="A113" s="962"/>
      <c r="B113" s="963"/>
      <c r="C113" s="963"/>
      <c r="D113" s="963"/>
      <c r="E113" s="963"/>
      <c r="F113" s="963"/>
      <c r="G113" s="963"/>
      <c r="H113" s="963"/>
      <c r="I113" s="963"/>
      <c r="J113" s="963"/>
      <c r="K113" s="963"/>
      <c r="L113" s="963"/>
      <c r="M113" s="146"/>
      <c r="N113" s="174"/>
      <c r="O113" s="174"/>
      <c r="P113" s="125"/>
      <c r="Q113" s="126"/>
      <c r="R113" s="126"/>
      <c r="S113" s="176"/>
      <c r="T113" s="128"/>
      <c r="U113" s="131"/>
      <c r="V113" s="115" t="s">
        <v>291</v>
      </c>
    </row>
    <row r="114" spans="1:22" ht="15.75" x14ac:dyDescent="0.25">
      <c r="A114" s="962"/>
      <c r="B114" s="963"/>
      <c r="C114" s="963"/>
      <c r="D114" s="963"/>
      <c r="E114" s="963"/>
      <c r="F114" s="963"/>
      <c r="G114" s="963"/>
      <c r="H114" s="963"/>
      <c r="I114" s="963"/>
      <c r="J114" s="963"/>
      <c r="K114" s="963"/>
      <c r="L114" s="963"/>
      <c r="M114" s="124"/>
      <c r="N114" s="180"/>
      <c r="O114" s="174"/>
      <c r="P114" s="209"/>
      <c r="Q114" s="168"/>
      <c r="R114" s="126"/>
      <c r="S114" s="127"/>
      <c r="T114" s="208"/>
      <c r="U114" s="131"/>
    </row>
    <row r="115" spans="1:22" ht="16.5" thickBot="1" x14ac:dyDescent="0.3">
      <c r="A115" s="962"/>
      <c r="B115" s="963"/>
      <c r="C115" s="963"/>
      <c r="D115" s="963"/>
      <c r="E115" s="963"/>
      <c r="F115" s="963"/>
      <c r="G115" s="963"/>
      <c r="H115" s="963"/>
      <c r="I115" s="963"/>
      <c r="J115" s="963"/>
      <c r="K115" s="963"/>
      <c r="L115" s="963"/>
      <c r="M115" s="132"/>
      <c r="N115" s="210"/>
      <c r="O115" s="211"/>
      <c r="P115" s="212"/>
      <c r="Q115" s="213"/>
      <c r="R115" s="135"/>
      <c r="S115" s="136"/>
      <c r="T115" s="214"/>
      <c r="U115" s="215"/>
    </row>
    <row r="116" spans="1:22" ht="15.75" thickBot="1" x14ac:dyDescent="0.3">
      <c r="A116" s="964"/>
      <c r="B116" s="965"/>
      <c r="C116" s="965"/>
      <c r="D116" s="965"/>
      <c r="E116" s="965"/>
      <c r="F116" s="965"/>
      <c r="G116" s="965"/>
      <c r="H116" s="965"/>
      <c r="I116" s="965"/>
      <c r="J116" s="965"/>
      <c r="K116" s="965"/>
      <c r="L116" s="965"/>
      <c r="M116" s="957" t="s">
        <v>11</v>
      </c>
      <c r="N116" s="958"/>
      <c r="O116" s="958"/>
      <c r="P116" s="958"/>
      <c r="Q116" s="958"/>
      <c r="R116" s="958"/>
      <c r="S116" s="958"/>
      <c r="T116" s="959"/>
      <c r="U116" s="148">
        <f>SUM(U102:U115)</f>
        <v>35.122500000000002</v>
      </c>
    </row>
    <row r="117" spans="1:22" x14ac:dyDescent="0.25">
      <c r="B117" s="20"/>
      <c r="C117" s="20"/>
      <c r="D117" s="20"/>
    </row>
    <row r="118" spans="1:22" x14ac:dyDescent="0.25">
      <c r="B118" s="20"/>
      <c r="C118" s="20"/>
      <c r="D118" s="20"/>
    </row>
    <row r="119" spans="1:22" x14ac:dyDescent="0.25">
      <c r="B119" s="20"/>
      <c r="C119" s="20"/>
      <c r="D119" s="20"/>
    </row>
    <row r="120" spans="1:22" x14ac:dyDescent="0.25">
      <c r="B120" s="20"/>
      <c r="C120" s="20"/>
      <c r="D120" s="20"/>
    </row>
    <row r="121" spans="1:22" ht="18" x14ac:dyDescent="0.25">
      <c r="B121" s="677" t="s">
        <v>415</v>
      </c>
      <c r="C121" s="10"/>
      <c r="D121" s="10"/>
      <c r="E121" s="10"/>
      <c r="F121" s="10"/>
      <c r="G121" s="10"/>
      <c r="H121" s="10"/>
      <c r="I121" s="10"/>
      <c r="J121" s="10"/>
    </row>
    <row r="122" spans="1:22" ht="18" x14ac:dyDescent="0.25">
      <c r="B122" s="450" t="s">
        <v>416</v>
      </c>
      <c r="C122" s="11"/>
      <c r="D122" s="11"/>
      <c r="E122" s="11"/>
      <c r="F122" s="11"/>
      <c r="G122" s="11"/>
      <c r="H122" s="11"/>
      <c r="I122" s="11"/>
      <c r="J122" s="11"/>
    </row>
    <row r="123" spans="1:22" ht="18.75" thickBot="1" x14ac:dyDescent="0.3">
      <c r="B123" s="678" t="s">
        <v>414</v>
      </c>
      <c r="C123" s="11"/>
      <c r="D123" s="11"/>
      <c r="E123" s="11"/>
      <c r="F123" s="11"/>
      <c r="G123" s="11"/>
      <c r="H123" s="11"/>
      <c r="I123" s="11"/>
      <c r="J123" s="11"/>
    </row>
    <row r="124" spans="1:22" ht="27.6" customHeight="1" x14ac:dyDescent="0.25">
      <c r="A124" s="922" t="str">
        <f>+$A$1</f>
        <v>MEMORIA DE CANTIDADES</v>
      </c>
      <c r="B124" s="923"/>
      <c r="C124" s="923"/>
      <c r="D124" s="923"/>
      <c r="E124" s="923"/>
      <c r="F124" s="923"/>
      <c r="G124" s="923"/>
      <c r="H124" s="923"/>
      <c r="I124" s="923"/>
      <c r="J124" s="923"/>
      <c r="K124" s="923"/>
      <c r="L124" s="923"/>
      <c r="M124" s="923"/>
      <c r="N124" s="923"/>
      <c r="O124" s="923"/>
      <c r="P124" s="923"/>
      <c r="Q124" s="923"/>
      <c r="R124" s="923"/>
      <c r="S124" s="923"/>
      <c r="T124" s="923"/>
      <c r="U124" s="924"/>
    </row>
    <row r="125" spans="1:22" ht="27.6" customHeight="1" x14ac:dyDescent="0.25">
      <c r="A125" s="925"/>
      <c r="B125" s="926"/>
      <c r="C125" s="926"/>
      <c r="D125" s="926"/>
      <c r="E125" s="926"/>
      <c r="F125" s="926"/>
      <c r="G125" s="926"/>
      <c r="H125" s="926"/>
      <c r="I125" s="926"/>
      <c r="J125" s="926"/>
      <c r="K125" s="926"/>
      <c r="L125" s="926"/>
      <c r="M125" s="926"/>
      <c r="N125" s="926"/>
      <c r="O125" s="926"/>
      <c r="P125" s="926"/>
      <c r="Q125" s="926"/>
      <c r="R125" s="926"/>
      <c r="S125" s="926"/>
      <c r="T125" s="926"/>
      <c r="U125" s="927"/>
    </row>
    <row r="126" spans="1:22" ht="17.45" customHeight="1" x14ac:dyDescent="0.25">
      <c r="A126" s="928" t="str">
        <f>+A97</f>
        <v>ADQUISICIÓN E INSTALACIÓN DE CIRCUITO INTEGRADO DE VIGILANCIA PARA BODEGA QUE CUSTODIA MERCANCÍA APREHENDIDA POR EL GRUPO ANTICONTRABANDO DEL DEPARTAMENTO DE CÓRDOBA</v>
      </c>
      <c r="B126" s="929"/>
      <c r="C126" s="929"/>
      <c r="D126" s="929"/>
      <c r="E126" s="929"/>
      <c r="F126" s="929"/>
      <c r="G126" s="929"/>
      <c r="H126" s="929"/>
      <c r="I126" s="929"/>
      <c r="J126" s="929"/>
      <c r="K126" s="929"/>
      <c r="L126" s="929"/>
      <c r="M126" s="929"/>
      <c r="N126" s="929"/>
      <c r="O126" s="929"/>
      <c r="P126" s="929"/>
      <c r="Q126" s="929"/>
      <c r="R126" s="929"/>
      <c r="S126" s="929"/>
      <c r="T126" s="929"/>
      <c r="U126" s="930"/>
    </row>
    <row r="127" spans="1:22" ht="31.5" customHeight="1" thickBot="1" x14ac:dyDescent="0.3">
      <c r="A127" s="931"/>
      <c r="B127" s="932"/>
      <c r="C127" s="932"/>
      <c r="D127" s="932"/>
      <c r="E127" s="932"/>
      <c r="F127" s="932"/>
      <c r="G127" s="932"/>
      <c r="H127" s="932"/>
      <c r="I127" s="932"/>
      <c r="J127" s="932"/>
      <c r="K127" s="932"/>
      <c r="L127" s="932"/>
      <c r="M127" s="932"/>
      <c r="N127" s="932"/>
      <c r="O127" s="932"/>
      <c r="P127" s="932"/>
      <c r="Q127" s="932"/>
      <c r="R127" s="932"/>
      <c r="S127" s="932"/>
      <c r="T127" s="932"/>
      <c r="U127" s="933"/>
    </row>
    <row r="128" spans="1:22" ht="75" customHeight="1" thickBot="1" x14ac:dyDescent="0.3">
      <c r="A128" s="934" t="s">
        <v>137</v>
      </c>
      <c r="B128" s="935"/>
      <c r="C128" s="935"/>
      <c r="D128" s="935"/>
      <c r="E128" s="936" t="e">
        <f>+PRESUPUESTO!#REF!</f>
        <v>#REF!</v>
      </c>
      <c r="F128" s="937"/>
      <c r="G128" s="937"/>
      <c r="H128" s="937"/>
      <c r="I128" s="937"/>
      <c r="J128" s="937"/>
      <c r="K128" s="938" t="str">
        <f>+PRESUPUESTO!A15</f>
        <v>1.5</v>
      </c>
      <c r="L128" s="939"/>
      <c r="M128" s="940" t="str">
        <f>+PRESUPUESTO!B15</f>
        <v>SUMINISTRO E INSTALACION DE CONECTORES RJ45 DISEÑADOS PARA REDES DE ALTA VELOCIDAD DE HASTA 10GBPS. CATEGORÍA: 6 PARA REDUCIR INTERFERENCIA (RUIDO). GARANTÍA: POR DEFECTO DE FÁBRICA 12 MESES</v>
      </c>
      <c r="N128" s="941"/>
      <c r="O128" s="942"/>
      <c r="P128" s="116" t="s">
        <v>138</v>
      </c>
      <c r="Q128" s="117" t="str">
        <f>+PRESUPUESTO!C15</f>
        <v>UND</v>
      </c>
      <c r="R128" s="116"/>
      <c r="S128" s="118"/>
      <c r="T128" s="347"/>
      <c r="U128" s="348"/>
    </row>
    <row r="129" spans="1:21" ht="47.1" customHeight="1" x14ac:dyDescent="0.25">
      <c r="A129" s="960"/>
      <c r="B129" s="961"/>
      <c r="C129" s="961"/>
      <c r="D129" s="961"/>
      <c r="E129" s="961"/>
      <c r="F129" s="961"/>
      <c r="G129" s="961"/>
      <c r="H129" s="961"/>
      <c r="I129" s="961"/>
      <c r="J129" s="961"/>
      <c r="K129" s="961"/>
      <c r="L129" s="961"/>
      <c r="M129" s="949" t="s">
        <v>139</v>
      </c>
      <c r="N129" s="951" t="s">
        <v>140</v>
      </c>
      <c r="O129" s="953" t="s">
        <v>141</v>
      </c>
      <c r="P129" s="912" t="s">
        <v>142</v>
      </c>
      <c r="Q129" s="913"/>
      <c r="R129" s="913"/>
      <c r="S129" s="914"/>
      <c r="T129" s="915" t="s">
        <v>143</v>
      </c>
      <c r="U129" s="917" t="s">
        <v>144</v>
      </c>
    </row>
    <row r="130" spans="1:21" ht="32.25" thickBot="1" x14ac:dyDescent="0.3">
      <c r="A130" s="962"/>
      <c r="B130" s="963"/>
      <c r="C130" s="963"/>
      <c r="D130" s="963"/>
      <c r="E130" s="963"/>
      <c r="F130" s="963"/>
      <c r="G130" s="963"/>
      <c r="H130" s="963"/>
      <c r="I130" s="963"/>
      <c r="J130" s="963"/>
      <c r="K130" s="963"/>
      <c r="L130" s="963"/>
      <c r="M130" s="974"/>
      <c r="N130" s="952"/>
      <c r="O130" s="954"/>
      <c r="P130" s="154" t="s">
        <v>145</v>
      </c>
      <c r="Q130" s="154" t="s">
        <v>147</v>
      </c>
      <c r="R130" s="154" t="s">
        <v>146</v>
      </c>
      <c r="S130" s="154" t="s">
        <v>286</v>
      </c>
      <c r="T130" s="916"/>
      <c r="U130" s="918"/>
    </row>
    <row r="131" spans="1:21" ht="15.75" x14ac:dyDescent="0.25">
      <c r="A131" s="962"/>
      <c r="B131" s="963"/>
      <c r="C131" s="963"/>
      <c r="D131" s="963"/>
      <c r="E131" s="963"/>
      <c r="F131" s="963"/>
      <c r="G131" s="963"/>
      <c r="H131" s="963"/>
      <c r="I131" s="963"/>
      <c r="J131" s="963"/>
      <c r="K131" s="963"/>
      <c r="L131" s="963"/>
      <c r="M131" s="161"/>
      <c r="N131" s="162"/>
      <c r="O131" s="162"/>
      <c r="P131" s="163"/>
      <c r="Q131" s="164"/>
      <c r="R131" s="164"/>
      <c r="S131" s="165"/>
      <c r="T131" s="166"/>
      <c r="U131" s="167"/>
    </row>
    <row r="132" spans="1:21" ht="31.5" x14ac:dyDescent="0.25">
      <c r="A132" s="962"/>
      <c r="B132" s="963"/>
      <c r="C132" s="963"/>
      <c r="D132" s="963"/>
      <c r="E132" s="963"/>
      <c r="F132" s="963"/>
      <c r="G132" s="963"/>
      <c r="H132" s="963"/>
      <c r="I132" s="963"/>
      <c r="J132" s="963"/>
      <c r="K132" s="963"/>
      <c r="L132" s="963"/>
      <c r="M132" s="124" t="str">
        <f>+M103</f>
        <v>CALLLE 40B ENTRE CARRERA 20  Y CARRERA 19D</v>
      </c>
      <c r="N132" s="398"/>
      <c r="O132" s="398"/>
      <c r="P132" s="399">
        <f>+P103</f>
        <v>215</v>
      </c>
      <c r="Q132" s="126">
        <v>0.5</v>
      </c>
      <c r="R132" s="168">
        <v>0.3</v>
      </c>
      <c r="S132" s="404"/>
      <c r="T132" s="166"/>
      <c r="U132" s="404">
        <f>+P132*Q132*R132</f>
        <v>32.25</v>
      </c>
    </row>
    <row r="133" spans="1:21" ht="31.5" x14ac:dyDescent="0.25">
      <c r="A133" s="962"/>
      <c r="B133" s="963"/>
      <c r="C133" s="963"/>
      <c r="D133" s="963"/>
      <c r="E133" s="963"/>
      <c r="F133" s="963"/>
      <c r="G133" s="963"/>
      <c r="H133" s="963"/>
      <c r="I133" s="963"/>
      <c r="J133" s="963"/>
      <c r="K133" s="963"/>
      <c r="L133" s="963"/>
      <c r="M133" s="124" t="str">
        <f>+M104</f>
        <v xml:space="preserve">CARRERA 19D ENTRE CALLE 40B Y ENTRADA ESTADIO </v>
      </c>
      <c r="N133" s="398"/>
      <c r="O133" s="398"/>
      <c r="P133" s="399">
        <f>+P104</f>
        <v>159</v>
      </c>
      <c r="Q133" s="126">
        <v>0.5</v>
      </c>
      <c r="R133" s="168">
        <v>0.3</v>
      </c>
      <c r="S133" s="404"/>
      <c r="T133" s="166"/>
      <c r="U133" s="404">
        <f>+P133*Q133*R133</f>
        <v>23.849999999999998</v>
      </c>
    </row>
    <row r="134" spans="1:21" ht="31.5" x14ac:dyDescent="0.25">
      <c r="A134" s="962"/>
      <c r="B134" s="963"/>
      <c r="C134" s="963"/>
      <c r="D134" s="963"/>
      <c r="E134" s="963"/>
      <c r="F134" s="963"/>
      <c r="G134" s="963"/>
      <c r="H134" s="963"/>
      <c r="I134" s="963"/>
      <c r="J134" s="963"/>
      <c r="K134" s="963"/>
      <c r="L134" s="963"/>
      <c r="M134" s="124" t="str">
        <f>+M105</f>
        <v>CALE 40B ENTRE CARREAR 19B Y CARRERA 19D</v>
      </c>
      <c r="N134" s="398"/>
      <c r="O134" s="398"/>
      <c r="P134" s="399">
        <f>+P105</f>
        <v>58.3</v>
      </c>
      <c r="Q134" s="126">
        <v>0.5</v>
      </c>
      <c r="R134" s="168">
        <v>0.3</v>
      </c>
      <c r="S134" s="404"/>
      <c r="T134" s="166"/>
      <c r="U134" s="404">
        <f>+P134*Q134*R134</f>
        <v>8.7449999999999992</v>
      </c>
    </row>
    <row r="135" spans="1:21" ht="31.5" x14ac:dyDescent="0.25">
      <c r="A135" s="962"/>
      <c r="B135" s="963"/>
      <c r="C135" s="963"/>
      <c r="D135" s="963"/>
      <c r="E135" s="963"/>
      <c r="F135" s="963"/>
      <c r="G135" s="963"/>
      <c r="H135" s="963"/>
      <c r="I135" s="963"/>
      <c r="J135" s="963"/>
      <c r="K135" s="963"/>
      <c r="L135" s="963"/>
      <c r="M135" s="124" t="str">
        <f>+M106</f>
        <v>CARRERA 20 ENTRE CALLE 40B Y CALLE 40</v>
      </c>
      <c r="N135" s="398"/>
      <c r="O135" s="398"/>
      <c r="P135" s="399">
        <f>+P106</f>
        <v>0</v>
      </c>
      <c r="Q135" s="126">
        <v>0.5</v>
      </c>
      <c r="R135" s="168">
        <v>0.3</v>
      </c>
      <c r="S135" s="404"/>
      <c r="T135" s="166"/>
      <c r="U135" s="404">
        <f>+P135*Q135*R135</f>
        <v>0</v>
      </c>
    </row>
    <row r="136" spans="1:21" ht="31.5" x14ac:dyDescent="0.25">
      <c r="A136" s="962"/>
      <c r="B136" s="963"/>
      <c r="C136" s="963"/>
      <c r="D136" s="963"/>
      <c r="E136" s="963"/>
      <c r="F136" s="963"/>
      <c r="G136" s="963"/>
      <c r="H136" s="963"/>
      <c r="I136" s="963"/>
      <c r="J136" s="963"/>
      <c r="K136" s="963"/>
      <c r="L136" s="963"/>
      <c r="M136" s="124" t="str">
        <f>+M107</f>
        <v>CARRERA 19B ENTRE CALLE 40A Y CALLE 40B</v>
      </c>
      <c r="N136" s="398"/>
      <c r="O136" s="398"/>
      <c r="P136" s="399">
        <f>+P107</f>
        <v>0</v>
      </c>
      <c r="Q136" s="126">
        <v>0.5</v>
      </c>
      <c r="R136" s="168">
        <v>0.3</v>
      </c>
      <c r="S136" s="404"/>
      <c r="T136" s="166"/>
      <c r="U136" s="404">
        <f>+P136*Q136*R136</f>
        <v>0</v>
      </c>
    </row>
    <row r="137" spans="1:21" ht="15.75" x14ac:dyDescent="0.25">
      <c r="A137" s="962"/>
      <c r="B137" s="963"/>
      <c r="C137" s="963"/>
      <c r="D137" s="963"/>
      <c r="E137" s="963"/>
      <c r="F137" s="963"/>
      <c r="G137" s="963"/>
      <c r="H137" s="963"/>
      <c r="I137" s="963"/>
      <c r="J137" s="963"/>
      <c r="K137" s="963"/>
      <c r="L137" s="963"/>
      <c r="M137" s="124"/>
      <c r="N137" s="199"/>
      <c r="O137" s="199"/>
      <c r="P137" s="125"/>
      <c r="Q137" s="126"/>
      <c r="R137" s="168"/>
      <c r="S137" s="169"/>
      <c r="T137" s="166"/>
      <c r="U137" s="169"/>
    </row>
    <row r="138" spans="1:21" ht="15.75" x14ac:dyDescent="0.25">
      <c r="A138" s="962"/>
      <c r="B138" s="963"/>
      <c r="C138" s="963"/>
      <c r="D138" s="963"/>
      <c r="E138" s="963"/>
      <c r="F138" s="963"/>
      <c r="G138" s="963"/>
      <c r="H138" s="963"/>
      <c r="I138" s="963"/>
      <c r="J138" s="963"/>
      <c r="K138" s="963"/>
      <c r="L138" s="963"/>
      <c r="M138" s="124" t="str">
        <f>+M109</f>
        <v>BOCACALLE</v>
      </c>
      <c r="N138" s="398"/>
      <c r="O138" s="398"/>
      <c r="P138" s="399">
        <f>+P109</f>
        <v>6</v>
      </c>
      <c r="Q138" s="126">
        <f>+Q109</f>
        <v>0.5</v>
      </c>
      <c r="R138" s="126">
        <f>+R134</f>
        <v>0.3</v>
      </c>
      <c r="S138" s="402"/>
      <c r="T138" s="143">
        <f>+T109</f>
        <v>6</v>
      </c>
      <c r="U138" s="403">
        <f>+T138*P138*Q138*R138</f>
        <v>5.3999999999999995</v>
      </c>
    </row>
    <row r="139" spans="1:21" ht="15.75" x14ac:dyDescent="0.25">
      <c r="A139" s="962"/>
      <c r="B139" s="963"/>
      <c r="C139" s="963"/>
      <c r="D139" s="963"/>
      <c r="E139" s="963"/>
      <c r="F139" s="963"/>
      <c r="G139" s="963"/>
      <c r="H139" s="963"/>
      <c r="I139" s="963"/>
      <c r="J139" s="963"/>
      <c r="K139" s="963"/>
      <c r="L139" s="963"/>
      <c r="M139" s="170"/>
      <c r="N139" s="144"/>
      <c r="O139" s="144"/>
      <c r="P139" s="125"/>
      <c r="Q139" s="126"/>
      <c r="R139" s="168"/>
      <c r="S139" s="127"/>
      <c r="T139" s="126"/>
      <c r="U139" s="169"/>
    </row>
    <row r="140" spans="1:21" ht="15.75" x14ac:dyDescent="0.25">
      <c r="A140" s="962"/>
      <c r="B140" s="963"/>
      <c r="C140" s="963"/>
      <c r="D140" s="963"/>
      <c r="E140" s="963"/>
      <c r="F140" s="963"/>
      <c r="G140" s="963"/>
      <c r="H140" s="963"/>
      <c r="I140" s="963"/>
      <c r="J140" s="963"/>
      <c r="K140" s="963"/>
      <c r="L140" s="963"/>
      <c r="M140" s="170"/>
      <c r="N140" s="144"/>
      <c r="O140" s="144"/>
      <c r="P140" s="125"/>
      <c r="Q140" s="126"/>
      <c r="R140" s="168"/>
      <c r="S140" s="127"/>
      <c r="T140" s="126"/>
      <c r="U140" s="169"/>
    </row>
    <row r="141" spans="1:21" ht="15.75" x14ac:dyDescent="0.25">
      <c r="A141" s="962"/>
      <c r="B141" s="963"/>
      <c r="C141" s="963"/>
      <c r="D141" s="963"/>
      <c r="E141" s="963"/>
      <c r="F141" s="963"/>
      <c r="G141" s="963"/>
      <c r="H141" s="963"/>
      <c r="I141" s="963"/>
      <c r="J141" s="963"/>
      <c r="K141" s="963"/>
      <c r="L141" s="963"/>
      <c r="M141" s="170"/>
      <c r="N141" s="144"/>
      <c r="O141" s="144"/>
      <c r="P141" s="125"/>
      <c r="Q141" s="126"/>
      <c r="R141" s="168"/>
      <c r="S141" s="127"/>
      <c r="T141" s="126"/>
      <c r="U141" s="169"/>
    </row>
    <row r="142" spans="1:21" ht="15.75" x14ac:dyDescent="0.25">
      <c r="A142" s="962"/>
      <c r="B142" s="963"/>
      <c r="C142" s="963"/>
      <c r="D142" s="963"/>
      <c r="E142" s="963"/>
      <c r="F142" s="963"/>
      <c r="G142" s="963"/>
      <c r="H142" s="963"/>
      <c r="I142" s="963"/>
      <c r="J142" s="963"/>
      <c r="K142" s="963"/>
      <c r="L142" s="963"/>
      <c r="M142" s="170"/>
      <c r="N142" s="144"/>
      <c r="O142" s="144"/>
      <c r="P142" s="125"/>
      <c r="Q142" s="126"/>
      <c r="R142" s="168"/>
      <c r="S142" s="127"/>
      <c r="T142" s="126"/>
      <c r="U142" s="169"/>
    </row>
    <row r="143" spans="1:21" ht="15.75" x14ac:dyDescent="0.25">
      <c r="A143" s="962"/>
      <c r="B143" s="963"/>
      <c r="C143" s="963"/>
      <c r="D143" s="963"/>
      <c r="E143" s="963"/>
      <c r="F143" s="963"/>
      <c r="G143" s="963"/>
      <c r="H143" s="963"/>
      <c r="I143" s="963"/>
      <c r="J143" s="963"/>
      <c r="K143" s="963"/>
      <c r="L143" s="963"/>
      <c r="M143" s="170"/>
      <c r="N143" s="144"/>
      <c r="O143" s="144"/>
      <c r="P143" s="125"/>
      <c r="Q143" s="126"/>
      <c r="R143" s="168"/>
      <c r="S143" s="127"/>
      <c r="T143" s="126"/>
      <c r="U143" s="169"/>
    </row>
    <row r="144" spans="1:21" ht="15.75" x14ac:dyDescent="0.25">
      <c r="A144" s="962"/>
      <c r="B144" s="963"/>
      <c r="C144" s="963"/>
      <c r="D144" s="963"/>
      <c r="E144" s="963"/>
      <c r="F144" s="963"/>
      <c r="G144" s="963"/>
      <c r="H144" s="963"/>
      <c r="I144" s="963"/>
      <c r="J144" s="963"/>
      <c r="K144" s="963"/>
      <c r="L144" s="963"/>
      <c r="M144" s="170"/>
      <c r="N144" s="144"/>
      <c r="O144" s="144"/>
      <c r="P144" s="125"/>
      <c r="Q144" s="126"/>
      <c r="R144" s="168"/>
      <c r="S144" s="127"/>
      <c r="T144" s="126"/>
      <c r="U144" s="169"/>
    </row>
    <row r="145" spans="1:21" ht="15.75" x14ac:dyDescent="0.25">
      <c r="A145" s="962"/>
      <c r="B145" s="963"/>
      <c r="C145" s="963"/>
      <c r="D145" s="963"/>
      <c r="E145" s="963"/>
      <c r="F145" s="963"/>
      <c r="G145" s="963"/>
      <c r="H145" s="963"/>
      <c r="I145" s="963"/>
      <c r="J145" s="963"/>
      <c r="K145" s="963"/>
      <c r="L145" s="963"/>
      <c r="M145" s="170"/>
      <c r="N145" s="144"/>
      <c r="O145" s="144"/>
      <c r="P145" s="125"/>
      <c r="Q145" s="126"/>
      <c r="R145" s="168"/>
      <c r="S145" s="127"/>
      <c r="T145" s="126"/>
      <c r="U145" s="169"/>
    </row>
    <row r="146" spans="1:21" ht="15.75" x14ac:dyDescent="0.25">
      <c r="A146" s="962"/>
      <c r="B146" s="963"/>
      <c r="C146" s="963"/>
      <c r="D146" s="963"/>
      <c r="E146" s="963"/>
      <c r="F146" s="963"/>
      <c r="G146" s="963"/>
      <c r="H146" s="963"/>
      <c r="I146" s="963"/>
      <c r="J146" s="963"/>
      <c r="K146" s="963"/>
      <c r="L146" s="963"/>
      <c r="M146" s="170"/>
      <c r="N146" s="144"/>
      <c r="O146" s="144"/>
      <c r="P146" s="125"/>
      <c r="Q146" s="126"/>
      <c r="R146" s="168"/>
      <c r="S146" s="127"/>
      <c r="T146" s="126"/>
      <c r="U146" s="169"/>
    </row>
    <row r="147" spans="1:21" ht="15.75" x14ac:dyDescent="0.25">
      <c r="A147" s="962"/>
      <c r="B147" s="963"/>
      <c r="C147" s="963"/>
      <c r="D147" s="963"/>
      <c r="E147" s="963"/>
      <c r="F147" s="963"/>
      <c r="G147" s="963"/>
      <c r="H147" s="963"/>
      <c r="I147" s="963"/>
      <c r="J147" s="963"/>
      <c r="K147" s="963"/>
      <c r="L147" s="963"/>
      <c r="M147" s="170"/>
      <c r="N147" s="144"/>
      <c r="O147" s="144"/>
      <c r="P147" s="125"/>
      <c r="Q147" s="126"/>
      <c r="R147" s="168"/>
      <c r="S147" s="127"/>
      <c r="T147" s="126"/>
      <c r="U147" s="169"/>
    </row>
    <row r="148" spans="1:21" ht="15.75" x14ac:dyDescent="0.25">
      <c r="A148" s="962"/>
      <c r="B148" s="963"/>
      <c r="C148" s="963"/>
      <c r="D148" s="963"/>
      <c r="E148" s="963"/>
      <c r="F148" s="963"/>
      <c r="G148" s="963"/>
      <c r="H148" s="963"/>
      <c r="I148" s="963"/>
      <c r="J148" s="963"/>
      <c r="K148" s="963"/>
      <c r="L148" s="963"/>
      <c r="M148" s="170"/>
      <c r="N148" s="144"/>
      <c r="O148" s="144"/>
      <c r="P148" s="125"/>
      <c r="Q148" s="126"/>
      <c r="R148" s="168"/>
      <c r="S148" s="127"/>
      <c r="T148" s="126"/>
      <c r="U148" s="169"/>
    </row>
    <row r="149" spans="1:21" ht="15.75" x14ac:dyDescent="0.25">
      <c r="A149" s="962"/>
      <c r="B149" s="963"/>
      <c r="C149" s="963"/>
      <c r="D149" s="963"/>
      <c r="E149" s="963"/>
      <c r="F149" s="963"/>
      <c r="G149" s="963"/>
      <c r="H149" s="963"/>
      <c r="I149" s="963"/>
      <c r="J149" s="963"/>
      <c r="K149" s="963"/>
      <c r="L149" s="963"/>
      <c r="M149" s="170"/>
      <c r="N149" s="144"/>
      <c r="O149" s="144"/>
      <c r="P149" s="125"/>
      <c r="Q149" s="126"/>
      <c r="R149" s="168"/>
      <c r="S149" s="127"/>
      <c r="T149" s="126"/>
      <c r="U149" s="169"/>
    </row>
    <row r="150" spans="1:21" ht="15.75" x14ac:dyDescent="0.25">
      <c r="A150" s="962"/>
      <c r="B150" s="963"/>
      <c r="C150" s="963"/>
      <c r="D150" s="963"/>
      <c r="E150" s="963"/>
      <c r="F150" s="963"/>
      <c r="G150" s="963"/>
      <c r="H150" s="963"/>
      <c r="I150" s="963"/>
      <c r="J150" s="963"/>
      <c r="K150" s="963"/>
      <c r="L150" s="963"/>
      <c r="M150" s="170"/>
      <c r="N150" s="144"/>
      <c r="O150" s="144"/>
      <c r="P150" s="125"/>
      <c r="Q150" s="126"/>
      <c r="R150" s="126"/>
      <c r="S150" s="127"/>
      <c r="T150" s="126"/>
      <c r="U150" s="169"/>
    </row>
    <row r="151" spans="1:21" ht="15.75" x14ac:dyDescent="0.25">
      <c r="A151" s="962"/>
      <c r="B151" s="963"/>
      <c r="C151" s="963"/>
      <c r="D151" s="963"/>
      <c r="E151" s="963"/>
      <c r="F151" s="963"/>
      <c r="G151" s="963"/>
      <c r="H151" s="963"/>
      <c r="I151" s="963"/>
      <c r="J151" s="963"/>
      <c r="K151" s="963"/>
      <c r="L151" s="963"/>
      <c r="M151" s="171"/>
      <c r="N151" s="144"/>
      <c r="O151" s="144"/>
      <c r="P151" s="125"/>
      <c r="Q151" s="126"/>
      <c r="R151" s="126"/>
      <c r="S151" s="127"/>
      <c r="T151" s="126"/>
      <c r="U151" s="169"/>
    </row>
    <row r="152" spans="1:21" ht="15.75" thickBot="1" x14ac:dyDescent="0.3">
      <c r="A152" s="964"/>
      <c r="B152" s="965"/>
      <c r="C152" s="965"/>
      <c r="D152" s="965"/>
      <c r="E152" s="965"/>
      <c r="F152" s="965"/>
      <c r="G152" s="965"/>
      <c r="H152" s="965"/>
      <c r="I152" s="965"/>
      <c r="J152" s="965"/>
      <c r="K152" s="965"/>
      <c r="L152" s="965"/>
      <c r="M152" s="919" t="s">
        <v>11</v>
      </c>
      <c r="N152" s="920"/>
      <c r="O152" s="920"/>
      <c r="P152" s="920"/>
      <c r="Q152" s="920"/>
      <c r="R152" s="920"/>
      <c r="S152" s="920"/>
      <c r="T152" s="921"/>
      <c r="U152" s="153">
        <f>SUM(U131:U151)</f>
        <v>70.245000000000005</v>
      </c>
    </row>
    <row r="153" spans="1:21" x14ac:dyDescent="0.25">
      <c r="B153" s="20"/>
      <c r="C153" s="20"/>
      <c r="D153" s="20"/>
    </row>
    <row r="154" spans="1:21" x14ac:dyDescent="0.25">
      <c r="B154" s="20"/>
      <c r="C154" s="20"/>
      <c r="D154" s="20"/>
    </row>
    <row r="155" spans="1:21" x14ac:dyDescent="0.25">
      <c r="B155" s="20"/>
      <c r="C155" s="20"/>
      <c r="D155" s="20"/>
    </row>
    <row r="156" spans="1:21" ht="18" x14ac:dyDescent="0.25">
      <c r="B156" s="677" t="s">
        <v>415</v>
      </c>
      <c r="C156" s="20"/>
      <c r="D156" s="20"/>
    </row>
    <row r="157" spans="1:21" ht="18" x14ac:dyDescent="0.25">
      <c r="B157" s="450" t="s">
        <v>416</v>
      </c>
      <c r="C157" s="10"/>
      <c r="D157" s="10"/>
      <c r="E157" s="10"/>
      <c r="F157" s="10"/>
      <c r="G157" s="10"/>
      <c r="H157" s="10"/>
      <c r="I157" s="10"/>
      <c r="J157" s="10"/>
    </row>
    <row r="158" spans="1:21" ht="18.75" thickBot="1" x14ac:dyDescent="0.3">
      <c r="B158" s="678" t="s">
        <v>414</v>
      </c>
      <c r="C158" s="11"/>
      <c r="D158" s="11"/>
      <c r="E158" s="11"/>
      <c r="F158" s="11"/>
      <c r="G158" s="11"/>
      <c r="H158" s="11"/>
      <c r="I158" s="11"/>
      <c r="J158" s="11"/>
    </row>
    <row r="159" spans="1:21" ht="27.6" customHeight="1" x14ac:dyDescent="0.25">
      <c r="A159" s="922" t="str">
        <f>+$A$1</f>
        <v>MEMORIA DE CANTIDADES</v>
      </c>
      <c r="B159" s="923"/>
      <c r="C159" s="923"/>
      <c r="D159" s="923"/>
      <c r="E159" s="923"/>
      <c r="F159" s="923"/>
      <c r="G159" s="923"/>
      <c r="H159" s="923"/>
      <c r="I159" s="923"/>
      <c r="J159" s="923"/>
      <c r="K159" s="923"/>
      <c r="L159" s="923"/>
      <c r="M159" s="923"/>
      <c r="N159" s="923"/>
      <c r="O159" s="923"/>
      <c r="P159" s="923"/>
      <c r="Q159" s="923"/>
      <c r="R159" s="923"/>
      <c r="S159" s="923"/>
      <c r="T159" s="923"/>
      <c r="U159" s="924"/>
    </row>
    <row r="160" spans="1:21" ht="27.6" customHeight="1" x14ac:dyDescent="0.25">
      <c r="A160" s="925"/>
      <c r="B160" s="926"/>
      <c r="C160" s="926"/>
      <c r="D160" s="926"/>
      <c r="E160" s="926"/>
      <c r="F160" s="926"/>
      <c r="G160" s="926"/>
      <c r="H160" s="926"/>
      <c r="I160" s="926"/>
      <c r="J160" s="926"/>
      <c r="K160" s="926"/>
      <c r="L160" s="926"/>
      <c r="M160" s="926"/>
      <c r="N160" s="926"/>
      <c r="O160" s="926"/>
      <c r="P160" s="926"/>
      <c r="Q160" s="926"/>
      <c r="R160" s="926"/>
      <c r="S160" s="926"/>
      <c r="T160" s="926"/>
      <c r="U160" s="927"/>
    </row>
    <row r="161" spans="1:21" ht="17.45" customHeight="1" x14ac:dyDescent="0.25">
      <c r="A161" s="928" t="str">
        <f>+A126</f>
        <v>ADQUISICIÓN E INSTALACIÓN DE CIRCUITO INTEGRADO DE VIGILANCIA PARA BODEGA QUE CUSTODIA MERCANCÍA APREHENDIDA POR EL GRUPO ANTICONTRABANDO DEL DEPARTAMENTO DE CÓRDOBA</v>
      </c>
      <c r="B161" s="929"/>
      <c r="C161" s="929"/>
      <c r="D161" s="929"/>
      <c r="E161" s="929"/>
      <c r="F161" s="929"/>
      <c r="G161" s="929"/>
      <c r="H161" s="929"/>
      <c r="I161" s="929"/>
      <c r="J161" s="929"/>
      <c r="K161" s="929"/>
      <c r="L161" s="929"/>
      <c r="M161" s="929"/>
      <c r="N161" s="929"/>
      <c r="O161" s="929"/>
      <c r="P161" s="929"/>
      <c r="Q161" s="929"/>
      <c r="R161" s="929"/>
      <c r="S161" s="929"/>
      <c r="T161" s="929"/>
      <c r="U161" s="930"/>
    </row>
    <row r="162" spans="1:21" ht="31.5" customHeight="1" thickBot="1" x14ac:dyDescent="0.3">
      <c r="A162" s="931"/>
      <c r="B162" s="932"/>
      <c r="C162" s="932"/>
      <c r="D162" s="932"/>
      <c r="E162" s="932"/>
      <c r="F162" s="932"/>
      <c r="G162" s="932"/>
      <c r="H162" s="932"/>
      <c r="I162" s="932"/>
      <c r="J162" s="932"/>
      <c r="K162" s="932"/>
      <c r="L162" s="932"/>
      <c r="M162" s="932"/>
      <c r="N162" s="932"/>
      <c r="O162" s="932"/>
      <c r="P162" s="932"/>
      <c r="Q162" s="932"/>
      <c r="R162" s="932"/>
      <c r="S162" s="932"/>
      <c r="T162" s="932"/>
      <c r="U162" s="933"/>
    </row>
    <row r="163" spans="1:21" ht="75" customHeight="1" thickBot="1" x14ac:dyDescent="0.3">
      <c r="A163" s="934" t="s">
        <v>137</v>
      </c>
      <c r="B163" s="935"/>
      <c r="C163" s="935"/>
      <c r="D163" s="935"/>
      <c r="E163" s="936" t="e">
        <f>+E128</f>
        <v>#REF!</v>
      </c>
      <c r="F163" s="937"/>
      <c r="G163" s="937"/>
      <c r="H163" s="937"/>
      <c r="I163" s="937"/>
      <c r="J163" s="937"/>
      <c r="K163" s="938" t="str">
        <f>+PRESUPUESTO!A16</f>
        <v>1.6</v>
      </c>
      <c r="L163" s="939"/>
      <c r="M163" s="940" t="str">
        <f>+PRESUPUESTO!B16</f>
        <v>SUMINISTRO E INSTALACION DE GABINETE DE RED DE 11U TIPO RACK PARA ORGANIZACIÓN DE DISPOSITIVOS: ESTRUCTURA: METÁLICA. CON PUERTA MATERIAL METALICO CON CERRADURA, DISEÑADA PARA ALOJAR Y ORGANIZAR EQUIPOS DE RED Y CABLEADO CON CAPACIDAD DE CARGA DE 50KG. GARANTÍA: POR DEFECTO DE FÁBRICA 12 MESES</v>
      </c>
      <c r="N163" s="941"/>
      <c r="O163" s="942"/>
      <c r="P163" s="116" t="s">
        <v>138</v>
      </c>
      <c r="Q163" s="117" t="str">
        <f>+PRESUPUESTO!C16</f>
        <v>UND</v>
      </c>
      <c r="R163" s="116"/>
      <c r="S163" s="118"/>
      <c r="T163" s="347"/>
      <c r="U163" s="348"/>
    </row>
    <row r="164" spans="1:21" ht="47.1" customHeight="1" x14ac:dyDescent="0.25">
      <c r="A164" s="960"/>
      <c r="B164" s="961"/>
      <c r="C164" s="961"/>
      <c r="D164" s="961"/>
      <c r="E164" s="961"/>
      <c r="F164" s="961"/>
      <c r="G164" s="961"/>
      <c r="H164" s="961"/>
      <c r="I164" s="961"/>
      <c r="J164" s="961"/>
      <c r="K164" s="961"/>
      <c r="L164" s="961"/>
      <c r="M164" s="949" t="s">
        <v>139</v>
      </c>
      <c r="N164" s="951" t="s">
        <v>140</v>
      </c>
      <c r="O164" s="953" t="s">
        <v>141</v>
      </c>
      <c r="P164" s="912" t="s">
        <v>142</v>
      </c>
      <c r="Q164" s="913"/>
      <c r="R164" s="913"/>
      <c r="S164" s="914"/>
      <c r="T164" s="915" t="s">
        <v>143</v>
      </c>
      <c r="U164" s="917" t="s">
        <v>144</v>
      </c>
    </row>
    <row r="165" spans="1:21" ht="32.25" thickBot="1" x14ac:dyDescent="0.3">
      <c r="A165" s="962"/>
      <c r="B165" s="963"/>
      <c r="C165" s="963"/>
      <c r="D165" s="963"/>
      <c r="E165" s="963"/>
      <c r="F165" s="963"/>
      <c r="G165" s="963"/>
      <c r="H165" s="963"/>
      <c r="I165" s="963"/>
      <c r="J165" s="963"/>
      <c r="K165" s="963"/>
      <c r="L165" s="963"/>
      <c r="M165" s="974"/>
      <c r="N165" s="952"/>
      <c r="O165" s="954"/>
      <c r="P165" s="154" t="s">
        <v>145</v>
      </c>
      <c r="Q165" s="154" t="s">
        <v>147</v>
      </c>
      <c r="R165" s="154" t="s">
        <v>146</v>
      </c>
      <c r="S165" s="154" t="s">
        <v>286</v>
      </c>
      <c r="T165" s="916"/>
      <c r="U165" s="918"/>
    </row>
    <row r="166" spans="1:21" ht="15.75" x14ac:dyDescent="0.25">
      <c r="A166" s="962"/>
      <c r="B166" s="963"/>
      <c r="C166" s="963"/>
      <c r="D166" s="963"/>
      <c r="E166" s="963"/>
      <c r="F166" s="963"/>
      <c r="G166" s="963"/>
      <c r="H166" s="963"/>
      <c r="I166" s="963"/>
      <c r="J166" s="963"/>
      <c r="K166" s="963"/>
      <c r="L166" s="963"/>
      <c r="M166" s="161"/>
      <c r="N166" s="162"/>
      <c r="O166" s="162"/>
      <c r="P166" s="163"/>
      <c r="Q166" s="164"/>
      <c r="R166" s="164"/>
      <c r="S166" s="165"/>
      <c r="T166" s="166"/>
      <c r="U166" s="167"/>
    </row>
    <row r="167" spans="1:21" ht="31.5" x14ac:dyDescent="0.25">
      <c r="A167" s="962"/>
      <c r="B167" s="963"/>
      <c r="C167" s="963"/>
      <c r="D167" s="963"/>
      <c r="E167" s="963"/>
      <c r="F167" s="963"/>
      <c r="G167" s="963"/>
      <c r="H167" s="963"/>
      <c r="I167" s="963"/>
      <c r="J167" s="963"/>
      <c r="K167" s="963"/>
      <c r="L167" s="963"/>
      <c r="M167" s="124" t="str">
        <f>+M132</f>
        <v>CALLLE 40B ENTRE CARRERA 20  Y CARRERA 19D</v>
      </c>
      <c r="N167" s="398"/>
      <c r="O167" s="398"/>
      <c r="P167" s="399">
        <f>+P132</f>
        <v>215</v>
      </c>
      <c r="Q167" s="126">
        <v>0.5</v>
      </c>
      <c r="R167" s="168">
        <v>0.7</v>
      </c>
      <c r="S167" s="404"/>
      <c r="T167" s="166"/>
      <c r="U167" s="404">
        <f>+P167*Q167*R167</f>
        <v>75.25</v>
      </c>
    </row>
    <row r="168" spans="1:21" ht="31.5" x14ac:dyDescent="0.25">
      <c r="A168" s="962"/>
      <c r="B168" s="963"/>
      <c r="C168" s="963"/>
      <c r="D168" s="963"/>
      <c r="E168" s="963"/>
      <c r="F168" s="963"/>
      <c r="G168" s="963"/>
      <c r="H168" s="963"/>
      <c r="I168" s="963"/>
      <c r="J168" s="963"/>
      <c r="K168" s="963"/>
      <c r="L168" s="963"/>
      <c r="M168" s="124" t="str">
        <f>+M133</f>
        <v xml:space="preserve">CARRERA 19D ENTRE CALLE 40B Y ENTRADA ESTADIO </v>
      </c>
      <c r="N168" s="398"/>
      <c r="O168" s="398"/>
      <c r="P168" s="399">
        <f>+P133</f>
        <v>159</v>
      </c>
      <c r="Q168" s="126">
        <v>0.5</v>
      </c>
      <c r="R168" s="168">
        <f>+R167</f>
        <v>0.7</v>
      </c>
      <c r="S168" s="404"/>
      <c r="T168" s="166"/>
      <c r="U168" s="404">
        <f>+P168*Q168*R168</f>
        <v>55.65</v>
      </c>
    </row>
    <row r="169" spans="1:21" ht="31.5" x14ac:dyDescent="0.25">
      <c r="A169" s="962"/>
      <c r="B169" s="963"/>
      <c r="C169" s="963"/>
      <c r="D169" s="963"/>
      <c r="E169" s="963"/>
      <c r="F169" s="963"/>
      <c r="G169" s="963"/>
      <c r="H169" s="963"/>
      <c r="I169" s="963"/>
      <c r="J169" s="963"/>
      <c r="K169" s="963"/>
      <c r="L169" s="963"/>
      <c r="M169" s="124" t="str">
        <f>+M134</f>
        <v>CALE 40B ENTRE CARREAR 19B Y CARRERA 19D</v>
      </c>
      <c r="N169" s="398"/>
      <c r="O169" s="398"/>
      <c r="P169" s="399">
        <f>+P134</f>
        <v>58.3</v>
      </c>
      <c r="Q169" s="126">
        <v>0.5</v>
      </c>
      <c r="R169" s="168">
        <f>+R168</f>
        <v>0.7</v>
      </c>
      <c r="S169" s="404"/>
      <c r="T169" s="166"/>
      <c r="U169" s="404">
        <f>+P169*Q169*R169</f>
        <v>20.404999999999998</v>
      </c>
    </row>
    <row r="170" spans="1:21" ht="31.5" x14ac:dyDescent="0.25">
      <c r="A170" s="962"/>
      <c r="B170" s="963"/>
      <c r="C170" s="963"/>
      <c r="D170" s="963"/>
      <c r="E170" s="963"/>
      <c r="F170" s="963"/>
      <c r="G170" s="963"/>
      <c r="H170" s="963"/>
      <c r="I170" s="963"/>
      <c r="J170" s="963"/>
      <c r="K170" s="963"/>
      <c r="L170" s="963"/>
      <c r="M170" s="124" t="str">
        <f>+M135</f>
        <v>CARRERA 20 ENTRE CALLE 40B Y CALLE 40</v>
      </c>
      <c r="N170" s="398"/>
      <c r="O170" s="398"/>
      <c r="P170" s="399">
        <f>+P135</f>
        <v>0</v>
      </c>
      <c r="Q170" s="126">
        <v>0.5</v>
      </c>
      <c r="R170" s="168">
        <f>+R169</f>
        <v>0.7</v>
      </c>
      <c r="S170" s="404"/>
      <c r="T170" s="166"/>
      <c r="U170" s="404">
        <f>+P170*Q170*R170</f>
        <v>0</v>
      </c>
    </row>
    <row r="171" spans="1:21" ht="31.5" x14ac:dyDescent="0.25">
      <c r="A171" s="962"/>
      <c r="B171" s="963"/>
      <c r="C171" s="963"/>
      <c r="D171" s="963"/>
      <c r="E171" s="963"/>
      <c r="F171" s="963"/>
      <c r="G171" s="963"/>
      <c r="H171" s="963"/>
      <c r="I171" s="963"/>
      <c r="J171" s="963"/>
      <c r="K171" s="963"/>
      <c r="L171" s="963"/>
      <c r="M171" s="124" t="str">
        <f>+M136</f>
        <v>CARRERA 19B ENTRE CALLE 40A Y CALLE 40B</v>
      </c>
      <c r="N171" s="398"/>
      <c r="O171" s="398"/>
      <c r="P171" s="399">
        <f>+P136</f>
        <v>0</v>
      </c>
      <c r="Q171" s="126">
        <v>0.5</v>
      </c>
      <c r="R171" s="168">
        <f>+R170</f>
        <v>0.7</v>
      </c>
      <c r="S171" s="404"/>
      <c r="T171" s="166"/>
      <c r="U171" s="404">
        <f>+P171*Q171*R171</f>
        <v>0</v>
      </c>
    </row>
    <row r="172" spans="1:21" ht="15.75" x14ac:dyDescent="0.25">
      <c r="A172" s="962"/>
      <c r="B172" s="963"/>
      <c r="C172" s="963"/>
      <c r="D172" s="963"/>
      <c r="E172" s="963"/>
      <c r="F172" s="963"/>
      <c r="G172" s="963"/>
      <c r="H172" s="963"/>
      <c r="I172" s="963"/>
      <c r="J172" s="963"/>
      <c r="K172" s="963"/>
      <c r="L172" s="963"/>
      <c r="M172" s="124"/>
      <c r="N172" s="199"/>
      <c r="O172" s="199"/>
      <c r="P172" s="125"/>
      <c r="Q172" s="126"/>
      <c r="R172" s="168"/>
      <c r="S172" s="169"/>
      <c r="T172" s="166"/>
      <c r="U172" s="169"/>
    </row>
    <row r="173" spans="1:21" ht="15.75" x14ac:dyDescent="0.25">
      <c r="A173" s="962"/>
      <c r="B173" s="963"/>
      <c r="C173" s="963"/>
      <c r="D173" s="963"/>
      <c r="E173" s="963"/>
      <c r="F173" s="963"/>
      <c r="G173" s="963"/>
      <c r="H173" s="963"/>
      <c r="I173" s="963"/>
      <c r="J173" s="963"/>
      <c r="K173" s="963"/>
      <c r="L173" s="963"/>
      <c r="M173" s="124" t="str">
        <f>+M138</f>
        <v>BOCACALLE</v>
      </c>
      <c r="N173" s="398"/>
      <c r="O173" s="398"/>
      <c r="P173" s="399">
        <f>+P138</f>
        <v>6</v>
      </c>
      <c r="Q173" s="126">
        <f>+Q138</f>
        <v>0.5</v>
      </c>
      <c r="R173" s="126">
        <f>+R169</f>
        <v>0.7</v>
      </c>
      <c r="S173" s="402"/>
      <c r="T173" s="143">
        <f>+T138</f>
        <v>6</v>
      </c>
      <c r="U173" s="403">
        <f>+T173*P173*Q173*R173</f>
        <v>12.6</v>
      </c>
    </row>
    <row r="174" spans="1:21" ht="15.75" x14ac:dyDescent="0.25">
      <c r="A174" s="962"/>
      <c r="B174" s="963"/>
      <c r="C174" s="963"/>
      <c r="D174" s="963"/>
      <c r="E174" s="963"/>
      <c r="F174" s="963"/>
      <c r="G174" s="963"/>
      <c r="H174" s="963"/>
      <c r="I174" s="963"/>
      <c r="J174" s="963"/>
      <c r="K174" s="963"/>
      <c r="L174" s="963"/>
      <c r="M174" s="170"/>
      <c r="N174" s="144"/>
      <c r="O174" s="144"/>
      <c r="P174" s="125"/>
      <c r="Q174" s="126"/>
      <c r="R174" s="168"/>
      <c r="S174" s="127"/>
      <c r="T174" s="126"/>
      <c r="U174" s="169"/>
    </row>
    <row r="175" spans="1:21" ht="15.75" x14ac:dyDescent="0.25">
      <c r="A175" s="962"/>
      <c r="B175" s="963"/>
      <c r="C175" s="963"/>
      <c r="D175" s="963"/>
      <c r="E175" s="963"/>
      <c r="F175" s="963"/>
      <c r="G175" s="963"/>
      <c r="H175" s="963"/>
      <c r="I175" s="963"/>
      <c r="J175" s="963"/>
      <c r="K175" s="963"/>
      <c r="L175" s="963"/>
      <c r="M175" s="170"/>
      <c r="N175" s="144"/>
      <c r="O175" s="144"/>
      <c r="P175" s="125"/>
      <c r="Q175" s="126"/>
      <c r="R175" s="168"/>
      <c r="S175" s="127"/>
      <c r="T175" s="126"/>
      <c r="U175" s="169"/>
    </row>
    <row r="176" spans="1:21" ht="15.75" x14ac:dyDescent="0.25">
      <c r="A176" s="962"/>
      <c r="B176" s="963"/>
      <c r="C176" s="963"/>
      <c r="D176" s="963"/>
      <c r="E176" s="963"/>
      <c r="F176" s="963"/>
      <c r="G176" s="963"/>
      <c r="H176" s="963"/>
      <c r="I176" s="963"/>
      <c r="J176" s="963"/>
      <c r="K176" s="963"/>
      <c r="L176" s="963"/>
      <c r="M176" s="170"/>
      <c r="N176" s="144"/>
      <c r="O176" s="144"/>
      <c r="P176" s="125"/>
      <c r="Q176" s="126"/>
      <c r="R176" s="168"/>
      <c r="S176" s="127"/>
      <c r="T176" s="126"/>
      <c r="U176" s="169"/>
    </row>
    <row r="177" spans="1:21" ht="15.75" x14ac:dyDescent="0.25">
      <c r="A177" s="962"/>
      <c r="B177" s="963"/>
      <c r="C177" s="963"/>
      <c r="D177" s="963"/>
      <c r="E177" s="963"/>
      <c r="F177" s="963"/>
      <c r="G177" s="963"/>
      <c r="H177" s="963"/>
      <c r="I177" s="963"/>
      <c r="J177" s="963"/>
      <c r="K177" s="963"/>
      <c r="L177" s="963"/>
      <c r="M177" s="170"/>
      <c r="N177" s="144"/>
      <c r="O177" s="144"/>
      <c r="P177" s="125"/>
      <c r="Q177" s="126"/>
      <c r="R177" s="168"/>
      <c r="S177" s="127"/>
      <c r="T177" s="126"/>
      <c r="U177" s="169"/>
    </row>
    <row r="178" spans="1:21" ht="15.75" x14ac:dyDescent="0.25">
      <c r="A178" s="962"/>
      <c r="B178" s="963"/>
      <c r="C178" s="963"/>
      <c r="D178" s="963"/>
      <c r="E178" s="963"/>
      <c r="F178" s="963"/>
      <c r="G178" s="963"/>
      <c r="H178" s="963"/>
      <c r="I178" s="963"/>
      <c r="J178" s="963"/>
      <c r="K178" s="963"/>
      <c r="L178" s="963"/>
      <c r="M178" s="171"/>
      <c r="N178" s="144"/>
      <c r="O178" s="144"/>
      <c r="P178" s="125"/>
      <c r="Q178" s="126"/>
      <c r="R178" s="126"/>
      <c r="S178" s="127"/>
      <c r="T178" s="126"/>
      <c r="U178" s="169"/>
    </row>
    <row r="179" spans="1:21" ht="15.75" thickBot="1" x14ac:dyDescent="0.3">
      <c r="A179" s="964"/>
      <c r="B179" s="965"/>
      <c r="C179" s="965"/>
      <c r="D179" s="965"/>
      <c r="E179" s="965"/>
      <c r="F179" s="965"/>
      <c r="G179" s="965"/>
      <c r="H179" s="965"/>
      <c r="I179" s="965"/>
      <c r="J179" s="965"/>
      <c r="K179" s="965"/>
      <c r="L179" s="965"/>
      <c r="M179" s="919" t="s">
        <v>11</v>
      </c>
      <c r="N179" s="920"/>
      <c r="O179" s="920"/>
      <c r="P179" s="920"/>
      <c r="Q179" s="920"/>
      <c r="R179" s="920"/>
      <c r="S179" s="920"/>
      <c r="T179" s="921"/>
      <c r="U179" s="153">
        <f>SUM(U166:U178)</f>
        <v>163.905</v>
      </c>
    </row>
    <row r="180" spans="1:21" x14ac:dyDescent="0.25">
      <c r="B180" s="20"/>
      <c r="C180" s="20"/>
      <c r="D180" s="20"/>
    </row>
    <row r="181" spans="1:21" x14ac:dyDescent="0.25">
      <c r="B181" s="20"/>
      <c r="C181" s="20"/>
      <c r="D181" s="20"/>
    </row>
    <row r="182" spans="1:21" x14ac:dyDescent="0.25">
      <c r="B182" s="20"/>
      <c r="C182" s="20"/>
      <c r="D182" s="20"/>
    </row>
    <row r="183" spans="1:21" x14ac:dyDescent="0.25">
      <c r="B183" s="20"/>
      <c r="C183" s="20"/>
      <c r="D183" s="20"/>
    </row>
    <row r="184" spans="1:21" ht="18" x14ac:dyDescent="0.25">
      <c r="B184" s="677" t="s">
        <v>415</v>
      </c>
      <c r="C184" s="10"/>
      <c r="D184" s="10"/>
      <c r="E184" s="10"/>
      <c r="F184" s="10"/>
      <c r="G184" s="10"/>
      <c r="H184" s="10"/>
      <c r="I184" s="10"/>
      <c r="J184" s="10"/>
    </row>
    <row r="185" spans="1:21" ht="18" x14ac:dyDescent="0.25">
      <c r="B185" s="450" t="s">
        <v>416</v>
      </c>
      <c r="C185" s="11"/>
      <c r="D185" s="11"/>
      <c r="E185" s="11"/>
      <c r="F185" s="11"/>
      <c r="G185" s="11"/>
      <c r="H185" s="11"/>
      <c r="I185" s="11"/>
      <c r="J185" s="11"/>
    </row>
    <row r="186" spans="1:21" ht="18.75" thickBot="1" x14ac:dyDescent="0.3">
      <c r="B186" s="678" t="s">
        <v>414</v>
      </c>
      <c r="C186" s="11"/>
      <c r="D186" s="11"/>
      <c r="E186" s="11"/>
      <c r="F186" s="11"/>
      <c r="G186" s="11"/>
      <c r="H186" s="11"/>
      <c r="I186" s="11"/>
      <c r="J186" s="11"/>
    </row>
    <row r="187" spans="1:21" ht="27.6" customHeight="1" x14ac:dyDescent="0.25">
      <c r="A187" s="922" t="str">
        <f>+A124</f>
        <v>MEMORIA DE CANTIDADES</v>
      </c>
      <c r="B187" s="923"/>
      <c r="C187" s="923"/>
      <c r="D187" s="923"/>
      <c r="E187" s="923"/>
      <c r="F187" s="923"/>
      <c r="G187" s="923"/>
      <c r="H187" s="923"/>
      <c r="I187" s="923"/>
      <c r="J187" s="923"/>
      <c r="K187" s="923"/>
      <c r="L187" s="923"/>
      <c r="M187" s="923"/>
      <c r="N187" s="923"/>
      <c r="O187" s="923"/>
      <c r="P187" s="923"/>
      <c r="Q187" s="923"/>
      <c r="R187" s="923"/>
      <c r="S187" s="923"/>
      <c r="T187" s="923"/>
      <c r="U187" s="924"/>
    </row>
    <row r="188" spans="1:21" ht="27.6" customHeight="1" x14ac:dyDescent="0.25">
      <c r="A188" s="925"/>
      <c r="B188" s="926"/>
      <c r="C188" s="926"/>
      <c r="D188" s="926"/>
      <c r="E188" s="926"/>
      <c r="F188" s="926"/>
      <c r="G188" s="926"/>
      <c r="H188" s="926"/>
      <c r="I188" s="926"/>
      <c r="J188" s="926"/>
      <c r="K188" s="926"/>
      <c r="L188" s="926"/>
      <c r="M188" s="926"/>
      <c r="N188" s="926"/>
      <c r="O188" s="926"/>
      <c r="P188" s="926"/>
      <c r="Q188" s="926"/>
      <c r="R188" s="926"/>
      <c r="S188" s="926"/>
      <c r="T188" s="926"/>
      <c r="U188" s="927"/>
    </row>
    <row r="189" spans="1:21" ht="17.45" customHeight="1" x14ac:dyDescent="0.25">
      <c r="A189" s="928" t="str">
        <f>+A126</f>
        <v>ADQUISICIÓN E INSTALACIÓN DE CIRCUITO INTEGRADO DE VIGILANCIA PARA BODEGA QUE CUSTODIA MERCANCÍA APREHENDIDA POR EL GRUPO ANTICONTRABANDO DEL DEPARTAMENTO DE CÓRDOBA</v>
      </c>
      <c r="B189" s="929"/>
      <c r="C189" s="929"/>
      <c r="D189" s="929"/>
      <c r="E189" s="929"/>
      <c r="F189" s="929"/>
      <c r="G189" s="929"/>
      <c r="H189" s="929"/>
      <c r="I189" s="929"/>
      <c r="J189" s="929"/>
      <c r="K189" s="929"/>
      <c r="L189" s="929"/>
      <c r="M189" s="929"/>
      <c r="N189" s="929"/>
      <c r="O189" s="929"/>
      <c r="P189" s="929"/>
      <c r="Q189" s="929"/>
      <c r="R189" s="929"/>
      <c r="S189" s="929"/>
      <c r="T189" s="929"/>
      <c r="U189" s="930"/>
    </row>
    <row r="190" spans="1:21" ht="33.75" customHeight="1" thickBot="1" x14ac:dyDescent="0.3">
      <c r="A190" s="931"/>
      <c r="B190" s="932"/>
      <c r="C190" s="932"/>
      <c r="D190" s="932"/>
      <c r="E190" s="932"/>
      <c r="F190" s="932"/>
      <c r="G190" s="932"/>
      <c r="H190" s="932"/>
      <c r="I190" s="932"/>
      <c r="J190" s="932"/>
      <c r="K190" s="932"/>
      <c r="L190" s="932"/>
      <c r="M190" s="932"/>
      <c r="N190" s="932"/>
      <c r="O190" s="932"/>
      <c r="P190" s="932"/>
      <c r="Q190" s="932"/>
      <c r="R190" s="932"/>
      <c r="S190" s="932"/>
      <c r="T190" s="932"/>
      <c r="U190" s="933"/>
    </row>
    <row r="191" spans="1:21" ht="82.5" customHeight="1" thickBot="1" x14ac:dyDescent="0.3">
      <c r="A191" s="934" t="s">
        <v>137</v>
      </c>
      <c r="B191" s="935"/>
      <c r="C191" s="935"/>
      <c r="D191" s="935"/>
      <c r="E191" s="936" t="s">
        <v>313</v>
      </c>
      <c r="F191" s="937"/>
      <c r="G191" s="937"/>
      <c r="H191" s="937"/>
      <c r="I191" s="937"/>
      <c r="J191" s="937"/>
      <c r="K191" s="938" t="str">
        <f>+PRESUPUESTO!A17</f>
        <v>1.7</v>
      </c>
      <c r="L191" s="939"/>
      <c r="M191" s="940" t="str">
        <f>+PRESUPUESTO!B17</f>
        <v>SUMINISTRO E INSTALACION DE CAJA MEDIDAS 10X10 CMS: CAJA DE CONEXIÓN ELÉCTRICA EN MATERIAL PLÁSTICO PARA PROTECCIÓN Y DISTRIBUCIÓN DE CABLEADO ELÉCTRICO O DE DATOS. GARANTÍA: POR DEFECTO DE FÁBRICA 12 MESES</v>
      </c>
      <c r="N191" s="941"/>
      <c r="O191" s="942"/>
      <c r="P191" s="116" t="s">
        <v>138</v>
      </c>
      <c r="Q191" s="117" t="s">
        <v>152</v>
      </c>
      <c r="R191" s="116"/>
      <c r="S191" s="118"/>
      <c r="T191" s="347"/>
      <c r="U191" s="348"/>
    </row>
    <row r="192" spans="1:21" ht="31.35" customHeight="1" x14ac:dyDescent="0.25">
      <c r="A192" s="960"/>
      <c r="B192" s="961"/>
      <c r="C192" s="961"/>
      <c r="D192" s="961"/>
      <c r="E192" s="961"/>
      <c r="F192" s="961"/>
      <c r="G192" s="961"/>
      <c r="H192" s="961"/>
      <c r="I192" s="961"/>
      <c r="J192" s="961"/>
      <c r="K192" s="961"/>
      <c r="L192" s="961"/>
      <c r="M192" s="968" t="s">
        <v>139</v>
      </c>
      <c r="N192" s="970" t="s">
        <v>140</v>
      </c>
      <c r="O192" s="972" t="s">
        <v>141</v>
      </c>
      <c r="P192" s="912" t="s">
        <v>142</v>
      </c>
      <c r="Q192" s="913"/>
      <c r="R192" s="913"/>
      <c r="S192" s="914"/>
      <c r="T192" s="915" t="s">
        <v>150</v>
      </c>
      <c r="U192" s="917" t="s">
        <v>144</v>
      </c>
    </row>
    <row r="193" spans="1:21" ht="32.25" thickBot="1" x14ac:dyDescent="0.3">
      <c r="A193" s="962"/>
      <c r="B193" s="963"/>
      <c r="C193" s="963"/>
      <c r="D193" s="963"/>
      <c r="E193" s="963"/>
      <c r="F193" s="963"/>
      <c r="G193" s="963"/>
      <c r="H193" s="963"/>
      <c r="I193" s="963"/>
      <c r="J193" s="963"/>
      <c r="K193" s="963"/>
      <c r="L193" s="963"/>
      <c r="M193" s="969"/>
      <c r="N193" s="971"/>
      <c r="O193" s="973"/>
      <c r="P193" s="154" t="s">
        <v>145</v>
      </c>
      <c r="Q193" s="154" t="s">
        <v>147</v>
      </c>
      <c r="R193" s="154" t="s">
        <v>146</v>
      </c>
      <c r="S193" s="154" t="s">
        <v>153</v>
      </c>
      <c r="T193" s="916"/>
      <c r="U193" s="918"/>
    </row>
    <row r="194" spans="1:21" ht="15.75" x14ac:dyDescent="0.25">
      <c r="A194" s="962"/>
      <c r="B194" s="963"/>
      <c r="C194" s="963"/>
      <c r="D194" s="963"/>
      <c r="E194" s="963"/>
      <c r="F194" s="963"/>
      <c r="G194" s="963"/>
      <c r="H194" s="963"/>
      <c r="I194" s="963"/>
      <c r="J194" s="963"/>
      <c r="K194" s="963"/>
      <c r="L194" s="963"/>
      <c r="M194" s="161"/>
      <c r="N194" s="174"/>
      <c r="O194" s="174"/>
      <c r="P194" s="175"/>
      <c r="Q194" s="126"/>
      <c r="R194" s="126"/>
      <c r="S194" s="127"/>
      <c r="T194" s="159"/>
      <c r="U194" s="176"/>
    </row>
    <row r="195" spans="1:21" ht="31.5" x14ac:dyDescent="0.25">
      <c r="A195" s="962"/>
      <c r="B195" s="963"/>
      <c r="C195" s="963"/>
      <c r="D195" s="963"/>
      <c r="E195" s="963"/>
      <c r="F195" s="963"/>
      <c r="G195" s="963"/>
      <c r="H195" s="963"/>
      <c r="I195" s="963"/>
      <c r="J195" s="963"/>
      <c r="K195" s="963"/>
      <c r="L195" s="963"/>
      <c r="M195" s="124" t="str">
        <f>+M167</f>
        <v>CALLLE 40B ENTRE CARRERA 20  Y CARRERA 19D</v>
      </c>
      <c r="N195" s="398"/>
      <c r="O195" s="398"/>
      <c r="P195" s="399">
        <f>+P167</f>
        <v>215</v>
      </c>
      <c r="Q195" s="126"/>
      <c r="R195" s="158"/>
      <c r="S195" s="126"/>
      <c r="T195" s="159"/>
      <c r="U195" s="399">
        <f>+P195</f>
        <v>215</v>
      </c>
    </row>
    <row r="196" spans="1:21" ht="31.5" x14ac:dyDescent="0.25">
      <c r="A196" s="962"/>
      <c r="B196" s="963"/>
      <c r="C196" s="963"/>
      <c r="D196" s="963"/>
      <c r="E196" s="963"/>
      <c r="F196" s="963"/>
      <c r="G196" s="963"/>
      <c r="H196" s="963"/>
      <c r="I196" s="963"/>
      <c r="J196" s="963"/>
      <c r="K196" s="963"/>
      <c r="L196" s="963"/>
      <c r="M196" s="124" t="str">
        <f>+M168</f>
        <v xml:space="preserve">CARRERA 19D ENTRE CALLE 40B Y ENTRADA ESTADIO </v>
      </c>
      <c r="N196" s="398"/>
      <c r="O196" s="398"/>
      <c r="P196" s="399">
        <f>+P168</f>
        <v>159</v>
      </c>
      <c r="Q196" s="126"/>
      <c r="R196" s="126"/>
      <c r="S196" s="402"/>
      <c r="T196" s="159"/>
      <c r="U196" s="399">
        <f>+P196</f>
        <v>159</v>
      </c>
    </row>
    <row r="197" spans="1:21" ht="31.5" x14ac:dyDescent="0.25">
      <c r="A197" s="962"/>
      <c r="B197" s="963"/>
      <c r="C197" s="963"/>
      <c r="D197" s="963"/>
      <c r="E197" s="963"/>
      <c r="F197" s="963"/>
      <c r="G197" s="963"/>
      <c r="H197" s="963"/>
      <c r="I197" s="963"/>
      <c r="J197" s="963"/>
      <c r="K197" s="963"/>
      <c r="L197" s="963"/>
      <c r="M197" s="124" t="str">
        <f>+M169</f>
        <v>CALE 40B ENTRE CARREAR 19B Y CARRERA 19D</v>
      </c>
      <c r="N197" s="398"/>
      <c r="O197" s="398"/>
      <c r="P197" s="399">
        <f>+P169</f>
        <v>58.3</v>
      </c>
      <c r="Q197" s="126"/>
      <c r="R197" s="126"/>
      <c r="S197" s="402"/>
      <c r="T197" s="159"/>
      <c r="U197" s="399">
        <f>+P197</f>
        <v>58.3</v>
      </c>
    </row>
    <row r="198" spans="1:21" ht="31.5" x14ac:dyDescent="0.25">
      <c r="A198" s="962"/>
      <c r="B198" s="963"/>
      <c r="C198" s="963"/>
      <c r="D198" s="963"/>
      <c r="E198" s="963"/>
      <c r="F198" s="963"/>
      <c r="G198" s="963"/>
      <c r="H198" s="963"/>
      <c r="I198" s="963"/>
      <c r="J198" s="963"/>
      <c r="K198" s="963"/>
      <c r="L198" s="963"/>
      <c r="M198" s="124" t="str">
        <f>+M170</f>
        <v>CARRERA 20 ENTRE CALLE 40B Y CALLE 40</v>
      </c>
      <c r="N198" s="398"/>
      <c r="O198" s="398"/>
      <c r="P198" s="399">
        <f>+P170</f>
        <v>0</v>
      </c>
      <c r="Q198" s="126"/>
      <c r="R198" s="126"/>
      <c r="S198" s="402"/>
      <c r="T198" s="159"/>
      <c r="U198" s="399">
        <f>+P198</f>
        <v>0</v>
      </c>
    </row>
    <row r="199" spans="1:21" ht="31.5" x14ac:dyDescent="0.25">
      <c r="A199" s="962"/>
      <c r="B199" s="963"/>
      <c r="C199" s="963"/>
      <c r="D199" s="963"/>
      <c r="E199" s="963"/>
      <c r="F199" s="963"/>
      <c r="G199" s="963"/>
      <c r="H199" s="963"/>
      <c r="I199" s="963"/>
      <c r="J199" s="963"/>
      <c r="K199" s="963"/>
      <c r="L199" s="963"/>
      <c r="M199" s="124" t="str">
        <f>+M171</f>
        <v>CARRERA 19B ENTRE CALLE 40A Y CALLE 40B</v>
      </c>
      <c r="N199" s="398"/>
      <c r="O199" s="398"/>
      <c r="P199" s="399">
        <f>+P171</f>
        <v>0</v>
      </c>
      <c r="Q199" s="126"/>
      <c r="R199" s="126"/>
      <c r="S199" s="402"/>
      <c r="T199" s="159"/>
      <c r="U199" s="399">
        <f>+P199</f>
        <v>0</v>
      </c>
    </row>
    <row r="200" spans="1:21" ht="15.75" x14ac:dyDescent="0.25">
      <c r="A200" s="962"/>
      <c r="B200" s="963"/>
      <c r="C200" s="963"/>
      <c r="D200" s="963"/>
      <c r="E200" s="963"/>
      <c r="F200" s="963"/>
      <c r="G200" s="963"/>
      <c r="H200" s="963"/>
      <c r="I200" s="963"/>
      <c r="J200" s="963"/>
      <c r="K200" s="963"/>
      <c r="L200" s="963"/>
      <c r="M200" s="124"/>
      <c r="N200" s="199"/>
      <c r="O200" s="199"/>
      <c r="P200" s="125"/>
      <c r="Q200" s="126"/>
      <c r="R200" s="126"/>
      <c r="S200" s="127"/>
      <c r="T200" s="159"/>
      <c r="U200" s="125"/>
    </row>
    <row r="201" spans="1:21" ht="15.75" x14ac:dyDescent="0.25">
      <c r="A201" s="962"/>
      <c r="B201" s="963"/>
      <c r="C201" s="963"/>
      <c r="D201" s="963"/>
      <c r="E201" s="963"/>
      <c r="F201" s="963"/>
      <c r="G201" s="963"/>
      <c r="H201" s="963"/>
      <c r="I201" s="963"/>
      <c r="J201" s="963"/>
      <c r="K201" s="963"/>
      <c r="L201" s="963"/>
      <c r="M201" s="150" t="str">
        <f>+M173</f>
        <v>BOCACALLE</v>
      </c>
      <c r="N201" s="181"/>
      <c r="O201" s="181"/>
      <c r="P201" s="125">
        <f>+P173</f>
        <v>6</v>
      </c>
      <c r="Q201" s="126"/>
      <c r="R201" s="126"/>
      <c r="S201" s="127"/>
      <c r="T201" s="159">
        <f>+T173</f>
        <v>6</v>
      </c>
      <c r="U201" s="125">
        <f>+P201*T201</f>
        <v>36</v>
      </c>
    </row>
    <row r="202" spans="1:21" ht="15.75" x14ac:dyDescent="0.25">
      <c r="A202" s="962"/>
      <c r="B202" s="963"/>
      <c r="C202" s="963"/>
      <c r="D202" s="963"/>
      <c r="E202" s="963"/>
      <c r="F202" s="963"/>
      <c r="G202" s="963"/>
      <c r="H202" s="963"/>
      <c r="I202" s="963"/>
      <c r="J202" s="963"/>
      <c r="K202" s="963"/>
      <c r="L202" s="963"/>
      <c r="M202" s="150"/>
      <c r="N202" s="181"/>
      <c r="O202" s="181"/>
      <c r="P202" s="125"/>
      <c r="Q202" s="126"/>
      <c r="R202" s="126"/>
      <c r="S202" s="127"/>
      <c r="T202" s="159"/>
      <c r="U202" s="125"/>
    </row>
    <row r="203" spans="1:21" ht="15.75" x14ac:dyDescent="0.25">
      <c r="A203" s="962"/>
      <c r="B203" s="963"/>
      <c r="C203" s="963"/>
      <c r="D203" s="963"/>
      <c r="E203" s="963"/>
      <c r="F203" s="963"/>
      <c r="G203" s="963"/>
      <c r="H203" s="963"/>
      <c r="I203" s="963"/>
      <c r="J203" s="963"/>
      <c r="K203" s="963"/>
      <c r="L203" s="963"/>
      <c r="M203" s="150"/>
      <c r="N203" s="181"/>
      <c r="O203" s="181"/>
      <c r="P203" s="125"/>
      <c r="Q203" s="126"/>
      <c r="R203" s="126"/>
      <c r="S203" s="127"/>
      <c r="T203" s="159"/>
      <c r="U203" s="125"/>
    </row>
    <row r="204" spans="1:21" ht="15.75" x14ac:dyDescent="0.25">
      <c r="A204" s="962"/>
      <c r="B204" s="963"/>
      <c r="C204" s="963"/>
      <c r="D204" s="963"/>
      <c r="E204" s="963"/>
      <c r="F204" s="963"/>
      <c r="G204" s="963"/>
      <c r="H204" s="963"/>
      <c r="I204" s="963"/>
      <c r="J204" s="963"/>
      <c r="K204" s="963"/>
      <c r="L204" s="963"/>
      <c r="M204" s="150"/>
      <c r="N204" s="181"/>
      <c r="O204" s="181"/>
      <c r="P204" s="125"/>
      <c r="Q204" s="126"/>
      <c r="R204" s="126"/>
      <c r="S204" s="127"/>
      <c r="T204" s="159"/>
      <c r="U204" s="125"/>
    </row>
    <row r="205" spans="1:21" ht="15.75" x14ac:dyDescent="0.25">
      <c r="A205" s="962"/>
      <c r="B205" s="963"/>
      <c r="C205" s="963"/>
      <c r="D205" s="963"/>
      <c r="E205" s="963"/>
      <c r="F205" s="963"/>
      <c r="G205" s="963"/>
      <c r="H205" s="963"/>
      <c r="I205" s="963"/>
      <c r="J205" s="963"/>
      <c r="K205" s="963"/>
      <c r="L205" s="963"/>
      <c r="M205" s="150"/>
      <c r="N205" s="181"/>
      <c r="O205" s="181"/>
      <c r="P205" s="125"/>
      <c r="Q205" s="126"/>
      <c r="R205" s="126"/>
      <c r="S205" s="127"/>
      <c r="T205" s="159"/>
      <c r="U205" s="125"/>
    </row>
    <row r="206" spans="1:21" ht="15.75" x14ac:dyDescent="0.25">
      <c r="A206" s="962"/>
      <c r="B206" s="963"/>
      <c r="C206" s="963"/>
      <c r="D206" s="963"/>
      <c r="E206" s="963"/>
      <c r="F206" s="963"/>
      <c r="G206" s="963"/>
      <c r="H206" s="963"/>
      <c r="I206" s="963"/>
      <c r="J206" s="963"/>
      <c r="K206" s="963"/>
      <c r="L206" s="963"/>
      <c r="M206" s="161"/>
      <c r="N206" s="174"/>
      <c r="O206" s="174"/>
      <c r="P206" s="175"/>
      <c r="Q206" s="184"/>
      <c r="R206" s="184"/>
      <c r="S206" s="127"/>
      <c r="T206" s="151"/>
      <c r="U206" s="125"/>
    </row>
    <row r="207" spans="1:21" ht="15.75" x14ac:dyDescent="0.25">
      <c r="A207" s="962"/>
      <c r="B207" s="963"/>
      <c r="C207" s="963"/>
      <c r="D207" s="963"/>
      <c r="E207" s="963"/>
      <c r="F207" s="963"/>
      <c r="G207" s="963"/>
      <c r="H207" s="963"/>
      <c r="I207" s="963"/>
      <c r="J207" s="963"/>
      <c r="K207" s="963"/>
      <c r="L207" s="963"/>
      <c r="M207" s="161"/>
      <c r="N207" s="174"/>
      <c r="O207" s="174"/>
      <c r="P207" s="175"/>
      <c r="Q207" s="184"/>
      <c r="R207" s="184"/>
      <c r="S207" s="127"/>
      <c r="T207" s="151"/>
      <c r="U207" s="125"/>
    </row>
    <row r="208" spans="1:21" ht="15.75" thickBot="1" x14ac:dyDescent="0.3">
      <c r="A208" s="964"/>
      <c r="B208" s="965"/>
      <c r="C208" s="965"/>
      <c r="D208" s="965"/>
      <c r="E208" s="965"/>
      <c r="F208" s="965"/>
      <c r="G208" s="965"/>
      <c r="H208" s="965"/>
      <c r="I208" s="965"/>
      <c r="J208" s="965"/>
      <c r="K208" s="965"/>
      <c r="L208" s="965"/>
      <c r="M208" s="919" t="s">
        <v>11</v>
      </c>
      <c r="N208" s="920"/>
      <c r="O208" s="920"/>
      <c r="P208" s="920"/>
      <c r="Q208" s="920"/>
      <c r="R208" s="920"/>
      <c r="S208" s="920"/>
      <c r="T208" s="921"/>
      <c r="U208" s="172">
        <f>SUM(U194:U207)</f>
        <v>468.3</v>
      </c>
    </row>
    <row r="209" spans="1:21" x14ac:dyDescent="0.25">
      <c r="B209" s="20"/>
      <c r="C209" s="20"/>
      <c r="D209" s="20"/>
    </row>
    <row r="210" spans="1:21" x14ac:dyDescent="0.25">
      <c r="B210" s="20"/>
      <c r="C210" s="20"/>
      <c r="D210" s="20"/>
    </row>
    <row r="211" spans="1:21" x14ac:dyDescent="0.25">
      <c r="B211" s="20"/>
      <c r="C211" s="20"/>
      <c r="D211" s="20"/>
    </row>
    <row r="212" spans="1:21" x14ac:dyDescent="0.25">
      <c r="B212" s="20"/>
      <c r="C212" s="20"/>
      <c r="D212" s="20"/>
    </row>
    <row r="213" spans="1:21" ht="18" x14ac:dyDescent="0.25">
      <c r="B213" s="677" t="s">
        <v>415</v>
      </c>
      <c r="C213" s="10"/>
      <c r="D213" s="10"/>
      <c r="E213" s="10"/>
      <c r="F213" s="10"/>
      <c r="G213" s="10"/>
      <c r="H213" s="10"/>
      <c r="I213" s="10"/>
      <c r="J213" s="10"/>
    </row>
    <row r="214" spans="1:21" ht="18" x14ac:dyDescent="0.25">
      <c r="B214" s="450" t="s">
        <v>416</v>
      </c>
      <c r="C214" s="11"/>
      <c r="D214" s="11"/>
      <c r="E214" s="11"/>
      <c r="F214" s="11"/>
      <c r="G214" s="11"/>
      <c r="H214" s="11"/>
      <c r="I214" s="11"/>
      <c r="J214" s="11"/>
    </row>
    <row r="215" spans="1:21" ht="18.75" thickBot="1" x14ac:dyDescent="0.3">
      <c r="B215" s="678" t="s">
        <v>414</v>
      </c>
      <c r="C215" s="11"/>
      <c r="D215" s="11"/>
      <c r="E215" s="11"/>
      <c r="F215" s="11"/>
      <c r="G215" s="11"/>
      <c r="H215" s="11"/>
      <c r="I215" s="11"/>
      <c r="J215" s="11"/>
    </row>
    <row r="216" spans="1:21" ht="27.6" customHeight="1" x14ac:dyDescent="0.25">
      <c r="A216" s="922" t="str">
        <f>+A187</f>
        <v>MEMORIA DE CANTIDADES</v>
      </c>
      <c r="B216" s="923"/>
      <c r="C216" s="923"/>
      <c r="D216" s="923"/>
      <c r="E216" s="923"/>
      <c r="F216" s="923"/>
      <c r="G216" s="923"/>
      <c r="H216" s="923"/>
      <c r="I216" s="923"/>
      <c r="J216" s="923"/>
      <c r="K216" s="923"/>
      <c r="L216" s="923"/>
      <c r="M216" s="923"/>
      <c r="N216" s="923"/>
      <c r="O216" s="923"/>
      <c r="P216" s="923"/>
      <c r="Q216" s="923"/>
      <c r="R216" s="923"/>
      <c r="S216" s="923"/>
      <c r="T216" s="923"/>
      <c r="U216" s="924"/>
    </row>
    <row r="217" spans="1:21" ht="27.6" customHeight="1" x14ac:dyDescent="0.25">
      <c r="A217" s="925"/>
      <c r="B217" s="926"/>
      <c r="C217" s="926"/>
      <c r="D217" s="926"/>
      <c r="E217" s="926"/>
      <c r="F217" s="926"/>
      <c r="G217" s="926"/>
      <c r="H217" s="926"/>
      <c r="I217" s="926"/>
      <c r="J217" s="926"/>
      <c r="K217" s="926"/>
      <c r="L217" s="926"/>
      <c r="M217" s="926"/>
      <c r="N217" s="926"/>
      <c r="O217" s="926"/>
      <c r="P217" s="926"/>
      <c r="Q217" s="926"/>
      <c r="R217" s="926"/>
      <c r="S217" s="926"/>
      <c r="T217" s="926"/>
      <c r="U217" s="927"/>
    </row>
    <row r="218" spans="1:21" ht="17.45" customHeight="1" x14ac:dyDescent="0.25">
      <c r="A218" s="928" t="str">
        <f>+A189</f>
        <v>ADQUISICIÓN E INSTALACIÓN DE CIRCUITO INTEGRADO DE VIGILANCIA PARA BODEGA QUE CUSTODIA MERCANCÍA APREHENDIDA POR EL GRUPO ANTICONTRABANDO DEL DEPARTAMENTO DE CÓRDOBA</v>
      </c>
      <c r="B218" s="929"/>
      <c r="C218" s="929"/>
      <c r="D218" s="929"/>
      <c r="E218" s="929"/>
      <c r="F218" s="929"/>
      <c r="G218" s="929"/>
      <c r="H218" s="929"/>
      <c r="I218" s="929"/>
      <c r="J218" s="929"/>
      <c r="K218" s="929"/>
      <c r="L218" s="929"/>
      <c r="M218" s="929"/>
      <c r="N218" s="929"/>
      <c r="O218" s="929"/>
      <c r="P218" s="929"/>
      <c r="Q218" s="929"/>
      <c r="R218" s="929"/>
      <c r="S218" s="929"/>
      <c r="T218" s="929"/>
      <c r="U218" s="930"/>
    </row>
    <row r="219" spans="1:21" ht="31.5" customHeight="1" thickBot="1" x14ac:dyDescent="0.3">
      <c r="A219" s="931"/>
      <c r="B219" s="932"/>
      <c r="C219" s="932"/>
      <c r="D219" s="932"/>
      <c r="E219" s="932"/>
      <c r="F219" s="932"/>
      <c r="G219" s="932"/>
      <c r="H219" s="932"/>
      <c r="I219" s="932"/>
      <c r="J219" s="932"/>
      <c r="K219" s="932"/>
      <c r="L219" s="932"/>
      <c r="M219" s="932"/>
      <c r="N219" s="932"/>
      <c r="O219" s="932"/>
      <c r="P219" s="932"/>
      <c r="Q219" s="932"/>
      <c r="R219" s="932"/>
      <c r="S219" s="932"/>
      <c r="T219" s="932"/>
      <c r="U219" s="933"/>
    </row>
    <row r="220" spans="1:21" ht="110.1" customHeight="1" thickBot="1" x14ac:dyDescent="0.3">
      <c r="A220" s="934" t="s">
        <v>137</v>
      </c>
      <c r="B220" s="935"/>
      <c r="C220" s="935"/>
      <c r="D220" s="935"/>
      <c r="E220" s="936" t="e">
        <f>+PRESUPUESTO!#REF!</f>
        <v>#REF!</v>
      </c>
      <c r="F220" s="937"/>
      <c r="G220" s="937"/>
      <c r="H220" s="937"/>
      <c r="I220" s="937"/>
      <c r="J220" s="937"/>
      <c r="K220" s="938" t="str">
        <f>+PRESUPUESTO!A18</f>
        <v>1.8</v>
      </c>
      <c r="L220" s="939"/>
      <c r="M220" s="940" t="str">
        <f>+PRESUPUESTO!B18</f>
        <v>SUMINISTRO E INSTALACION DE CAJA DE PASO MEDIDAS: 38X38X10 CMS. MATERIAL: METÁLICA. PARA EMPALMES Y DERIVACIONES DE CABLEADO.GARANTÍA: POR DEFECTO DE FÁBRICA 12 MESES</v>
      </c>
      <c r="N220" s="941"/>
      <c r="O220" s="942"/>
      <c r="P220" s="116" t="s">
        <v>138</v>
      </c>
      <c r="Q220" s="117" t="str">
        <f>+PRESUPUESTO!C18</f>
        <v>UND</v>
      </c>
      <c r="R220" s="116"/>
      <c r="S220" s="118"/>
      <c r="T220" s="347"/>
      <c r="U220" s="348"/>
    </row>
    <row r="221" spans="1:21" ht="31.35" customHeight="1" x14ac:dyDescent="0.25">
      <c r="A221" s="960"/>
      <c r="B221" s="961"/>
      <c r="C221" s="961"/>
      <c r="D221" s="961"/>
      <c r="E221" s="961"/>
      <c r="F221" s="961"/>
      <c r="G221" s="961"/>
      <c r="H221" s="961"/>
      <c r="I221" s="961"/>
      <c r="J221" s="961"/>
      <c r="K221" s="961"/>
      <c r="L221" s="961"/>
      <c r="M221" s="949" t="s">
        <v>139</v>
      </c>
      <c r="N221" s="951" t="s">
        <v>140</v>
      </c>
      <c r="O221" s="953" t="s">
        <v>141</v>
      </c>
      <c r="P221" s="912" t="s">
        <v>142</v>
      </c>
      <c r="Q221" s="913"/>
      <c r="R221" s="913"/>
      <c r="S221" s="914"/>
      <c r="T221" s="915" t="s">
        <v>293</v>
      </c>
      <c r="U221" s="917" t="s">
        <v>144</v>
      </c>
    </row>
    <row r="222" spans="1:21" ht="32.25" thickBot="1" x14ac:dyDescent="0.3">
      <c r="A222" s="962"/>
      <c r="B222" s="963"/>
      <c r="C222" s="963"/>
      <c r="D222" s="963"/>
      <c r="E222" s="963"/>
      <c r="F222" s="963"/>
      <c r="G222" s="963"/>
      <c r="H222" s="963"/>
      <c r="I222" s="963"/>
      <c r="J222" s="963"/>
      <c r="K222" s="963"/>
      <c r="L222" s="963"/>
      <c r="M222" s="950"/>
      <c r="N222" s="952"/>
      <c r="O222" s="954"/>
      <c r="P222" s="154" t="s">
        <v>145</v>
      </c>
      <c r="Q222" s="154" t="s">
        <v>147</v>
      </c>
      <c r="R222" s="154" t="s">
        <v>146</v>
      </c>
      <c r="S222" s="154" t="s">
        <v>153</v>
      </c>
      <c r="T222" s="916"/>
      <c r="U222" s="918"/>
    </row>
    <row r="223" spans="1:21" ht="15.75" x14ac:dyDescent="0.25">
      <c r="A223" s="962"/>
      <c r="B223" s="963"/>
      <c r="C223" s="963"/>
      <c r="D223" s="963"/>
      <c r="E223" s="963"/>
      <c r="F223" s="963"/>
      <c r="G223" s="963"/>
      <c r="H223" s="963"/>
      <c r="I223" s="963"/>
      <c r="J223" s="963"/>
      <c r="K223" s="963"/>
      <c r="L223" s="963"/>
      <c r="M223" s="161"/>
      <c r="N223" s="174"/>
      <c r="O223" s="174"/>
      <c r="P223" s="175"/>
      <c r="Q223" s="126"/>
      <c r="R223" s="126"/>
      <c r="S223" s="126"/>
      <c r="T223" s="159"/>
      <c r="U223" s="176"/>
    </row>
    <row r="224" spans="1:21" ht="31.5" x14ac:dyDescent="0.25">
      <c r="A224" s="962"/>
      <c r="B224" s="963"/>
      <c r="C224" s="963"/>
      <c r="D224" s="963"/>
      <c r="E224" s="963"/>
      <c r="F224" s="963"/>
      <c r="G224" s="963"/>
      <c r="H224" s="963"/>
      <c r="I224" s="963"/>
      <c r="J224" s="963"/>
      <c r="K224" s="963"/>
      <c r="L224" s="963"/>
      <c r="M224" s="124" t="str">
        <f>+M195</f>
        <v>CALLLE 40B ENTRE CARRERA 20  Y CARRERA 19D</v>
      </c>
      <c r="N224" s="398"/>
      <c r="O224" s="398"/>
      <c r="P224" s="406"/>
      <c r="Q224" s="126"/>
      <c r="R224" s="126"/>
      <c r="S224" s="406"/>
      <c r="T224" s="160">
        <f>12+10+10</f>
        <v>32</v>
      </c>
      <c r="U224" s="407">
        <f>+T224</f>
        <v>32</v>
      </c>
    </row>
    <row r="225" spans="1:21" ht="31.5" x14ac:dyDescent="0.25">
      <c r="A225" s="962"/>
      <c r="B225" s="963"/>
      <c r="C225" s="963"/>
      <c r="D225" s="963"/>
      <c r="E225" s="963"/>
      <c r="F225" s="963"/>
      <c r="G225" s="963"/>
      <c r="H225" s="963"/>
      <c r="I225" s="963"/>
      <c r="J225" s="963"/>
      <c r="K225" s="963"/>
      <c r="L225" s="963"/>
      <c r="M225" s="124" t="str">
        <f>+M196</f>
        <v xml:space="preserve">CARRERA 19D ENTRE CALLE 40B Y ENTRADA ESTADIO </v>
      </c>
      <c r="N225" s="398"/>
      <c r="O225" s="398"/>
      <c r="P225" s="406"/>
      <c r="Q225" s="126"/>
      <c r="R225" s="126"/>
      <c r="S225" s="406"/>
      <c r="T225" s="160">
        <v>13</v>
      </c>
      <c r="U225" s="407">
        <f>+T225</f>
        <v>13</v>
      </c>
    </row>
    <row r="226" spans="1:21" ht="31.5" x14ac:dyDescent="0.25">
      <c r="A226" s="962"/>
      <c r="B226" s="963"/>
      <c r="C226" s="963"/>
      <c r="D226" s="963"/>
      <c r="E226" s="963"/>
      <c r="F226" s="963"/>
      <c r="G226" s="963"/>
      <c r="H226" s="963"/>
      <c r="I226" s="963"/>
      <c r="J226" s="963"/>
      <c r="K226" s="963"/>
      <c r="L226" s="963"/>
      <c r="M226" s="124" t="str">
        <f>+M197</f>
        <v>CALE 40B ENTRE CARREAR 19B Y CARRERA 19D</v>
      </c>
      <c r="N226" s="398"/>
      <c r="O226" s="398"/>
      <c r="P226" s="406"/>
      <c r="Q226" s="126"/>
      <c r="R226" s="126"/>
      <c r="S226" s="406"/>
      <c r="T226" s="160">
        <v>12</v>
      </c>
      <c r="U226" s="407">
        <f>+T226</f>
        <v>12</v>
      </c>
    </row>
    <row r="227" spans="1:21" ht="31.5" x14ac:dyDescent="0.25">
      <c r="A227" s="962"/>
      <c r="B227" s="963"/>
      <c r="C227" s="963"/>
      <c r="D227" s="963"/>
      <c r="E227" s="963"/>
      <c r="F227" s="963"/>
      <c r="G227" s="963"/>
      <c r="H227" s="963"/>
      <c r="I227" s="963"/>
      <c r="J227" s="963"/>
      <c r="K227" s="963"/>
      <c r="L227" s="963"/>
      <c r="M227" s="124" t="str">
        <f>+M198</f>
        <v>CARRERA 20 ENTRE CALLE 40B Y CALLE 40</v>
      </c>
      <c r="N227" s="398"/>
      <c r="O227" s="398"/>
      <c r="P227" s="406"/>
      <c r="Q227" s="126"/>
      <c r="R227" s="126"/>
      <c r="S227" s="406"/>
      <c r="T227" s="160"/>
      <c r="U227" s="407">
        <f>+T227</f>
        <v>0</v>
      </c>
    </row>
    <row r="228" spans="1:21" ht="31.5" x14ac:dyDescent="0.25">
      <c r="A228" s="962"/>
      <c r="B228" s="963"/>
      <c r="C228" s="963"/>
      <c r="D228" s="963"/>
      <c r="E228" s="963"/>
      <c r="F228" s="963"/>
      <c r="G228" s="963"/>
      <c r="H228" s="963"/>
      <c r="I228" s="963"/>
      <c r="J228" s="963"/>
      <c r="K228" s="963"/>
      <c r="L228" s="963"/>
      <c r="M228" s="124" t="str">
        <f>+M199</f>
        <v>CARRERA 19B ENTRE CALLE 40A Y CALLE 40B</v>
      </c>
      <c r="N228" s="174"/>
      <c r="O228" s="174"/>
      <c r="P228" s="175"/>
      <c r="Q228" s="126"/>
      <c r="R228" s="126"/>
      <c r="S228" s="175"/>
      <c r="T228" s="160"/>
      <c r="U228" s="194">
        <f>+T228</f>
        <v>0</v>
      </c>
    </row>
    <row r="229" spans="1:21" ht="15.75" x14ac:dyDescent="0.25">
      <c r="A229" s="962"/>
      <c r="B229" s="963"/>
      <c r="C229" s="963"/>
      <c r="D229" s="963"/>
      <c r="E229" s="963"/>
      <c r="F229" s="963"/>
      <c r="G229" s="963"/>
      <c r="H229" s="963"/>
      <c r="I229" s="963"/>
      <c r="J229" s="963"/>
      <c r="K229" s="963"/>
      <c r="L229" s="963"/>
      <c r="M229" s="173"/>
      <c r="N229" s="174"/>
      <c r="O229" s="174"/>
      <c r="P229" s="175"/>
      <c r="Q229" s="126"/>
      <c r="R229" s="126"/>
      <c r="S229" s="175"/>
      <c r="T229" s="160"/>
      <c r="U229" s="194"/>
    </row>
    <row r="230" spans="1:21" ht="15.75" x14ac:dyDescent="0.25">
      <c r="A230" s="962"/>
      <c r="B230" s="963"/>
      <c r="C230" s="963"/>
      <c r="D230" s="963"/>
      <c r="E230" s="963"/>
      <c r="F230" s="963"/>
      <c r="G230" s="963"/>
      <c r="H230" s="963"/>
      <c r="I230" s="963"/>
      <c r="J230" s="963"/>
      <c r="K230" s="963"/>
      <c r="L230" s="963"/>
      <c r="M230" s="161"/>
      <c r="N230" s="174"/>
      <c r="O230" s="174"/>
      <c r="P230" s="175"/>
      <c r="Q230" s="126"/>
      <c r="R230" s="126"/>
      <c r="S230" s="175"/>
      <c r="T230" s="160"/>
      <c r="U230" s="194"/>
    </row>
    <row r="231" spans="1:21" ht="15.75" x14ac:dyDescent="0.25">
      <c r="A231" s="962"/>
      <c r="B231" s="963"/>
      <c r="C231" s="963"/>
      <c r="D231" s="963"/>
      <c r="E231" s="963"/>
      <c r="F231" s="963"/>
      <c r="G231" s="963"/>
      <c r="H231" s="963"/>
      <c r="I231" s="963"/>
      <c r="J231" s="963"/>
      <c r="K231" s="963"/>
      <c r="L231" s="963"/>
      <c r="M231" s="161"/>
      <c r="N231" s="174"/>
      <c r="O231" s="174"/>
      <c r="P231" s="175"/>
      <c r="Q231" s="126"/>
      <c r="R231" s="126"/>
      <c r="S231" s="175"/>
      <c r="T231" s="160"/>
      <c r="U231" s="194"/>
    </row>
    <row r="232" spans="1:21" ht="15.75" x14ac:dyDescent="0.25">
      <c r="A232" s="962"/>
      <c r="B232" s="963"/>
      <c r="C232" s="963"/>
      <c r="D232" s="963"/>
      <c r="E232" s="963"/>
      <c r="F232" s="963"/>
      <c r="G232" s="963"/>
      <c r="H232" s="963"/>
      <c r="I232" s="963"/>
      <c r="J232" s="963"/>
      <c r="K232" s="963"/>
      <c r="L232" s="963"/>
      <c r="M232" s="161"/>
      <c r="N232" s="174"/>
      <c r="O232" s="174"/>
      <c r="P232" s="175"/>
      <c r="Q232" s="126"/>
      <c r="R232" s="126"/>
      <c r="S232" s="175"/>
      <c r="T232" s="160"/>
      <c r="U232" s="194"/>
    </row>
    <row r="233" spans="1:21" ht="15.75" x14ac:dyDescent="0.25">
      <c r="A233" s="962"/>
      <c r="B233" s="963"/>
      <c r="C233" s="963"/>
      <c r="D233" s="963"/>
      <c r="E233" s="963"/>
      <c r="F233" s="963"/>
      <c r="G233" s="963"/>
      <c r="H233" s="963"/>
      <c r="I233" s="963"/>
      <c r="J233" s="963"/>
      <c r="K233" s="963"/>
      <c r="L233" s="963"/>
      <c r="M233" s="161"/>
      <c r="N233" s="174"/>
      <c r="O233" s="174"/>
      <c r="P233" s="175"/>
      <c r="Q233" s="126"/>
      <c r="R233" s="126"/>
      <c r="S233" s="175"/>
      <c r="T233" s="160"/>
      <c r="U233" s="194"/>
    </row>
    <row r="234" spans="1:21" ht="15.75" x14ac:dyDescent="0.25">
      <c r="A234" s="962"/>
      <c r="B234" s="963"/>
      <c r="C234" s="963"/>
      <c r="D234" s="963"/>
      <c r="E234" s="963"/>
      <c r="F234" s="963"/>
      <c r="G234" s="963"/>
      <c r="H234" s="963"/>
      <c r="I234" s="963"/>
      <c r="J234" s="963"/>
      <c r="K234" s="963"/>
      <c r="L234" s="963"/>
      <c r="M234" s="161"/>
      <c r="N234" s="180"/>
      <c r="O234" s="174"/>
      <c r="P234" s="175"/>
      <c r="Q234" s="126"/>
      <c r="R234" s="126"/>
      <c r="S234" s="195"/>
      <c r="T234" s="159"/>
      <c r="U234" s="196"/>
    </row>
    <row r="235" spans="1:21" ht="15" customHeight="1" thickBot="1" x14ac:dyDescent="0.3">
      <c r="A235" s="964"/>
      <c r="B235" s="965"/>
      <c r="C235" s="965"/>
      <c r="D235" s="965"/>
      <c r="E235" s="965"/>
      <c r="F235" s="965"/>
      <c r="G235" s="965"/>
      <c r="H235" s="965"/>
      <c r="I235" s="965"/>
      <c r="J235" s="965"/>
      <c r="K235" s="965"/>
      <c r="L235" s="965"/>
      <c r="M235" s="919" t="s">
        <v>11</v>
      </c>
      <c r="N235" s="920"/>
      <c r="O235" s="920"/>
      <c r="P235" s="920"/>
      <c r="Q235" s="920"/>
      <c r="R235" s="920"/>
      <c r="S235" s="920"/>
      <c r="T235" s="921"/>
      <c r="U235" s="197">
        <f>SUM(U223:U234)</f>
        <v>57</v>
      </c>
    </row>
    <row r="236" spans="1:21" ht="14.45" customHeight="1" x14ac:dyDescent="0.25">
      <c r="B236" s="20"/>
      <c r="C236" s="20"/>
      <c r="D236" s="20"/>
    </row>
    <row r="237" spans="1:21" x14ac:dyDescent="0.25">
      <c r="B237" s="20"/>
      <c r="C237" s="20"/>
      <c r="D237" s="20"/>
    </row>
    <row r="238" spans="1:21" x14ac:dyDescent="0.25">
      <c r="B238" s="20"/>
      <c r="C238" s="20"/>
      <c r="D238" s="20"/>
    </row>
    <row r="239" spans="1:21" x14ac:dyDescent="0.25">
      <c r="B239" s="20"/>
      <c r="C239" s="20"/>
      <c r="D239" s="20"/>
    </row>
    <row r="240" spans="1:21" ht="18" x14ac:dyDescent="0.25">
      <c r="B240" s="677" t="s">
        <v>415</v>
      </c>
      <c r="C240" s="10"/>
      <c r="D240" s="10"/>
      <c r="E240" s="10"/>
      <c r="F240" s="10"/>
      <c r="G240" s="10"/>
      <c r="H240" s="10"/>
      <c r="I240" s="10"/>
      <c r="J240" s="10"/>
    </row>
    <row r="241" spans="1:21" ht="18" x14ac:dyDescent="0.25">
      <c r="B241" s="450" t="s">
        <v>416</v>
      </c>
      <c r="C241" s="11"/>
      <c r="D241" s="11"/>
      <c r="E241" s="11"/>
      <c r="F241" s="11"/>
      <c r="G241" s="11"/>
      <c r="H241" s="11"/>
      <c r="I241" s="11"/>
      <c r="J241" s="11"/>
    </row>
    <row r="242" spans="1:21" ht="18.75" thickBot="1" x14ac:dyDescent="0.3">
      <c r="B242" s="678" t="s">
        <v>414</v>
      </c>
      <c r="C242" s="11"/>
      <c r="D242" s="11"/>
      <c r="E242" s="11"/>
      <c r="F242" s="11"/>
      <c r="G242" s="11"/>
      <c r="H242" s="11"/>
      <c r="I242" s="11"/>
      <c r="J242" s="11"/>
    </row>
    <row r="243" spans="1:21" ht="27.6" customHeight="1" x14ac:dyDescent="0.25">
      <c r="A243" s="922" t="str">
        <f>+A216</f>
        <v>MEMORIA DE CANTIDADES</v>
      </c>
      <c r="B243" s="923"/>
      <c r="C243" s="923"/>
      <c r="D243" s="923"/>
      <c r="E243" s="923"/>
      <c r="F243" s="923"/>
      <c r="G243" s="923"/>
      <c r="H243" s="923"/>
      <c r="I243" s="923"/>
      <c r="J243" s="923"/>
      <c r="K243" s="923"/>
      <c r="L243" s="923"/>
      <c r="M243" s="923"/>
      <c r="N243" s="923"/>
      <c r="O243" s="923"/>
      <c r="P243" s="923"/>
      <c r="Q243" s="923"/>
      <c r="R243" s="923"/>
      <c r="S243" s="923"/>
      <c r="T243" s="923"/>
      <c r="U243" s="924"/>
    </row>
    <row r="244" spans="1:21" ht="27.6" customHeight="1" x14ac:dyDescent="0.25">
      <c r="A244" s="925"/>
      <c r="B244" s="926"/>
      <c r="C244" s="926"/>
      <c r="D244" s="926"/>
      <c r="E244" s="926"/>
      <c r="F244" s="926"/>
      <c r="G244" s="926"/>
      <c r="H244" s="926"/>
      <c r="I244" s="926"/>
      <c r="J244" s="926"/>
      <c r="K244" s="926"/>
      <c r="L244" s="926"/>
      <c r="M244" s="926"/>
      <c r="N244" s="926"/>
      <c r="O244" s="926"/>
      <c r="P244" s="926"/>
      <c r="Q244" s="926"/>
      <c r="R244" s="926"/>
      <c r="S244" s="926"/>
      <c r="T244" s="926"/>
      <c r="U244" s="927"/>
    </row>
    <row r="245" spans="1:21" ht="17.45" customHeight="1" x14ac:dyDescent="0.25">
      <c r="A245" s="928" t="str">
        <f>+A218</f>
        <v>ADQUISICIÓN E INSTALACIÓN DE CIRCUITO INTEGRADO DE VIGILANCIA PARA BODEGA QUE CUSTODIA MERCANCÍA APREHENDIDA POR EL GRUPO ANTICONTRABANDO DEL DEPARTAMENTO DE CÓRDOBA</v>
      </c>
      <c r="B245" s="929"/>
      <c r="C245" s="929"/>
      <c r="D245" s="929"/>
      <c r="E245" s="929"/>
      <c r="F245" s="929"/>
      <c r="G245" s="929"/>
      <c r="H245" s="929"/>
      <c r="I245" s="929"/>
      <c r="J245" s="929"/>
      <c r="K245" s="929"/>
      <c r="L245" s="929"/>
      <c r="M245" s="929"/>
      <c r="N245" s="929"/>
      <c r="O245" s="929"/>
      <c r="P245" s="929"/>
      <c r="Q245" s="929"/>
      <c r="R245" s="929"/>
      <c r="S245" s="929"/>
      <c r="T245" s="929"/>
      <c r="U245" s="930"/>
    </row>
    <row r="246" spans="1:21" ht="35.25" customHeight="1" thickBot="1" x14ac:dyDescent="0.3">
      <c r="A246" s="931"/>
      <c r="B246" s="932"/>
      <c r="C246" s="932"/>
      <c r="D246" s="932"/>
      <c r="E246" s="932"/>
      <c r="F246" s="932"/>
      <c r="G246" s="932"/>
      <c r="H246" s="932"/>
      <c r="I246" s="932"/>
      <c r="J246" s="932"/>
      <c r="K246" s="932"/>
      <c r="L246" s="932"/>
      <c r="M246" s="932"/>
      <c r="N246" s="932"/>
      <c r="O246" s="932"/>
      <c r="P246" s="932"/>
      <c r="Q246" s="932"/>
      <c r="R246" s="932"/>
      <c r="S246" s="932"/>
      <c r="T246" s="932"/>
      <c r="U246" s="933"/>
    </row>
    <row r="247" spans="1:21" ht="110.1" customHeight="1" thickBot="1" x14ac:dyDescent="0.3">
      <c r="A247" s="934" t="s">
        <v>137</v>
      </c>
      <c r="B247" s="935"/>
      <c r="C247" s="935"/>
      <c r="D247" s="935"/>
      <c r="E247" s="936" t="e">
        <f>+PRESUPUESTO!#REF!</f>
        <v>#REF!</v>
      </c>
      <c r="F247" s="937"/>
      <c r="G247" s="937"/>
      <c r="H247" s="937"/>
      <c r="I247" s="937"/>
      <c r="J247" s="937"/>
      <c r="K247" s="938" t="str">
        <f>+PRESUPUESTO!A19</f>
        <v>1.9</v>
      </c>
      <c r="L247" s="939"/>
      <c r="M247" s="940" t="str">
        <f>+PRESUPUESTO!B19</f>
        <v>SUMINISTRO E INSTALACION DE TUBERÍA EMT 1/2: CONDUCTO METÁLICO DE 1/2”POR METRO PARA PROTECCIÓN DE CABLES ELÉCTRICOS, CON SUS RESPECTIVOS ACCESORIOS DE INSTALACIÓN (ADAPTADORES,UNIONES, CURVAS, GRAPAS). GARANTÍA: POR DEFECTO DE FÁBRICA 12 MESES</v>
      </c>
      <c r="N247" s="941"/>
      <c r="O247" s="942"/>
      <c r="P247" s="116" t="s">
        <v>138</v>
      </c>
      <c r="Q247" s="117" t="str">
        <f>+PRESUPUESTO!C19</f>
        <v>ML</v>
      </c>
      <c r="R247" s="116"/>
      <c r="S247" s="118"/>
      <c r="T247" s="347"/>
      <c r="U247" s="348"/>
    </row>
    <row r="248" spans="1:21" ht="31.35" customHeight="1" x14ac:dyDescent="0.25">
      <c r="A248" s="960"/>
      <c r="B248" s="961"/>
      <c r="C248" s="961"/>
      <c r="D248" s="961"/>
      <c r="E248" s="961"/>
      <c r="F248" s="961"/>
      <c r="G248" s="961"/>
      <c r="H248" s="961"/>
      <c r="I248" s="961"/>
      <c r="J248" s="961"/>
      <c r="K248" s="961"/>
      <c r="L248" s="961"/>
      <c r="M248" s="949" t="s">
        <v>139</v>
      </c>
      <c r="N248" s="951" t="s">
        <v>140</v>
      </c>
      <c r="O248" s="953" t="s">
        <v>141</v>
      </c>
      <c r="P248" s="912" t="s">
        <v>142</v>
      </c>
      <c r="Q248" s="913"/>
      <c r="R248" s="913"/>
      <c r="S248" s="914"/>
      <c r="T248" s="915" t="s">
        <v>148</v>
      </c>
      <c r="U248" s="917" t="s">
        <v>144</v>
      </c>
    </row>
    <row r="249" spans="1:21" ht="32.25" thickBot="1" x14ac:dyDescent="0.3">
      <c r="A249" s="962"/>
      <c r="B249" s="963"/>
      <c r="C249" s="963"/>
      <c r="D249" s="963"/>
      <c r="E249" s="963"/>
      <c r="F249" s="963"/>
      <c r="G249" s="963"/>
      <c r="H249" s="963"/>
      <c r="I249" s="963"/>
      <c r="J249" s="963"/>
      <c r="K249" s="963"/>
      <c r="L249" s="963"/>
      <c r="M249" s="950"/>
      <c r="N249" s="952"/>
      <c r="O249" s="954"/>
      <c r="P249" s="154" t="s">
        <v>145</v>
      </c>
      <c r="Q249" s="154" t="s">
        <v>147</v>
      </c>
      <c r="R249" s="154" t="s">
        <v>146</v>
      </c>
      <c r="S249" s="154" t="s">
        <v>153</v>
      </c>
      <c r="T249" s="916"/>
      <c r="U249" s="918"/>
    </row>
    <row r="250" spans="1:21" ht="15.75" x14ac:dyDescent="0.25">
      <c r="A250" s="962"/>
      <c r="B250" s="963"/>
      <c r="C250" s="963"/>
      <c r="D250" s="963"/>
      <c r="E250" s="963"/>
      <c r="F250" s="963"/>
      <c r="G250" s="963"/>
      <c r="H250" s="963"/>
      <c r="I250" s="963"/>
      <c r="J250" s="963"/>
      <c r="K250" s="963"/>
      <c r="L250" s="963"/>
      <c r="M250" s="161"/>
      <c r="N250" s="174"/>
      <c r="O250" s="174"/>
      <c r="P250" s="175"/>
      <c r="Q250" s="126"/>
      <c r="R250" s="126"/>
      <c r="S250" s="126"/>
      <c r="T250" s="159"/>
      <c r="U250" s="176"/>
    </row>
    <row r="251" spans="1:21" ht="15.75" x14ac:dyDescent="0.25">
      <c r="A251" s="962"/>
      <c r="B251" s="963"/>
      <c r="C251" s="963"/>
      <c r="D251" s="963"/>
      <c r="E251" s="963"/>
      <c r="F251" s="963"/>
      <c r="G251" s="963"/>
      <c r="H251" s="963"/>
      <c r="I251" s="963"/>
      <c r="J251" s="963"/>
      <c r="K251" s="963"/>
      <c r="L251" s="963"/>
      <c r="M251" s="173"/>
      <c r="N251" s="174"/>
      <c r="O251" s="174"/>
      <c r="P251" s="175"/>
      <c r="Q251" s="126"/>
      <c r="R251" s="126"/>
      <c r="S251" s="126"/>
      <c r="T251" s="160"/>
      <c r="U251" s="193"/>
    </row>
    <row r="252" spans="1:21" ht="31.5" x14ac:dyDescent="0.25">
      <c r="A252" s="962"/>
      <c r="B252" s="963"/>
      <c r="C252" s="963"/>
      <c r="D252" s="963"/>
      <c r="E252" s="963"/>
      <c r="F252" s="963"/>
      <c r="G252" s="963"/>
      <c r="H252" s="963"/>
      <c r="I252" s="963"/>
      <c r="J252" s="963"/>
      <c r="K252" s="963"/>
      <c r="L252" s="963"/>
      <c r="M252" s="124" t="str">
        <f>+M224</f>
        <v>CALLLE 40B ENTRE CARRERA 20  Y CARRERA 19D</v>
      </c>
      <c r="N252" s="398"/>
      <c r="O252" s="398"/>
      <c r="P252" s="406"/>
      <c r="Q252" s="126"/>
      <c r="R252" s="126"/>
      <c r="S252" s="126"/>
      <c r="T252" s="160">
        <v>2</v>
      </c>
      <c r="U252" s="413">
        <f>+T252</f>
        <v>2</v>
      </c>
    </row>
    <row r="253" spans="1:21" ht="31.5" x14ac:dyDescent="0.25">
      <c r="A253" s="962"/>
      <c r="B253" s="963"/>
      <c r="C253" s="963"/>
      <c r="D253" s="963"/>
      <c r="E253" s="963"/>
      <c r="F253" s="963"/>
      <c r="G253" s="963"/>
      <c r="H253" s="963"/>
      <c r="I253" s="963"/>
      <c r="J253" s="963"/>
      <c r="K253" s="963"/>
      <c r="L253" s="963"/>
      <c r="M253" s="124" t="str">
        <f t="shared" ref="M253:M256" si="8">+M225</f>
        <v xml:space="preserve">CARRERA 19D ENTRE CALLE 40B Y ENTRADA ESTADIO </v>
      </c>
      <c r="N253" s="398"/>
      <c r="O253" s="398"/>
      <c r="P253" s="406"/>
      <c r="Q253" s="126"/>
      <c r="R253" s="126"/>
      <c r="S253" s="126"/>
      <c r="T253" s="160">
        <v>1</v>
      </c>
      <c r="U253" s="413">
        <f>+T253</f>
        <v>1</v>
      </c>
    </row>
    <row r="254" spans="1:21" ht="31.5" x14ac:dyDescent="0.25">
      <c r="A254" s="962"/>
      <c r="B254" s="963"/>
      <c r="C254" s="963"/>
      <c r="D254" s="963"/>
      <c r="E254" s="963"/>
      <c r="F254" s="963"/>
      <c r="G254" s="963"/>
      <c r="H254" s="963"/>
      <c r="I254" s="963"/>
      <c r="J254" s="963"/>
      <c r="K254" s="963"/>
      <c r="L254" s="963"/>
      <c r="M254" s="124" t="str">
        <f t="shared" si="8"/>
        <v>CALE 40B ENTRE CARREAR 19B Y CARRERA 19D</v>
      </c>
      <c r="N254" s="398"/>
      <c r="O254" s="398"/>
      <c r="P254" s="406"/>
      <c r="Q254" s="126"/>
      <c r="R254" s="126"/>
      <c r="S254" s="126"/>
      <c r="T254" s="160">
        <v>3</v>
      </c>
      <c r="U254" s="413">
        <f>+T254</f>
        <v>3</v>
      </c>
    </row>
    <row r="255" spans="1:21" ht="31.5" x14ac:dyDescent="0.25">
      <c r="A255" s="962"/>
      <c r="B255" s="963"/>
      <c r="C255" s="963"/>
      <c r="D255" s="963"/>
      <c r="E255" s="963"/>
      <c r="F255" s="963"/>
      <c r="G255" s="963"/>
      <c r="H255" s="963"/>
      <c r="I255" s="963"/>
      <c r="J255" s="963"/>
      <c r="K255" s="963"/>
      <c r="L255" s="963"/>
      <c r="M255" s="124" t="str">
        <f t="shared" si="8"/>
        <v>CARRERA 20 ENTRE CALLE 40B Y CALLE 40</v>
      </c>
      <c r="N255" s="398"/>
      <c r="O255" s="398"/>
      <c r="P255" s="406"/>
      <c r="Q255" s="126"/>
      <c r="R255" s="126"/>
      <c r="S255" s="126"/>
      <c r="T255" s="160"/>
      <c r="U255" s="413">
        <f>+T255</f>
        <v>0</v>
      </c>
    </row>
    <row r="256" spans="1:21" ht="31.5" x14ac:dyDescent="0.25">
      <c r="A256" s="962"/>
      <c r="B256" s="963"/>
      <c r="C256" s="963"/>
      <c r="D256" s="963"/>
      <c r="E256" s="963"/>
      <c r="F256" s="963"/>
      <c r="G256" s="963"/>
      <c r="H256" s="963"/>
      <c r="I256" s="963"/>
      <c r="J256" s="963"/>
      <c r="K256" s="963"/>
      <c r="L256" s="963"/>
      <c r="M256" s="124" t="str">
        <f t="shared" si="8"/>
        <v>CARRERA 19B ENTRE CALLE 40A Y CALLE 40B</v>
      </c>
      <c r="N256" s="174"/>
      <c r="O256" s="174"/>
      <c r="P256" s="175"/>
      <c r="Q256" s="126"/>
      <c r="R256" s="126"/>
      <c r="S256" s="126"/>
      <c r="T256" s="160"/>
      <c r="U256" s="196">
        <f>+T256</f>
        <v>0</v>
      </c>
    </row>
    <row r="257" spans="1:26" ht="15.75" x14ac:dyDescent="0.25">
      <c r="A257" s="962"/>
      <c r="B257" s="963"/>
      <c r="C257" s="963"/>
      <c r="D257" s="963"/>
      <c r="E257" s="963"/>
      <c r="F257" s="963"/>
      <c r="G257" s="963"/>
      <c r="H257" s="963"/>
      <c r="I257" s="963"/>
      <c r="J257" s="963"/>
      <c r="K257" s="963"/>
      <c r="L257" s="963"/>
      <c r="M257" s="161"/>
      <c r="N257" s="174"/>
      <c r="O257" s="174"/>
      <c r="P257" s="175"/>
      <c r="Q257" s="126"/>
      <c r="R257" s="126"/>
      <c r="S257" s="126"/>
      <c r="T257" s="160"/>
      <c r="U257" s="196"/>
    </row>
    <row r="258" spans="1:26" ht="15.75" x14ac:dyDescent="0.25">
      <c r="A258" s="962"/>
      <c r="B258" s="963"/>
      <c r="C258" s="963"/>
      <c r="D258" s="963"/>
      <c r="E258" s="963"/>
      <c r="F258" s="963"/>
      <c r="G258" s="963"/>
      <c r="H258" s="963"/>
      <c r="I258" s="963"/>
      <c r="J258" s="963"/>
      <c r="K258" s="963"/>
      <c r="L258" s="963"/>
      <c r="M258" s="161"/>
      <c r="N258" s="174"/>
      <c r="O258" s="174"/>
      <c r="P258" s="175"/>
      <c r="Q258" s="126"/>
      <c r="R258" s="126"/>
      <c r="S258" s="126"/>
      <c r="T258" s="160"/>
      <c r="U258" s="196"/>
    </row>
    <row r="259" spans="1:26" ht="15.75" x14ac:dyDescent="0.25">
      <c r="A259" s="962"/>
      <c r="B259" s="963"/>
      <c r="C259" s="963"/>
      <c r="D259" s="963"/>
      <c r="E259" s="963"/>
      <c r="F259" s="963"/>
      <c r="G259" s="963"/>
      <c r="H259" s="963"/>
      <c r="I259" s="963"/>
      <c r="J259" s="963"/>
      <c r="K259" s="963"/>
      <c r="L259" s="963"/>
      <c r="M259" s="161"/>
      <c r="N259" s="180"/>
      <c r="O259" s="174"/>
      <c r="P259" s="175"/>
      <c r="Q259" s="126"/>
      <c r="R259" s="126"/>
      <c r="S259" s="126"/>
      <c r="T259" s="159"/>
      <c r="U259" s="196"/>
    </row>
    <row r="260" spans="1:26" ht="15.75" thickBot="1" x14ac:dyDescent="0.3">
      <c r="A260" s="964"/>
      <c r="B260" s="965"/>
      <c r="C260" s="965"/>
      <c r="D260" s="965"/>
      <c r="E260" s="965"/>
      <c r="F260" s="965"/>
      <c r="G260" s="965"/>
      <c r="H260" s="965"/>
      <c r="I260" s="965"/>
      <c r="J260" s="965"/>
      <c r="K260" s="965"/>
      <c r="L260" s="965"/>
      <c r="M260" s="919" t="s">
        <v>11</v>
      </c>
      <c r="N260" s="920"/>
      <c r="O260" s="920"/>
      <c r="P260" s="920"/>
      <c r="Q260" s="920"/>
      <c r="R260" s="920"/>
      <c r="S260" s="920"/>
      <c r="T260" s="921"/>
      <c r="U260" s="197">
        <f>SUM(U250:U259)</f>
        <v>6</v>
      </c>
      <c r="W260" s="340" t="s">
        <v>154</v>
      </c>
      <c r="X260" s="340"/>
      <c r="Y260" s="340"/>
      <c r="Z260" s="340"/>
    </row>
    <row r="261" spans="1:26" x14ac:dyDescent="0.25">
      <c r="B261" s="20"/>
      <c r="C261" s="20"/>
      <c r="D261" s="20"/>
    </row>
    <row r="262" spans="1:26" x14ac:dyDescent="0.25">
      <c r="B262" s="20"/>
      <c r="C262" s="20"/>
      <c r="D262" s="20"/>
    </row>
    <row r="263" spans="1:26" x14ac:dyDescent="0.25">
      <c r="B263" s="20"/>
      <c r="C263" s="20"/>
      <c r="D263" s="20"/>
    </row>
    <row r="264" spans="1:26" x14ac:dyDescent="0.25">
      <c r="B264" s="20"/>
      <c r="C264" s="20"/>
      <c r="D264" s="20"/>
    </row>
    <row r="265" spans="1:26" ht="18" x14ac:dyDescent="0.25">
      <c r="B265" s="677" t="s">
        <v>415</v>
      </c>
      <c r="C265" s="10"/>
      <c r="D265" s="10"/>
      <c r="E265" s="10"/>
      <c r="F265" s="10"/>
      <c r="G265" s="10"/>
      <c r="H265" s="10"/>
      <c r="I265" s="10"/>
      <c r="J265" s="10"/>
    </row>
    <row r="266" spans="1:26" ht="18" x14ac:dyDescent="0.25">
      <c r="B266" s="450" t="s">
        <v>416</v>
      </c>
      <c r="C266" s="11"/>
      <c r="D266" s="11"/>
      <c r="E266" s="11"/>
      <c r="F266" s="11"/>
      <c r="G266" s="11"/>
      <c r="H266" s="11"/>
      <c r="I266" s="11"/>
      <c r="J266" s="11"/>
    </row>
    <row r="267" spans="1:26" ht="18.75" thickBot="1" x14ac:dyDescent="0.3">
      <c r="B267" s="678" t="s">
        <v>414</v>
      </c>
      <c r="C267" s="11"/>
      <c r="D267" s="11"/>
      <c r="E267" s="11"/>
      <c r="F267" s="11"/>
      <c r="G267" s="11"/>
      <c r="H267" s="11"/>
      <c r="I267" s="11"/>
      <c r="J267" s="11"/>
    </row>
    <row r="268" spans="1:26" ht="27.6" customHeight="1" x14ac:dyDescent="0.25">
      <c r="A268" s="922" t="str">
        <f>+A243</f>
        <v>MEMORIA DE CANTIDADES</v>
      </c>
      <c r="B268" s="923"/>
      <c r="C268" s="923"/>
      <c r="D268" s="923"/>
      <c r="E268" s="923"/>
      <c r="F268" s="923"/>
      <c r="G268" s="923"/>
      <c r="H268" s="923"/>
      <c r="I268" s="923"/>
      <c r="J268" s="923"/>
      <c r="K268" s="923"/>
      <c r="L268" s="923"/>
      <c r="M268" s="923"/>
      <c r="N268" s="923"/>
      <c r="O268" s="923"/>
      <c r="P268" s="923"/>
      <c r="Q268" s="923"/>
      <c r="R268" s="923"/>
      <c r="S268" s="923"/>
      <c r="T268" s="923"/>
      <c r="U268" s="924"/>
    </row>
    <row r="269" spans="1:26" ht="27.6" customHeight="1" x14ac:dyDescent="0.25">
      <c r="A269" s="925"/>
      <c r="B269" s="926"/>
      <c r="C269" s="926"/>
      <c r="D269" s="926"/>
      <c r="E269" s="926"/>
      <c r="F269" s="926"/>
      <c r="G269" s="926"/>
      <c r="H269" s="926"/>
      <c r="I269" s="926"/>
      <c r="J269" s="926"/>
      <c r="K269" s="926"/>
      <c r="L269" s="926"/>
      <c r="M269" s="926"/>
      <c r="N269" s="926"/>
      <c r="O269" s="926"/>
      <c r="P269" s="926"/>
      <c r="Q269" s="926"/>
      <c r="R269" s="926"/>
      <c r="S269" s="926"/>
      <c r="T269" s="926"/>
      <c r="U269" s="927"/>
    </row>
    <row r="270" spans="1:26" ht="17.45" customHeight="1" x14ac:dyDescent="0.25">
      <c r="A270" s="928" t="str">
        <f>+A245</f>
        <v>ADQUISICIÓN E INSTALACIÓN DE CIRCUITO INTEGRADO DE VIGILANCIA PARA BODEGA QUE CUSTODIA MERCANCÍA APREHENDIDA POR EL GRUPO ANTICONTRABANDO DEL DEPARTAMENTO DE CÓRDOBA</v>
      </c>
      <c r="B270" s="929"/>
      <c r="C270" s="929"/>
      <c r="D270" s="929"/>
      <c r="E270" s="929"/>
      <c r="F270" s="929"/>
      <c r="G270" s="929"/>
      <c r="H270" s="929"/>
      <c r="I270" s="929"/>
      <c r="J270" s="929"/>
      <c r="K270" s="929"/>
      <c r="L270" s="929"/>
      <c r="M270" s="929"/>
      <c r="N270" s="929"/>
      <c r="O270" s="929"/>
      <c r="P270" s="929"/>
      <c r="Q270" s="929"/>
      <c r="R270" s="929"/>
      <c r="S270" s="929"/>
      <c r="T270" s="929"/>
      <c r="U270" s="930"/>
    </row>
    <row r="271" spans="1:26" ht="37.5" customHeight="1" thickBot="1" x14ac:dyDescent="0.3">
      <c r="A271" s="931"/>
      <c r="B271" s="932"/>
      <c r="C271" s="932"/>
      <c r="D271" s="932"/>
      <c r="E271" s="932"/>
      <c r="F271" s="932"/>
      <c r="G271" s="932"/>
      <c r="H271" s="932"/>
      <c r="I271" s="932"/>
      <c r="J271" s="932"/>
      <c r="K271" s="932"/>
      <c r="L271" s="932"/>
      <c r="M271" s="932"/>
      <c r="N271" s="932"/>
      <c r="O271" s="932"/>
      <c r="P271" s="932"/>
      <c r="Q271" s="932"/>
      <c r="R271" s="932"/>
      <c r="S271" s="932"/>
      <c r="T271" s="932"/>
      <c r="U271" s="933"/>
    </row>
    <row r="272" spans="1:26" ht="110.1" customHeight="1" thickBot="1" x14ac:dyDescent="0.3">
      <c r="A272" s="934" t="s">
        <v>137</v>
      </c>
      <c r="B272" s="935"/>
      <c r="C272" s="935"/>
      <c r="D272" s="935"/>
      <c r="E272" s="936" t="e">
        <f>+PRESUPUESTO!#REF!</f>
        <v>#REF!</v>
      </c>
      <c r="F272" s="937"/>
      <c r="G272" s="937"/>
      <c r="H272" s="937"/>
      <c r="I272" s="937"/>
      <c r="J272" s="937"/>
      <c r="K272" s="938" t="str">
        <f>+PRESUPUESTO!A20</f>
        <v>1.10</v>
      </c>
      <c r="L272" s="939"/>
      <c r="M272" s="940" t="str">
        <f>+PRESUPUESTO!B20</f>
        <v>SUMINISTRO E INSTALACION DE TUBERÍA EMT 3/4:CONDUCTO METÁLICO DE 3/4” POR METRO PARA PROTECCIÓN DE CABLES ELÉCTRICOS, CON SUS RESPECTIVOS ACCESORIOS DE INSTALACIÓN (ADAPTADORES,UNIONES, CURVAS, GRAPAS). GARANTÍA: POR DEFECTO DE FÁBRICA 12 MESES</v>
      </c>
      <c r="N272" s="941"/>
      <c r="O272" s="942"/>
      <c r="P272" s="116" t="s">
        <v>138</v>
      </c>
      <c r="Q272" s="117" t="str">
        <f>+PRESUPUESTO!C20</f>
        <v>ML</v>
      </c>
      <c r="R272" s="116"/>
      <c r="S272" s="118"/>
      <c r="T272" s="347"/>
      <c r="U272" s="348"/>
    </row>
    <row r="273" spans="1:26" ht="31.35" customHeight="1" x14ac:dyDescent="0.25">
      <c r="A273" s="960"/>
      <c r="B273" s="961"/>
      <c r="C273" s="961"/>
      <c r="D273" s="961"/>
      <c r="E273" s="961"/>
      <c r="F273" s="961"/>
      <c r="G273" s="961"/>
      <c r="H273" s="961"/>
      <c r="I273" s="961"/>
      <c r="J273" s="961"/>
      <c r="K273" s="961"/>
      <c r="L273" s="961"/>
      <c r="M273" s="949" t="s">
        <v>139</v>
      </c>
      <c r="N273" s="951" t="s">
        <v>140</v>
      </c>
      <c r="O273" s="953" t="s">
        <v>141</v>
      </c>
      <c r="P273" s="912" t="s">
        <v>142</v>
      </c>
      <c r="Q273" s="913"/>
      <c r="R273" s="913"/>
      <c r="S273" s="914"/>
      <c r="T273" s="915" t="s">
        <v>148</v>
      </c>
      <c r="U273" s="917" t="s">
        <v>144</v>
      </c>
    </row>
    <row r="274" spans="1:26" ht="32.25" thickBot="1" x14ac:dyDescent="0.3">
      <c r="A274" s="962"/>
      <c r="B274" s="963"/>
      <c r="C274" s="963"/>
      <c r="D274" s="963"/>
      <c r="E274" s="963"/>
      <c r="F274" s="963"/>
      <c r="G274" s="963"/>
      <c r="H274" s="963"/>
      <c r="I274" s="963"/>
      <c r="J274" s="963"/>
      <c r="K274" s="963"/>
      <c r="L274" s="963"/>
      <c r="M274" s="950"/>
      <c r="N274" s="952"/>
      <c r="O274" s="954"/>
      <c r="P274" s="154" t="s">
        <v>145</v>
      </c>
      <c r="Q274" s="154" t="s">
        <v>147</v>
      </c>
      <c r="R274" s="154" t="s">
        <v>146</v>
      </c>
      <c r="S274" s="154" t="s">
        <v>153</v>
      </c>
      <c r="T274" s="916"/>
      <c r="U274" s="918"/>
    </row>
    <row r="275" spans="1:26" ht="15.75" x14ac:dyDescent="0.25">
      <c r="A275" s="962"/>
      <c r="B275" s="963"/>
      <c r="C275" s="963"/>
      <c r="D275" s="963"/>
      <c r="E275" s="963"/>
      <c r="F275" s="963"/>
      <c r="G275" s="963"/>
      <c r="H275" s="963"/>
      <c r="I275" s="963"/>
      <c r="J275" s="963"/>
      <c r="K275" s="963"/>
      <c r="L275" s="963"/>
      <c r="M275" s="161"/>
      <c r="N275" s="174"/>
      <c r="O275" s="174"/>
      <c r="P275" s="175"/>
      <c r="Q275" s="126"/>
      <c r="R275" s="126"/>
      <c r="S275" s="126"/>
      <c r="T275" s="159"/>
      <c r="U275" s="176"/>
    </row>
    <row r="276" spans="1:26" ht="15.75" x14ac:dyDescent="0.25">
      <c r="A276" s="962"/>
      <c r="B276" s="963"/>
      <c r="C276" s="963"/>
      <c r="D276" s="963"/>
      <c r="E276" s="963"/>
      <c r="F276" s="963"/>
      <c r="G276" s="963"/>
      <c r="H276" s="963"/>
      <c r="I276" s="963"/>
      <c r="J276" s="963"/>
      <c r="K276" s="963"/>
      <c r="L276" s="963"/>
      <c r="M276" s="173"/>
      <c r="N276" s="174"/>
      <c r="O276" s="174"/>
      <c r="P276" s="175"/>
      <c r="Q276" s="126"/>
      <c r="R276" s="126"/>
      <c r="S276" s="126"/>
      <c r="T276" s="160"/>
      <c r="U276" s="193"/>
    </row>
    <row r="277" spans="1:26" ht="15.75" x14ac:dyDescent="0.25">
      <c r="A277" s="962"/>
      <c r="B277" s="963"/>
      <c r="C277" s="963"/>
      <c r="D277" s="963"/>
      <c r="E277" s="963"/>
      <c r="F277" s="963"/>
      <c r="G277" s="963"/>
      <c r="H277" s="963"/>
      <c r="I277" s="963"/>
      <c r="J277" s="963"/>
      <c r="K277" s="963"/>
      <c r="L277" s="963"/>
      <c r="M277" s="124"/>
      <c r="N277" s="398"/>
      <c r="O277" s="398"/>
      <c r="P277" s="406"/>
      <c r="Q277" s="126"/>
      <c r="R277" s="126"/>
      <c r="S277" s="126"/>
      <c r="T277" s="160"/>
      <c r="U277" s="413"/>
    </row>
    <row r="278" spans="1:26" ht="31.5" x14ac:dyDescent="0.25">
      <c r="A278" s="962"/>
      <c r="B278" s="963"/>
      <c r="C278" s="963"/>
      <c r="D278" s="963"/>
      <c r="E278" s="963"/>
      <c r="F278" s="963"/>
      <c r="G278" s="963"/>
      <c r="H278" s="963"/>
      <c r="I278" s="963"/>
      <c r="J278" s="963"/>
      <c r="K278" s="963"/>
      <c r="L278" s="963"/>
      <c r="M278" s="124" t="str">
        <f>+M252</f>
        <v>CALLLE 40B ENTRE CARRERA 20  Y CARRERA 19D</v>
      </c>
      <c r="N278" s="398"/>
      <c r="O278" s="398"/>
      <c r="P278" s="406"/>
      <c r="Q278" s="126"/>
      <c r="R278" s="126"/>
      <c r="S278" s="126"/>
      <c r="T278" s="160">
        <f>+T252</f>
        <v>2</v>
      </c>
      <c r="U278" s="413">
        <f>+T278</f>
        <v>2</v>
      </c>
    </row>
    <row r="279" spans="1:26" ht="31.5" x14ac:dyDescent="0.25">
      <c r="A279" s="962"/>
      <c r="B279" s="963"/>
      <c r="C279" s="963"/>
      <c r="D279" s="963"/>
      <c r="E279" s="963"/>
      <c r="F279" s="963"/>
      <c r="G279" s="963"/>
      <c r="H279" s="963"/>
      <c r="I279" s="963"/>
      <c r="J279" s="963"/>
      <c r="K279" s="963"/>
      <c r="L279" s="963"/>
      <c r="M279" s="124" t="str">
        <f t="shared" ref="M279:M282" si="9">+M253</f>
        <v xml:space="preserve">CARRERA 19D ENTRE CALLE 40B Y ENTRADA ESTADIO </v>
      </c>
      <c r="N279" s="398"/>
      <c r="O279" s="398"/>
      <c r="P279" s="406"/>
      <c r="Q279" s="126"/>
      <c r="R279" s="126"/>
      <c r="S279" s="126"/>
      <c r="T279" s="160">
        <f t="shared" ref="T279:T282" si="10">+T253</f>
        <v>1</v>
      </c>
      <c r="U279" s="413">
        <f t="shared" ref="U279:U280" si="11">+T279</f>
        <v>1</v>
      </c>
    </row>
    <row r="280" spans="1:26" ht="31.5" x14ac:dyDescent="0.25">
      <c r="A280" s="962"/>
      <c r="B280" s="963"/>
      <c r="C280" s="963"/>
      <c r="D280" s="963"/>
      <c r="E280" s="963"/>
      <c r="F280" s="963"/>
      <c r="G280" s="963"/>
      <c r="H280" s="963"/>
      <c r="I280" s="963"/>
      <c r="J280" s="963"/>
      <c r="K280" s="963"/>
      <c r="L280" s="963"/>
      <c r="M280" s="124" t="str">
        <f t="shared" si="9"/>
        <v>CALE 40B ENTRE CARREAR 19B Y CARRERA 19D</v>
      </c>
      <c r="N280" s="174"/>
      <c r="O280" s="174"/>
      <c r="P280" s="175"/>
      <c r="Q280" s="126"/>
      <c r="R280" s="126"/>
      <c r="S280" s="126"/>
      <c r="T280" s="160">
        <f t="shared" si="10"/>
        <v>3</v>
      </c>
      <c r="U280" s="413">
        <f t="shared" si="11"/>
        <v>3</v>
      </c>
    </row>
    <row r="281" spans="1:26" ht="31.5" x14ac:dyDescent="0.25">
      <c r="A281" s="962"/>
      <c r="B281" s="963"/>
      <c r="C281" s="963"/>
      <c r="D281" s="963"/>
      <c r="E281" s="963"/>
      <c r="F281" s="963"/>
      <c r="G281" s="963"/>
      <c r="H281" s="963"/>
      <c r="I281" s="963"/>
      <c r="J281" s="963"/>
      <c r="K281" s="963"/>
      <c r="L281" s="963"/>
      <c r="M281" s="124" t="str">
        <f t="shared" si="9"/>
        <v>CARRERA 20 ENTRE CALLE 40B Y CALLE 40</v>
      </c>
      <c r="N281" s="174"/>
      <c r="O281" s="174"/>
      <c r="P281" s="175"/>
      <c r="Q281" s="126"/>
      <c r="R281" s="126"/>
      <c r="S281" s="126"/>
      <c r="T281" s="160">
        <f t="shared" si="10"/>
        <v>0</v>
      </c>
      <c r="U281" s="413">
        <f t="shared" ref="U281:U282" si="12">+T281</f>
        <v>0</v>
      </c>
    </row>
    <row r="282" spans="1:26" ht="31.5" x14ac:dyDescent="0.25">
      <c r="A282" s="962"/>
      <c r="B282" s="963"/>
      <c r="C282" s="963"/>
      <c r="D282" s="963"/>
      <c r="E282" s="963"/>
      <c r="F282" s="963"/>
      <c r="G282" s="963"/>
      <c r="H282" s="963"/>
      <c r="I282" s="963"/>
      <c r="J282" s="963"/>
      <c r="K282" s="963"/>
      <c r="L282" s="963"/>
      <c r="M282" s="124" t="str">
        <f t="shared" si="9"/>
        <v>CARRERA 19B ENTRE CALLE 40A Y CALLE 40B</v>
      </c>
      <c r="N282" s="174"/>
      <c r="O282" s="174"/>
      <c r="P282" s="175"/>
      <c r="Q282" s="126"/>
      <c r="R282" s="126"/>
      <c r="S282" s="126"/>
      <c r="T282" s="160">
        <f t="shared" si="10"/>
        <v>0</v>
      </c>
      <c r="U282" s="413">
        <f t="shared" si="12"/>
        <v>0</v>
      </c>
    </row>
    <row r="283" spans="1:26" ht="15.75" x14ac:dyDescent="0.25">
      <c r="A283" s="962"/>
      <c r="B283" s="963"/>
      <c r="C283" s="963"/>
      <c r="D283" s="963"/>
      <c r="E283" s="963"/>
      <c r="F283" s="963"/>
      <c r="G283" s="963"/>
      <c r="H283" s="963"/>
      <c r="I283" s="963"/>
      <c r="J283" s="963"/>
      <c r="K283" s="963"/>
      <c r="L283" s="963"/>
      <c r="M283" s="161"/>
      <c r="N283" s="174"/>
      <c r="O283" s="174"/>
      <c r="P283" s="175"/>
      <c r="Q283" s="126"/>
      <c r="R283" s="126"/>
      <c r="S283" s="126"/>
      <c r="T283" s="160"/>
      <c r="U283" s="196"/>
    </row>
    <row r="284" spans="1:26" ht="15.75" x14ac:dyDescent="0.25">
      <c r="A284" s="962"/>
      <c r="B284" s="963"/>
      <c r="C284" s="963"/>
      <c r="D284" s="963"/>
      <c r="E284" s="963"/>
      <c r="F284" s="963"/>
      <c r="G284" s="963"/>
      <c r="H284" s="963"/>
      <c r="I284" s="963"/>
      <c r="J284" s="963"/>
      <c r="K284" s="963"/>
      <c r="L284" s="963"/>
      <c r="M284" s="161"/>
      <c r="N284" s="180"/>
      <c r="O284" s="174"/>
      <c r="P284" s="175"/>
      <c r="Q284" s="126"/>
      <c r="R284" s="126"/>
      <c r="S284" s="126"/>
      <c r="T284" s="159"/>
      <c r="U284" s="196"/>
    </row>
    <row r="285" spans="1:26" ht="15.75" thickBot="1" x14ac:dyDescent="0.3">
      <c r="A285" s="964"/>
      <c r="B285" s="965"/>
      <c r="C285" s="965"/>
      <c r="D285" s="965"/>
      <c r="E285" s="965"/>
      <c r="F285" s="965"/>
      <c r="G285" s="965"/>
      <c r="H285" s="965"/>
      <c r="I285" s="965"/>
      <c r="J285" s="965"/>
      <c r="K285" s="965"/>
      <c r="L285" s="965"/>
      <c r="M285" s="919" t="s">
        <v>11</v>
      </c>
      <c r="N285" s="920"/>
      <c r="O285" s="920"/>
      <c r="P285" s="920"/>
      <c r="Q285" s="920"/>
      <c r="R285" s="920"/>
      <c r="S285" s="920"/>
      <c r="T285" s="921"/>
      <c r="U285" s="197">
        <f>SUM(U275:U284)</f>
        <v>6</v>
      </c>
      <c r="W285" s="340" t="s">
        <v>154</v>
      </c>
      <c r="X285" s="340"/>
      <c r="Y285" s="340"/>
      <c r="Z285" s="340"/>
    </row>
    <row r="286" spans="1:26" x14ac:dyDescent="0.25">
      <c r="B286" s="20"/>
      <c r="C286" s="20"/>
      <c r="D286" s="20"/>
    </row>
    <row r="287" spans="1:26" x14ac:dyDescent="0.25">
      <c r="B287" s="20"/>
      <c r="C287" s="20"/>
      <c r="D287" s="20"/>
    </row>
    <row r="288" spans="1:26" x14ac:dyDescent="0.25">
      <c r="B288" s="20"/>
      <c r="C288" s="20"/>
      <c r="D288" s="20"/>
    </row>
    <row r="289" spans="1:21" x14ac:dyDescent="0.25">
      <c r="B289" s="20"/>
      <c r="C289" s="20"/>
      <c r="D289" s="20"/>
    </row>
    <row r="290" spans="1:21" ht="18" x14ac:dyDescent="0.25">
      <c r="B290" s="677" t="s">
        <v>415</v>
      </c>
      <c r="C290" s="10"/>
      <c r="D290" s="10"/>
      <c r="E290" s="10"/>
      <c r="F290" s="10"/>
      <c r="G290" s="10"/>
      <c r="H290" s="10"/>
      <c r="I290" s="10"/>
      <c r="J290" s="10"/>
    </row>
    <row r="291" spans="1:21" ht="18" x14ac:dyDescent="0.25">
      <c r="B291" s="450" t="s">
        <v>416</v>
      </c>
      <c r="C291" s="11"/>
      <c r="D291" s="11"/>
      <c r="E291" s="11"/>
      <c r="F291" s="11"/>
      <c r="G291" s="11"/>
      <c r="H291" s="11"/>
      <c r="I291" s="11"/>
      <c r="J291" s="11"/>
    </row>
    <row r="292" spans="1:21" ht="18.75" thickBot="1" x14ac:dyDescent="0.3">
      <c r="B292" s="678" t="s">
        <v>414</v>
      </c>
      <c r="C292" s="11"/>
      <c r="D292" s="11"/>
      <c r="E292" s="11"/>
      <c r="F292" s="11"/>
      <c r="G292" s="11"/>
      <c r="H292" s="11"/>
      <c r="I292" s="11"/>
      <c r="J292" s="11"/>
    </row>
    <row r="293" spans="1:21" ht="27.6" customHeight="1" x14ac:dyDescent="0.25">
      <c r="A293" s="922" t="str">
        <f>+A268</f>
        <v>MEMORIA DE CANTIDADES</v>
      </c>
      <c r="B293" s="923"/>
      <c r="C293" s="923"/>
      <c r="D293" s="923"/>
      <c r="E293" s="923"/>
      <c r="F293" s="923"/>
      <c r="G293" s="923"/>
      <c r="H293" s="923"/>
      <c r="I293" s="923"/>
      <c r="J293" s="923"/>
      <c r="K293" s="923"/>
      <c r="L293" s="923"/>
      <c r="M293" s="923"/>
      <c r="N293" s="923"/>
      <c r="O293" s="923"/>
      <c r="P293" s="923"/>
      <c r="Q293" s="923"/>
      <c r="R293" s="923"/>
      <c r="S293" s="923"/>
      <c r="T293" s="923"/>
      <c r="U293" s="924"/>
    </row>
    <row r="294" spans="1:21" ht="27.6" customHeight="1" x14ac:dyDescent="0.25">
      <c r="A294" s="925"/>
      <c r="B294" s="926"/>
      <c r="C294" s="926"/>
      <c r="D294" s="926"/>
      <c r="E294" s="926"/>
      <c r="F294" s="926"/>
      <c r="G294" s="926"/>
      <c r="H294" s="926"/>
      <c r="I294" s="926"/>
      <c r="J294" s="926"/>
      <c r="K294" s="926"/>
      <c r="L294" s="926"/>
      <c r="M294" s="926"/>
      <c r="N294" s="926"/>
      <c r="O294" s="926"/>
      <c r="P294" s="926"/>
      <c r="Q294" s="926"/>
      <c r="R294" s="926"/>
      <c r="S294" s="926"/>
      <c r="T294" s="926"/>
      <c r="U294" s="927"/>
    </row>
    <row r="295" spans="1:21" ht="17.45" customHeight="1" x14ac:dyDescent="0.25">
      <c r="A295" s="928" t="str">
        <f>+A270</f>
        <v>ADQUISICIÓN E INSTALACIÓN DE CIRCUITO INTEGRADO DE VIGILANCIA PARA BODEGA QUE CUSTODIA MERCANCÍA APREHENDIDA POR EL GRUPO ANTICONTRABANDO DEL DEPARTAMENTO DE CÓRDOBA</v>
      </c>
      <c r="B295" s="929"/>
      <c r="C295" s="929"/>
      <c r="D295" s="929"/>
      <c r="E295" s="929"/>
      <c r="F295" s="929"/>
      <c r="G295" s="929"/>
      <c r="H295" s="929"/>
      <c r="I295" s="929"/>
      <c r="J295" s="929"/>
      <c r="K295" s="929"/>
      <c r="L295" s="929"/>
      <c r="M295" s="929"/>
      <c r="N295" s="929"/>
      <c r="O295" s="929"/>
      <c r="P295" s="929"/>
      <c r="Q295" s="929"/>
      <c r="R295" s="929"/>
      <c r="S295" s="929"/>
      <c r="T295" s="929"/>
      <c r="U295" s="930"/>
    </row>
    <row r="296" spans="1:21" ht="35.25" customHeight="1" thickBot="1" x14ac:dyDescent="0.3">
      <c r="A296" s="931"/>
      <c r="B296" s="932"/>
      <c r="C296" s="932"/>
      <c r="D296" s="932"/>
      <c r="E296" s="932"/>
      <c r="F296" s="932"/>
      <c r="G296" s="932"/>
      <c r="H296" s="932"/>
      <c r="I296" s="932"/>
      <c r="J296" s="932"/>
      <c r="K296" s="932"/>
      <c r="L296" s="932"/>
      <c r="M296" s="932"/>
      <c r="N296" s="932"/>
      <c r="O296" s="932"/>
      <c r="P296" s="932"/>
      <c r="Q296" s="932"/>
      <c r="R296" s="932"/>
      <c r="S296" s="932"/>
      <c r="T296" s="932"/>
      <c r="U296" s="933"/>
    </row>
    <row r="297" spans="1:21" ht="110.1" customHeight="1" thickBot="1" x14ac:dyDescent="0.3">
      <c r="A297" s="934" t="s">
        <v>137</v>
      </c>
      <c r="B297" s="935"/>
      <c r="C297" s="935"/>
      <c r="D297" s="935"/>
      <c r="E297" s="936" t="e">
        <f>+PRESUPUESTO!#REF!</f>
        <v>#REF!</v>
      </c>
      <c r="F297" s="937"/>
      <c r="G297" s="937"/>
      <c r="H297" s="937"/>
      <c r="I297" s="937"/>
      <c r="J297" s="937"/>
      <c r="K297" s="966" t="str">
        <f>+PRESUPUESTO!A21</f>
        <v>1.11</v>
      </c>
      <c r="L297" s="967"/>
      <c r="M297" s="940" t="str">
        <f>+PRESUPUESTO!B21</f>
        <v>SUMINISTRO E INSTALACION DE CANALETA. MATERIAL: PLÁSTICO. MEDIDAS 40X25 CMS. PARA CABLEADO ELÉCTRICO. GARANTÍA: POR DEFECTO DE FÁBRICA 12 MESES</v>
      </c>
      <c r="N297" s="941"/>
      <c r="O297" s="942"/>
      <c r="P297" s="116" t="s">
        <v>138</v>
      </c>
      <c r="Q297" s="117" t="str">
        <f>+PRESUPUESTO!C21</f>
        <v>ML</v>
      </c>
      <c r="R297" s="116"/>
      <c r="S297" s="118"/>
      <c r="T297" s="347"/>
      <c r="U297" s="348"/>
    </row>
    <row r="298" spans="1:21" ht="31.35" customHeight="1" x14ac:dyDescent="0.25">
      <c r="A298" s="960"/>
      <c r="B298" s="961"/>
      <c r="C298" s="961"/>
      <c r="D298" s="961"/>
      <c r="E298" s="961"/>
      <c r="F298" s="961"/>
      <c r="G298" s="961"/>
      <c r="H298" s="961"/>
      <c r="I298" s="961"/>
      <c r="J298" s="961"/>
      <c r="K298" s="961"/>
      <c r="L298" s="961"/>
      <c r="M298" s="949" t="s">
        <v>139</v>
      </c>
      <c r="N298" s="951" t="s">
        <v>140</v>
      </c>
      <c r="O298" s="953" t="s">
        <v>141</v>
      </c>
      <c r="P298" s="912" t="s">
        <v>142</v>
      </c>
      <c r="Q298" s="913"/>
      <c r="R298" s="913"/>
      <c r="S298" s="914"/>
      <c r="T298" s="915" t="s">
        <v>148</v>
      </c>
      <c r="U298" s="917" t="s">
        <v>144</v>
      </c>
    </row>
    <row r="299" spans="1:21" ht="32.25" thickBot="1" x14ac:dyDescent="0.3">
      <c r="A299" s="962"/>
      <c r="B299" s="963"/>
      <c r="C299" s="963"/>
      <c r="D299" s="963"/>
      <c r="E299" s="963"/>
      <c r="F299" s="963"/>
      <c r="G299" s="963"/>
      <c r="H299" s="963"/>
      <c r="I299" s="963"/>
      <c r="J299" s="963"/>
      <c r="K299" s="963"/>
      <c r="L299" s="963"/>
      <c r="M299" s="950"/>
      <c r="N299" s="952"/>
      <c r="O299" s="954"/>
      <c r="P299" s="154" t="s">
        <v>145</v>
      </c>
      <c r="Q299" s="154" t="s">
        <v>147</v>
      </c>
      <c r="R299" s="154" t="s">
        <v>146</v>
      </c>
      <c r="S299" s="154" t="s">
        <v>153</v>
      </c>
      <c r="T299" s="916"/>
      <c r="U299" s="918"/>
    </row>
    <row r="300" spans="1:21" ht="15.75" x14ac:dyDescent="0.25">
      <c r="A300" s="962"/>
      <c r="B300" s="963"/>
      <c r="C300" s="963"/>
      <c r="D300" s="963"/>
      <c r="E300" s="963"/>
      <c r="F300" s="963"/>
      <c r="G300" s="963"/>
      <c r="H300" s="963"/>
      <c r="I300" s="963"/>
      <c r="J300" s="963"/>
      <c r="K300" s="963"/>
      <c r="L300" s="963"/>
      <c r="M300" s="161"/>
      <c r="N300" s="174"/>
      <c r="O300" s="174"/>
      <c r="P300" s="175"/>
      <c r="Q300" s="126"/>
      <c r="R300" s="126"/>
      <c r="S300" s="126"/>
      <c r="T300" s="159"/>
      <c r="U300" s="176"/>
    </row>
    <row r="301" spans="1:21" ht="15.75" x14ac:dyDescent="0.25">
      <c r="A301" s="962"/>
      <c r="B301" s="963"/>
      <c r="C301" s="963"/>
      <c r="D301" s="963"/>
      <c r="E301" s="963"/>
      <c r="F301" s="963"/>
      <c r="G301" s="963"/>
      <c r="H301" s="963"/>
      <c r="I301" s="963"/>
      <c r="J301" s="963"/>
      <c r="K301" s="963"/>
      <c r="L301" s="963"/>
      <c r="M301" s="173"/>
      <c r="N301" s="174"/>
      <c r="O301" s="174"/>
      <c r="P301" s="175"/>
      <c r="Q301" s="126"/>
      <c r="R301" s="126"/>
      <c r="S301" s="126"/>
      <c r="T301" s="160"/>
      <c r="U301" s="193"/>
    </row>
    <row r="302" spans="1:21" ht="31.5" x14ac:dyDescent="0.25">
      <c r="A302" s="962"/>
      <c r="B302" s="963"/>
      <c r="C302" s="963"/>
      <c r="D302" s="963"/>
      <c r="E302" s="963"/>
      <c r="F302" s="963"/>
      <c r="G302" s="963"/>
      <c r="H302" s="963"/>
      <c r="I302" s="963"/>
      <c r="J302" s="963"/>
      <c r="K302" s="963"/>
      <c r="L302" s="963"/>
      <c r="M302" s="124" t="str">
        <f>+M278</f>
        <v>CALLLE 40B ENTRE CARRERA 20  Y CARRERA 19D</v>
      </c>
      <c r="N302" s="398"/>
      <c r="O302" s="398"/>
      <c r="P302" s="406"/>
      <c r="Q302" s="126"/>
      <c r="R302" s="126"/>
      <c r="S302" s="126"/>
      <c r="T302" s="160">
        <v>3</v>
      </c>
      <c r="U302" s="413">
        <f>+T302</f>
        <v>3</v>
      </c>
    </row>
    <row r="303" spans="1:21" ht="31.5" x14ac:dyDescent="0.25">
      <c r="A303" s="962"/>
      <c r="B303" s="963"/>
      <c r="C303" s="963"/>
      <c r="D303" s="963"/>
      <c r="E303" s="963"/>
      <c r="F303" s="963"/>
      <c r="G303" s="963"/>
      <c r="H303" s="963"/>
      <c r="I303" s="963"/>
      <c r="J303" s="963"/>
      <c r="K303" s="963"/>
      <c r="L303" s="963"/>
      <c r="M303" s="124" t="str">
        <f t="shared" ref="M303:M306" si="13">+M279</f>
        <v xml:space="preserve">CARRERA 19D ENTRE CALLE 40B Y ENTRADA ESTADIO </v>
      </c>
      <c r="N303" s="398"/>
      <c r="O303" s="398"/>
      <c r="P303" s="406"/>
      <c r="Q303" s="126"/>
      <c r="R303" s="126"/>
      <c r="S303" s="126"/>
      <c r="T303" s="160">
        <v>1</v>
      </c>
      <c r="U303" s="413">
        <f>+T303</f>
        <v>1</v>
      </c>
    </row>
    <row r="304" spans="1:21" ht="31.5" x14ac:dyDescent="0.25">
      <c r="A304" s="962"/>
      <c r="B304" s="963"/>
      <c r="C304" s="963"/>
      <c r="D304" s="963"/>
      <c r="E304" s="963"/>
      <c r="F304" s="963"/>
      <c r="G304" s="963"/>
      <c r="H304" s="963"/>
      <c r="I304" s="963"/>
      <c r="J304" s="963"/>
      <c r="K304" s="963"/>
      <c r="L304" s="963"/>
      <c r="M304" s="124" t="str">
        <f t="shared" si="13"/>
        <v>CALE 40B ENTRE CARREAR 19B Y CARRERA 19D</v>
      </c>
      <c r="N304" s="398"/>
      <c r="O304" s="398"/>
      <c r="P304" s="406"/>
      <c r="Q304" s="126"/>
      <c r="R304" s="126"/>
      <c r="S304" s="126"/>
      <c r="T304" s="160">
        <v>0</v>
      </c>
      <c r="U304" s="413">
        <f>+T304</f>
        <v>0</v>
      </c>
    </row>
    <row r="305" spans="1:26" ht="31.5" x14ac:dyDescent="0.25">
      <c r="A305" s="962"/>
      <c r="B305" s="963"/>
      <c r="C305" s="963"/>
      <c r="D305" s="963"/>
      <c r="E305" s="963"/>
      <c r="F305" s="963"/>
      <c r="G305" s="963"/>
      <c r="H305" s="963"/>
      <c r="I305" s="963"/>
      <c r="J305" s="963"/>
      <c r="K305" s="963"/>
      <c r="L305" s="963"/>
      <c r="M305" s="124" t="str">
        <f t="shared" si="13"/>
        <v>CARRERA 20 ENTRE CALLE 40B Y CALLE 40</v>
      </c>
      <c r="N305" s="398"/>
      <c r="O305" s="398"/>
      <c r="P305" s="406"/>
      <c r="Q305" s="126"/>
      <c r="R305" s="126"/>
      <c r="S305" s="126"/>
      <c r="T305" s="160"/>
      <c r="U305" s="413">
        <f>+T305</f>
        <v>0</v>
      </c>
    </row>
    <row r="306" spans="1:26" ht="31.5" x14ac:dyDescent="0.25">
      <c r="A306" s="962"/>
      <c r="B306" s="963"/>
      <c r="C306" s="963"/>
      <c r="D306" s="963"/>
      <c r="E306" s="963"/>
      <c r="F306" s="963"/>
      <c r="G306" s="963"/>
      <c r="H306" s="963"/>
      <c r="I306" s="963"/>
      <c r="J306" s="963"/>
      <c r="K306" s="963"/>
      <c r="L306" s="963"/>
      <c r="M306" s="124" t="str">
        <f t="shared" si="13"/>
        <v>CARRERA 19B ENTRE CALLE 40A Y CALLE 40B</v>
      </c>
      <c r="N306" s="174"/>
      <c r="O306" s="174"/>
      <c r="P306" s="175"/>
      <c r="Q306" s="126"/>
      <c r="R306" s="126"/>
      <c r="S306" s="126"/>
      <c r="T306" s="160"/>
      <c r="U306" s="413">
        <f>+T306</f>
        <v>0</v>
      </c>
    </row>
    <row r="307" spans="1:26" ht="15.75" x14ac:dyDescent="0.25">
      <c r="A307" s="962"/>
      <c r="B307" s="963"/>
      <c r="C307" s="963"/>
      <c r="D307" s="963"/>
      <c r="E307" s="963"/>
      <c r="F307" s="963"/>
      <c r="G307" s="963"/>
      <c r="H307" s="963"/>
      <c r="I307" s="963"/>
      <c r="J307" s="963"/>
      <c r="K307" s="963"/>
      <c r="L307" s="963"/>
      <c r="M307" s="161"/>
      <c r="N307" s="174"/>
      <c r="O307" s="174"/>
      <c r="P307" s="175"/>
      <c r="Q307" s="126"/>
      <c r="R307" s="126"/>
      <c r="S307" s="126"/>
      <c r="T307" s="160"/>
      <c r="U307" s="196"/>
    </row>
    <row r="308" spans="1:26" ht="15.75" x14ac:dyDescent="0.25">
      <c r="A308" s="962"/>
      <c r="B308" s="963"/>
      <c r="C308" s="963"/>
      <c r="D308" s="963"/>
      <c r="E308" s="963"/>
      <c r="F308" s="963"/>
      <c r="G308" s="963"/>
      <c r="H308" s="963"/>
      <c r="I308" s="963"/>
      <c r="J308" s="963"/>
      <c r="K308" s="963"/>
      <c r="L308" s="963"/>
      <c r="M308" s="161"/>
      <c r="N308" s="174"/>
      <c r="O308" s="174"/>
      <c r="P308" s="175"/>
      <c r="Q308" s="126"/>
      <c r="R308" s="126"/>
      <c r="S308" s="126"/>
      <c r="T308" s="160"/>
      <c r="U308" s="196"/>
    </row>
    <row r="309" spans="1:26" ht="15.75" x14ac:dyDescent="0.25">
      <c r="A309" s="962"/>
      <c r="B309" s="963"/>
      <c r="C309" s="963"/>
      <c r="D309" s="963"/>
      <c r="E309" s="963"/>
      <c r="F309" s="963"/>
      <c r="G309" s="963"/>
      <c r="H309" s="963"/>
      <c r="I309" s="963"/>
      <c r="J309" s="963"/>
      <c r="K309" s="963"/>
      <c r="L309" s="963"/>
      <c r="M309" s="161"/>
      <c r="N309" s="180"/>
      <c r="O309" s="174"/>
      <c r="P309" s="175"/>
      <c r="Q309" s="126"/>
      <c r="R309" s="126"/>
      <c r="S309" s="126"/>
      <c r="T309" s="159"/>
      <c r="U309" s="196"/>
    </row>
    <row r="310" spans="1:26" ht="15.75" thickBot="1" x14ac:dyDescent="0.3">
      <c r="A310" s="964"/>
      <c r="B310" s="965"/>
      <c r="C310" s="965"/>
      <c r="D310" s="965"/>
      <c r="E310" s="965"/>
      <c r="F310" s="965"/>
      <c r="G310" s="965"/>
      <c r="H310" s="965"/>
      <c r="I310" s="965"/>
      <c r="J310" s="965"/>
      <c r="K310" s="965"/>
      <c r="L310" s="965"/>
      <c r="M310" s="919" t="s">
        <v>11</v>
      </c>
      <c r="N310" s="920"/>
      <c r="O310" s="920"/>
      <c r="P310" s="920"/>
      <c r="Q310" s="920"/>
      <c r="R310" s="920"/>
      <c r="S310" s="920"/>
      <c r="T310" s="921"/>
      <c r="U310" s="197">
        <f>SUM(U300:U309)</f>
        <v>4</v>
      </c>
      <c r="W310" s="340" t="s">
        <v>154</v>
      </c>
      <c r="X310" s="340"/>
      <c r="Y310" s="340"/>
      <c r="Z310" s="340"/>
    </row>
    <row r="311" spans="1:26" x14ac:dyDescent="0.25">
      <c r="B311" s="20"/>
      <c r="C311" s="20"/>
      <c r="D311" s="20"/>
    </row>
    <row r="312" spans="1:26" x14ac:dyDescent="0.25">
      <c r="B312" s="20"/>
      <c r="C312" s="20"/>
      <c r="D312" s="20"/>
    </row>
    <row r="313" spans="1:26" x14ac:dyDescent="0.25">
      <c r="B313" s="20"/>
      <c r="C313" s="20"/>
      <c r="D313" s="20"/>
    </row>
    <row r="314" spans="1:26" x14ac:dyDescent="0.25">
      <c r="B314" s="20"/>
      <c r="C314" s="20"/>
      <c r="D314" s="20"/>
    </row>
    <row r="315" spans="1:26" ht="18" x14ac:dyDescent="0.25">
      <c r="B315" s="677" t="s">
        <v>415</v>
      </c>
      <c r="C315" s="10"/>
      <c r="D315" s="10"/>
      <c r="E315" s="10"/>
      <c r="F315" s="10"/>
      <c r="G315" s="10"/>
      <c r="H315" s="10"/>
      <c r="I315" s="10"/>
      <c r="J315" s="10"/>
    </row>
    <row r="316" spans="1:26" ht="18" x14ac:dyDescent="0.25">
      <c r="B316" s="450" t="s">
        <v>416</v>
      </c>
      <c r="C316" s="11"/>
      <c r="D316" s="11"/>
      <c r="E316" s="11"/>
      <c r="F316" s="11"/>
      <c r="G316" s="11"/>
      <c r="H316" s="11"/>
      <c r="I316" s="11"/>
      <c r="J316" s="11"/>
    </row>
    <row r="317" spans="1:26" ht="18" x14ac:dyDescent="0.25">
      <c r="B317" s="678" t="s">
        <v>414</v>
      </c>
      <c r="C317" s="11"/>
      <c r="D317" s="11"/>
      <c r="E317" s="11"/>
      <c r="F317" s="11"/>
      <c r="G317" s="11"/>
      <c r="H317" s="11"/>
      <c r="I317" s="11"/>
      <c r="J317" s="11"/>
    </row>
  </sheetData>
  <mergeCells count="155">
    <mergeCell ref="A1:U2"/>
    <mergeCell ref="A3:U4"/>
    <mergeCell ref="A5:D5"/>
    <mergeCell ref="E5:J5"/>
    <mergeCell ref="K5:L5"/>
    <mergeCell ref="M5:O5"/>
    <mergeCell ref="U6:U7"/>
    <mergeCell ref="A26:U27"/>
    <mergeCell ref="A28:U29"/>
    <mergeCell ref="A30:D30"/>
    <mergeCell ref="E30:J30"/>
    <mergeCell ref="K30:L30"/>
    <mergeCell ref="M30:O30"/>
    <mergeCell ref="A6:L18"/>
    <mergeCell ref="M18:T18"/>
    <mergeCell ref="M6:M7"/>
    <mergeCell ref="N6:N7"/>
    <mergeCell ref="O6:O7"/>
    <mergeCell ref="P6:S6"/>
    <mergeCell ref="T6:T7"/>
    <mergeCell ref="A95:U96"/>
    <mergeCell ref="A97:U98"/>
    <mergeCell ref="A99:D99"/>
    <mergeCell ref="E99:J99"/>
    <mergeCell ref="K99:L99"/>
    <mergeCell ref="M99:O99"/>
    <mergeCell ref="A31:L49"/>
    <mergeCell ref="M49:T49"/>
    <mergeCell ref="P31:S31"/>
    <mergeCell ref="T31:T32"/>
    <mergeCell ref="U31:U32"/>
    <mergeCell ref="M31:M32"/>
    <mergeCell ref="N31:N32"/>
    <mergeCell ref="O31:O32"/>
    <mergeCell ref="E128:J128"/>
    <mergeCell ref="K128:L128"/>
    <mergeCell ref="M128:O128"/>
    <mergeCell ref="M100:M101"/>
    <mergeCell ref="N100:N101"/>
    <mergeCell ref="O100:O101"/>
    <mergeCell ref="P100:S100"/>
    <mergeCell ref="T100:T101"/>
    <mergeCell ref="U100:U101"/>
    <mergeCell ref="A187:U188"/>
    <mergeCell ref="A189:U190"/>
    <mergeCell ref="A191:D191"/>
    <mergeCell ref="E191:J191"/>
    <mergeCell ref="K191:L191"/>
    <mergeCell ref="M191:O191"/>
    <mergeCell ref="M152:T152"/>
    <mergeCell ref="A129:L152"/>
    <mergeCell ref="M129:M130"/>
    <mergeCell ref="N129:N130"/>
    <mergeCell ref="O129:O130"/>
    <mergeCell ref="P129:S129"/>
    <mergeCell ref="T129:T130"/>
    <mergeCell ref="U129:U130"/>
    <mergeCell ref="A159:U160"/>
    <mergeCell ref="A161:U162"/>
    <mergeCell ref="A163:D163"/>
    <mergeCell ref="E163:J163"/>
    <mergeCell ref="K163:L163"/>
    <mergeCell ref="M163:O163"/>
    <mergeCell ref="A164:L179"/>
    <mergeCell ref="M164:M165"/>
    <mergeCell ref="N164:N165"/>
    <mergeCell ref="O164:O165"/>
    <mergeCell ref="U192:U193"/>
    <mergeCell ref="A192:L208"/>
    <mergeCell ref="A216:U217"/>
    <mergeCell ref="A218:U219"/>
    <mergeCell ref="A220:D220"/>
    <mergeCell ref="E220:J220"/>
    <mergeCell ref="K220:L220"/>
    <mergeCell ref="M220:O220"/>
    <mergeCell ref="M192:M193"/>
    <mergeCell ref="N192:N193"/>
    <mergeCell ref="M208:T208"/>
    <mergeCell ref="O192:O193"/>
    <mergeCell ref="P192:S192"/>
    <mergeCell ref="T192:T193"/>
    <mergeCell ref="A221:L235"/>
    <mergeCell ref="M235:T235"/>
    <mergeCell ref="A243:U244"/>
    <mergeCell ref="A245:U246"/>
    <mergeCell ref="A247:D247"/>
    <mergeCell ref="E247:J247"/>
    <mergeCell ref="K247:L247"/>
    <mergeCell ref="M247:O247"/>
    <mergeCell ref="M221:M222"/>
    <mergeCell ref="N221:N222"/>
    <mergeCell ref="O221:O222"/>
    <mergeCell ref="P221:S221"/>
    <mergeCell ref="T221:T222"/>
    <mergeCell ref="U221:U222"/>
    <mergeCell ref="U248:U249"/>
    <mergeCell ref="M260:T260"/>
    <mergeCell ref="A268:U269"/>
    <mergeCell ref="A270:U271"/>
    <mergeCell ref="A272:D272"/>
    <mergeCell ref="E272:J272"/>
    <mergeCell ref="K272:L272"/>
    <mergeCell ref="M272:O272"/>
    <mergeCell ref="A248:L260"/>
    <mergeCell ref="M248:M249"/>
    <mergeCell ref="N248:N249"/>
    <mergeCell ref="O248:O249"/>
    <mergeCell ref="P248:S248"/>
    <mergeCell ref="T248:T249"/>
    <mergeCell ref="M310:T310"/>
    <mergeCell ref="A298:L310"/>
    <mergeCell ref="M298:M299"/>
    <mergeCell ref="N298:N299"/>
    <mergeCell ref="O298:O299"/>
    <mergeCell ref="P298:S298"/>
    <mergeCell ref="T298:T299"/>
    <mergeCell ref="U298:U299"/>
    <mergeCell ref="U273:U274"/>
    <mergeCell ref="M285:T285"/>
    <mergeCell ref="A293:U294"/>
    <mergeCell ref="A295:U296"/>
    <mergeCell ref="A297:D297"/>
    <mergeCell ref="E297:J297"/>
    <mergeCell ref="K297:L297"/>
    <mergeCell ref="M297:O297"/>
    <mergeCell ref="A273:L285"/>
    <mergeCell ref="M273:M274"/>
    <mergeCell ref="N273:N274"/>
    <mergeCell ref="O273:O274"/>
    <mergeCell ref="P273:S273"/>
    <mergeCell ref="T273:T274"/>
    <mergeCell ref="P164:S164"/>
    <mergeCell ref="T164:T165"/>
    <mergeCell ref="U164:U165"/>
    <mergeCell ref="M179:T179"/>
    <mergeCell ref="A57:U58"/>
    <mergeCell ref="A59:U60"/>
    <mergeCell ref="A61:D61"/>
    <mergeCell ref="E61:J61"/>
    <mergeCell ref="K61:L61"/>
    <mergeCell ref="M61:O61"/>
    <mergeCell ref="A62:L87"/>
    <mergeCell ref="M62:M63"/>
    <mergeCell ref="N62:N63"/>
    <mergeCell ref="O62:O63"/>
    <mergeCell ref="P62:S62"/>
    <mergeCell ref="T62:T63"/>
    <mergeCell ref="U62:U63"/>
    <mergeCell ref="M87:T87"/>
    <mergeCell ref="N65:O65"/>
    <mergeCell ref="M116:T116"/>
    <mergeCell ref="A100:L116"/>
    <mergeCell ref="A124:U125"/>
    <mergeCell ref="A126:U127"/>
    <mergeCell ref="A128:D128"/>
  </mergeCells>
  <pageMargins left="0.7" right="0.7" top="0.75" bottom="0.75" header="0.3" footer="0.3"/>
  <pageSetup paperSize="9" scale="53" fitToHeight="0" orientation="landscape" r:id="rId1"/>
  <rowBreaks count="10" manualBreakCount="10">
    <brk id="25" max="33" man="1"/>
    <brk id="56" max="20" man="1"/>
    <brk id="94" max="33" man="1"/>
    <brk id="123" max="33" man="1"/>
    <brk id="158" max="20" man="1"/>
    <brk id="186" max="33" man="1"/>
    <brk id="215" max="33" man="1"/>
    <brk id="242" max="33" man="1"/>
    <brk id="267" max="33" man="1"/>
    <brk id="292" max="3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pageSetUpPr fitToPage="1"/>
  </sheetPr>
  <dimension ref="A1:AB421"/>
  <sheetViews>
    <sheetView view="pageBreakPreview" topLeftCell="A399" zoomScale="40" zoomScaleNormal="40" zoomScaleSheetLayoutView="40" workbookViewId="0">
      <selection activeCell="A29" sqref="A29:W29"/>
    </sheetView>
  </sheetViews>
  <sheetFormatPr baseColWidth="10" defaultColWidth="8.85546875" defaultRowHeight="15" x14ac:dyDescent="0.25"/>
  <cols>
    <col min="14" max="14" width="18.42578125" bestFit="1" customWidth="1"/>
    <col min="15" max="15" width="18.42578125" customWidth="1"/>
    <col min="16" max="16" width="18.42578125" bestFit="1" customWidth="1"/>
    <col min="17" max="17" width="17.85546875" bestFit="1" customWidth="1"/>
    <col min="18" max="18" width="12.28515625" bestFit="1" customWidth="1"/>
    <col min="19" max="19" width="11.7109375" bestFit="1" customWidth="1"/>
    <col min="20" max="20" width="13.42578125" bestFit="1" customWidth="1"/>
    <col min="21" max="21" width="17.28515625" bestFit="1" customWidth="1"/>
    <col min="22" max="22" width="11.7109375" bestFit="1" customWidth="1"/>
    <col min="23" max="23" width="24.42578125" bestFit="1" customWidth="1"/>
  </cols>
  <sheetData>
    <row r="1" spans="1:23" ht="27.6" customHeight="1" x14ac:dyDescent="0.25">
      <c r="A1" s="922" t="s">
        <v>136</v>
      </c>
      <c r="B1" s="923"/>
      <c r="C1" s="923"/>
      <c r="D1" s="923"/>
      <c r="E1" s="923"/>
      <c r="F1" s="923"/>
      <c r="G1" s="923"/>
      <c r="H1" s="923"/>
      <c r="I1" s="923"/>
      <c r="J1" s="923"/>
      <c r="K1" s="923"/>
      <c r="L1" s="923"/>
      <c r="M1" s="923"/>
      <c r="N1" s="923"/>
      <c r="O1" s="923"/>
      <c r="P1" s="923"/>
      <c r="Q1" s="923"/>
      <c r="R1" s="923"/>
      <c r="S1" s="923"/>
      <c r="T1" s="923"/>
      <c r="U1" s="923"/>
      <c r="V1" s="923"/>
      <c r="W1" s="924"/>
    </row>
    <row r="2" spans="1:23" ht="27.6" customHeight="1" x14ac:dyDescent="0.25">
      <c r="A2" s="925"/>
      <c r="B2" s="926"/>
      <c r="C2" s="926"/>
      <c r="D2" s="926"/>
      <c r="E2" s="926"/>
      <c r="F2" s="926"/>
      <c r="G2" s="926"/>
      <c r="H2" s="926"/>
      <c r="I2" s="926"/>
      <c r="J2" s="926"/>
      <c r="K2" s="926"/>
      <c r="L2" s="926"/>
      <c r="M2" s="926"/>
      <c r="N2" s="926"/>
      <c r="O2" s="926"/>
      <c r="P2" s="926"/>
      <c r="Q2" s="926"/>
      <c r="R2" s="926"/>
      <c r="S2" s="926"/>
      <c r="T2" s="926"/>
      <c r="U2" s="926"/>
      <c r="V2" s="926"/>
      <c r="W2" s="927"/>
    </row>
    <row r="3" spans="1:23" ht="17.45" customHeight="1" x14ac:dyDescent="0.25">
      <c r="A3" s="928" t="str">
        <f>+PRESUPUESTO!A1</f>
        <v>ADQUISICIÓN E INSTALACIÓN DE CIRCUITO INTEGRADO DE VIGILANCIA PARA BODEGA QUE CUSTODIA MERCANCÍA APREHENDIDA POR EL GRUPO ANTICONTRABANDO DEL DEPARTAMENTO DE CÓRDOBA</v>
      </c>
      <c r="B3" s="929"/>
      <c r="C3" s="929"/>
      <c r="D3" s="929"/>
      <c r="E3" s="929"/>
      <c r="F3" s="929"/>
      <c r="G3" s="929"/>
      <c r="H3" s="929"/>
      <c r="I3" s="929"/>
      <c r="J3" s="929"/>
      <c r="K3" s="929"/>
      <c r="L3" s="929"/>
      <c r="M3" s="929"/>
      <c r="N3" s="929"/>
      <c r="O3" s="929"/>
      <c r="P3" s="929"/>
      <c r="Q3" s="929"/>
      <c r="R3" s="929"/>
      <c r="S3" s="929"/>
      <c r="T3" s="929"/>
      <c r="U3" s="929"/>
      <c r="V3" s="929"/>
      <c r="W3" s="930"/>
    </row>
    <row r="4" spans="1:23" ht="30.75" customHeight="1" thickBot="1" x14ac:dyDescent="0.3">
      <c r="A4" s="931"/>
      <c r="B4" s="932"/>
      <c r="C4" s="932"/>
      <c r="D4" s="932"/>
      <c r="E4" s="932"/>
      <c r="F4" s="932"/>
      <c r="G4" s="932"/>
      <c r="H4" s="932"/>
      <c r="I4" s="932"/>
      <c r="J4" s="932"/>
      <c r="K4" s="932"/>
      <c r="L4" s="932"/>
      <c r="M4" s="932"/>
      <c r="N4" s="932"/>
      <c r="O4" s="932"/>
      <c r="P4" s="932"/>
      <c r="Q4" s="932"/>
      <c r="R4" s="932"/>
      <c r="S4" s="932"/>
      <c r="T4" s="932"/>
      <c r="U4" s="932"/>
      <c r="V4" s="932"/>
      <c r="W4" s="933"/>
    </row>
    <row r="5" spans="1:23" ht="70.349999999999994" customHeight="1" thickBot="1" x14ac:dyDescent="0.3">
      <c r="A5" s="934" t="s">
        <v>137</v>
      </c>
      <c r="B5" s="935"/>
      <c r="C5" s="935"/>
      <c r="D5" s="935"/>
      <c r="E5" s="935"/>
      <c r="F5" s="936" t="e">
        <f>+PRESUPUESTO!#REF!</f>
        <v>#REF!</v>
      </c>
      <c r="G5" s="937"/>
      <c r="H5" s="937"/>
      <c r="I5" s="937"/>
      <c r="J5" s="937"/>
      <c r="K5" s="937"/>
      <c r="L5" s="938" t="str">
        <f>+PRESUPUESTO!A22</f>
        <v>1.12</v>
      </c>
      <c r="M5" s="939"/>
      <c r="N5" s="940" t="str">
        <f>+PRESUPUESTO!B22</f>
        <v>SUMINISTRO E INSTALACION DE TUBERÍA MATERIAL PVC. GROSOR DE PARED SCH 40. MEDIDAS DE 1/2” PARA CONDUCCIÓN DE CABLEADO, INCLUYE ACCESORIOS (ADAPTADORES,UNIONES, CURVAS, GRAPAS). GARANTÍA: POR DEFECTO DE FÁBRICA 12 MESES</v>
      </c>
      <c r="O5" s="941"/>
      <c r="P5" s="941"/>
      <c r="Q5" s="942"/>
      <c r="R5" s="116" t="s">
        <v>138</v>
      </c>
      <c r="S5" s="117" t="str">
        <f>+PRESUPUESTO!C22</f>
        <v>ML</v>
      </c>
      <c r="T5" s="116"/>
      <c r="U5" s="118"/>
      <c r="V5" s="347"/>
      <c r="W5" s="348"/>
    </row>
    <row r="6" spans="1:23" ht="78" customHeight="1" x14ac:dyDescent="0.25">
      <c r="A6" s="943" t="s">
        <v>149</v>
      </c>
      <c r="B6" s="944"/>
      <c r="C6" s="944"/>
      <c r="D6" s="944"/>
      <c r="E6" s="944"/>
      <c r="F6" s="944"/>
      <c r="G6" s="944"/>
      <c r="H6" s="944"/>
      <c r="I6" s="944"/>
      <c r="J6" s="944"/>
      <c r="K6" s="944"/>
      <c r="L6" s="944"/>
      <c r="M6" s="944"/>
      <c r="N6" s="985" t="s">
        <v>139</v>
      </c>
      <c r="O6" s="986"/>
      <c r="P6" s="986"/>
      <c r="Q6" s="987"/>
      <c r="R6" s="912" t="s">
        <v>142</v>
      </c>
      <c r="S6" s="913"/>
      <c r="T6" s="913"/>
      <c r="U6" s="914"/>
      <c r="V6" s="915" t="s">
        <v>143</v>
      </c>
      <c r="W6" s="917" t="s">
        <v>144</v>
      </c>
    </row>
    <row r="7" spans="1:23" ht="32.25" thickBot="1" x14ac:dyDescent="0.3">
      <c r="A7" s="945"/>
      <c r="B7" s="946"/>
      <c r="C7" s="946"/>
      <c r="D7" s="946"/>
      <c r="E7" s="946"/>
      <c r="F7" s="946"/>
      <c r="G7" s="946"/>
      <c r="H7" s="946"/>
      <c r="I7" s="946"/>
      <c r="J7" s="946"/>
      <c r="K7" s="946"/>
      <c r="L7" s="946"/>
      <c r="M7" s="946"/>
      <c r="N7" s="988"/>
      <c r="O7" s="989"/>
      <c r="P7" s="989"/>
      <c r="Q7" s="990"/>
      <c r="R7" s="119" t="s">
        <v>145</v>
      </c>
      <c r="S7" s="119" t="s">
        <v>147</v>
      </c>
      <c r="T7" s="119" t="s">
        <v>146</v>
      </c>
      <c r="U7" s="119" t="s">
        <v>276</v>
      </c>
      <c r="V7" s="916"/>
      <c r="W7" s="918"/>
    </row>
    <row r="8" spans="1:23" x14ac:dyDescent="0.25">
      <c r="A8" s="945"/>
      <c r="B8" s="946"/>
      <c r="C8" s="946"/>
      <c r="D8" s="946"/>
      <c r="E8" s="946"/>
      <c r="F8" s="946"/>
      <c r="G8" s="946"/>
      <c r="H8" s="946"/>
      <c r="I8" s="946"/>
      <c r="J8" s="946"/>
      <c r="K8" s="946"/>
      <c r="L8" s="946"/>
      <c r="M8" s="946"/>
      <c r="N8" s="120"/>
      <c r="O8" s="471"/>
      <c r="P8" s="121"/>
      <c r="Q8" s="121"/>
      <c r="R8" s="122"/>
      <c r="S8" s="122"/>
      <c r="T8" s="122"/>
      <c r="U8" s="122"/>
      <c r="V8" s="122"/>
      <c r="W8" s="123"/>
    </row>
    <row r="9" spans="1:23" ht="41.25" customHeight="1" x14ac:dyDescent="0.25">
      <c r="A9" s="945"/>
      <c r="B9" s="946"/>
      <c r="C9" s="946"/>
      <c r="D9" s="946"/>
      <c r="E9" s="946"/>
      <c r="F9" s="946"/>
      <c r="G9" s="946"/>
      <c r="H9" s="946"/>
      <c r="I9" s="946"/>
      <c r="J9" s="946"/>
      <c r="K9" s="946"/>
      <c r="L9" s="946"/>
      <c r="M9" s="946"/>
      <c r="N9" s="975" t="s">
        <v>326</v>
      </c>
      <c r="O9" s="976"/>
      <c r="P9" s="398" t="s">
        <v>327</v>
      </c>
      <c r="Q9" s="398" t="s">
        <v>328</v>
      </c>
      <c r="R9" s="399">
        <v>34.287999999999997</v>
      </c>
      <c r="S9" s="126"/>
      <c r="T9" s="126"/>
      <c r="U9" s="402"/>
      <c r="V9" s="128"/>
      <c r="W9" s="401">
        <f>+R9</f>
        <v>34.287999999999997</v>
      </c>
    </row>
    <row r="10" spans="1:23" ht="15.75" x14ac:dyDescent="0.25">
      <c r="A10" s="945"/>
      <c r="B10" s="946"/>
      <c r="C10" s="946"/>
      <c r="D10" s="946"/>
      <c r="E10" s="946"/>
      <c r="F10" s="946"/>
      <c r="G10" s="946"/>
      <c r="H10" s="946"/>
      <c r="I10" s="946"/>
      <c r="J10" s="946"/>
      <c r="K10" s="946"/>
      <c r="L10" s="946"/>
      <c r="M10" s="946"/>
      <c r="N10" s="124"/>
      <c r="O10" s="357"/>
      <c r="P10" s="398" t="str">
        <f>+Q9</f>
        <v>MH2</v>
      </c>
      <c r="Q10" s="398" t="s">
        <v>329</v>
      </c>
      <c r="R10" s="399">
        <v>50.869</v>
      </c>
      <c r="S10" s="126"/>
      <c r="T10" s="126"/>
      <c r="U10" s="402"/>
      <c r="V10" s="128"/>
      <c r="W10" s="401">
        <f t="shared" ref="W10:W24" si="0">+R10</f>
        <v>50.869</v>
      </c>
    </row>
    <row r="11" spans="1:23" ht="15.75" x14ac:dyDescent="0.25">
      <c r="A11" s="945"/>
      <c r="B11" s="946"/>
      <c r="C11" s="946"/>
      <c r="D11" s="946"/>
      <c r="E11" s="946"/>
      <c r="F11" s="946"/>
      <c r="G11" s="946"/>
      <c r="H11" s="946"/>
      <c r="I11" s="946"/>
      <c r="J11" s="946"/>
      <c r="K11" s="946"/>
      <c r="L11" s="946"/>
      <c r="M11" s="946"/>
      <c r="N11" s="124"/>
      <c r="O11" s="357"/>
      <c r="P11" s="398" t="str">
        <f>+Q10</f>
        <v>MH3</v>
      </c>
      <c r="Q11" s="398" t="s">
        <v>330</v>
      </c>
      <c r="R11" s="399">
        <v>31.062000000000001</v>
      </c>
      <c r="S11" s="126"/>
      <c r="T11" s="126"/>
      <c r="U11" s="402"/>
      <c r="V11" s="128"/>
      <c r="W11" s="401">
        <f t="shared" si="0"/>
        <v>31.062000000000001</v>
      </c>
    </row>
    <row r="12" spans="1:23" ht="15.75" x14ac:dyDescent="0.25">
      <c r="A12" s="945"/>
      <c r="B12" s="946"/>
      <c r="C12" s="946"/>
      <c r="D12" s="946"/>
      <c r="E12" s="946"/>
      <c r="F12" s="946"/>
      <c r="G12" s="946"/>
      <c r="H12" s="946"/>
      <c r="I12" s="946"/>
      <c r="J12" s="946"/>
      <c r="K12" s="946"/>
      <c r="L12" s="946"/>
      <c r="M12" s="946"/>
      <c r="N12" s="124"/>
      <c r="O12" s="357"/>
      <c r="P12" s="398" t="str">
        <f>+Q11</f>
        <v>MH4</v>
      </c>
      <c r="Q12" s="398" t="s">
        <v>331</v>
      </c>
      <c r="R12" s="399">
        <v>48.408000000000001</v>
      </c>
      <c r="S12" s="126"/>
      <c r="T12" s="126"/>
      <c r="U12" s="402"/>
      <c r="V12" s="128"/>
      <c r="W12" s="401">
        <f t="shared" si="0"/>
        <v>48.408000000000001</v>
      </c>
    </row>
    <row r="13" spans="1:23" ht="15.75" x14ac:dyDescent="0.25">
      <c r="A13" s="945"/>
      <c r="B13" s="946"/>
      <c r="C13" s="946"/>
      <c r="D13" s="946"/>
      <c r="E13" s="946"/>
      <c r="F13" s="946"/>
      <c r="G13" s="946"/>
      <c r="H13" s="946"/>
      <c r="I13" s="946"/>
      <c r="J13" s="946"/>
      <c r="K13" s="946"/>
      <c r="L13" s="946"/>
      <c r="M13" s="946"/>
      <c r="N13" s="124"/>
      <c r="O13" s="357"/>
      <c r="P13" s="398" t="str">
        <f t="shared" ref="P13" si="1">+Q12</f>
        <v>MH5</v>
      </c>
      <c r="Q13" s="398" t="s">
        <v>332</v>
      </c>
      <c r="R13" s="399">
        <v>52.968000000000004</v>
      </c>
      <c r="S13" s="126"/>
      <c r="T13" s="126"/>
      <c r="U13" s="402"/>
      <c r="V13" s="128"/>
      <c r="W13" s="401">
        <f t="shared" si="0"/>
        <v>52.968000000000004</v>
      </c>
    </row>
    <row r="14" spans="1:23" ht="15.75" x14ac:dyDescent="0.25">
      <c r="A14" s="945"/>
      <c r="B14" s="946"/>
      <c r="C14" s="946"/>
      <c r="D14" s="946"/>
      <c r="E14" s="946"/>
      <c r="F14" s="946"/>
      <c r="G14" s="946"/>
      <c r="H14" s="946"/>
      <c r="I14" s="946"/>
      <c r="J14" s="946"/>
      <c r="K14" s="946"/>
      <c r="L14" s="946"/>
      <c r="M14" s="946"/>
      <c r="N14" s="975"/>
      <c r="O14" s="976"/>
      <c r="P14" s="398"/>
      <c r="Q14" s="398"/>
      <c r="R14" s="399"/>
      <c r="S14" s="126"/>
      <c r="T14" s="126"/>
      <c r="U14" s="402"/>
      <c r="V14" s="128"/>
      <c r="W14" s="401"/>
    </row>
    <row r="15" spans="1:23" ht="31.5" customHeight="1" x14ac:dyDescent="0.25">
      <c r="A15" s="945"/>
      <c r="B15" s="946"/>
      <c r="C15" s="946"/>
      <c r="D15" s="946"/>
      <c r="E15" s="946"/>
      <c r="F15" s="946"/>
      <c r="G15" s="946"/>
      <c r="H15" s="946"/>
      <c r="I15" s="946"/>
      <c r="J15" s="946"/>
      <c r="K15" s="946"/>
      <c r="L15" s="946"/>
      <c r="M15" s="946"/>
      <c r="N15" s="975" t="s">
        <v>333</v>
      </c>
      <c r="O15" s="976"/>
      <c r="P15" s="398" t="str">
        <f>+P13</f>
        <v>MH5</v>
      </c>
      <c r="Q15" s="398" t="s">
        <v>334</v>
      </c>
      <c r="R15" s="399">
        <v>58.613</v>
      </c>
      <c r="S15" s="126"/>
      <c r="T15" s="126"/>
      <c r="U15" s="402"/>
      <c r="V15" s="128"/>
      <c r="W15" s="401">
        <f t="shared" si="0"/>
        <v>58.613</v>
      </c>
    </row>
    <row r="16" spans="1:23" ht="15.75" x14ac:dyDescent="0.25">
      <c r="A16" s="945"/>
      <c r="B16" s="946"/>
      <c r="C16" s="946"/>
      <c r="D16" s="946"/>
      <c r="E16" s="946"/>
      <c r="F16" s="946"/>
      <c r="G16" s="946"/>
      <c r="H16" s="946"/>
      <c r="I16" s="946"/>
      <c r="J16" s="946"/>
      <c r="K16" s="946"/>
      <c r="L16" s="946"/>
      <c r="M16" s="946"/>
      <c r="N16" s="124"/>
      <c r="O16" s="357"/>
      <c r="P16" s="398" t="str">
        <f>+Q15</f>
        <v>MH7</v>
      </c>
      <c r="Q16" s="398" t="s">
        <v>335</v>
      </c>
      <c r="R16" s="399">
        <v>40.683999999999997</v>
      </c>
      <c r="S16" s="126"/>
      <c r="T16" s="126"/>
      <c r="U16" s="402"/>
      <c r="V16" s="128"/>
      <c r="W16" s="401">
        <f t="shared" si="0"/>
        <v>40.683999999999997</v>
      </c>
    </row>
    <row r="17" spans="1:24" ht="40.5" customHeight="1" x14ac:dyDescent="0.25">
      <c r="A17" s="945"/>
      <c r="B17" s="946"/>
      <c r="C17" s="946"/>
      <c r="D17" s="946"/>
      <c r="E17" s="946"/>
      <c r="F17" s="946"/>
      <c r="G17" s="946"/>
      <c r="H17" s="946"/>
      <c r="I17" s="946"/>
      <c r="J17" s="946"/>
      <c r="K17" s="946"/>
      <c r="L17" s="946"/>
      <c r="M17" s="946"/>
      <c r="N17" s="975" t="s">
        <v>337</v>
      </c>
      <c r="O17" s="976"/>
      <c r="P17" s="398" t="str">
        <f>+Q16</f>
        <v>MH8</v>
      </c>
      <c r="Q17" s="398" t="s">
        <v>336</v>
      </c>
      <c r="R17" s="125">
        <v>55.07</v>
      </c>
      <c r="S17" s="126"/>
      <c r="T17" s="126"/>
      <c r="U17" s="127"/>
      <c r="V17" s="128"/>
      <c r="W17" s="401">
        <f t="shared" si="0"/>
        <v>55.07</v>
      </c>
    </row>
    <row r="18" spans="1:24" ht="15.75" x14ac:dyDescent="0.25">
      <c r="A18" s="945"/>
      <c r="B18" s="946"/>
      <c r="C18" s="946"/>
      <c r="D18" s="946"/>
      <c r="E18" s="946"/>
      <c r="F18" s="946"/>
      <c r="G18" s="946"/>
      <c r="H18" s="946"/>
      <c r="I18" s="946"/>
      <c r="J18" s="946"/>
      <c r="K18" s="946"/>
      <c r="L18" s="946"/>
      <c r="M18" s="946"/>
      <c r="N18" s="124"/>
      <c r="O18" s="356"/>
      <c r="P18" s="130"/>
      <c r="Q18" s="130"/>
      <c r="R18" s="125"/>
      <c r="S18" s="126"/>
      <c r="T18" s="126"/>
      <c r="U18" s="127"/>
      <c r="V18" s="128"/>
      <c r="W18" s="401"/>
    </row>
    <row r="19" spans="1:24" ht="15.75" x14ac:dyDescent="0.25">
      <c r="A19" s="945"/>
      <c r="B19" s="946"/>
      <c r="C19" s="946"/>
      <c r="D19" s="946"/>
      <c r="E19" s="946"/>
      <c r="F19" s="946"/>
      <c r="G19" s="946"/>
      <c r="H19" s="946"/>
      <c r="I19" s="946"/>
      <c r="J19" s="946"/>
      <c r="K19" s="946"/>
      <c r="L19" s="946"/>
      <c r="M19" s="946"/>
      <c r="N19" s="975" t="s">
        <v>338</v>
      </c>
      <c r="O19" s="976"/>
      <c r="P19" s="130" t="str">
        <f>+P17</f>
        <v>MH8</v>
      </c>
      <c r="Q19" s="130" t="s">
        <v>339</v>
      </c>
      <c r="R19" s="125">
        <v>39.979999999999997</v>
      </c>
      <c r="S19" s="126"/>
      <c r="T19" s="126"/>
      <c r="U19" s="127"/>
      <c r="V19" s="128"/>
      <c r="W19" s="401">
        <f t="shared" si="0"/>
        <v>39.979999999999997</v>
      </c>
    </row>
    <row r="20" spans="1:24" ht="15.75" x14ac:dyDescent="0.25">
      <c r="A20" s="945"/>
      <c r="B20" s="946"/>
      <c r="C20" s="946"/>
      <c r="D20" s="946"/>
      <c r="E20" s="946"/>
      <c r="F20" s="946"/>
      <c r="G20" s="946"/>
      <c r="H20" s="946"/>
      <c r="I20" s="946"/>
      <c r="J20" s="946"/>
      <c r="K20" s="946"/>
      <c r="L20" s="946"/>
      <c r="M20" s="946"/>
      <c r="N20" s="124"/>
      <c r="O20" s="356"/>
      <c r="P20" s="130"/>
      <c r="Q20" s="130"/>
      <c r="R20" s="125"/>
      <c r="S20" s="126"/>
      <c r="T20" s="126"/>
      <c r="U20" s="127"/>
      <c r="V20" s="128"/>
      <c r="W20" s="129"/>
    </row>
    <row r="21" spans="1:24" ht="34.5" customHeight="1" x14ac:dyDescent="0.25">
      <c r="A21" s="945"/>
      <c r="B21" s="946"/>
      <c r="C21" s="946"/>
      <c r="D21" s="946"/>
      <c r="E21" s="946"/>
      <c r="F21" s="946"/>
      <c r="G21" s="946"/>
      <c r="H21" s="946"/>
      <c r="I21" s="946"/>
      <c r="J21" s="946"/>
      <c r="K21" s="946"/>
      <c r="L21" s="946"/>
      <c r="M21" s="946"/>
      <c r="N21" s="975" t="s">
        <v>394</v>
      </c>
      <c r="O21" s="976"/>
      <c r="P21" s="130" t="s">
        <v>329</v>
      </c>
      <c r="Q21" s="130" t="s">
        <v>395</v>
      </c>
      <c r="R21" s="125">
        <v>30.376000000000001</v>
      </c>
      <c r="S21" s="126"/>
      <c r="T21" s="126"/>
      <c r="U21" s="127"/>
      <c r="V21" s="128"/>
      <c r="W21" s="401">
        <f t="shared" si="0"/>
        <v>30.376000000000001</v>
      </c>
    </row>
    <row r="22" spans="1:24" ht="15.75" x14ac:dyDescent="0.25">
      <c r="A22" s="945"/>
      <c r="B22" s="946"/>
      <c r="C22" s="946"/>
      <c r="D22" s="946"/>
      <c r="E22" s="946"/>
      <c r="F22" s="946"/>
      <c r="G22" s="946"/>
      <c r="H22" s="946"/>
      <c r="I22" s="946"/>
      <c r="J22" s="946"/>
      <c r="K22" s="946"/>
      <c r="L22" s="946"/>
      <c r="M22" s="946"/>
      <c r="N22" s="124"/>
      <c r="P22" s="130" t="str">
        <f>+Q21</f>
        <v>MH11</v>
      </c>
      <c r="Q22" s="130" t="s">
        <v>396</v>
      </c>
      <c r="R22" s="125"/>
      <c r="S22" s="126"/>
      <c r="T22" s="126"/>
      <c r="U22" s="127"/>
      <c r="V22" s="128"/>
      <c r="W22" s="401">
        <f t="shared" si="0"/>
        <v>0</v>
      </c>
    </row>
    <row r="23" spans="1:24" ht="15.75" x14ac:dyDescent="0.25">
      <c r="A23" s="945"/>
      <c r="B23" s="946"/>
      <c r="C23" s="946"/>
      <c r="D23" s="946"/>
      <c r="E23" s="946"/>
      <c r="F23" s="946"/>
      <c r="G23" s="946"/>
      <c r="H23" s="946"/>
      <c r="I23" s="946"/>
      <c r="J23" s="946"/>
      <c r="K23" s="946"/>
      <c r="L23" s="946"/>
      <c r="M23" s="946"/>
      <c r="N23" s="124"/>
      <c r="O23" s="357"/>
      <c r="P23" s="130" t="str">
        <f>+Q22</f>
        <v>MH12</v>
      </c>
      <c r="Q23" s="130" t="s">
        <v>397</v>
      </c>
      <c r="R23" s="125"/>
      <c r="S23" s="126"/>
      <c r="T23" s="126"/>
      <c r="U23" s="127"/>
      <c r="V23" s="128"/>
      <c r="W23" s="401">
        <f t="shared" si="0"/>
        <v>0</v>
      </c>
    </row>
    <row r="24" spans="1:24" ht="42" customHeight="1" x14ac:dyDescent="0.25">
      <c r="A24" s="945"/>
      <c r="B24" s="946"/>
      <c r="C24" s="946"/>
      <c r="D24" s="946"/>
      <c r="E24" s="946"/>
      <c r="F24" s="946"/>
      <c r="G24" s="946"/>
      <c r="H24" s="946"/>
      <c r="I24" s="946"/>
      <c r="J24" s="946"/>
      <c r="K24" s="946"/>
      <c r="L24" s="946"/>
      <c r="M24" s="946"/>
      <c r="N24" s="975" t="str">
        <f>+'CANTIDADES I'!M13</f>
        <v>CARRERA 19B ENTRE CALLE 40A Y CALLE 40B</v>
      </c>
      <c r="O24" s="976"/>
      <c r="P24" s="130" t="str">
        <f>+Q13</f>
        <v>MH6</v>
      </c>
      <c r="Q24" s="130" t="str">
        <f>+Q17</f>
        <v>MH9</v>
      </c>
      <c r="R24" s="125"/>
      <c r="S24" s="126"/>
      <c r="T24" s="126"/>
      <c r="U24" s="127"/>
      <c r="V24" s="128"/>
      <c r="W24" s="129">
        <f t="shared" si="0"/>
        <v>0</v>
      </c>
    </row>
    <row r="25" spans="1:24" ht="15.75" x14ac:dyDescent="0.25">
      <c r="A25" s="945"/>
      <c r="B25" s="946"/>
      <c r="C25" s="946"/>
      <c r="D25" s="946"/>
      <c r="E25" s="946"/>
      <c r="F25" s="946"/>
      <c r="G25" s="946"/>
      <c r="H25" s="946"/>
      <c r="I25" s="946"/>
      <c r="J25" s="946"/>
      <c r="K25" s="946"/>
      <c r="L25" s="946"/>
      <c r="M25" s="946"/>
      <c r="N25" s="124"/>
      <c r="O25" s="357"/>
      <c r="P25" s="130"/>
      <c r="Q25" s="130"/>
      <c r="R25" s="125"/>
      <c r="S25" s="126"/>
      <c r="T25" s="126"/>
      <c r="U25" s="127"/>
      <c r="V25" s="128"/>
      <c r="W25" s="129"/>
    </row>
    <row r="26" spans="1:24" ht="15.75" x14ac:dyDescent="0.25">
      <c r="A26" s="945"/>
      <c r="B26" s="946"/>
      <c r="C26" s="946"/>
      <c r="D26" s="946"/>
      <c r="E26" s="946"/>
      <c r="F26" s="946"/>
      <c r="G26" s="946"/>
      <c r="H26" s="946"/>
      <c r="I26" s="946"/>
      <c r="J26" s="946"/>
      <c r="K26" s="946"/>
      <c r="L26" s="946"/>
      <c r="M26" s="946"/>
      <c r="N26" s="124"/>
      <c r="O26" s="357"/>
      <c r="P26" s="130"/>
      <c r="Q26" s="130"/>
      <c r="R26" s="125"/>
      <c r="S26" s="126"/>
      <c r="T26" s="126"/>
      <c r="U26" s="127"/>
      <c r="V26" s="128"/>
      <c r="W26" s="129"/>
    </row>
    <row r="27" spans="1:24" ht="15.75" x14ac:dyDescent="0.25">
      <c r="A27" s="945"/>
      <c r="B27" s="946"/>
      <c r="C27" s="946"/>
      <c r="D27" s="946"/>
      <c r="E27" s="946"/>
      <c r="F27" s="946"/>
      <c r="G27" s="946"/>
      <c r="H27" s="946"/>
      <c r="I27" s="946"/>
      <c r="J27" s="946"/>
      <c r="K27" s="946"/>
      <c r="L27" s="946"/>
      <c r="M27" s="946"/>
      <c r="N27" s="124"/>
      <c r="O27" s="357"/>
      <c r="P27" s="130"/>
      <c r="Q27" s="130"/>
      <c r="R27" s="125"/>
      <c r="S27" s="126"/>
      <c r="T27" s="126"/>
      <c r="U27" s="127"/>
      <c r="V27" s="128"/>
      <c r="W27" s="131"/>
    </row>
    <row r="28" spans="1:24" ht="16.5" thickBot="1" x14ac:dyDescent="0.3">
      <c r="A28" s="945"/>
      <c r="B28" s="946"/>
      <c r="C28" s="946"/>
      <c r="D28" s="946"/>
      <c r="E28" s="946"/>
      <c r="F28" s="946"/>
      <c r="G28" s="946"/>
      <c r="H28" s="946"/>
      <c r="I28" s="946"/>
      <c r="J28" s="946"/>
      <c r="K28" s="946"/>
      <c r="L28" s="946"/>
      <c r="M28" s="946"/>
      <c r="N28" s="132"/>
      <c r="O28" s="472"/>
      <c r="P28" s="133"/>
      <c r="Q28" s="133"/>
      <c r="R28" s="134"/>
      <c r="S28" s="135"/>
      <c r="T28" s="135"/>
      <c r="U28" s="136"/>
      <c r="V28" s="137"/>
      <c r="W28" s="138"/>
    </row>
    <row r="29" spans="1:24" ht="15.75" thickBot="1" x14ac:dyDescent="0.3">
      <c r="A29" s="947"/>
      <c r="B29" s="948"/>
      <c r="C29" s="948"/>
      <c r="D29" s="948"/>
      <c r="E29" s="948"/>
      <c r="F29" s="948"/>
      <c r="G29" s="948"/>
      <c r="H29" s="948"/>
      <c r="I29" s="948"/>
      <c r="J29" s="948"/>
      <c r="K29" s="948"/>
      <c r="L29" s="948"/>
      <c r="M29" s="948"/>
      <c r="N29" s="982" t="s">
        <v>11</v>
      </c>
      <c r="O29" s="983"/>
      <c r="P29" s="983"/>
      <c r="Q29" s="983"/>
      <c r="R29" s="983"/>
      <c r="S29" s="983"/>
      <c r="T29" s="983"/>
      <c r="U29" s="983"/>
      <c r="V29" s="984"/>
      <c r="W29" s="139">
        <f>SUM(W9:W28)</f>
        <v>442.31800000000004</v>
      </c>
      <c r="X29" s="140"/>
    </row>
    <row r="30" spans="1:24" x14ac:dyDescent="0.25">
      <c r="B30" s="20"/>
      <c r="C30" s="20"/>
      <c r="D30" s="20"/>
      <c r="E30" s="45"/>
    </row>
    <row r="31" spans="1:24" x14ac:dyDescent="0.25">
      <c r="B31" s="20"/>
      <c r="C31" s="20"/>
      <c r="D31" s="20"/>
      <c r="E31" s="45"/>
    </row>
    <row r="32" spans="1:24" x14ac:dyDescent="0.25">
      <c r="B32" s="20"/>
      <c r="C32" s="20"/>
      <c r="D32" s="20"/>
      <c r="E32" s="45"/>
    </row>
    <row r="33" spans="1:24" ht="18" x14ac:dyDescent="0.25">
      <c r="B33" s="677" t="s">
        <v>415</v>
      </c>
      <c r="C33" s="20"/>
      <c r="D33" s="20"/>
      <c r="E33" s="45"/>
    </row>
    <row r="34" spans="1:24" ht="18" x14ac:dyDescent="0.25">
      <c r="B34" s="450" t="s">
        <v>416</v>
      </c>
      <c r="C34" s="10"/>
      <c r="D34" s="10"/>
      <c r="E34" s="10"/>
      <c r="F34" s="10"/>
      <c r="G34" s="10"/>
      <c r="H34" s="10"/>
      <c r="I34" s="10"/>
      <c r="J34" s="10"/>
      <c r="K34" s="10"/>
    </row>
    <row r="35" spans="1:24" ht="18.75" thickBot="1" x14ac:dyDescent="0.3">
      <c r="B35" s="678" t="s">
        <v>414</v>
      </c>
      <c r="C35" s="11"/>
      <c r="D35" s="11"/>
      <c r="E35" s="11"/>
      <c r="F35" s="11"/>
      <c r="G35" s="11"/>
      <c r="H35" s="11"/>
      <c r="I35" s="11"/>
      <c r="J35" s="11"/>
      <c r="K35" s="11"/>
    </row>
    <row r="36" spans="1:24" ht="27.6" customHeight="1" x14ac:dyDescent="0.25">
      <c r="A36" s="922" t="str">
        <f>+A1</f>
        <v>MEMORIA DE CANTIDADES</v>
      </c>
      <c r="B36" s="923"/>
      <c r="C36" s="923"/>
      <c r="D36" s="923"/>
      <c r="E36" s="923"/>
      <c r="F36" s="923"/>
      <c r="G36" s="923"/>
      <c r="H36" s="923"/>
      <c r="I36" s="923"/>
      <c r="J36" s="923"/>
      <c r="K36" s="923"/>
      <c r="L36" s="923"/>
      <c r="M36" s="923"/>
      <c r="N36" s="923"/>
      <c r="O36" s="923"/>
      <c r="P36" s="923"/>
      <c r="Q36" s="923"/>
      <c r="R36" s="923"/>
      <c r="S36" s="923"/>
      <c r="T36" s="923"/>
      <c r="U36" s="923"/>
      <c r="V36" s="923"/>
      <c r="W36" s="924"/>
    </row>
    <row r="37" spans="1:24" ht="27.6" customHeight="1" x14ac:dyDescent="0.25">
      <c r="A37" s="925"/>
      <c r="B37" s="926"/>
      <c r="C37" s="926"/>
      <c r="D37" s="926"/>
      <c r="E37" s="926"/>
      <c r="F37" s="926"/>
      <c r="G37" s="926"/>
      <c r="H37" s="926"/>
      <c r="I37" s="926"/>
      <c r="J37" s="926"/>
      <c r="K37" s="926"/>
      <c r="L37" s="926"/>
      <c r="M37" s="926"/>
      <c r="N37" s="926"/>
      <c r="O37" s="926"/>
      <c r="P37" s="926"/>
      <c r="Q37" s="926"/>
      <c r="R37" s="926"/>
      <c r="S37" s="926"/>
      <c r="T37" s="926"/>
      <c r="U37" s="926"/>
      <c r="V37" s="926"/>
      <c r="W37" s="927"/>
    </row>
    <row r="38" spans="1:24" ht="17.45" customHeight="1" x14ac:dyDescent="0.25">
      <c r="A38" s="928" t="str">
        <f>+A3</f>
        <v>ADQUISICIÓN E INSTALACIÓN DE CIRCUITO INTEGRADO DE VIGILANCIA PARA BODEGA QUE CUSTODIA MERCANCÍA APREHENDIDA POR EL GRUPO ANTICONTRABANDO DEL DEPARTAMENTO DE CÓRDOBA</v>
      </c>
      <c r="B38" s="929"/>
      <c r="C38" s="929"/>
      <c r="D38" s="929"/>
      <c r="E38" s="929"/>
      <c r="F38" s="929"/>
      <c r="G38" s="929"/>
      <c r="H38" s="929"/>
      <c r="I38" s="929"/>
      <c r="J38" s="929"/>
      <c r="K38" s="929"/>
      <c r="L38" s="929"/>
      <c r="M38" s="929"/>
      <c r="N38" s="929"/>
      <c r="O38" s="929"/>
      <c r="P38" s="929"/>
      <c r="Q38" s="929"/>
      <c r="R38" s="929"/>
      <c r="S38" s="929"/>
      <c r="T38" s="929"/>
      <c r="U38" s="929"/>
      <c r="V38" s="929"/>
      <c r="W38" s="930"/>
    </row>
    <row r="39" spans="1:24" ht="30.75" customHeight="1" thickBot="1" x14ac:dyDescent="0.3">
      <c r="A39" s="931"/>
      <c r="B39" s="932"/>
      <c r="C39" s="932"/>
      <c r="D39" s="932"/>
      <c r="E39" s="932"/>
      <c r="F39" s="932"/>
      <c r="G39" s="932"/>
      <c r="H39" s="932"/>
      <c r="I39" s="932"/>
      <c r="J39" s="932"/>
      <c r="K39" s="932"/>
      <c r="L39" s="932"/>
      <c r="M39" s="932"/>
      <c r="N39" s="932"/>
      <c r="O39" s="932"/>
      <c r="P39" s="932"/>
      <c r="Q39" s="932"/>
      <c r="R39" s="932"/>
      <c r="S39" s="932"/>
      <c r="T39" s="932"/>
      <c r="U39" s="932"/>
      <c r="V39" s="932"/>
      <c r="W39" s="933"/>
    </row>
    <row r="40" spans="1:24" ht="62.25" customHeight="1" thickBot="1" x14ac:dyDescent="0.3">
      <c r="A40" s="934" t="s">
        <v>137</v>
      </c>
      <c r="B40" s="935"/>
      <c r="C40" s="935"/>
      <c r="D40" s="935"/>
      <c r="E40" s="935"/>
      <c r="F40" s="936" t="e">
        <f>+F5</f>
        <v>#REF!</v>
      </c>
      <c r="G40" s="937"/>
      <c r="H40" s="937"/>
      <c r="I40" s="937"/>
      <c r="J40" s="937"/>
      <c r="K40" s="937"/>
      <c r="L40" s="938" t="str">
        <f>+PRESUPUESTO!A23</f>
        <v>1.13</v>
      </c>
      <c r="M40" s="939"/>
      <c r="N40" s="940" t="str">
        <f>+PRESUPUESTO!B23</f>
        <v>SUMINISTRO E INSTALACION DE TUBERÍA MATERIAL PVC. GROSOR DE PARED SCH 40. MEDIDAS DE 3/4” PARA CONDUCCIÓN DE CABLEADO, INCLUYE ACCESORIOS (ADAPTADORES,UNIONES, CURVAS, GRAPAS). GARANTÍA: POR DEFECTO DE FÁBRICA 12 MESES</v>
      </c>
      <c r="O40" s="941"/>
      <c r="P40" s="941"/>
      <c r="Q40" s="942"/>
      <c r="R40" s="116" t="s">
        <v>138</v>
      </c>
      <c r="S40" s="117" t="str">
        <f>+PRESUPUESTO!C23</f>
        <v>ML</v>
      </c>
      <c r="T40" s="116"/>
      <c r="U40" s="118"/>
      <c r="V40" s="347"/>
      <c r="W40" s="348"/>
    </row>
    <row r="41" spans="1:24" ht="15.75" x14ac:dyDescent="0.25">
      <c r="A41" s="943" t="s">
        <v>277</v>
      </c>
      <c r="B41" s="944"/>
      <c r="C41" s="944"/>
      <c r="D41" s="944"/>
      <c r="E41" s="944"/>
      <c r="F41" s="944"/>
      <c r="G41" s="944"/>
      <c r="H41" s="944"/>
      <c r="I41" s="944"/>
      <c r="J41" s="944"/>
      <c r="K41" s="944"/>
      <c r="L41" s="944"/>
      <c r="M41" s="944"/>
      <c r="N41" s="949" t="s">
        <v>139</v>
      </c>
      <c r="O41" s="469"/>
      <c r="P41" s="951" t="s">
        <v>278</v>
      </c>
      <c r="Q41" s="953" t="s">
        <v>279</v>
      </c>
      <c r="R41" s="912" t="s">
        <v>277</v>
      </c>
      <c r="S41" s="913"/>
      <c r="T41" s="913"/>
      <c r="U41" s="914"/>
      <c r="V41" s="915" t="s">
        <v>143</v>
      </c>
      <c r="W41" s="917" t="s">
        <v>144</v>
      </c>
    </row>
    <row r="42" spans="1:24" ht="32.25" thickBot="1" x14ac:dyDescent="0.3">
      <c r="A42" s="945"/>
      <c r="B42" s="946"/>
      <c r="C42" s="946"/>
      <c r="D42" s="946"/>
      <c r="E42" s="946"/>
      <c r="F42" s="946"/>
      <c r="G42" s="946"/>
      <c r="H42" s="946"/>
      <c r="I42" s="946"/>
      <c r="J42" s="946"/>
      <c r="K42" s="946"/>
      <c r="L42" s="946"/>
      <c r="M42" s="946"/>
      <c r="N42" s="974"/>
      <c r="O42" s="470"/>
      <c r="P42" s="952"/>
      <c r="Q42" s="954"/>
      <c r="R42" s="119" t="s">
        <v>145</v>
      </c>
      <c r="S42" s="119" t="s">
        <v>147</v>
      </c>
      <c r="T42" s="119" t="s">
        <v>146</v>
      </c>
      <c r="U42" s="119" t="s">
        <v>276</v>
      </c>
      <c r="V42" s="916"/>
      <c r="W42" s="918"/>
    </row>
    <row r="43" spans="1:24" ht="15.75" x14ac:dyDescent="0.25">
      <c r="A43" s="945"/>
      <c r="B43" s="946"/>
      <c r="C43" s="946"/>
      <c r="D43" s="946"/>
      <c r="E43" s="946"/>
      <c r="F43" s="946"/>
      <c r="G43" s="946"/>
      <c r="H43" s="946"/>
      <c r="I43" s="946"/>
      <c r="J43" s="946"/>
      <c r="K43" s="946"/>
      <c r="L43" s="946"/>
      <c r="M43" s="946"/>
      <c r="N43" s="141"/>
      <c r="O43" s="473"/>
      <c r="P43" s="142"/>
      <c r="Q43" s="142"/>
      <c r="R43" s="122"/>
      <c r="S43" s="122"/>
      <c r="T43" s="122"/>
      <c r="U43" s="122"/>
      <c r="V43" s="122"/>
      <c r="W43" s="123"/>
    </row>
    <row r="44" spans="1:24" ht="47.25" customHeight="1" x14ac:dyDescent="0.25">
      <c r="A44" s="945"/>
      <c r="B44" s="946"/>
      <c r="C44" s="946"/>
      <c r="D44" s="946"/>
      <c r="E44" s="946"/>
      <c r="F44" s="946"/>
      <c r="G44" s="946"/>
      <c r="H44" s="946"/>
      <c r="I44" s="946"/>
      <c r="J44" s="946"/>
      <c r="K44" s="946"/>
      <c r="L44" s="946"/>
      <c r="M44" s="946"/>
      <c r="N44" s="975" t="s">
        <v>326</v>
      </c>
      <c r="O44" s="976"/>
      <c r="P44" s="398"/>
      <c r="Q44" s="398"/>
      <c r="R44" s="126">
        <f>+R9+R10+R11+R12+R13</f>
        <v>217.59500000000003</v>
      </c>
      <c r="S44" s="126">
        <v>0.6</v>
      </c>
      <c r="T44" s="126">
        <v>1.55</v>
      </c>
      <c r="U44" s="402"/>
      <c r="V44" s="143">
        <v>1</v>
      </c>
      <c r="W44" s="403">
        <f>+R44*S44*T44*V44</f>
        <v>202.36335000000003</v>
      </c>
    </row>
    <row r="45" spans="1:24" ht="39" customHeight="1" x14ac:dyDescent="0.25">
      <c r="A45" s="945"/>
      <c r="B45" s="946"/>
      <c r="C45" s="946"/>
      <c r="D45" s="946"/>
      <c r="E45" s="946"/>
      <c r="F45" s="946"/>
      <c r="G45" s="946"/>
      <c r="H45" s="946"/>
      <c r="I45" s="946"/>
      <c r="J45" s="946"/>
      <c r="K45" s="946"/>
      <c r="L45" s="946"/>
      <c r="M45" s="946"/>
      <c r="N45" s="975" t="s">
        <v>333</v>
      </c>
      <c r="O45" s="976"/>
      <c r="P45" s="398"/>
      <c r="Q45" s="398"/>
      <c r="R45" s="126">
        <f>+R15+R16</f>
        <v>99.296999999999997</v>
      </c>
      <c r="S45" s="126">
        <v>0.6</v>
      </c>
      <c r="T45" s="126">
        <f>+T44</f>
        <v>1.55</v>
      </c>
      <c r="U45" s="402"/>
      <c r="V45" s="143">
        <v>1</v>
      </c>
      <c r="W45" s="403">
        <f t="shared" ref="W45:W51" si="2">+R45*S45*T45*V45</f>
        <v>92.346209999999999</v>
      </c>
    </row>
    <row r="46" spans="1:24" ht="38.25" customHeight="1" x14ac:dyDescent="0.25">
      <c r="A46" s="945"/>
      <c r="B46" s="946"/>
      <c r="C46" s="946"/>
      <c r="D46" s="946"/>
      <c r="E46" s="946"/>
      <c r="F46" s="946"/>
      <c r="G46" s="946"/>
      <c r="H46" s="946"/>
      <c r="I46" s="946"/>
      <c r="J46" s="946"/>
      <c r="K46" s="946"/>
      <c r="L46" s="946"/>
      <c r="M46" s="946"/>
      <c r="N46" s="975" t="s">
        <v>337</v>
      </c>
      <c r="O46" s="976"/>
      <c r="P46" s="398"/>
      <c r="Q46" s="398"/>
      <c r="R46" s="126">
        <f>+R17</f>
        <v>55.07</v>
      </c>
      <c r="S46" s="126">
        <v>0.6</v>
      </c>
      <c r="T46" s="126">
        <f>+T45</f>
        <v>1.55</v>
      </c>
      <c r="U46" s="402"/>
      <c r="V46" s="143">
        <v>1</v>
      </c>
      <c r="W46" s="403">
        <f t="shared" si="2"/>
        <v>51.215100000000007</v>
      </c>
      <c r="X46" s="115" t="s">
        <v>282</v>
      </c>
    </row>
    <row r="47" spans="1:24" ht="15.75" x14ac:dyDescent="0.25">
      <c r="A47" s="945"/>
      <c r="B47" s="946"/>
      <c r="C47" s="946"/>
      <c r="D47" s="946"/>
      <c r="E47" s="946"/>
      <c r="F47" s="946"/>
      <c r="G47" s="946"/>
      <c r="H47" s="946"/>
      <c r="I47" s="946"/>
      <c r="J47" s="946"/>
      <c r="K47" s="946"/>
      <c r="L47" s="946"/>
      <c r="M47" s="946"/>
      <c r="N47" s="975" t="s">
        <v>338</v>
      </c>
      <c r="O47" s="976"/>
      <c r="P47" s="398"/>
      <c r="Q47" s="398"/>
      <c r="R47" s="126">
        <f>+R19</f>
        <v>39.979999999999997</v>
      </c>
      <c r="S47" s="126">
        <v>0.6</v>
      </c>
      <c r="T47" s="126">
        <f>+T46</f>
        <v>1.55</v>
      </c>
      <c r="U47" s="402"/>
      <c r="V47" s="143">
        <v>1</v>
      </c>
      <c r="W47" s="403">
        <f t="shared" si="2"/>
        <v>37.181399999999996</v>
      </c>
      <c r="X47" s="115"/>
    </row>
    <row r="48" spans="1:24" ht="36" customHeight="1" x14ac:dyDescent="0.25">
      <c r="A48" s="945"/>
      <c r="B48" s="946"/>
      <c r="C48" s="946"/>
      <c r="D48" s="946"/>
      <c r="E48" s="946"/>
      <c r="F48" s="946"/>
      <c r="G48" s="946"/>
      <c r="H48" s="946"/>
      <c r="I48" s="946"/>
      <c r="J48" s="946"/>
      <c r="K48" s="946"/>
      <c r="L48" s="946"/>
      <c r="M48" s="946"/>
      <c r="N48" s="975" t="str">
        <f>+N21</f>
        <v>CARRERA 20 ENTRE CALLE 40B Y CALLE 40</v>
      </c>
      <c r="O48" s="976"/>
      <c r="P48" s="398"/>
      <c r="Q48" s="398"/>
      <c r="R48" s="126">
        <f>+R21+R22+R23</f>
        <v>30.376000000000001</v>
      </c>
      <c r="S48" s="126">
        <v>0.6</v>
      </c>
      <c r="T48" s="126">
        <f>+T47</f>
        <v>1.55</v>
      </c>
      <c r="U48" s="402"/>
      <c r="V48" s="143">
        <v>1</v>
      </c>
      <c r="W48" s="403">
        <f t="shared" ref="W48" si="3">+R48*S48*T48*V48</f>
        <v>28.249680000000001</v>
      </c>
      <c r="X48" s="115"/>
    </row>
    <row r="49" spans="1:25" ht="36" customHeight="1" x14ac:dyDescent="0.25">
      <c r="A49" s="945"/>
      <c r="B49" s="946"/>
      <c r="C49" s="946"/>
      <c r="D49" s="946"/>
      <c r="E49" s="946"/>
      <c r="F49" s="946"/>
      <c r="G49" s="946"/>
      <c r="H49" s="946"/>
      <c r="I49" s="946"/>
      <c r="J49" s="946"/>
      <c r="K49" s="946"/>
      <c r="L49" s="946"/>
      <c r="M49" s="946"/>
      <c r="N49" s="975" t="str">
        <f>+N24</f>
        <v>CARRERA 19B ENTRE CALLE 40A Y CALLE 40B</v>
      </c>
      <c r="O49" s="976"/>
      <c r="P49" s="398"/>
      <c r="Q49" s="398"/>
      <c r="R49" s="126">
        <f>+R24</f>
        <v>0</v>
      </c>
      <c r="S49" s="126">
        <v>0.6</v>
      </c>
      <c r="T49" s="126">
        <f>+T48</f>
        <v>1.55</v>
      </c>
      <c r="U49" s="402"/>
      <c r="V49" s="143">
        <v>1</v>
      </c>
      <c r="W49" s="403">
        <f t="shared" ref="W49" si="4">+R49*S49*T49*V49</f>
        <v>0</v>
      </c>
      <c r="X49" s="115"/>
    </row>
    <row r="50" spans="1:25" ht="15.75" x14ac:dyDescent="0.25">
      <c r="A50" s="945"/>
      <c r="B50" s="946"/>
      <c r="C50" s="946"/>
      <c r="D50" s="946"/>
      <c r="E50" s="946"/>
      <c r="F50" s="946"/>
      <c r="G50" s="946"/>
      <c r="H50" s="946"/>
      <c r="I50" s="946"/>
      <c r="J50" s="946"/>
      <c r="K50" s="946"/>
      <c r="L50" s="946"/>
      <c r="M50" s="946"/>
      <c r="N50" s="124"/>
      <c r="O50" s="357"/>
      <c r="P50" s="398"/>
      <c r="Q50" s="398"/>
      <c r="R50" s="399"/>
      <c r="S50" s="126"/>
      <c r="T50" s="126"/>
      <c r="U50" s="402"/>
      <c r="V50" s="143"/>
      <c r="W50" s="403"/>
    </row>
    <row r="51" spans="1:25" ht="15.75" x14ac:dyDescent="0.25">
      <c r="A51" s="945"/>
      <c r="B51" s="946"/>
      <c r="C51" s="946"/>
      <c r="D51" s="946"/>
      <c r="E51" s="946"/>
      <c r="F51" s="946"/>
      <c r="G51" s="946"/>
      <c r="H51" s="946"/>
      <c r="I51" s="946"/>
      <c r="J51" s="946"/>
      <c r="K51" s="946"/>
      <c r="L51" s="946"/>
      <c r="M51" s="946"/>
      <c r="N51" s="975" t="s">
        <v>352</v>
      </c>
      <c r="O51" s="976"/>
      <c r="P51" s="405"/>
      <c r="Q51" s="405"/>
      <c r="R51" s="399">
        <v>6</v>
      </c>
      <c r="S51" s="126">
        <f>+S47</f>
        <v>0.6</v>
      </c>
      <c r="T51" s="126">
        <f>+T47</f>
        <v>1.55</v>
      </c>
      <c r="U51" s="402"/>
      <c r="V51" s="143">
        <v>4</v>
      </c>
      <c r="W51" s="403">
        <f t="shared" si="2"/>
        <v>22.319999999999997</v>
      </c>
    </row>
    <row r="52" spans="1:25" ht="15.75" x14ac:dyDescent="0.25">
      <c r="A52" s="945"/>
      <c r="B52" s="946"/>
      <c r="C52" s="946"/>
      <c r="D52" s="946"/>
      <c r="E52" s="946"/>
      <c r="F52" s="946"/>
      <c r="G52" s="946"/>
      <c r="H52" s="946"/>
      <c r="I52" s="946"/>
      <c r="J52" s="946"/>
      <c r="K52" s="946"/>
      <c r="L52" s="946"/>
      <c r="M52" s="946"/>
      <c r="N52" s="124"/>
      <c r="O52" s="356"/>
      <c r="P52" s="409"/>
      <c r="Q52" s="410"/>
      <c r="R52" s="399"/>
      <c r="S52" s="126"/>
      <c r="T52" s="126"/>
      <c r="U52" s="402"/>
      <c r="V52" s="143"/>
      <c r="W52" s="403"/>
      <c r="Y52" s="160">
        <v>12</v>
      </c>
    </row>
    <row r="53" spans="1:25" ht="15.75" x14ac:dyDescent="0.25">
      <c r="A53" s="945"/>
      <c r="B53" s="946"/>
      <c r="C53" s="946"/>
      <c r="D53" s="946"/>
      <c r="E53" s="946"/>
      <c r="F53" s="946"/>
      <c r="G53" s="946"/>
      <c r="H53" s="946"/>
      <c r="I53" s="946"/>
      <c r="J53" s="946"/>
      <c r="K53" s="946"/>
      <c r="L53" s="946"/>
      <c r="M53" s="946"/>
      <c r="N53" s="124"/>
      <c r="O53" s="357"/>
      <c r="P53" s="405"/>
      <c r="Q53" s="405"/>
      <c r="R53" s="399"/>
      <c r="S53" s="126"/>
      <c r="T53" s="126"/>
      <c r="U53" s="402"/>
      <c r="V53" s="128"/>
      <c r="W53" s="403"/>
      <c r="Y53" s="160">
        <v>12</v>
      </c>
    </row>
    <row r="54" spans="1:25" ht="15.75" x14ac:dyDescent="0.25">
      <c r="A54" s="945"/>
      <c r="B54" s="946"/>
      <c r="C54" s="946"/>
      <c r="D54" s="946"/>
      <c r="E54" s="946"/>
      <c r="F54" s="946"/>
      <c r="G54" s="946"/>
      <c r="H54" s="946"/>
      <c r="I54" s="946"/>
      <c r="J54" s="946"/>
      <c r="K54" s="946"/>
      <c r="L54" s="946"/>
      <c r="M54" s="946"/>
      <c r="N54" s="124"/>
      <c r="O54" s="357"/>
      <c r="P54" s="144"/>
      <c r="Q54" s="144"/>
      <c r="R54" s="125"/>
      <c r="S54" s="126"/>
      <c r="T54" s="126"/>
      <c r="U54" s="127"/>
      <c r="V54" s="128"/>
      <c r="W54" s="131"/>
      <c r="Y54" s="160">
        <v>20</v>
      </c>
    </row>
    <row r="55" spans="1:25" ht="15.75" x14ac:dyDescent="0.25">
      <c r="A55" s="945"/>
      <c r="B55" s="946"/>
      <c r="C55" s="946"/>
      <c r="D55" s="946"/>
      <c r="E55" s="946"/>
      <c r="F55" s="946"/>
      <c r="G55" s="946"/>
      <c r="H55" s="946"/>
      <c r="I55" s="946"/>
      <c r="J55" s="946"/>
      <c r="K55" s="946"/>
      <c r="L55" s="946"/>
      <c r="M55" s="946"/>
      <c r="N55" s="124"/>
      <c r="O55" s="357"/>
      <c r="P55" s="145"/>
      <c r="Q55" s="144"/>
      <c r="R55" s="125"/>
      <c r="S55" s="126"/>
      <c r="T55" s="126"/>
      <c r="U55" s="127"/>
      <c r="V55" s="128"/>
      <c r="W55" s="131"/>
    </row>
    <row r="56" spans="1:25" ht="15.75" x14ac:dyDescent="0.25">
      <c r="A56" s="945"/>
      <c r="B56" s="946"/>
      <c r="C56" s="946"/>
      <c r="D56" s="946"/>
      <c r="E56" s="946"/>
      <c r="F56" s="946"/>
      <c r="G56" s="946"/>
      <c r="H56" s="946"/>
      <c r="I56" s="946"/>
      <c r="J56" s="946"/>
      <c r="K56" s="946"/>
      <c r="L56" s="946"/>
      <c r="M56" s="946"/>
      <c r="N56" s="146"/>
      <c r="O56" s="474"/>
      <c r="P56" s="145"/>
      <c r="Q56" s="144"/>
      <c r="R56" s="125"/>
      <c r="S56" s="126"/>
      <c r="T56" s="126"/>
      <c r="U56" s="18"/>
      <c r="V56" s="147"/>
      <c r="W56" s="131"/>
      <c r="X56" s="115" t="s">
        <v>284</v>
      </c>
    </row>
    <row r="57" spans="1:25" ht="15.75" x14ac:dyDescent="0.25">
      <c r="A57" s="945"/>
      <c r="B57" s="946"/>
      <c r="C57" s="946"/>
      <c r="D57" s="946"/>
      <c r="E57" s="946"/>
      <c r="F57" s="946"/>
      <c r="G57" s="946"/>
      <c r="H57" s="946"/>
      <c r="I57" s="946"/>
      <c r="J57" s="946"/>
      <c r="K57" s="946"/>
      <c r="L57" s="946"/>
      <c r="M57" s="946"/>
      <c r="N57" s="146"/>
      <c r="O57" s="474"/>
      <c r="P57" s="145"/>
      <c r="Q57" s="144"/>
      <c r="R57" s="125"/>
      <c r="S57" s="126"/>
      <c r="T57" s="126"/>
      <c r="U57" s="18"/>
      <c r="V57" s="147"/>
      <c r="W57" s="131"/>
      <c r="X57" s="115" t="s">
        <v>285</v>
      </c>
    </row>
    <row r="58" spans="1:25" ht="15.75" thickBot="1" x14ac:dyDescent="0.3">
      <c r="A58" s="947"/>
      <c r="B58" s="948"/>
      <c r="C58" s="948"/>
      <c r="D58" s="948"/>
      <c r="E58" s="948"/>
      <c r="F58" s="948"/>
      <c r="G58" s="948"/>
      <c r="H58" s="948"/>
      <c r="I58" s="948"/>
      <c r="J58" s="948"/>
      <c r="K58" s="948"/>
      <c r="L58" s="948"/>
      <c r="M58" s="948"/>
      <c r="N58" s="979" t="s">
        <v>11</v>
      </c>
      <c r="O58" s="980"/>
      <c r="P58" s="980"/>
      <c r="Q58" s="980"/>
      <c r="R58" s="980"/>
      <c r="S58" s="980"/>
      <c r="T58" s="980"/>
      <c r="U58" s="980"/>
      <c r="V58" s="981"/>
      <c r="W58" s="148">
        <f>SUM(W43:W57)</f>
        <v>433.67574000000002</v>
      </c>
    </row>
    <row r="59" spans="1:25" x14ac:dyDescent="0.25">
      <c r="B59" s="20"/>
      <c r="C59" s="20"/>
      <c r="D59" s="20"/>
      <c r="E59" s="45"/>
    </row>
    <row r="60" spans="1:25" x14ac:dyDescent="0.25">
      <c r="B60" s="20"/>
      <c r="C60" s="20"/>
      <c r="D60" s="20"/>
      <c r="E60" s="45"/>
    </row>
    <row r="61" spans="1:25" x14ac:dyDescent="0.25">
      <c r="B61" s="20"/>
      <c r="C61" s="20"/>
      <c r="D61" s="20"/>
      <c r="E61" s="45"/>
    </row>
    <row r="62" spans="1:25" x14ac:dyDescent="0.25">
      <c r="B62" s="20"/>
      <c r="C62" s="20"/>
      <c r="D62" s="20"/>
      <c r="E62" s="45"/>
    </row>
    <row r="63" spans="1:25" ht="18" x14ac:dyDescent="0.25">
      <c r="B63" s="677" t="s">
        <v>415</v>
      </c>
      <c r="C63" s="10"/>
      <c r="D63" s="10"/>
      <c r="E63" s="10"/>
      <c r="F63" s="10"/>
      <c r="G63" s="10"/>
      <c r="H63" s="10"/>
      <c r="I63" s="10"/>
      <c r="J63" s="10"/>
      <c r="K63" s="10"/>
    </row>
    <row r="64" spans="1:25" ht="18" x14ac:dyDescent="0.25">
      <c r="B64" s="450" t="s">
        <v>416</v>
      </c>
      <c r="C64" s="11"/>
      <c r="D64" s="11"/>
      <c r="E64" s="11"/>
      <c r="F64" s="11"/>
      <c r="G64" s="11"/>
      <c r="H64" s="11"/>
      <c r="I64" s="11"/>
      <c r="J64" s="11"/>
      <c r="K64" s="11"/>
    </row>
    <row r="65" spans="1:24" ht="18.75" thickBot="1" x14ac:dyDescent="0.3">
      <c r="B65" s="678" t="s">
        <v>414</v>
      </c>
      <c r="C65" s="11"/>
      <c r="D65" s="11"/>
      <c r="E65" s="11"/>
      <c r="F65" s="11"/>
      <c r="G65" s="11"/>
      <c r="H65" s="11"/>
      <c r="I65" s="11"/>
      <c r="J65" s="11"/>
      <c r="K65" s="11"/>
    </row>
    <row r="66" spans="1:24" ht="27.6" customHeight="1" x14ac:dyDescent="0.25">
      <c r="A66" s="922" t="str">
        <f>+A1</f>
        <v>MEMORIA DE CANTIDADES</v>
      </c>
      <c r="B66" s="923"/>
      <c r="C66" s="923"/>
      <c r="D66" s="923"/>
      <c r="E66" s="923"/>
      <c r="F66" s="923"/>
      <c r="G66" s="923"/>
      <c r="H66" s="923"/>
      <c r="I66" s="923"/>
      <c r="J66" s="923"/>
      <c r="K66" s="923"/>
      <c r="L66" s="923"/>
      <c r="M66" s="923"/>
      <c r="N66" s="923"/>
      <c r="O66" s="923"/>
      <c r="P66" s="923"/>
      <c r="Q66" s="923"/>
      <c r="R66" s="923"/>
      <c r="S66" s="923"/>
      <c r="T66" s="923"/>
      <c r="U66" s="923"/>
      <c r="V66" s="923"/>
      <c r="W66" s="924"/>
    </row>
    <row r="67" spans="1:24" ht="27.6" customHeight="1" x14ac:dyDescent="0.25">
      <c r="A67" s="925"/>
      <c r="B67" s="926"/>
      <c r="C67" s="926"/>
      <c r="D67" s="926"/>
      <c r="E67" s="926"/>
      <c r="F67" s="926"/>
      <c r="G67" s="926"/>
      <c r="H67" s="926"/>
      <c r="I67" s="926"/>
      <c r="J67" s="926"/>
      <c r="K67" s="926"/>
      <c r="L67" s="926"/>
      <c r="M67" s="926"/>
      <c r="N67" s="926"/>
      <c r="O67" s="926"/>
      <c r="P67" s="926"/>
      <c r="Q67" s="926"/>
      <c r="R67" s="926"/>
      <c r="S67" s="926"/>
      <c r="T67" s="926"/>
      <c r="U67" s="926"/>
      <c r="V67" s="926"/>
      <c r="W67" s="927"/>
    </row>
    <row r="68" spans="1:24" ht="17.45" customHeight="1" x14ac:dyDescent="0.25">
      <c r="A68" s="928" t="str">
        <f>+A3</f>
        <v>ADQUISICIÓN E INSTALACIÓN DE CIRCUITO INTEGRADO DE VIGILANCIA PARA BODEGA QUE CUSTODIA MERCANCÍA APREHENDIDA POR EL GRUPO ANTICONTRABANDO DEL DEPARTAMENTO DE CÓRDOBA</v>
      </c>
      <c r="B68" s="929"/>
      <c r="C68" s="929"/>
      <c r="D68" s="929"/>
      <c r="E68" s="929"/>
      <c r="F68" s="929"/>
      <c r="G68" s="929"/>
      <c r="H68" s="929"/>
      <c r="I68" s="929"/>
      <c r="J68" s="929"/>
      <c r="K68" s="929"/>
      <c r="L68" s="929"/>
      <c r="M68" s="929"/>
      <c r="N68" s="929"/>
      <c r="O68" s="929"/>
      <c r="P68" s="929"/>
      <c r="Q68" s="929"/>
      <c r="R68" s="929"/>
      <c r="S68" s="929"/>
      <c r="T68" s="929"/>
      <c r="U68" s="929"/>
      <c r="V68" s="929"/>
      <c r="W68" s="930"/>
    </row>
    <row r="69" spans="1:24" ht="30.75" customHeight="1" thickBot="1" x14ac:dyDescent="0.3">
      <c r="A69" s="931"/>
      <c r="B69" s="932"/>
      <c r="C69" s="932"/>
      <c r="D69" s="932"/>
      <c r="E69" s="932"/>
      <c r="F69" s="932"/>
      <c r="G69" s="932"/>
      <c r="H69" s="932"/>
      <c r="I69" s="932"/>
      <c r="J69" s="932"/>
      <c r="K69" s="932"/>
      <c r="L69" s="932"/>
      <c r="M69" s="932"/>
      <c r="N69" s="932"/>
      <c r="O69" s="932"/>
      <c r="P69" s="932"/>
      <c r="Q69" s="932"/>
      <c r="R69" s="932"/>
      <c r="S69" s="932"/>
      <c r="T69" s="932"/>
      <c r="U69" s="932"/>
      <c r="V69" s="932"/>
      <c r="W69" s="933"/>
    </row>
    <row r="70" spans="1:24" ht="77.25" customHeight="1" thickBot="1" x14ac:dyDescent="0.3">
      <c r="A70" s="934" t="s">
        <v>137</v>
      </c>
      <c r="B70" s="935"/>
      <c r="C70" s="935"/>
      <c r="D70" s="935"/>
      <c r="E70" s="935"/>
      <c r="F70" s="936" t="e">
        <f>+PRESUPUESTO!#REF!</f>
        <v>#REF!</v>
      </c>
      <c r="G70" s="937"/>
      <c r="H70" s="937"/>
      <c r="I70" s="937"/>
      <c r="J70" s="937"/>
      <c r="K70" s="937"/>
      <c r="L70" s="938" t="str">
        <f>+PRESUPUESTO!A24</f>
        <v>1.14</v>
      </c>
      <c r="M70" s="939"/>
      <c r="N70" s="940" t="str">
        <f>+PRESUPUESTO!B24</f>
        <v>SUMINISTRO E INSTALACION DE CABLE ENCAUCHETADO POR ML. CABLE ELÉCTRICO FLEXIBLE DE 3 CONDUCTORES CALIBRE 12 CON RECUBRIMIENTO PROTECTOR. GARANTÍA: POR DEFECTO DE FÁBRICA 36 MESES</v>
      </c>
      <c r="O70" s="941"/>
      <c r="P70" s="941"/>
      <c r="Q70" s="942"/>
      <c r="R70" s="116" t="s">
        <v>138</v>
      </c>
      <c r="S70" s="117" t="str">
        <f>+PRESUPUESTO!C24</f>
        <v>ML</v>
      </c>
      <c r="T70" s="116"/>
      <c r="U70" s="118"/>
      <c r="V70" s="347"/>
      <c r="W70" s="348"/>
    </row>
    <row r="71" spans="1:24" ht="15.75" x14ac:dyDescent="0.25">
      <c r="A71" s="943" t="s">
        <v>277</v>
      </c>
      <c r="B71" s="944"/>
      <c r="C71" s="944"/>
      <c r="D71" s="944"/>
      <c r="E71" s="944"/>
      <c r="F71" s="944"/>
      <c r="G71" s="944"/>
      <c r="H71" s="944"/>
      <c r="I71" s="944"/>
      <c r="J71" s="944"/>
      <c r="K71" s="944"/>
      <c r="L71" s="944"/>
      <c r="M71" s="944"/>
      <c r="N71" s="949" t="s">
        <v>139</v>
      </c>
      <c r="O71" s="469"/>
      <c r="P71" s="951" t="s">
        <v>278</v>
      </c>
      <c r="Q71" s="953" t="s">
        <v>279</v>
      </c>
      <c r="R71" s="912" t="s">
        <v>277</v>
      </c>
      <c r="S71" s="913"/>
      <c r="T71" s="913"/>
      <c r="U71" s="914"/>
      <c r="V71" s="915" t="s">
        <v>143</v>
      </c>
      <c r="W71" s="917" t="s">
        <v>144</v>
      </c>
    </row>
    <row r="72" spans="1:24" ht="32.25" thickBot="1" x14ac:dyDescent="0.3">
      <c r="A72" s="945"/>
      <c r="B72" s="946"/>
      <c r="C72" s="946"/>
      <c r="D72" s="946"/>
      <c r="E72" s="946"/>
      <c r="F72" s="946"/>
      <c r="G72" s="946"/>
      <c r="H72" s="946"/>
      <c r="I72" s="946"/>
      <c r="J72" s="946"/>
      <c r="K72" s="946"/>
      <c r="L72" s="946"/>
      <c r="M72" s="946"/>
      <c r="N72" s="974"/>
      <c r="O72" s="470"/>
      <c r="P72" s="952"/>
      <c r="Q72" s="954"/>
      <c r="R72" s="119" t="s">
        <v>145</v>
      </c>
      <c r="S72" s="119" t="s">
        <v>147</v>
      </c>
      <c r="T72" s="119" t="s">
        <v>146</v>
      </c>
      <c r="U72" s="119" t="s">
        <v>276</v>
      </c>
      <c r="V72" s="916"/>
      <c r="W72" s="918"/>
    </row>
    <row r="73" spans="1:24" ht="15.75" x14ac:dyDescent="0.25">
      <c r="A73" s="945"/>
      <c r="B73" s="946"/>
      <c r="C73" s="946"/>
      <c r="D73" s="946"/>
      <c r="E73" s="946"/>
      <c r="F73" s="946"/>
      <c r="G73" s="946"/>
      <c r="H73" s="946"/>
      <c r="I73" s="946"/>
      <c r="J73" s="946"/>
      <c r="K73" s="946"/>
      <c r="L73" s="946"/>
      <c r="M73" s="946"/>
      <c r="N73" s="141"/>
      <c r="O73" s="473"/>
      <c r="P73" s="142"/>
      <c r="Q73" s="142"/>
      <c r="R73" s="122"/>
      <c r="S73" s="122"/>
      <c r="T73" s="122"/>
      <c r="U73" s="122"/>
      <c r="V73" s="122"/>
      <c r="W73" s="123"/>
    </row>
    <row r="74" spans="1:24" ht="15.75" x14ac:dyDescent="0.25">
      <c r="A74" s="945"/>
      <c r="B74" s="946"/>
      <c r="C74" s="946"/>
      <c r="D74" s="946"/>
      <c r="E74" s="946"/>
      <c r="F74" s="946"/>
      <c r="G74" s="946"/>
      <c r="H74" s="946"/>
      <c r="I74" s="946"/>
      <c r="J74" s="946"/>
      <c r="K74" s="946"/>
      <c r="L74" s="946"/>
      <c r="M74" s="946"/>
      <c r="N74" s="487" t="s">
        <v>316</v>
      </c>
      <c r="O74" s="485"/>
      <c r="P74" s="486"/>
      <c r="Q74" s="483"/>
      <c r="R74" s="201"/>
      <c r="S74" s="201"/>
      <c r="T74" s="201"/>
      <c r="U74" s="201"/>
      <c r="V74" s="201"/>
      <c r="W74" s="484"/>
    </row>
    <row r="75" spans="1:24" ht="47.25" customHeight="1" x14ac:dyDescent="0.25">
      <c r="A75" s="945"/>
      <c r="B75" s="946"/>
      <c r="C75" s="946"/>
      <c r="D75" s="946"/>
      <c r="E75" s="946"/>
      <c r="F75" s="946"/>
      <c r="G75" s="946"/>
      <c r="H75" s="946"/>
      <c r="I75" s="946"/>
      <c r="J75" s="946"/>
      <c r="K75" s="946"/>
      <c r="L75" s="946"/>
      <c r="M75" s="946"/>
      <c r="N75" s="975" t="s">
        <v>326</v>
      </c>
      <c r="O75" s="976"/>
      <c r="P75" s="398"/>
      <c r="Q75" s="398"/>
      <c r="R75" s="399">
        <v>6</v>
      </c>
      <c r="S75" s="126">
        <v>0.6</v>
      </c>
      <c r="T75" s="126">
        <f t="shared" ref="T75:T80" si="5">+(0.8+1.4)/2</f>
        <v>1.1000000000000001</v>
      </c>
      <c r="U75" s="402"/>
      <c r="V75" s="143">
        <v>42</v>
      </c>
      <c r="W75" s="403">
        <f t="shared" ref="W75:W80" si="6">+R75*S75*T75*V75</f>
        <v>166.32</v>
      </c>
    </row>
    <row r="76" spans="1:24" ht="39" customHeight="1" x14ac:dyDescent="0.25">
      <c r="A76" s="945"/>
      <c r="B76" s="946"/>
      <c r="C76" s="946"/>
      <c r="D76" s="946"/>
      <c r="E76" s="946"/>
      <c r="F76" s="946"/>
      <c r="G76" s="946"/>
      <c r="H76" s="946"/>
      <c r="I76" s="946"/>
      <c r="J76" s="946"/>
      <c r="K76" s="946"/>
      <c r="L76" s="946"/>
      <c r="M76" s="946"/>
      <c r="N76" s="975" t="s">
        <v>333</v>
      </c>
      <c r="O76" s="976"/>
      <c r="P76" s="398"/>
      <c r="Q76" s="398"/>
      <c r="R76" s="399">
        <v>6</v>
      </c>
      <c r="S76" s="126">
        <v>0.6</v>
      </c>
      <c r="T76" s="126">
        <f t="shared" si="5"/>
        <v>1.1000000000000001</v>
      </c>
      <c r="U76" s="402"/>
      <c r="V76" s="143">
        <v>10</v>
      </c>
      <c r="W76" s="403">
        <f t="shared" si="6"/>
        <v>39.6</v>
      </c>
    </row>
    <row r="77" spans="1:24" ht="38.25" customHeight="1" x14ac:dyDescent="0.25">
      <c r="A77" s="945"/>
      <c r="B77" s="946"/>
      <c r="C77" s="946"/>
      <c r="D77" s="946"/>
      <c r="E77" s="946"/>
      <c r="F77" s="946"/>
      <c r="G77" s="946"/>
      <c r="H77" s="946"/>
      <c r="I77" s="946"/>
      <c r="J77" s="946"/>
      <c r="K77" s="946"/>
      <c r="L77" s="946"/>
      <c r="M77" s="946"/>
      <c r="N77" s="975" t="s">
        <v>337</v>
      </c>
      <c r="O77" s="976"/>
      <c r="P77" s="398"/>
      <c r="Q77" s="398"/>
      <c r="R77" s="399">
        <v>6</v>
      </c>
      <c r="S77" s="126">
        <v>0.6</v>
      </c>
      <c r="T77" s="126">
        <f t="shared" si="5"/>
        <v>1.1000000000000001</v>
      </c>
      <c r="U77" s="402"/>
      <c r="V77" s="143">
        <v>12</v>
      </c>
      <c r="W77" s="403">
        <f t="shared" si="6"/>
        <v>47.519999999999996</v>
      </c>
      <c r="X77" s="115" t="s">
        <v>282</v>
      </c>
    </row>
    <row r="78" spans="1:24" ht="15.75" x14ac:dyDescent="0.25">
      <c r="A78" s="945"/>
      <c r="B78" s="946"/>
      <c r="C78" s="946"/>
      <c r="D78" s="946"/>
      <c r="E78" s="946"/>
      <c r="F78" s="946"/>
      <c r="G78" s="946"/>
      <c r="H78" s="946"/>
      <c r="I78" s="946"/>
      <c r="J78" s="946"/>
      <c r="K78" s="946"/>
      <c r="L78" s="946"/>
      <c r="M78" s="946"/>
      <c r="N78" s="975" t="s">
        <v>338</v>
      </c>
      <c r="O78" s="976"/>
      <c r="P78" s="398"/>
      <c r="Q78" s="398"/>
      <c r="R78" s="399">
        <v>6</v>
      </c>
      <c r="S78" s="126">
        <v>0.6</v>
      </c>
      <c r="T78" s="126">
        <f t="shared" si="5"/>
        <v>1.1000000000000001</v>
      </c>
      <c r="U78" s="402"/>
      <c r="V78" s="143">
        <v>3</v>
      </c>
      <c r="W78" s="403">
        <f t="shared" si="6"/>
        <v>11.879999999999999</v>
      </c>
      <c r="X78" s="115"/>
    </row>
    <row r="79" spans="1:24" ht="33.75" customHeight="1" x14ac:dyDescent="0.25">
      <c r="A79" s="945"/>
      <c r="B79" s="946"/>
      <c r="C79" s="946"/>
      <c r="D79" s="946"/>
      <c r="E79" s="946"/>
      <c r="F79" s="946"/>
      <c r="G79" s="946"/>
      <c r="H79" s="946"/>
      <c r="I79" s="946"/>
      <c r="J79" s="946"/>
      <c r="K79" s="946"/>
      <c r="L79" s="946"/>
      <c r="M79" s="946"/>
      <c r="N79" s="975" t="str">
        <f>+N48</f>
        <v>CARRERA 20 ENTRE CALLE 40B Y CALLE 40</v>
      </c>
      <c r="O79" s="976"/>
      <c r="P79" s="398"/>
      <c r="Q79" s="398"/>
      <c r="R79" s="399">
        <v>6</v>
      </c>
      <c r="S79" s="126">
        <v>0.6</v>
      </c>
      <c r="T79" s="126">
        <f t="shared" si="5"/>
        <v>1.1000000000000001</v>
      </c>
      <c r="U79" s="402"/>
      <c r="V79" s="143">
        <v>6</v>
      </c>
      <c r="W79" s="403">
        <f t="shared" si="6"/>
        <v>23.759999999999998</v>
      </c>
      <c r="X79" s="115"/>
    </row>
    <row r="80" spans="1:24" ht="33.75" customHeight="1" x14ac:dyDescent="0.25">
      <c r="A80" s="945"/>
      <c r="B80" s="946"/>
      <c r="C80" s="946"/>
      <c r="D80" s="946"/>
      <c r="E80" s="946"/>
      <c r="F80" s="946"/>
      <c r="G80" s="946"/>
      <c r="H80" s="946"/>
      <c r="I80" s="946"/>
      <c r="J80" s="946"/>
      <c r="K80" s="946"/>
      <c r="L80" s="946"/>
      <c r="M80" s="946"/>
      <c r="N80" s="975" t="str">
        <f>+N49</f>
        <v>CARRERA 19B ENTRE CALLE 40A Y CALLE 40B</v>
      </c>
      <c r="O80" s="976"/>
      <c r="P80" s="398"/>
      <c r="Q80" s="398"/>
      <c r="R80" s="399">
        <v>6</v>
      </c>
      <c r="S80" s="126">
        <v>0.6</v>
      </c>
      <c r="T80" s="126">
        <f t="shared" si="5"/>
        <v>1.1000000000000001</v>
      </c>
      <c r="U80" s="402"/>
      <c r="V80" s="143"/>
      <c r="W80" s="403">
        <f t="shared" si="6"/>
        <v>0</v>
      </c>
      <c r="X80" s="115"/>
    </row>
    <row r="81" spans="1:25" ht="15.75" x14ac:dyDescent="0.25">
      <c r="A81" s="945"/>
      <c r="B81" s="946"/>
      <c r="C81" s="946"/>
      <c r="D81" s="946"/>
      <c r="E81" s="946"/>
      <c r="F81" s="946"/>
      <c r="G81" s="946"/>
      <c r="H81" s="946"/>
      <c r="I81" s="946"/>
      <c r="J81" s="946"/>
      <c r="K81" s="946"/>
      <c r="L81" s="946"/>
      <c r="M81" s="946"/>
      <c r="N81" s="124"/>
      <c r="O81" s="357"/>
      <c r="P81" s="405"/>
      <c r="Q81" s="405"/>
      <c r="R81" s="399"/>
      <c r="S81" s="126"/>
      <c r="T81" s="126"/>
      <c r="U81" s="402"/>
      <c r="V81" s="128"/>
      <c r="W81" s="403"/>
    </row>
    <row r="82" spans="1:25" ht="15.75" x14ac:dyDescent="0.25">
      <c r="A82" s="945"/>
      <c r="B82" s="946"/>
      <c r="C82" s="946"/>
      <c r="D82" s="946"/>
      <c r="E82" s="946"/>
      <c r="F82" s="946"/>
      <c r="G82" s="946"/>
      <c r="H82" s="946"/>
      <c r="I82" s="946"/>
      <c r="J82" s="946"/>
      <c r="K82" s="946"/>
      <c r="L82" s="946"/>
      <c r="M82" s="946"/>
      <c r="N82" s="124" t="s">
        <v>281</v>
      </c>
      <c r="O82" s="356"/>
      <c r="P82" s="409"/>
      <c r="Q82" s="410"/>
      <c r="R82" s="399">
        <v>0.8</v>
      </c>
      <c r="S82" s="126">
        <v>0.8</v>
      </c>
      <c r="T82" s="126">
        <v>0.8</v>
      </c>
      <c r="U82" s="402"/>
      <c r="V82" s="143">
        <f>SUM(V75:V81)</f>
        <v>73</v>
      </c>
      <c r="W82" s="403">
        <f>+R82*S82*T82*V82</f>
        <v>37.376000000000012</v>
      </c>
      <c r="Y82" s="160">
        <v>12</v>
      </c>
    </row>
    <row r="83" spans="1:25" ht="15.75" x14ac:dyDescent="0.25">
      <c r="A83" s="945"/>
      <c r="B83" s="946"/>
      <c r="C83" s="946"/>
      <c r="D83" s="946"/>
      <c r="E83" s="946"/>
      <c r="F83" s="946"/>
      <c r="G83" s="946"/>
      <c r="H83" s="946"/>
      <c r="I83" s="946"/>
      <c r="J83" s="946"/>
      <c r="K83" s="946"/>
      <c r="L83" s="946"/>
      <c r="M83" s="946"/>
      <c r="N83" s="124" t="s">
        <v>283</v>
      </c>
      <c r="O83" s="357"/>
      <c r="P83" s="405"/>
      <c r="Q83" s="405"/>
      <c r="R83" s="399">
        <v>2</v>
      </c>
      <c r="S83" s="126">
        <v>2</v>
      </c>
      <c r="T83" s="126">
        <v>2</v>
      </c>
      <c r="U83" s="402"/>
      <c r="V83" s="128">
        <v>10</v>
      </c>
      <c r="W83" s="403">
        <f>+R83*S83*T83*V83</f>
        <v>80</v>
      </c>
      <c r="Y83" s="160">
        <v>12</v>
      </c>
    </row>
    <row r="84" spans="1:25" ht="15.75" x14ac:dyDescent="0.25">
      <c r="A84" s="945"/>
      <c r="B84" s="946"/>
      <c r="C84" s="946"/>
      <c r="D84" s="946"/>
      <c r="E84" s="946"/>
      <c r="F84" s="946"/>
      <c r="G84" s="946"/>
      <c r="H84" s="946"/>
      <c r="I84" s="946"/>
      <c r="J84" s="946"/>
      <c r="K84" s="946"/>
      <c r="L84" s="946"/>
      <c r="M84" s="946"/>
      <c r="N84" s="124"/>
      <c r="O84" s="357"/>
      <c r="P84" s="144"/>
      <c r="Q84" s="144"/>
      <c r="R84" s="125"/>
      <c r="S84" s="126"/>
      <c r="T84" s="126"/>
      <c r="U84" s="127"/>
      <c r="V84" s="128"/>
      <c r="W84" s="131"/>
      <c r="Y84" s="160">
        <v>20</v>
      </c>
    </row>
    <row r="85" spans="1:25" ht="15.75" x14ac:dyDescent="0.25">
      <c r="A85" s="945"/>
      <c r="B85" s="946"/>
      <c r="C85" s="946"/>
      <c r="D85" s="946"/>
      <c r="E85" s="946"/>
      <c r="F85" s="946"/>
      <c r="G85" s="946"/>
      <c r="H85" s="946"/>
      <c r="I85" s="946"/>
      <c r="J85" s="946"/>
      <c r="K85" s="946"/>
      <c r="L85" s="946"/>
      <c r="M85" s="946"/>
      <c r="N85" s="124"/>
      <c r="O85" s="357"/>
      <c r="P85" s="145"/>
      <c r="Q85" s="144"/>
      <c r="R85" s="125"/>
      <c r="S85" s="126"/>
      <c r="T85" s="126"/>
      <c r="U85" s="127"/>
      <c r="V85" s="128"/>
      <c r="W85" s="131"/>
    </row>
    <row r="86" spans="1:25" ht="15.75" x14ac:dyDescent="0.25">
      <c r="A86" s="945"/>
      <c r="B86" s="946"/>
      <c r="C86" s="946"/>
      <c r="D86" s="946"/>
      <c r="E86" s="946"/>
      <c r="F86" s="946"/>
      <c r="G86" s="946"/>
      <c r="H86" s="946"/>
      <c r="I86" s="946"/>
      <c r="J86" s="946"/>
      <c r="K86" s="946"/>
      <c r="L86" s="946"/>
      <c r="M86" s="946"/>
      <c r="N86" s="146"/>
      <c r="O86" s="474"/>
      <c r="P86" s="145"/>
      <c r="Q86" s="144"/>
      <c r="R86" s="125"/>
      <c r="S86" s="126"/>
      <c r="T86" s="126"/>
      <c r="U86" s="18"/>
      <c r="V86" s="147"/>
      <c r="W86" s="131"/>
      <c r="X86" s="115" t="s">
        <v>284</v>
      </c>
    </row>
    <row r="87" spans="1:25" ht="15.75" x14ac:dyDescent="0.25">
      <c r="A87" s="945"/>
      <c r="B87" s="946"/>
      <c r="C87" s="946"/>
      <c r="D87" s="946"/>
      <c r="E87" s="946"/>
      <c r="F87" s="946"/>
      <c r="G87" s="946"/>
      <c r="H87" s="946"/>
      <c r="I87" s="946"/>
      <c r="J87" s="946"/>
      <c r="K87" s="946"/>
      <c r="L87" s="946"/>
      <c r="M87" s="946"/>
      <c r="N87" s="146"/>
      <c r="O87" s="474"/>
      <c r="P87" s="145"/>
      <c r="Q87" s="144"/>
      <c r="R87" s="125"/>
      <c r="S87" s="126"/>
      <c r="T87" s="126"/>
      <c r="U87" s="18"/>
      <c r="V87" s="147"/>
      <c r="W87" s="131"/>
      <c r="X87" s="115" t="s">
        <v>285</v>
      </c>
    </row>
    <row r="88" spans="1:25" ht="15.75" thickBot="1" x14ac:dyDescent="0.3">
      <c r="A88" s="947"/>
      <c r="B88" s="948"/>
      <c r="C88" s="948"/>
      <c r="D88" s="948"/>
      <c r="E88" s="948"/>
      <c r="F88" s="948"/>
      <c r="G88" s="948"/>
      <c r="H88" s="948"/>
      <c r="I88" s="948"/>
      <c r="J88" s="948"/>
      <c r="K88" s="948"/>
      <c r="L88" s="948"/>
      <c r="M88" s="948"/>
      <c r="N88" s="919" t="s">
        <v>11</v>
      </c>
      <c r="O88" s="920"/>
      <c r="P88" s="920"/>
      <c r="Q88" s="920"/>
      <c r="R88" s="920"/>
      <c r="S88" s="920"/>
      <c r="T88" s="920"/>
      <c r="U88" s="920"/>
      <c r="V88" s="921"/>
      <c r="W88" s="148">
        <f>SUM(W73:W87)</f>
        <v>406.45600000000002</v>
      </c>
    </row>
    <row r="89" spans="1:25" x14ac:dyDescent="0.25">
      <c r="B89" s="20"/>
      <c r="C89" s="20"/>
      <c r="D89" s="20"/>
      <c r="E89" s="45"/>
    </row>
    <row r="90" spans="1:25" x14ac:dyDescent="0.25">
      <c r="B90" s="20"/>
      <c r="C90" s="20"/>
      <c r="D90" s="20"/>
      <c r="E90" s="45"/>
    </row>
    <row r="91" spans="1:25" x14ac:dyDescent="0.25">
      <c r="B91" s="20"/>
      <c r="C91" s="20"/>
      <c r="D91" s="20"/>
      <c r="E91" s="45"/>
    </row>
    <row r="92" spans="1:25" ht="18" x14ac:dyDescent="0.25">
      <c r="B92" s="677" t="s">
        <v>415</v>
      </c>
      <c r="C92" s="20"/>
      <c r="D92" s="20"/>
      <c r="E92" s="45"/>
    </row>
    <row r="93" spans="1:25" ht="18" x14ac:dyDescent="0.25">
      <c r="B93" s="450" t="s">
        <v>416</v>
      </c>
      <c r="C93" s="10"/>
      <c r="D93" s="10"/>
      <c r="E93" s="10"/>
      <c r="F93" s="10"/>
      <c r="G93" s="10"/>
      <c r="H93" s="10"/>
      <c r="I93" s="10"/>
      <c r="J93" s="10"/>
      <c r="K93" s="10"/>
    </row>
    <row r="94" spans="1:25" ht="18.75" thickBot="1" x14ac:dyDescent="0.3">
      <c r="B94" s="678" t="s">
        <v>414</v>
      </c>
      <c r="C94" s="11"/>
      <c r="D94" s="11"/>
      <c r="E94" s="11"/>
      <c r="F94" s="11"/>
      <c r="G94" s="11"/>
      <c r="H94" s="11"/>
      <c r="I94" s="11"/>
      <c r="J94" s="11"/>
      <c r="K94" s="11"/>
    </row>
    <row r="95" spans="1:25" ht="27.6" customHeight="1" x14ac:dyDescent="0.25">
      <c r="A95" s="922" t="str">
        <f>+A66</f>
        <v>MEMORIA DE CANTIDADES</v>
      </c>
      <c r="B95" s="923"/>
      <c r="C95" s="923"/>
      <c r="D95" s="923"/>
      <c r="E95" s="923"/>
      <c r="F95" s="923"/>
      <c r="G95" s="923"/>
      <c r="H95" s="923"/>
      <c r="I95" s="923"/>
      <c r="J95" s="923"/>
      <c r="K95" s="923"/>
      <c r="L95" s="923"/>
      <c r="M95" s="923"/>
      <c r="N95" s="923"/>
      <c r="O95" s="923"/>
      <c r="P95" s="923"/>
      <c r="Q95" s="923"/>
      <c r="R95" s="923"/>
      <c r="S95" s="923"/>
      <c r="T95" s="923"/>
      <c r="U95" s="923"/>
      <c r="V95" s="923"/>
      <c r="W95" s="924"/>
    </row>
    <row r="96" spans="1:25" ht="27.6" customHeight="1" x14ac:dyDescent="0.25">
      <c r="A96" s="925"/>
      <c r="B96" s="926"/>
      <c r="C96" s="926"/>
      <c r="D96" s="926"/>
      <c r="E96" s="926"/>
      <c r="F96" s="926"/>
      <c r="G96" s="926"/>
      <c r="H96" s="926"/>
      <c r="I96" s="926"/>
      <c r="J96" s="926"/>
      <c r="K96" s="926"/>
      <c r="L96" s="926"/>
      <c r="M96" s="926"/>
      <c r="N96" s="926"/>
      <c r="O96" s="926"/>
      <c r="P96" s="926"/>
      <c r="Q96" s="926"/>
      <c r="R96" s="926"/>
      <c r="S96" s="926"/>
      <c r="T96" s="926"/>
      <c r="U96" s="926"/>
      <c r="V96" s="926"/>
      <c r="W96" s="927"/>
    </row>
    <row r="97" spans="1:24" ht="17.45" customHeight="1" x14ac:dyDescent="0.25">
      <c r="A97" s="928" t="str">
        <f>+A68</f>
        <v>ADQUISICIÓN E INSTALACIÓN DE CIRCUITO INTEGRADO DE VIGILANCIA PARA BODEGA QUE CUSTODIA MERCANCÍA APREHENDIDA POR EL GRUPO ANTICONTRABANDO DEL DEPARTAMENTO DE CÓRDOBA</v>
      </c>
      <c r="B97" s="929"/>
      <c r="C97" s="929"/>
      <c r="D97" s="929"/>
      <c r="E97" s="929"/>
      <c r="F97" s="929"/>
      <c r="G97" s="929"/>
      <c r="H97" s="929"/>
      <c r="I97" s="929"/>
      <c r="J97" s="929"/>
      <c r="K97" s="929"/>
      <c r="L97" s="929"/>
      <c r="M97" s="929"/>
      <c r="N97" s="929"/>
      <c r="O97" s="929"/>
      <c r="P97" s="929"/>
      <c r="Q97" s="929"/>
      <c r="R97" s="929"/>
      <c r="S97" s="929"/>
      <c r="T97" s="929"/>
      <c r="U97" s="929"/>
      <c r="V97" s="929"/>
      <c r="W97" s="930"/>
    </row>
    <row r="98" spans="1:24" ht="30" customHeight="1" thickBot="1" x14ac:dyDescent="0.3">
      <c r="A98" s="931"/>
      <c r="B98" s="932"/>
      <c r="C98" s="932"/>
      <c r="D98" s="932"/>
      <c r="E98" s="932"/>
      <c r="F98" s="932"/>
      <c r="G98" s="932"/>
      <c r="H98" s="932"/>
      <c r="I98" s="932"/>
      <c r="J98" s="932"/>
      <c r="K98" s="932"/>
      <c r="L98" s="932"/>
      <c r="M98" s="932"/>
      <c r="N98" s="932"/>
      <c r="O98" s="932"/>
      <c r="P98" s="932"/>
      <c r="Q98" s="932"/>
      <c r="R98" s="932"/>
      <c r="S98" s="932"/>
      <c r="T98" s="932"/>
      <c r="U98" s="932"/>
      <c r="V98" s="932"/>
      <c r="W98" s="933"/>
    </row>
    <row r="99" spans="1:24" ht="77.25" customHeight="1" thickBot="1" x14ac:dyDescent="0.3">
      <c r="A99" s="934" t="s">
        <v>137</v>
      </c>
      <c r="B99" s="935"/>
      <c r="C99" s="935"/>
      <c r="D99" s="935"/>
      <c r="E99" s="935"/>
      <c r="F99" s="936" t="s">
        <v>312</v>
      </c>
      <c r="G99" s="937"/>
      <c r="H99" s="937"/>
      <c r="I99" s="937"/>
      <c r="J99" s="937"/>
      <c r="K99" s="937"/>
      <c r="L99" s="938" t="str">
        <f>+PRESUPUESTO!A25</f>
        <v>1.15</v>
      </c>
      <c r="M99" s="939"/>
      <c r="N99" s="940" t="str">
        <f>+PRESUPUESTO!B25</f>
        <v>SUMINISTRO E INSTALACION DE TOMA ELECTRICO 15 AMP: DISPOSITIVO DE CONEXIÓN ELÉCTRICA PARA SUMINISTRO DE ENERGÍA. TIPO: DOBLE. SOPORTE DE POTENCIA DE 1800W A 120V. GARANTÍA: POR DEFECTO DE FÁBRICA 12 MESES</v>
      </c>
      <c r="O99" s="941"/>
      <c r="P99" s="941"/>
      <c r="Q99" s="942"/>
      <c r="R99" s="116" t="s">
        <v>138</v>
      </c>
      <c r="S99" s="117" t="str">
        <f>+PRESUPUESTO!C25</f>
        <v>UND</v>
      </c>
      <c r="T99" s="116"/>
      <c r="U99" s="118"/>
      <c r="V99" s="347"/>
      <c r="W99" s="348"/>
    </row>
    <row r="100" spans="1:24" ht="31.35" customHeight="1" x14ac:dyDescent="0.25">
      <c r="A100" s="960"/>
      <c r="B100" s="961"/>
      <c r="C100" s="961"/>
      <c r="D100" s="961"/>
      <c r="E100" s="961"/>
      <c r="F100" s="961"/>
      <c r="G100" s="961"/>
      <c r="H100" s="961"/>
      <c r="I100" s="961"/>
      <c r="J100" s="961"/>
      <c r="K100" s="961"/>
      <c r="L100" s="961"/>
      <c r="M100" s="961"/>
      <c r="N100" s="968" t="s">
        <v>139</v>
      </c>
      <c r="O100" s="467"/>
      <c r="P100" s="970" t="s">
        <v>140</v>
      </c>
      <c r="Q100" s="972" t="s">
        <v>141</v>
      </c>
      <c r="R100" s="912" t="s">
        <v>142</v>
      </c>
      <c r="S100" s="913"/>
      <c r="T100" s="913"/>
      <c r="U100" s="914"/>
      <c r="V100" s="915" t="s">
        <v>344</v>
      </c>
      <c r="W100" s="917" t="s">
        <v>144</v>
      </c>
    </row>
    <row r="101" spans="1:24" ht="16.5" thickBot="1" x14ac:dyDescent="0.3">
      <c r="A101" s="962"/>
      <c r="B101" s="963"/>
      <c r="C101" s="963"/>
      <c r="D101" s="963"/>
      <c r="E101" s="963"/>
      <c r="F101" s="963"/>
      <c r="G101" s="963"/>
      <c r="H101" s="963"/>
      <c r="I101" s="963"/>
      <c r="J101" s="963"/>
      <c r="K101" s="963"/>
      <c r="L101" s="963"/>
      <c r="M101" s="963"/>
      <c r="N101" s="969"/>
      <c r="O101" s="468"/>
      <c r="P101" s="971"/>
      <c r="Q101" s="973"/>
      <c r="R101" s="154" t="s">
        <v>145</v>
      </c>
      <c r="S101" s="154" t="s">
        <v>345</v>
      </c>
      <c r="T101" s="154" t="s">
        <v>346</v>
      </c>
      <c r="U101" s="154" t="s">
        <v>347</v>
      </c>
      <c r="V101" s="916"/>
      <c r="W101" s="918"/>
    </row>
    <row r="102" spans="1:24" ht="15.75" x14ac:dyDescent="0.25">
      <c r="A102" s="962"/>
      <c r="B102" s="963"/>
      <c r="C102" s="963"/>
      <c r="D102" s="963"/>
      <c r="E102" s="963"/>
      <c r="F102" s="963"/>
      <c r="G102" s="963"/>
      <c r="H102" s="963"/>
      <c r="I102" s="963"/>
      <c r="J102" s="963"/>
      <c r="K102" s="963"/>
      <c r="L102" s="963"/>
      <c r="M102" s="963"/>
      <c r="N102" s="173"/>
      <c r="O102" s="475"/>
      <c r="P102" s="174"/>
      <c r="Q102" s="174"/>
      <c r="R102" s="175"/>
      <c r="S102" s="126"/>
      <c r="T102" s="126"/>
      <c r="U102" s="175"/>
      <c r="V102" s="160"/>
      <c r="W102" s="176"/>
    </row>
    <row r="103" spans="1:24" ht="47.25" customHeight="1" x14ac:dyDescent="0.25">
      <c r="A103" s="962"/>
      <c r="B103" s="963"/>
      <c r="C103" s="963"/>
      <c r="D103" s="963"/>
      <c r="E103" s="963"/>
      <c r="F103" s="963"/>
      <c r="G103" s="963"/>
      <c r="H103" s="963"/>
      <c r="I103" s="963"/>
      <c r="J103" s="963"/>
      <c r="K103" s="963"/>
      <c r="L103" s="963"/>
      <c r="M103" s="963"/>
      <c r="N103" s="975" t="s">
        <v>348</v>
      </c>
      <c r="O103" s="976"/>
      <c r="P103" s="398"/>
      <c r="Q103" s="398"/>
      <c r="R103" s="125"/>
      <c r="S103" s="126"/>
      <c r="T103" s="158">
        <v>0.3</v>
      </c>
      <c r="U103" s="126">
        <f>+W58-W204-W205-W206-W207-W212</f>
        <v>185.18879999999999</v>
      </c>
      <c r="V103" s="159">
        <v>10</v>
      </c>
      <c r="W103" s="491">
        <f>ROUND(+U103*V103*(1+T103),2)</f>
        <v>2407.4499999999998</v>
      </c>
      <c r="X103" s="115">
        <f>+SQRT((2.5^2)+(2.5^2))</f>
        <v>3.5355339059327378</v>
      </c>
    </row>
    <row r="104" spans="1:24" s="359" customFormat="1" ht="15.75" x14ac:dyDescent="0.25">
      <c r="A104" s="962"/>
      <c r="B104" s="963"/>
      <c r="C104" s="963"/>
      <c r="D104" s="963"/>
      <c r="E104" s="963"/>
      <c r="F104" s="963"/>
      <c r="G104" s="963"/>
      <c r="H104" s="963"/>
      <c r="I104" s="963"/>
      <c r="J104" s="963"/>
      <c r="K104" s="963"/>
      <c r="L104" s="963"/>
      <c r="M104" s="963"/>
      <c r="N104" s="975"/>
      <c r="O104" s="976"/>
      <c r="P104" s="398"/>
      <c r="Q104" s="398"/>
      <c r="R104" s="488"/>
      <c r="S104" s="126"/>
      <c r="T104" s="126"/>
      <c r="U104" s="408"/>
      <c r="V104" s="178"/>
      <c r="W104" s="408"/>
    </row>
    <row r="105" spans="1:24" s="359" customFormat="1" ht="15.75" x14ac:dyDescent="0.25">
      <c r="A105" s="962"/>
      <c r="B105" s="963"/>
      <c r="C105" s="963"/>
      <c r="D105" s="963"/>
      <c r="E105" s="963"/>
      <c r="F105" s="963"/>
      <c r="G105" s="963"/>
      <c r="H105" s="963"/>
      <c r="I105" s="963"/>
      <c r="J105" s="963"/>
      <c r="K105" s="963"/>
      <c r="L105" s="963"/>
      <c r="M105" s="963"/>
      <c r="N105" s="975"/>
      <c r="O105" s="976"/>
      <c r="P105" s="398"/>
      <c r="Q105" s="398"/>
      <c r="R105" s="488"/>
      <c r="S105" s="126"/>
      <c r="T105" s="126"/>
      <c r="U105" s="408"/>
      <c r="V105" s="178"/>
      <c r="W105" s="408"/>
    </row>
    <row r="106" spans="1:24" s="359" customFormat="1" ht="15.75" x14ac:dyDescent="0.25">
      <c r="A106" s="962"/>
      <c r="B106" s="963"/>
      <c r="C106" s="963"/>
      <c r="D106" s="963"/>
      <c r="E106" s="963"/>
      <c r="F106" s="963"/>
      <c r="G106" s="963"/>
      <c r="H106" s="963"/>
      <c r="I106" s="963"/>
      <c r="J106" s="963"/>
      <c r="K106" s="963"/>
      <c r="L106" s="963"/>
      <c r="M106" s="963"/>
      <c r="N106" s="975"/>
      <c r="O106" s="976"/>
      <c r="P106" s="398"/>
      <c r="Q106" s="398"/>
      <c r="R106" s="488"/>
      <c r="S106" s="126"/>
      <c r="T106" s="126"/>
      <c r="U106" s="408"/>
      <c r="V106" s="178"/>
      <c r="W106" s="408"/>
    </row>
    <row r="107" spans="1:24" s="359" customFormat="1" ht="15.75" x14ac:dyDescent="0.25">
      <c r="A107" s="962"/>
      <c r="B107" s="963"/>
      <c r="C107" s="963"/>
      <c r="D107" s="963"/>
      <c r="E107" s="963"/>
      <c r="F107" s="963"/>
      <c r="G107" s="963"/>
      <c r="H107" s="963"/>
      <c r="I107" s="963"/>
      <c r="J107" s="963"/>
      <c r="K107" s="963"/>
      <c r="L107" s="963"/>
      <c r="M107" s="963"/>
      <c r="N107" s="161"/>
      <c r="O107" s="476"/>
      <c r="P107" s="349"/>
      <c r="Q107" s="350"/>
      <c r="R107" s="489"/>
      <c r="S107" s="126"/>
      <c r="T107" s="126"/>
      <c r="U107" s="177"/>
      <c r="V107" s="178"/>
      <c r="W107" s="177"/>
    </row>
    <row r="108" spans="1:24" ht="15.75" x14ac:dyDescent="0.25">
      <c r="A108" s="962"/>
      <c r="B108" s="963"/>
      <c r="C108" s="963"/>
      <c r="D108" s="963"/>
      <c r="E108" s="963"/>
      <c r="F108" s="963"/>
      <c r="G108" s="963"/>
      <c r="H108" s="963"/>
      <c r="I108" s="963"/>
      <c r="J108" s="963"/>
      <c r="K108" s="963"/>
      <c r="L108" s="963"/>
      <c r="M108" s="963"/>
      <c r="N108" s="977"/>
      <c r="O108" s="978"/>
      <c r="P108" s="179"/>
      <c r="Q108" s="179"/>
      <c r="R108" s="125"/>
      <c r="S108" s="126"/>
      <c r="T108" s="126"/>
      <c r="U108" s="177"/>
      <c r="V108" s="178"/>
      <c r="W108" s="402"/>
    </row>
    <row r="109" spans="1:24" ht="15.75" x14ac:dyDescent="0.25">
      <c r="A109" s="962"/>
      <c r="B109" s="963"/>
      <c r="C109" s="963"/>
      <c r="D109" s="963"/>
      <c r="E109" s="963"/>
      <c r="F109" s="963"/>
      <c r="G109" s="963"/>
      <c r="H109" s="963"/>
      <c r="I109" s="963"/>
      <c r="J109" s="963"/>
      <c r="K109" s="963"/>
      <c r="L109" s="963"/>
      <c r="M109" s="963"/>
      <c r="N109" s="161"/>
      <c r="O109" s="477"/>
      <c r="P109" s="179"/>
      <c r="Q109" s="179"/>
      <c r="R109" s="125"/>
      <c r="S109" s="126"/>
      <c r="T109" s="126"/>
      <c r="U109" s="177"/>
      <c r="V109" s="178"/>
      <c r="W109" s="127"/>
    </row>
    <row r="110" spans="1:24" ht="15.75" x14ac:dyDescent="0.25">
      <c r="A110" s="962"/>
      <c r="B110" s="963"/>
      <c r="C110" s="963"/>
      <c r="D110" s="963"/>
      <c r="E110" s="963"/>
      <c r="F110" s="963"/>
      <c r="G110" s="963"/>
      <c r="H110" s="963"/>
      <c r="I110" s="963"/>
      <c r="J110" s="963"/>
      <c r="K110" s="963"/>
      <c r="L110" s="963"/>
      <c r="M110" s="963"/>
      <c r="N110" s="161"/>
      <c r="O110" s="477"/>
      <c r="P110" s="179"/>
      <c r="Q110" s="179"/>
      <c r="R110" s="125"/>
      <c r="S110" s="126"/>
      <c r="T110" s="126"/>
      <c r="U110" s="177"/>
      <c r="V110" s="178"/>
      <c r="W110" s="127"/>
    </row>
    <row r="111" spans="1:24" ht="15.75" x14ac:dyDescent="0.25">
      <c r="A111" s="962"/>
      <c r="B111" s="963"/>
      <c r="C111" s="963"/>
      <c r="D111" s="963"/>
      <c r="E111" s="963"/>
      <c r="F111" s="963"/>
      <c r="G111" s="963"/>
      <c r="H111" s="963"/>
      <c r="I111" s="963"/>
      <c r="J111" s="963"/>
      <c r="K111" s="963"/>
      <c r="L111" s="963"/>
      <c r="M111" s="963"/>
      <c r="N111" s="161"/>
      <c r="O111" s="477"/>
      <c r="P111" s="179"/>
      <c r="Q111" s="179"/>
      <c r="R111" s="125"/>
      <c r="S111" s="126"/>
      <c r="T111" s="126"/>
      <c r="U111" s="177"/>
      <c r="V111" s="178"/>
      <c r="W111" s="127"/>
    </row>
    <row r="112" spans="1:24" ht="15.75" x14ac:dyDescent="0.25">
      <c r="A112" s="962"/>
      <c r="B112" s="963"/>
      <c r="C112" s="963"/>
      <c r="D112" s="963"/>
      <c r="E112" s="963"/>
      <c r="F112" s="963"/>
      <c r="G112" s="963"/>
      <c r="H112" s="963"/>
      <c r="I112" s="963"/>
      <c r="J112" s="963"/>
      <c r="K112" s="963"/>
      <c r="L112" s="963"/>
      <c r="M112" s="963"/>
      <c r="N112" s="161"/>
      <c r="O112" s="477"/>
      <c r="P112" s="179"/>
      <c r="Q112" s="179"/>
      <c r="R112" s="125"/>
      <c r="S112" s="126"/>
      <c r="T112" s="126"/>
      <c r="U112" s="177"/>
      <c r="V112" s="178"/>
      <c r="W112" s="127"/>
    </row>
    <row r="113" spans="1:23" ht="15.75" x14ac:dyDescent="0.25">
      <c r="A113" s="962"/>
      <c r="B113" s="963"/>
      <c r="C113" s="963"/>
      <c r="D113" s="963"/>
      <c r="E113" s="963"/>
      <c r="F113" s="963"/>
      <c r="G113" s="963"/>
      <c r="H113" s="963"/>
      <c r="I113" s="963"/>
      <c r="J113" s="963"/>
      <c r="K113" s="963"/>
      <c r="L113" s="963"/>
      <c r="M113" s="963"/>
      <c r="N113" s="161"/>
      <c r="O113" s="477"/>
      <c r="P113" s="179"/>
      <c r="Q113" s="179"/>
      <c r="R113" s="125"/>
      <c r="S113" s="126"/>
      <c r="T113" s="126"/>
      <c r="U113" s="177"/>
      <c r="V113" s="178"/>
      <c r="W113" s="127"/>
    </row>
    <row r="114" spans="1:23" ht="15.75" x14ac:dyDescent="0.25">
      <c r="A114" s="962"/>
      <c r="B114" s="963"/>
      <c r="C114" s="963"/>
      <c r="D114" s="963"/>
      <c r="E114" s="963"/>
      <c r="F114" s="963"/>
      <c r="G114" s="963"/>
      <c r="H114" s="963"/>
      <c r="I114" s="963"/>
      <c r="J114" s="963"/>
      <c r="K114" s="963"/>
      <c r="L114" s="963"/>
      <c r="M114" s="963"/>
      <c r="N114" s="161"/>
      <c r="O114" s="477"/>
      <c r="P114" s="179"/>
      <c r="Q114" s="179"/>
      <c r="R114" s="125"/>
      <c r="S114" s="126"/>
      <c r="T114" s="126"/>
      <c r="U114" s="177"/>
      <c r="V114" s="178"/>
      <c r="W114" s="127"/>
    </row>
    <row r="115" spans="1:23" ht="15.75" x14ac:dyDescent="0.25">
      <c r="A115" s="962"/>
      <c r="B115" s="963"/>
      <c r="C115" s="963"/>
      <c r="D115" s="963"/>
      <c r="E115" s="963"/>
      <c r="F115" s="963"/>
      <c r="G115" s="963"/>
      <c r="H115" s="963"/>
      <c r="I115" s="963"/>
      <c r="J115" s="963"/>
      <c r="K115" s="963"/>
      <c r="L115" s="963"/>
      <c r="M115" s="963"/>
      <c r="N115" s="161"/>
      <c r="O115" s="477"/>
      <c r="P115" s="180"/>
      <c r="Q115" s="174"/>
      <c r="R115" s="175"/>
      <c r="S115" s="168"/>
      <c r="T115" s="168"/>
      <c r="U115" s="169"/>
      <c r="V115" s="160"/>
      <c r="W115" s="176"/>
    </row>
    <row r="116" spans="1:23" ht="15.75" x14ac:dyDescent="0.25">
      <c r="A116" s="962"/>
      <c r="B116" s="963"/>
      <c r="C116" s="963"/>
      <c r="D116" s="963"/>
      <c r="E116" s="963"/>
      <c r="F116" s="963"/>
      <c r="G116" s="963"/>
      <c r="H116" s="963"/>
      <c r="I116" s="963"/>
      <c r="J116" s="963"/>
      <c r="K116" s="963"/>
      <c r="L116" s="963"/>
      <c r="M116" s="963"/>
      <c r="N116" s="161"/>
      <c r="O116" s="477"/>
      <c r="P116" s="180"/>
      <c r="Q116" s="174"/>
      <c r="R116" s="175"/>
      <c r="S116" s="168"/>
      <c r="T116" s="168"/>
      <c r="U116" s="169"/>
      <c r="V116" s="160"/>
      <c r="W116" s="176"/>
    </row>
    <row r="117" spans="1:23" ht="15.75" x14ac:dyDescent="0.25">
      <c r="A117" s="962"/>
      <c r="B117" s="963"/>
      <c r="C117" s="963"/>
      <c r="D117" s="963"/>
      <c r="E117" s="963"/>
      <c r="F117" s="963"/>
      <c r="G117" s="963"/>
      <c r="H117" s="963"/>
      <c r="I117" s="963"/>
      <c r="J117" s="963"/>
      <c r="K117" s="963"/>
      <c r="L117" s="963"/>
      <c r="M117" s="963"/>
      <c r="N117" s="161"/>
      <c r="O117" s="477"/>
      <c r="P117" s="180"/>
      <c r="Q117" s="174"/>
      <c r="R117" s="175"/>
      <c r="S117" s="168"/>
      <c r="T117" s="168"/>
      <c r="U117" s="169"/>
      <c r="V117" s="160"/>
      <c r="W117" s="176"/>
    </row>
    <row r="118" spans="1:23" ht="15.75" x14ac:dyDescent="0.25">
      <c r="A118" s="962"/>
      <c r="B118" s="963"/>
      <c r="C118" s="963"/>
      <c r="D118" s="963"/>
      <c r="E118" s="963"/>
      <c r="F118" s="963"/>
      <c r="G118" s="963"/>
      <c r="H118" s="963"/>
      <c r="I118" s="963"/>
      <c r="J118" s="963"/>
      <c r="K118" s="963"/>
      <c r="L118" s="963"/>
      <c r="M118" s="963"/>
      <c r="N118" s="161"/>
      <c r="O118" s="477"/>
      <c r="P118" s="180"/>
      <c r="Q118" s="174"/>
      <c r="R118" s="175"/>
      <c r="S118" s="168"/>
      <c r="T118" s="168"/>
      <c r="U118" s="169"/>
      <c r="V118" s="160"/>
      <c r="W118" s="176"/>
    </row>
    <row r="119" spans="1:23" ht="15.75" x14ac:dyDescent="0.25">
      <c r="A119" s="962"/>
      <c r="B119" s="963"/>
      <c r="C119" s="963"/>
      <c r="D119" s="963"/>
      <c r="E119" s="963"/>
      <c r="F119" s="963"/>
      <c r="G119" s="963"/>
      <c r="H119" s="963"/>
      <c r="I119" s="963"/>
      <c r="J119" s="963"/>
      <c r="K119" s="963"/>
      <c r="L119" s="963"/>
      <c r="M119" s="963"/>
      <c r="N119" s="161"/>
      <c r="O119" s="477"/>
      <c r="P119" s="180"/>
      <c r="Q119" s="174"/>
      <c r="R119" s="175"/>
      <c r="S119" s="168"/>
      <c r="T119" s="168"/>
      <c r="U119" s="169"/>
      <c r="V119" s="160"/>
      <c r="W119" s="176"/>
    </row>
    <row r="120" spans="1:23" ht="15.75" thickBot="1" x14ac:dyDescent="0.3">
      <c r="A120" s="964"/>
      <c r="B120" s="965"/>
      <c r="C120" s="965"/>
      <c r="D120" s="965"/>
      <c r="E120" s="965"/>
      <c r="F120" s="965"/>
      <c r="G120" s="965"/>
      <c r="H120" s="965"/>
      <c r="I120" s="965"/>
      <c r="J120" s="965"/>
      <c r="K120" s="965"/>
      <c r="L120" s="965"/>
      <c r="M120" s="965"/>
      <c r="N120" s="919" t="s">
        <v>11</v>
      </c>
      <c r="O120" s="920"/>
      <c r="P120" s="920"/>
      <c r="Q120" s="920"/>
      <c r="R120" s="920"/>
      <c r="S120" s="920"/>
      <c r="T120" s="920"/>
      <c r="U120" s="920"/>
      <c r="V120" s="921"/>
      <c r="W120" s="153">
        <f>SUM(W102:W119)</f>
        <v>2407.4499999999998</v>
      </c>
    </row>
    <row r="121" spans="1:23" x14ac:dyDescent="0.25">
      <c r="B121" s="20"/>
      <c r="C121" s="20"/>
      <c r="D121" s="20"/>
      <c r="E121" s="45"/>
    </row>
    <row r="122" spans="1:23" x14ac:dyDescent="0.25">
      <c r="B122" s="20"/>
      <c r="C122" s="20"/>
      <c r="D122" s="20"/>
      <c r="E122" s="45"/>
    </row>
    <row r="123" spans="1:23" x14ac:dyDescent="0.25">
      <c r="B123" s="20"/>
      <c r="C123" s="20"/>
      <c r="D123" s="20"/>
      <c r="E123" s="45"/>
    </row>
    <row r="124" spans="1:23" x14ac:dyDescent="0.25">
      <c r="B124" s="20"/>
      <c r="C124" s="20"/>
      <c r="D124" s="20"/>
      <c r="E124" s="45"/>
    </row>
    <row r="125" spans="1:23" ht="18" x14ac:dyDescent="0.25">
      <c r="B125" s="677" t="s">
        <v>415</v>
      </c>
      <c r="C125" s="10"/>
      <c r="D125" s="10"/>
      <c r="E125" s="10"/>
      <c r="F125" s="10"/>
      <c r="G125" s="10"/>
      <c r="H125" s="10"/>
      <c r="I125" s="10"/>
      <c r="J125" s="10"/>
      <c r="K125" s="10"/>
    </row>
    <row r="126" spans="1:23" ht="18" x14ac:dyDescent="0.25">
      <c r="B126" s="450" t="s">
        <v>416</v>
      </c>
      <c r="C126" s="11"/>
      <c r="D126" s="11"/>
      <c r="E126" s="11"/>
      <c r="F126" s="11"/>
      <c r="G126" s="11"/>
      <c r="H126" s="11"/>
      <c r="I126" s="11"/>
      <c r="J126" s="11"/>
      <c r="K126" s="11"/>
    </row>
    <row r="127" spans="1:23" ht="18.75" thickBot="1" x14ac:dyDescent="0.3">
      <c r="B127" s="678" t="s">
        <v>414</v>
      </c>
      <c r="C127" s="11"/>
      <c r="D127" s="11"/>
      <c r="E127" s="11"/>
      <c r="F127" s="11"/>
      <c r="G127" s="11"/>
      <c r="H127" s="11"/>
      <c r="I127" s="11"/>
      <c r="J127" s="11"/>
      <c r="K127" s="11"/>
    </row>
    <row r="128" spans="1:23" ht="27.6" customHeight="1" x14ac:dyDescent="0.25">
      <c r="A128" s="922" t="str">
        <f>+A66</f>
        <v>MEMORIA DE CANTIDADES</v>
      </c>
      <c r="B128" s="923"/>
      <c r="C128" s="923"/>
      <c r="D128" s="923"/>
      <c r="E128" s="923"/>
      <c r="F128" s="923"/>
      <c r="G128" s="923"/>
      <c r="H128" s="923"/>
      <c r="I128" s="923"/>
      <c r="J128" s="923"/>
      <c r="K128" s="923"/>
      <c r="L128" s="923"/>
      <c r="M128" s="923"/>
      <c r="N128" s="923"/>
      <c r="O128" s="923"/>
      <c r="P128" s="923"/>
      <c r="Q128" s="923"/>
      <c r="R128" s="923"/>
      <c r="S128" s="923"/>
      <c r="T128" s="923"/>
      <c r="U128" s="923"/>
      <c r="V128" s="923"/>
      <c r="W128" s="924"/>
    </row>
    <row r="129" spans="1:24" ht="27.6" customHeight="1" x14ac:dyDescent="0.25">
      <c r="A129" s="925"/>
      <c r="B129" s="926"/>
      <c r="C129" s="926"/>
      <c r="D129" s="926"/>
      <c r="E129" s="926"/>
      <c r="F129" s="926"/>
      <c r="G129" s="926"/>
      <c r="H129" s="926"/>
      <c r="I129" s="926"/>
      <c r="J129" s="926"/>
      <c r="K129" s="926"/>
      <c r="L129" s="926"/>
      <c r="M129" s="926"/>
      <c r="N129" s="926"/>
      <c r="O129" s="926"/>
      <c r="P129" s="926"/>
      <c r="Q129" s="926"/>
      <c r="R129" s="926"/>
      <c r="S129" s="926"/>
      <c r="T129" s="926"/>
      <c r="U129" s="926"/>
      <c r="V129" s="926"/>
      <c r="W129" s="927"/>
    </row>
    <row r="130" spans="1:24" ht="17.45" customHeight="1" x14ac:dyDescent="0.25">
      <c r="A130" s="928" t="str">
        <f>+A68</f>
        <v>ADQUISICIÓN E INSTALACIÓN DE CIRCUITO INTEGRADO DE VIGILANCIA PARA BODEGA QUE CUSTODIA MERCANCÍA APREHENDIDA POR EL GRUPO ANTICONTRABANDO DEL DEPARTAMENTO DE CÓRDOBA</v>
      </c>
      <c r="B130" s="929"/>
      <c r="C130" s="929"/>
      <c r="D130" s="929"/>
      <c r="E130" s="929"/>
      <c r="F130" s="929"/>
      <c r="G130" s="929"/>
      <c r="H130" s="929"/>
      <c r="I130" s="929"/>
      <c r="J130" s="929"/>
      <c r="K130" s="929"/>
      <c r="L130" s="929"/>
      <c r="M130" s="929"/>
      <c r="N130" s="929"/>
      <c r="O130" s="929"/>
      <c r="P130" s="929"/>
      <c r="Q130" s="929"/>
      <c r="R130" s="929"/>
      <c r="S130" s="929"/>
      <c r="T130" s="929"/>
      <c r="U130" s="929"/>
      <c r="V130" s="929"/>
      <c r="W130" s="930"/>
    </row>
    <row r="131" spans="1:24" ht="30" customHeight="1" thickBot="1" x14ac:dyDescent="0.3">
      <c r="A131" s="931"/>
      <c r="B131" s="932"/>
      <c r="C131" s="932"/>
      <c r="D131" s="932"/>
      <c r="E131" s="932"/>
      <c r="F131" s="932"/>
      <c r="G131" s="932"/>
      <c r="H131" s="932"/>
      <c r="I131" s="932"/>
      <c r="J131" s="932"/>
      <c r="K131" s="932"/>
      <c r="L131" s="932"/>
      <c r="M131" s="932"/>
      <c r="N131" s="932"/>
      <c r="O131" s="932"/>
      <c r="P131" s="932"/>
      <c r="Q131" s="932"/>
      <c r="R131" s="932"/>
      <c r="S131" s="932"/>
      <c r="T131" s="932"/>
      <c r="U131" s="932"/>
      <c r="V131" s="932"/>
      <c r="W131" s="933"/>
    </row>
    <row r="132" spans="1:24" ht="77.25" customHeight="1" thickBot="1" x14ac:dyDescent="0.3">
      <c r="A132" s="934" t="s">
        <v>137</v>
      </c>
      <c r="B132" s="935"/>
      <c r="C132" s="935"/>
      <c r="D132" s="935"/>
      <c r="E132" s="935"/>
      <c r="F132" s="936" t="s">
        <v>312</v>
      </c>
      <c r="G132" s="937"/>
      <c r="H132" s="937"/>
      <c r="I132" s="937"/>
      <c r="J132" s="937"/>
      <c r="K132" s="937"/>
      <c r="L132" s="938" t="str">
        <f>+PRESUPUESTO!A26</f>
        <v>1.16</v>
      </c>
      <c r="M132" s="939"/>
      <c r="N132" s="940" t="s">
        <v>260</v>
      </c>
      <c r="O132" s="941"/>
      <c r="P132" s="941"/>
      <c r="Q132" s="942"/>
      <c r="R132" s="116" t="s">
        <v>138</v>
      </c>
      <c r="S132" s="117" t="s">
        <v>16</v>
      </c>
      <c r="T132" s="116"/>
      <c r="U132" s="118"/>
      <c r="V132" s="347"/>
      <c r="W132" s="348"/>
    </row>
    <row r="133" spans="1:24" ht="31.35" customHeight="1" x14ac:dyDescent="0.25">
      <c r="A133" s="960"/>
      <c r="B133" s="961"/>
      <c r="C133" s="961"/>
      <c r="D133" s="961"/>
      <c r="E133" s="961"/>
      <c r="F133" s="961"/>
      <c r="G133" s="961"/>
      <c r="H133" s="961"/>
      <c r="I133" s="961"/>
      <c r="J133" s="961"/>
      <c r="K133" s="961"/>
      <c r="L133" s="961"/>
      <c r="M133" s="961"/>
      <c r="N133" s="968" t="s">
        <v>139</v>
      </c>
      <c r="O133" s="467"/>
      <c r="P133" s="970" t="s">
        <v>140</v>
      </c>
      <c r="Q133" s="972" t="s">
        <v>141</v>
      </c>
      <c r="R133" s="912" t="s">
        <v>142</v>
      </c>
      <c r="S133" s="913"/>
      <c r="T133" s="913"/>
      <c r="U133" s="914"/>
      <c r="V133" s="915" t="s">
        <v>150</v>
      </c>
      <c r="W133" s="917" t="s">
        <v>144</v>
      </c>
    </row>
    <row r="134" spans="1:24" ht="16.5" thickBot="1" x14ac:dyDescent="0.3">
      <c r="A134" s="962"/>
      <c r="B134" s="963"/>
      <c r="C134" s="963"/>
      <c r="D134" s="963"/>
      <c r="E134" s="963"/>
      <c r="F134" s="963"/>
      <c r="G134" s="963"/>
      <c r="H134" s="963"/>
      <c r="I134" s="963"/>
      <c r="J134" s="963"/>
      <c r="K134" s="963"/>
      <c r="L134" s="963"/>
      <c r="M134" s="963"/>
      <c r="N134" s="969"/>
      <c r="O134" s="468"/>
      <c r="P134" s="971"/>
      <c r="Q134" s="973"/>
      <c r="R134" s="154" t="s">
        <v>145</v>
      </c>
      <c r="S134" s="154" t="s">
        <v>147</v>
      </c>
      <c r="T134" s="154" t="s">
        <v>146</v>
      </c>
      <c r="U134" s="154" t="s">
        <v>153</v>
      </c>
      <c r="V134" s="916"/>
      <c r="W134" s="918"/>
    </row>
    <row r="135" spans="1:24" ht="15.75" x14ac:dyDescent="0.25">
      <c r="A135" s="962"/>
      <c r="B135" s="963"/>
      <c r="C135" s="963"/>
      <c r="D135" s="963"/>
      <c r="E135" s="963"/>
      <c r="F135" s="963"/>
      <c r="G135" s="963"/>
      <c r="H135" s="963"/>
      <c r="I135" s="963"/>
      <c r="J135" s="963"/>
      <c r="K135" s="963"/>
      <c r="L135" s="963"/>
      <c r="M135" s="963"/>
      <c r="N135" s="173"/>
      <c r="O135" s="475"/>
      <c r="P135" s="174"/>
      <c r="Q135" s="174"/>
      <c r="R135" s="175"/>
      <c r="S135" s="126"/>
      <c r="T135" s="126"/>
      <c r="U135" s="175"/>
      <c r="V135" s="160"/>
      <c r="W135" s="176"/>
    </row>
    <row r="136" spans="1:24" ht="47.25" customHeight="1" x14ac:dyDescent="0.25">
      <c r="A136" s="962"/>
      <c r="B136" s="963"/>
      <c r="C136" s="963"/>
      <c r="D136" s="963"/>
      <c r="E136" s="963"/>
      <c r="F136" s="963"/>
      <c r="G136" s="963"/>
      <c r="H136" s="963"/>
      <c r="I136" s="963"/>
      <c r="J136" s="963"/>
      <c r="K136" s="963"/>
      <c r="L136" s="963"/>
      <c r="M136" s="963"/>
      <c r="N136" s="975" t="str">
        <f t="shared" ref="N136:N141" si="7">+N44</f>
        <v>CALLLE 40B ENTRE CARRERA 20  Y CARRERA 19D</v>
      </c>
      <c r="O136" s="976"/>
      <c r="P136" s="398"/>
      <c r="Q136" s="398"/>
      <c r="R136" s="399">
        <f t="shared" ref="R136:R141" si="8">+R44</f>
        <v>217.59500000000003</v>
      </c>
      <c r="S136" s="126">
        <v>0.6</v>
      </c>
      <c r="T136" s="126">
        <v>0.15</v>
      </c>
      <c r="U136" s="408"/>
      <c r="V136" s="178">
        <v>1</v>
      </c>
      <c r="W136" s="402">
        <f>+R136*S136*T136*V136</f>
        <v>19.583550000000002</v>
      </c>
      <c r="X136" s="115">
        <f>+SQRT((2.5^2)+(2.5^2))</f>
        <v>3.5355339059327378</v>
      </c>
    </row>
    <row r="137" spans="1:24" s="359" customFormat="1" ht="35.25" customHeight="1" x14ac:dyDescent="0.25">
      <c r="A137" s="962"/>
      <c r="B137" s="963"/>
      <c r="C137" s="963"/>
      <c r="D137" s="963"/>
      <c r="E137" s="963"/>
      <c r="F137" s="963"/>
      <c r="G137" s="963"/>
      <c r="H137" s="963"/>
      <c r="I137" s="963"/>
      <c r="J137" s="963"/>
      <c r="K137" s="963"/>
      <c r="L137" s="963"/>
      <c r="M137" s="963"/>
      <c r="N137" s="975" t="str">
        <f t="shared" si="7"/>
        <v xml:space="preserve">CARRERA 19D ENTRE CALLE 40B Y ENTRADA ESTADIO </v>
      </c>
      <c r="O137" s="976"/>
      <c r="P137" s="398"/>
      <c r="Q137" s="398"/>
      <c r="R137" s="399">
        <f t="shared" si="8"/>
        <v>99.296999999999997</v>
      </c>
      <c r="S137" s="126">
        <v>0.6</v>
      </c>
      <c r="T137" s="126">
        <v>0.15</v>
      </c>
      <c r="U137" s="408"/>
      <c r="V137" s="178">
        <v>1</v>
      </c>
      <c r="W137" s="402">
        <f t="shared" ref="W137:W139" si="9">+R137*S137*T137*V137</f>
        <v>8.936729999999999</v>
      </c>
    </row>
    <row r="138" spans="1:24" s="359" customFormat="1" ht="37.5" customHeight="1" x14ac:dyDescent="0.25">
      <c r="A138" s="962"/>
      <c r="B138" s="963"/>
      <c r="C138" s="963"/>
      <c r="D138" s="963"/>
      <c r="E138" s="963"/>
      <c r="F138" s="963"/>
      <c r="G138" s="963"/>
      <c r="H138" s="963"/>
      <c r="I138" s="963"/>
      <c r="J138" s="963"/>
      <c r="K138" s="963"/>
      <c r="L138" s="963"/>
      <c r="M138" s="963"/>
      <c r="N138" s="975" t="str">
        <f t="shared" si="7"/>
        <v>CALE 40B ENTRE CARREAR 19B Y CARRERA 19D</v>
      </c>
      <c r="O138" s="976"/>
      <c r="P138" s="398"/>
      <c r="Q138" s="398"/>
      <c r="R138" s="399">
        <f t="shared" si="8"/>
        <v>55.07</v>
      </c>
      <c r="S138" s="126">
        <v>0.6</v>
      </c>
      <c r="T138" s="126">
        <f>+T136</f>
        <v>0.15</v>
      </c>
      <c r="U138" s="408"/>
      <c r="V138" s="178">
        <v>1</v>
      </c>
      <c r="W138" s="402">
        <f t="shared" si="9"/>
        <v>4.9562999999999997</v>
      </c>
    </row>
    <row r="139" spans="1:24" s="359" customFormat="1" ht="35.25" customHeight="1" x14ac:dyDescent="0.25">
      <c r="A139" s="962"/>
      <c r="B139" s="963"/>
      <c r="C139" s="963"/>
      <c r="D139" s="963"/>
      <c r="E139" s="963"/>
      <c r="F139" s="963"/>
      <c r="G139" s="963"/>
      <c r="H139" s="963"/>
      <c r="I139" s="963"/>
      <c r="J139" s="963"/>
      <c r="K139" s="963"/>
      <c r="L139" s="963"/>
      <c r="M139" s="963"/>
      <c r="N139" s="975" t="str">
        <f t="shared" si="7"/>
        <v xml:space="preserve">ACCESO A ENTRADA ESTADIO </v>
      </c>
      <c r="O139" s="976"/>
      <c r="P139" s="398"/>
      <c r="Q139" s="398"/>
      <c r="R139" s="399">
        <f t="shared" si="8"/>
        <v>39.979999999999997</v>
      </c>
      <c r="S139" s="126">
        <v>0.6</v>
      </c>
      <c r="T139" s="126">
        <v>0.15</v>
      </c>
      <c r="U139" s="408"/>
      <c r="V139" s="178">
        <v>1</v>
      </c>
      <c r="W139" s="402">
        <f t="shared" si="9"/>
        <v>3.5981999999999994</v>
      </c>
    </row>
    <row r="140" spans="1:24" s="359" customFormat="1" ht="35.25" customHeight="1" x14ac:dyDescent="0.25">
      <c r="A140" s="962"/>
      <c r="B140" s="963"/>
      <c r="C140" s="963"/>
      <c r="D140" s="963"/>
      <c r="E140" s="963"/>
      <c r="F140" s="963"/>
      <c r="G140" s="963"/>
      <c r="H140" s="963"/>
      <c r="I140" s="963"/>
      <c r="J140" s="963"/>
      <c r="K140" s="963"/>
      <c r="L140" s="963"/>
      <c r="M140" s="963"/>
      <c r="N140" s="975" t="str">
        <f t="shared" si="7"/>
        <v>CARRERA 20 ENTRE CALLE 40B Y CALLE 40</v>
      </c>
      <c r="O140" s="976"/>
      <c r="P140" s="646"/>
      <c r="Q140" s="647"/>
      <c r="R140" s="399">
        <f t="shared" si="8"/>
        <v>30.376000000000001</v>
      </c>
      <c r="S140" s="126">
        <v>0.6</v>
      </c>
      <c r="T140" s="126">
        <v>0.15</v>
      </c>
      <c r="U140" s="408"/>
      <c r="V140" s="178">
        <v>1</v>
      </c>
      <c r="W140" s="402">
        <f t="shared" ref="W140" si="10">+R140*S140*T140*V140</f>
        <v>2.7338399999999998</v>
      </c>
    </row>
    <row r="141" spans="1:24" s="359" customFormat="1" ht="32.25" customHeight="1" x14ac:dyDescent="0.25">
      <c r="A141" s="962"/>
      <c r="B141" s="963"/>
      <c r="C141" s="963"/>
      <c r="D141" s="963"/>
      <c r="E141" s="963"/>
      <c r="F141" s="963"/>
      <c r="G141" s="963"/>
      <c r="H141" s="963"/>
      <c r="I141" s="963"/>
      <c r="J141" s="963"/>
      <c r="K141" s="963"/>
      <c r="L141" s="963"/>
      <c r="M141" s="963"/>
      <c r="N141" s="975" t="str">
        <f t="shared" si="7"/>
        <v>CARRERA 19B ENTRE CALLE 40A Y CALLE 40B</v>
      </c>
      <c r="O141" s="976"/>
      <c r="P141" s="349"/>
      <c r="Q141" s="350"/>
      <c r="R141" s="399">
        <f t="shared" si="8"/>
        <v>0</v>
      </c>
      <c r="S141" s="126">
        <v>0.6</v>
      </c>
      <c r="T141" s="126">
        <v>0.15</v>
      </c>
      <c r="U141" s="408"/>
      <c r="V141" s="178">
        <v>1</v>
      </c>
      <c r="W141" s="402">
        <f t="shared" ref="W141" si="11">+R141*S141*T141*V141</f>
        <v>0</v>
      </c>
    </row>
    <row r="142" spans="1:24" s="359" customFormat="1" ht="15.75" x14ac:dyDescent="0.25">
      <c r="A142" s="962"/>
      <c r="B142" s="963"/>
      <c r="C142" s="963"/>
      <c r="D142" s="963"/>
      <c r="E142" s="963"/>
      <c r="F142" s="963"/>
      <c r="G142" s="963"/>
      <c r="H142" s="963"/>
      <c r="I142" s="963"/>
      <c r="J142" s="963"/>
      <c r="K142" s="963"/>
      <c r="L142" s="963"/>
      <c r="M142" s="963"/>
      <c r="N142" s="650"/>
      <c r="O142" s="476"/>
      <c r="P142" s="349"/>
      <c r="Q142" s="350"/>
      <c r="R142" s="489"/>
      <c r="S142" s="126"/>
      <c r="T142" s="126"/>
      <c r="U142" s="177"/>
      <c r="V142" s="178"/>
      <c r="W142" s="177"/>
    </row>
    <row r="143" spans="1:24" ht="15.75" x14ac:dyDescent="0.25">
      <c r="A143" s="962"/>
      <c r="B143" s="963"/>
      <c r="C143" s="963"/>
      <c r="D143" s="963"/>
      <c r="E143" s="963"/>
      <c r="F143" s="963"/>
      <c r="G143" s="963"/>
      <c r="H143" s="963"/>
      <c r="I143" s="963"/>
      <c r="J143" s="963"/>
      <c r="K143" s="963"/>
      <c r="L143" s="963"/>
      <c r="M143" s="963"/>
      <c r="N143" s="975" t="str">
        <f>+N51</f>
        <v>BOCACALLES</v>
      </c>
      <c r="O143" s="976"/>
      <c r="P143" s="398"/>
      <c r="Q143" s="398"/>
      <c r="R143" s="399">
        <f>+R51</f>
        <v>6</v>
      </c>
      <c r="S143" s="126">
        <v>0.6</v>
      </c>
      <c r="T143" s="126">
        <v>0.15</v>
      </c>
      <c r="U143" s="408"/>
      <c r="V143" s="178">
        <f>+V51</f>
        <v>4</v>
      </c>
      <c r="W143" s="402">
        <f t="shared" ref="W143" si="12">+R143*S143*T143*V143</f>
        <v>2.1599999999999997</v>
      </c>
    </row>
    <row r="144" spans="1:24" ht="15.75" x14ac:dyDescent="0.25">
      <c r="A144" s="962"/>
      <c r="B144" s="963"/>
      <c r="C144" s="963"/>
      <c r="D144" s="963"/>
      <c r="E144" s="963"/>
      <c r="F144" s="963"/>
      <c r="G144" s="963"/>
      <c r="H144" s="963"/>
      <c r="I144" s="963"/>
      <c r="J144" s="963"/>
      <c r="K144" s="963"/>
      <c r="L144" s="963"/>
      <c r="M144" s="963"/>
      <c r="N144" s="161"/>
      <c r="O144" s="477"/>
      <c r="P144" s="179"/>
      <c r="Q144" s="179"/>
      <c r="R144" s="125"/>
      <c r="S144" s="126"/>
      <c r="T144" s="126"/>
      <c r="U144" s="177"/>
      <c r="V144" s="178"/>
      <c r="W144" s="127"/>
    </row>
    <row r="145" spans="1:23" ht="15.75" x14ac:dyDescent="0.25">
      <c r="A145" s="962"/>
      <c r="B145" s="963"/>
      <c r="C145" s="963"/>
      <c r="D145" s="963"/>
      <c r="E145" s="963"/>
      <c r="F145" s="963"/>
      <c r="G145" s="963"/>
      <c r="H145" s="963"/>
      <c r="I145" s="963"/>
      <c r="J145" s="963"/>
      <c r="K145" s="963"/>
      <c r="L145" s="963"/>
      <c r="M145" s="963"/>
      <c r="N145" s="161"/>
      <c r="O145" s="477"/>
      <c r="P145" s="179"/>
      <c r="Q145" s="179"/>
      <c r="R145" s="125"/>
      <c r="S145" s="126"/>
      <c r="T145" s="126"/>
      <c r="U145" s="177"/>
      <c r="V145" s="178"/>
      <c r="W145" s="127"/>
    </row>
    <row r="146" spans="1:23" ht="15.75" x14ac:dyDescent="0.25">
      <c r="A146" s="962"/>
      <c r="B146" s="963"/>
      <c r="C146" s="963"/>
      <c r="D146" s="963"/>
      <c r="E146" s="963"/>
      <c r="F146" s="963"/>
      <c r="G146" s="963"/>
      <c r="H146" s="963"/>
      <c r="I146" s="963"/>
      <c r="J146" s="963"/>
      <c r="K146" s="963"/>
      <c r="L146" s="963"/>
      <c r="M146" s="963"/>
      <c r="N146" s="161"/>
      <c r="O146" s="477"/>
      <c r="P146" s="179"/>
      <c r="Q146" s="179"/>
      <c r="R146" s="125"/>
      <c r="S146" s="126"/>
      <c r="T146" s="126"/>
      <c r="U146" s="177"/>
      <c r="V146" s="178"/>
      <c r="W146" s="127"/>
    </row>
    <row r="147" spans="1:23" ht="15.75" x14ac:dyDescent="0.25">
      <c r="A147" s="962"/>
      <c r="B147" s="963"/>
      <c r="C147" s="963"/>
      <c r="D147" s="963"/>
      <c r="E147" s="963"/>
      <c r="F147" s="963"/>
      <c r="G147" s="963"/>
      <c r="H147" s="963"/>
      <c r="I147" s="963"/>
      <c r="J147" s="963"/>
      <c r="K147" s="963"/>
      <c r="L147" s="963"/>
      <c r="M147" s="963"/>
      <c r="N147" s="161"/>
      <c r="O147" s="477"/>
      <c r="P147" s="179"/>
      <c r="Q147" s="179"/>
      <c r="R147" s="125"/>
      <c r="S147" s="126"/>
      <c r="T147" s="126"/>
      <c r="U147" s="177"/>
      <c r="V147" s="178"/>
      <c r="W147" s="127"/>
    </row>
    <row r="148" spans="1:23" ht="15.75" x14ac:dyDescent="0.25">
      <c r="A148" s="962"/>
      <c r="B148" s="963"/>
      <c r="C148" s="963"/>
      <c r="D148" s="963"/>
      <c r="E148" s="963"/>
      <c r="F148" s="963"/>
      <c r="G148" s="963"/>
      <c r="H148" s="963"/>
      <c r="I148" s="963"/>
      <c r="J148" s="963"/>
      <c r="K148" s="963"/>
      <c r="L148" s="963"/>
      <c r="M148" s="963"/>
      <c r="N148" s="161"/>
      <c r="O148" s="477"/>
      <c r="P148" s="179"/>
      <c r="Q148" s="179"/>
      <c r="R148" s="125"/>
      <c r="S148" s="126"/>
      <c r="T148" s="126"/>
      <c r="U148" s="177"/>
      <c r="V148" s="178"/>
      <c r="W148" s="127"/>
    </row>
    <row r="149" spans="1:23" ht="15.75" x14ac:dyDescent="0.25">
      <c r="A149" s="962"/>
      <c r="B149" s="963"/>
      <c r="C149" s="963"/>
      <c r="D149" s="963"/>
      <c r="E149" s="963"/>
      <c r="F149" s="963"/>
      <c r="G149" s="963"/>
      <c r="H149" s="963"/>
      <c r="I149" s="963"/>
      <c r="J149" s="963"/>
      <c r="K149" s="963"/>
      <c r="L149" s="963"/>
      <c r="M149" s="963"/>
      <c r="N149" s="161"/>
      <c r="O149" s="477"/>
      <c r="P149" s="179"/>
      <c r="Q149" s="179"/>
      <c r="R149" s="125"/>
      <c r="S149" s="126"/>
      <c r="T149" s="126"/>
      <c r="U149" s="177"/>
      <c r="V149" s="178"/>
      <c r="W149" s="127"/>
    </row>
    <row r="150" spans="1:23" ht="15.75" x14ac:dyDescent="0.25">
      <c r="A150" s="962"/>
      <c r="B150" s="963"/>
      <c r="C150" s="963"/>
      <c r="D150" s="963"/>
      <c r="E150" s="963"/>
      <c r="F150" s="963"/>
      <c r="G150" s="963"/>
      <c r="H150" s="963"/>
      <c r="I150" s="963"/>
      <c r="J150" s="963"/>
      <c r="K150" s="963"/>
      <c r="L150" s="963"/>
      <c r="M150" s="963"/>
      <c r="N150" s="161"/>
      <c r="O150" s="477"/>
      <c r="P150" s="180"/>
      <c r="Q150" s="174"/>
      <c r="R150" s="175"/>
      <c r="S150" s="168"/>
      <c r="T150" s="168"/>
      <c r="U150" s="169"/>
      <c r="V150" s="160"/>
      <c r="W150" s="176"/>
    </row>
    <row r="151" spans="1:23" ht="15.75" x14ac:dyDescent="0.25">
      <c r="A151" s="962"/>
      <c r="B151" s="963"/>
      <c r="C151" s="963"/>
      <c r="D151" s="963"/>
      <c r="E151" s="963"/>
      <c r="F151" s="963"/>
      <c r="G151" s="963"/>
      <c r="H151" s="963"/>
      <c r="I151" s="963"/>
      <c r="J151" s="963"/>
      <c r="K151" s="963"/>
      <c r="L151" s="963"/>
      <c r="M151" s="963"/>
      <c r="N151" s="161"/>
      <c r="O151" s="477"/>
      <c r="P151" s="180"/>
      <c r="Q151" s="174"/>
      <c r="R151" s="175"/>
      <c r="S151" s="168"/>
      <c r="T151" s="168"/>
      <c r="U151" s="169"/>
      <c r="V151" s="160"/>
      <c r="W151" s="176"/>
    </row>
    <row r="152" spans="1:23" ht="15.75" x14ac:dyDescent="0.25">
      <c r="A152" s="962"/>
      <c r="B152" s="963"/>
      <c r="C152" s="963"/>
      <c r="D152" s="963"/>
      <c r="E152" s="963"/>
      <c r="F152" s="963"/>
      <c r="G152" s="963"/>
      <c r="H152" s="963"/>
      <c r="I152" s="963"/>
      <c r="J152" s="963"/>
      <c r="K152" s="963"/>
      <c r="L152" s="963"/>
      <c r="M152" s="963"/>
      <c r="N152" s="161"/>
      <c r="O152" s="477"/>
      <c r="P152" s="180"/>
      <c r="Q152" s="174"/>
      <c r="R152" s="175"/>
      <c r="S152" s="168"/>
      <c r="T152" s="168"/>
      <c r="U152" s="169"/>
      <c r="V152" s="160"/>
      <c r="W152" s="176"/>
    </row>
    <row r="153" spans="1:23" ht="15.75" x14ac:dyDescent="0.25">
      <c r="A153" s="962"/>
      <c r="B153" s="963"/>
      <c r="C153" s="963"/>
      <c r="D153" s="963"/>
      <c r="E153" s="963"/>
      <c r="F153" s="963"/>
      <c r="G153" s="963"/>
      <c r="H153" s="963"/>
      <c r="I153" s="963"/>
      <c r="J153" s="963"/>
      <c r="K153" s="963"/>
      <c r="L153" s="963"/>
      <c r="M153" s="963"/>
      <c r="N153" s="161"/>
      <c r="O153" s="477"/>
      <c r="P153" s="180"/>
      <c r="Q153" s="174"/>
      <c r="R153" s="175"/>
      <c r="S153" s="168"/>
      <c r="T153" s="168"/>
      <c r="U153" s="169"/>
      <c r="V153" s="160"/>
      <c r="W153" s="176"/>
    </row>
    <row r="154" spans="1:23" ht="15.75" x14ac:dyDescent="0.25">
      <c r="A154" s="962"/>
      <c r="B154" s="963"/>
      <c r="C154" s="963"/>
      <c r="D154" s="963"/>
      <c r="E154" s="963"/>
      <c r="F154" s="963"/>
      <c r="G154" s="963"/>
      <c r="H154" s="963"/>
      <c r="I154" s="963"/>
      <c r="J154" s="963"/>
      <c r="K154" s="963"/>
      <c r="L154" s="963"/>
      <c r="M154" s="963"/>
      <c r="N154" s="161"/>
      <c r="O154" s="477"/>
      <c r="P154" s="180"/>
      <c r="Q154" s="174"/>
      <c r="R154" s="175"/>
      <c r="S154" s="168"/>
      <c r="T154" s="168"/>
      <c r="U154" s="169"/>
      <c r="V154" s="160"/>
      <c r="W154" s="176"/>
    </row>
    <row r="155" spans="1:23" ht="15.75" thickBot="1" x14ac:dyDescent="0.3">
      <c r="A155" s="964"/>
      <c r="B155" s="965"/>
      <c r="C155" s="965"/>
      <c r="D155" s="965"/>
      <c r="E155" s="965"/>
      <c r="F155" s="965"/>
      <c r="G155" s="965"/>
      <c r="H155" s="965"/>
      <c r="I155" s="965"/>
      <c r="J155" s="965"/>
      <c r="K155" s="965"/>
      <c r="L155" s="965"/>
      <c r="M155" s="965"/>
      <c r="N155" s="919" t="s">
        <v>11</v>
      </c>
      <c r="O155" s="920"/>
      <c r="P155" s="920"/>
      <c r="Q155" s="920"/>
      <c r="R155" s="920"/>
      <c r="S155" s="920"/>
      <c r="T155" s="920"/>
      <c r="U155" s="920"/>
      <c r="V155" s="921"/>
      <c r="W155" s="153">
        <f>SUM(W135:W154)</f>
        <v>41.968619999999994</v>
      </c>
    </row>
    <row r="156" spans="1:23" x14ac:dyDescent="0.25">
      <c r="B156" s="20"/>
      <c r="C156" s="20"/>
      <c r="D156" s="20"/>
      <c r="E156" s="45"/>
    </row>
    <row r="157" spans="1:23" x14ac:dyDescent="0.25">
      <c r="B157" s="20"/>
      <c r="C157" s="20"/>
      <c r="D157" s="20"/>
      <c r="E157" s="45"/>
    </row>
    <row r="158" spans="1:23" x14ac:dyDescent="0.25">
      <c r="B158" s="20"/>
      <c r="C158" s="20"/>
      <c r="D158" s="20"/>
      <c r="E158" s="45"/>
    </row>
    <row r="159" spans="1:23" x14ac:dyDescent="0.25">
      <c r="B159" s="20"/>
      <c r="C159" s="20"/>
      <c r="D159" s="20"/>
      <c r="E159" s="45"/>
    </row>
    <row r="160" spans="1:23" ht="18" x14ac:dyDescent="0.25">
      <c r="B160" s="677" t="s">
        <v>415</v>
      </c>
      <c r="C160" s="10"/>
      <c r="D160" s="10"/>
      <c r="E160" s="10"/>
      <c r="F160" s="10"/>
      <c r="G160" s="10"/>
      <c r="H160" s="10"/>
      <c r="I160" s="10"/>
      <c r="J160" s="10"/>
      <c r="K160" s="10"/>
    </row>
    <row r="161" spans="1:23" ht="18" x14ac:dyDescent="0.25">
      <c r="B161" s="450" t="s">
        <v>416</v>
      </c>
      <c r="C161" s="11"/>
      <c r="D161" s="11"/>
      <c r="E161" s="11"/>
      <c r="F161" s="11"/>
      <c r="G161" s="11"/>
      <c r="H161" s="11"/>
      <c r="I161" s="11"/>
      <c r="J161" s="11"/>
      <c r="K161" s="11"/>
    </row>
    <row r="162" spans="1:23" ht="18.75" thickBot="1" x14ac:dyDescent="0.3">
      <c r="B162" s="678" t="s">
        <v>414</v>
      </c>
      <c r="C162" s="11"/>
      <c r="D162" s="11"/>
      <c r="E162" s="11"/>
      <c r="F162" s="11"/>
      <c r="G162" s="11"/>
      <c r="H162" s="11"/>
      <c r="I162" s="11"/>
      <c r="J162" s="11"/>
      <c r="K162" s="11"/>
    </row>
    <row r="163" spans="1:23" ht="27.6" customHeight="1" x14ac:dyDescent="0.25">
      <c r="A163" s="922" t="str">
        <f>+A128</f>
        <v>MEMORIA DE CANTIDADES</v>
      </c>
      <c r="B163" s="923"/>
      <c r="C163" s="923"/>
      <c r="D163" s="923"/>
      <c r="E163" s="923"/>
      <c r="F163" s="923"/>
      <c r="G163" s="923"/>
      <c r="H163" s="923"/>
      <c r="I163" s="923"/>
      <c r="J163" s="923"/>
      <c r="K163" s="923"/>
      <c r="L163" s="923"/>
      <c r="M163" s="923"/>
      <c r="N163" s="923"/>
      <c r="O163" s="923"/>
      <c r="P163" s="923"/>
      <c r="Q163" s="923"/>
      <c r="R163" s="923"/>
      <c r="S163" s="923"/>
      <c r="T163" s="923"/>
      <c r="U163" s="923"/>
      <c r="V163" s="923"/>
      <c r="W163" s="924"/>
    </row>
    <row r="164" spans="1:23" ht="27.6" customHeight="1" x14ac:dyDescent="0.25">
      <c r="A164" s="925"/>
      <c r="B164" s="926"/>
      <c r="C164" s="926"/>
      <c r="D164" s="926"/>
      <c r="E164" s="926"/>
      <c r="F164" s="926"/>
      <c r="G164" s="926"/>
      <c r="H164" s="926"/>
      <c r="I164" s="926"/>
      <c r="J164" s="926"/>
      <c r="K164" s="926"/>
      <c r="L164" s="926"/>
      <c r="M164" s="926"/>
      <c r="N164" s="926"/>
      <c r="O164" s="926"/>
      <c r="P164" s="926"/>
      <c r="Q164" s="926"/>
      <c r="R164" s="926"/>
      <c r="S164" s="926"/>
      <c r="T164" s="926"/>
      <c r="U164" s="926"/>
      <c r="V164" s="926"/>
      <c r="W164" s="927"/>
    </row>
    <row r="165" spans="1:23" ht="17.45" customHeight="1" x14ac:dyDescent="0.25">
      <c r="A165" s="928" t="str">
        <f>+A130</f>
        <v>ADQUISICIÓN E INSTALACIÓN DE CIRCUITO INTEGRADO DE VIGILANCIA PARA BODEGA QUE CUSTODIA MERCANCÍA APREHENDIDA POR EL GRUPO ANTICONTRABANDO DEL DEPARTAMENTO DE CÓRDOBA</v>
      </c>
      <c r="B165" s="929"/>
      <c r="C165" s="929"/>
      <c r="D165" s="929"/>
      <c r="E165" s="929"/>
      <c r="F165" s="929"/>
      <c r="G165" s="929"/>
      <c r="H165" s="929"/>
      <c r="I165" s="929"/>
      <c r="J165" s="929"/>
      <c r="K165" s="929"/>
      <c r="L165" s="929"/>
      <c r="M165" s="929"/>
      <c r="N165" s="929"/>
      <c r="O165" s="929"/>
      <c r="P165" s="929"/>
      <c r="Q165" s="929"/>
      <c r="R165" s="929"/>
      <c r="S165" s="929"/>
      <c r="T165" s="929"/>
      <c r="U165" s="929"/>
      <c r="V165" s="929"/>
      <c r="W165" s="930"/>
    </row>
    <row r="166" spans="1:23" ht="33.75" customHeight="1" thickBot="1" x14ac:dyDescent="0.3">
      <c r="A166" s="931"/>
      <c r="B166" s="932"/>
      <c r="C166" s="932"/>
      <c r="D166" s="932"/>
      <c r="E166" s="932"/>
      <c r="F166" s="932"/>
      <c r="G166" s="932"/>
      <c r="H166" s="932"/>
      <c r="I166" s="932"/>
      <c r="J166" s="932"/>
      <c r="K166" s="932"/>
      <c r="L166" s="932"/>
      <c r="M166" s="932"/>
      <c r="N166" s="932"/>
      <c r="O166" s="932"/>
      <c r="P166" s="932"/>
      <c r="Q166" s="932"/>
      <c r="R166" s="932"/>
      <c r="S166" s="932"/>
      <c r="T166" s="932"/>
      <c r="U166" s="932"/>
      <c r="V166" s="932"/>
      <c r="W166" s="933"/>
    </row>
    <row r="167" spans="1:23" ht="45.75" customHeight="1" thickBot="1" x14ac:dyDescent="0.3">
      <c r="A167" s="934" t="s">
        <v>137</v>
      </c>
      <c r="B167" s="935"/>
      <c r="C167" s="935"/>
      <c r="D167" s="935"/>
      <c r="E167" s="935"/>
      <c r="F167" s="936" t="s">
        <v>312</v>
      </c>
      <c r="G167" s="937"/>
      <c r="H167" s="937"/>
      <c r="I167" s="937"/>
      <c r="J167" s="937"/>
      <c r="K167" s="937"/>
      <c r="L167" s="938">
        <v>4.4000000000000004</v>
      </c>
      <c r="M167" s="939"/>
      <c r="N167" s="940" t="s">
        <v>246</v>
      </c>
      <c r="O167" s="941"/>
      <c r="P167" s="941"/>
      <c r="Q167" s="942"/>
      <c r="R167" s="116" t="s">
        <v>138</v>
      </c>
      <c r="S167" s="117" t="s">
        <v>16</v>
      </c>
      <c r="T167" s="116"/>
      <c r="U167" s="118"/>
      <c r="V167" s="347"/>
      <c r="W167" s="348"/>
    </row>
    <row r="168" spans="1:23" ht="31.35" customHeight="1" x14ac:dyDescent="0.25">
      <c r="A168" s="960"/>
      <c r="B168" s="961"/>
      <c r="C168" s="961"/>
      <c r="D168" s="961"/>
      <c r="E168" s="961"/>
      <c r="F168" s="961"/>
      <c r="G168" s="961"/>
      <c r="H168" s="961"/>
      <c r="I168" s="961"/>
      <c r="J168" s="961"/>
      <c r="K168" s="961"/>
      <c r="L168" s="961"/>
      <c r="M168" s="961"/>
      <c r="N168" s="968" t="s">
        <v>139</v>
      </c>
      <c r="O168" s="467"/>
      <c r="P168" s="970" t="s">
        <v>140</v>
      </c>
      <c r="Q168" s="972" t="s">
        <v>141</v>
      </c>
      <c r="R168" s="912" t="s">
        <v>142</v>
      </c>
      <c r="S168" s="913"/>
      <c r="T168" s="913"/>
      <c r="U168" s="914"/>
      <c r="V168" s="915" t="s">
        <v>150</v>
      </c>
      <c r="W168" s="917" t="s">
        <v>144</v>
      </c>
    </row>
    <row r="169" spans="1:23" ht="16.5" thickBot="1" x14ac:dyDescent="0.3">
      <c r="A169" s="962"/>
      <c r="B169" s="963"/>
      <c r="C169" s="963"/>
      <c r="D169" s="963"/>
      <c r="E169" s="963"/>
      <c r="F169" s="963"/>
      <c r="G169" s="963"/>
      <c r="H169" s="963"/>
      <c r="I169" s="963"/>
      <c r="J169" s="963"/>
      <c r="K169" s="963"/>
      <c r="L169" s="963"/>
      <c r="M169" s="963"/>
      <c r="N169" s="969"/>
      <c r="O169" s="468"/>
      <c r="P169" s="971"/>
      <c r="Q169" s="973"/>
      <c r="R169" s="154" t="s">
        <v>145</v>
      </c>
      <c r="S169" s="154" t="s">
        <v>147</v>
      </c>
      <c r="T169" s="154" t="s">
        <v>146</v>
      </c>
      <c r="U169" s="154" t="s">
        <v>153</v>
      </c>
      <c r="V169" s="916"/>
      <c r="W169" s="918"/>
    </row>
    <row r="170" spans="1:23" ht="15.75" x14ac:dyDescent="0.25">
      <c r="A170" s="962"/>
      <c r="B170" s="963"/>
      <c r="C170" s="963"/>
      <c r="D170" s="963"/>
      <c r="E170" s="963"/>
      <c r="F170" s="963"/>
      <c r="G170" s="963"/>
      <c r="H170" s="963"/>
      <c r="I170" s="963"/>
      <c r="J170" s="963"/>
      <c r="K170" s="963"/>
      <c r="L170" s="963"/>
      <c r="M170" s="963"/>
      <c r="N170" s="161"/>
      <c r="O170" s="477"/>
      <c r="P170" s="174"/>
      <c r="Q170" s="174"/>
      <c r="R170" s="175"/>
      <c r="S170" s="126"/>
      <c r="T170" s="126"/>
      <c r="U170" s="127"/>
      <c r="V170" s="159"/>
      <c r="W170" s="176"/>
    </row>
    <row r="171" spans="1:23" ht="47.25" customHeight="1" x14ac:dyDescent="0.25">
      <c r="A171" s="962"/>
      <c r="B171" s="963"/>
      <c r="C171" s="963"/>
      <c r="D171" s="963"/>
      <c r="E171" s="963"/>
      <c r="F171" s="963"/>
      <c r="G171" s="963"/>
      <c r="H171" s="963"/>
      <c r="I171" s="963"/>
      <c r="J171" s="963"/>
      <c r="K171" s="963"/>
      <c r="L171" s="963"/>
      <c r="M171" s="963"/>
      <c r="N171" s="975" t="str">
        <f t="shared" ref="N171:N176" si="13">+N136</f>
        <v>CALLLE 40B ENTRE CARRERA 20  Y CARRERA 19D</v>
      </c>
      <c r="O171" s="976"/>
      <c r="P171" s="199"/>
      <c r="Q171" s="199"/>
      <c r="R171" s="125">
        <f t="shared" ref="R171:S176" si="14">+R136</f>
        <v>217.59500000000003</v>
      </c>
      <c r="S171" s="126">
        <f t="shared" si="14"/>
        <v>0.6</v>
      </c>
      <c r="T171" s="126">
        <v>0.3</v>
      </c>
      <c r="U171" s="126"/>
      <c r="V171" s="159"/>
      <c r="W171" s="127">
        <f>+R171*S171*T171</f>
        <v>39.167100000000005</v>
      </c>
    </row>
    <row r="172" spans="1:23" ht="33" customHeight="1" x14ac:dyDescent="0.25">
      <c r="A172" s="962"/>
      <c r="B172" s="963"/>
      <c r="C172" s="963"/>
      <c r="D172" s="963"/>
      <c r="E172" s="963"/>
      <c r="F172" s="963"/>
      <c r="G172" s="963"/>
      <c r="H172" s="963"/>
      <c r="I172" s="963"/>
      <c r="J172" s="963"/>
      <c r="K172" s="963"/>
      <c r="L172" s="963"/>
      <c r="M172" s="963"/>
      <c r="N172" s="975" t="str">
        <f t="shared" si="13"/>
        <v xml:space="preserve">CARRERA 19D ENTRE CALLE 40B Y ENTRADA ESTADIO </v>
      </c>
      <c r="O172" s="976"/>
      <c r="P172" s="199"/>
      <c r="Q172" s="199"/>
      <c r="R172" s="125">
        <f t="shared" si="14"/>
        <v>99.296999999999997</v>
      </c>
      <c r="S172" s="126">
        <f t="shared" si="14"/>
        <v>0.6</v>
      </c>
      <c r="T172" s="126">
        <v>0.3</v>
      </c>
      <c r="U172" s="126"/>
      <c r="V172" s="159"/>
      <c r="W172" s="127">
        <f t="shared" ref="W172:W174" si="15">+R172*S172*T172</f>
        <v>17.873459999999998</v>
      </c>
    </row>
    <row r="173" spans="1:23" ht="33" customHeight="1" x14ac:dyDescent="0.25">
      <c r="A173" s="962"/>
      <c r="B173" s="963"/>
      <c r="C173" s="963"/>
      <c r="D173" s="963"/>
      <c r="E173" s="963"/>
      <c r="F173" s="963"/>
      <c r="G173" s="963"/>
      <c r="H173" s="963"/>
      <c r="I173" s="963"/>
      <c r="J173" s="963"/>
      <c r="K173" s="963"/>
      <c r="L173" s="963"/>
      <c r="M173" s="963"/>
      <c r="N173" s="975" t="str">
        <f t="shared" si="13"/>
        <v>CALE 40B ENTRE CARREAR 19B Y CARRERA 19D</v>
      </c>
      <c r="O173" s="976"/>
      <c r="P173" s="199"/>
      <c r="Q173" s="199"/>
      <c r="R173" s="125">
        <f t="shared" si="14"/>
        <v>55.07</v>
      </c>
      <c r="S173" s="126">
        <f t="shared" si="14"/>
        <v>0.6</v>
      </c>
      <c r="T173" s="126">
        <v>0.3</v>
      </c>
      <c r="U173" s="126"/>
      <c r="V173" s="159"/>
      <c r="W173" s="127">
        <f t="shared" si="15"/>
        <v>9.9125999999999994</v>
      </c>
    </row>
    <row r="174" spans="1:23" ht="33" customHeight="1" x14ac:dyDescent="0.25">
      <c r="A174" s="962"/>
      <c r="B174" s="963"/>
      <c r="C174" s="963"/>
      <c r="D174" s="963"/>
      <c r="E174" s="963"/>
      <c r="F174" s="963"/>
      <c r="G174" s="963"/>
      <c r="H174" s="963"/>
      <c r="I174" s="963"/>
      <c r="J174" s="963"/>
      <c r="K174" s="963"/>
      <c r="L174" s="963"/>
      <c r="M174" s="963"/>
      <c r="N174" s="975" t="str">
        <f t="shared" si="13"/>
        <v xml:space="preserve">ACCESO A ENTRADA ESTADIO </v>
      </c>
      <c r="O174" s="976"/>
      <c r="P174" s="199"/>
      <c r="Q174" s="199"/>
      <c r="R174" s="125">
        <f t="shared" si="14"/>
        <v>39.979999999999997</v>
      </c>
      <c r="S174" s="126">
        <f t="shared" si="14"/>
        <v>0.6</v>
      </c>
      <c r="T174" s="126">
        <v>0.3</v>
      </c>
      <c r="U174" s="126"/>
      <c r="V174" s="159"/>
      <c r="W174" s="127">
        <f t="shared" si="15"/>
        <v>7.1963999999999988</v>
      </c>
    </row>
    <row r="175" spans="1:23" ht="33" customHeight="1" x14ac:dyDescent="0.25">
      <c r="A175" s="962"/>
      <c r="B175" s="963"/>
      <c r="C175" s="963"/>
      <c r="D175" s="963"/>
      <c r="E175" s="963"/>
      <c r="F175" s="963"/>
      <c r="G175" s="963"/>
      <c r="H175" s="963"/>
      <c r="I175" s="963"/>
      <c r="J175" s="963"/>
      <c r="K175" s="963"/>
      <c r="L175" s="963"/>
      <c r="M175" s="963"/>
      <c r="N175" s="975" t="str">
        <f t="shared" si="13"/>
        <v>CARRERA 20 ENTRE CALLE 40B Y CALLE 40</v>
      </c>
      <c r="O175" s="976"/>
      <c r="P175" s="199"/>
      <c r="Q175" s="199"/>
      <c r="R175" s="125">
        <f t="shared" si="14"/>
        <v>30.376000000000001</v>
      </c>
      <c r="S175" s="126">
        <f t="shared" si="14"/>
        <v>0.6</v>
      </c>
      <c r="T175" s="126">
        <v>0.3</v>
      </c>
      <c r="U175" s="126"/>
      <c r="V175" s="159"/>
      <c r="W175" s="127">
        <f t="shared" ref="W175" si="16">+R175*S175*T175</f>
        <v>5.4676799999999997</v>
      </c>
    </row>
    <row r="176" spans="1:23" ht="33" customHeight="1" x14ac:dyDescent="0.25">
      <c r="A176" s="962"/>
      <c r="B176" s="963"/>
      <c r="C176" s="963"/>
      <c r="D176" s="963"/>
      <c r="E176" s="963"/>
      <c r="F176" s="963"/>
      <c r="G176" s="963"/>
      <c r="H176" s="963"/>
      <c r="I176" s="963"/>
      <c r="J176" s="963"/>
      <c r="K176" s="963"/>
      <c r="L176" s="963"/>
      <c r="M176" s="963"/>
      <c r="N176" s="975" t="str">
        <f t="shared" si="13"/>
        <v>CARRERA 19B ENTRE CALLE 40A Y CALLE 40B</v>
      </c>
      <c r="O176" s="976"/>
      <c r="P176" s="199"/>
      <c r="Q176" s="199"/>
      <c r="R176" s="125">
        <f t="shared" si="14"/>
        <v>0</v>
      </c>
      <c r="S176" s="126">
        <f t="shared" si="14"/>
        <v>0.6</v>
      </c>
      <c r="T176" s="126">
        <v>0.3</v>
      </c>
      <c r="U176" s="126"/>
      <c r="V176" s="159"/>
      <c r="W176" s="127">
        <f t="shared" ref="W176" si="17">+R176*S176*T176</f>
        <v>0</v>
      </c>
    </row>
    <row r="177" spans="1:23" ht="15.75" x14ac:dyDescent="0.25">
      <c r="A177" s="962"/>
      <c r="B177" s="963"/>
      <c r="C177" s="963"/>
      <c r="D177" s="963"/>
      <c r="E177" s="963"/>
      <c r="F177" s="963"/>
      <c r="G177" s="963"/>
      <c r="H177" s="963"/>
      <c r="I177" s="963"/>
      <c r="J177" s="963"/>
      <c r="K177" s="963"/>
      <c r="L177" s="963"/>
      <c r="M177" s="963"/>
      <c r="N177" s="645"/>
      <c r="O177" s="478"/>
      <c r="P177" s="648"/>
      <c r="Q177" s="649"/>
      <c r="R177" s="125"/>
      <c r="S177" s="126"/>
      <c r="T177" s="126"/>
      <c r="U177" s="126"/>
      <c r="V177" s="159"/>
      <c r="W177" s="127"/>
    </row>
    <row r="178" spans="1:23" ht="15.75" x14ac:dyDescent="0.25">
      <c r="A178" s="962"/>
      <c r="B178" s="963"/>
      <c r="C178" s="963"/>
      <c r="D178" s="963"/>
      <c r="E178" s="963"/>
      <c r="F178" s="963"/>
      <c r="G178" s="963"/>
      <c r="H178" s="963"/>
      <c r="I178" s="963"/>
      <c r="J178" s="963"/>
      <c r="K178" s="963"/>
      <c r="L178" s="963"/>
      <c r="M178" s="963"/>
      <c r="N178" s="150"/>
      <c r="O178" s="478"/>
      <c r="P178" s="353"/>
      <c r="Q178" s="354"/>
      <c r="R178" s="125"/>
      <c r="S178" s="126"/>
      <c r="T178" s="126"/>
      <c r="U178" s="127"/>
      <c r="V178" s="159"/>
      <c r="W178" s="127"/>
    </row>
    <row r="179" spans="1:23" ht="15.75" x14ac:dyDescent="0.25">
      <c r="A179" s="962"/>
      <c r="B179" s="963"/>
      <c r="C179" s="963"/>
      <c r="D179" s="963"/>
      <c r="E179" s="963"/>
      <c r="F179" s="963"/>
      <c r="G179" s="963"/>
      <c r="H179" s="963"/>
      <c r="I179" s="963"/>
      <c r="J179" s="963"/>
      <c r="K179" s="963"/>
      <c r="L179" s="963"/>
      <c r="M179" s="963"/>
      <c r="N179" s="975" t="str">
        <f t="shared" ref="N179" si="18">+N143</f>
        <v>BOCACALLES</v>
      </c>
      <c r="O179" s="976"/>
      <c r="P179" s="199"/>
      <c r="Q179" s="199"/>
      <c r="R179" s="125">
        <f t="shared" ref="R179:S179" si="19">+R143</f>
        <v>6</v>
      </c>
      <c r="S179" s="126">
        <f t="shared" si="19"/>
        <v>0.6</v>
      </c>
      <c r="T179" s="126">
        <v>0.3</v>
      </c>
      <c r="U179" s="126"/>
      <c r="V179" s="159">
        <f>+V143</f>
        <v>4</v>
      </c>
      <c r="W179" s="127">
        <f>+R179*S179*T179*V179</f>
        <v>4.3199999999999994</v>
      </c>
    </row>
    <row r="180" spans="1:23" ht="15.75" x14ac:dyDescent="0.25">
      <c r="A180" s="962"/>
      <c r="B180" s="963"/>
      <c r="C180" s="963"/>
      <c r="D180" s="963"/>
      <c r="E180" s="963"/>
      <c r="F180" s="963"/>
      <c r="G180" s="963"/>
      <c r="H180" s="963"/>
      <c r="I180" s="963"/>
      <c r="J180" s="963"/>
      <c r="K180" s="963"/>
      <c r="L180" s="963"/>
      <c r="M180" s="963"/>
      <c r="N180" s="150"/>
      <c r="O180" s="478"/>
      <c r="P180" s="353"/>
      <c r="Q180" s="354"/>
      <c r="R180" s="125"/>
      <c r="S180" s="126"/>
      <c r="T180" s="126"/>
      <c r="U180" s="127"/>
      <c r="V180" s="159"/>
      <c r="W180" s="127"/>
    </row>
    <row r="181" spans="1:23" ht="15.75" x14ac:dyDescent="0.25">
      <c r="A181" s="962"/>
      <c r="B181" s="963"/>
      <c r="C181" s="963"/>
      <c r="D181" s="963"/>
      <c r="E181" s="963"/>
      <c r="F181" s="963"/>
      <c r="G181" s="963"/>
      <c r="H181" s="963"/>
      <c r="I181" s="963"/>
      <c r="J181" s="963"/>
      <c r="K181" s="963"/>
      <c r="L181" s="963"/>
      <c r="M181" s="963"/>
      <c r="N181" s="150"/>
      <c r="O181" s="478"/>
      <c r="P181" s="353"/>
      <c r="Q181" s="354"/>
      <c r="R181" s="125"/>
      <c r="S181" s="126"/>
      <c r="T181" s="126"/>
      <c r="U181" s="127"/>
      <c r="V181" s="159"/>
      <c r="W181" s="127"/>
    </row>
    <row r="182" spans="1:23" ht="15.75" x14ac:dyDescent="0.25">
      <c r="A182" s="962"/>
      <c r="B182" s="963"/>
      <c r="C182" s="963"/>
      <c r="D182" s="963"/>
      <c r="E182" s="963"/>
      <c r="F182" s="963"/>
      <c r="G182" s="963"/>
      <c r="H182" s="963"/>
      <c r="I182" s="963"/>
      <c r="J182" s="963"/>
      <c r="K182" s="963"/>
      <c r="L182" s="963"/>
      <c r="M182" s="963"/>
      <c r="N182" s="150"/>
      <c r="O182" s="479"/>
      <c r="P182" s="181"/>
      <c r="Q182" s="181"/>
      <c r="R182" s="125"/>
      <c r="S182" s="126"/>
      <c r="T182" s="126"/>
      <c r="U182" s="127"/>
      <c r="V182" s="159"/>
      <c r="W182" s="125"/>
    </row>
    <row r="183" spans="1:23" ht="15.75" x14ac:dyDescent="0.25">
      <c r="A183" s="962"/>
      <c r="B183" s="963"/>
      <c r="C183" s="963"/>
      <c r="D183" s="963"/>
      <c r="E183" s="963"/>
      <c r="F183" s="963"/>
      <c r="G183" s="963"/>
      <c r="H183" s="963"/>
      <c r="I183" s="963"/>
      <c r="J183" s="963"/>
      <c r="K183" s="963"/>
      <c r="L183" s="963"/>
      <c r="M183" s="963"/>
      <c r="N183" s="161"/>
      <c r="O183" s="477"/>
      <c r="P183" s="180"/>
      <c r="Q183" s="174"/>
      <c r="R183" s="125"/>
      <c r="S183" s="126"/>
      <c r="T183" s="126"/>
      <c r="U183" s="127"/>
      <c r="V183" s="159"/>
      <c r="W183" s="125"/>
    </row>
    <row r="184" spans="1:23" ht="15.75" x14ac:dyDescent="0.25">
      <c r="A184" s="962"/>
      <c r="B184" s="963"/>
      <c r="C184" s="963"/>
      <c r="D184" s="963"/>
      <c r="E184" s="963"/>
      <c r="F184" s="963"/>
      <c r="G184" s="963"/>
      <c r="H184" s="963"/>
      <c r="I184" s="963"/>
      <c r="J184" s="963"/>
      <c r="K184" s="963"/>
      <c r="L184" s="963"/>
      <c r="M184" s="963"/>
      <c r="N184" s="161"/>
      <c r="O184" s="477"/>
      <c r="P184" s="180"/>
      <c r="Q184" s="174"/>
      <c r="R184" s="175"/>
      <c r="S184" s="126"/>
      <c r="T184" s="126"/>
      <c r="U184" s="127"/>
      <c r="V184" s="159"/>
      <c r="W184" s="125"/>
    </row>
    <row r="185" spans="1:23" ht="15.75" x14ac:dyDescent="0.25">
      <c r="A185" s="962"/>
      <c r="B185" s="963"/>
      <c r="C185" s="963"/>
      <c r="D185" s="963"/>
      <c r="E185" s="963"/>
      <c r="F185" s="963"/>
      <c r="G185" s="963"/>
      <c r="H185" s="963"/>
      <c r="I185" s="963"/>
      <c r="J185" s="963"/>
      <c r="K185" s="963"/>
      <c r="L185" s="963"/>
      <c r="M185" s="963"/>
      <c r="N185" s="161"/>
      <c r="O185" s="477"/>
      <c r="P185" s="174"/>
      <c r="Q185" s="174"/>
      <c r="R185" s="175"/>
      <c r="S185" s="182"/>
      <c r="T185" s="182"/>
      <c r="U185" s="127"/>
      <c r="V185" s="183"/>
      <c r="W185" s="125"/>
    </row>
    <row r="186" spans="1:23" ht="15.75" x14ac:dyDescent="0.25">
      <c r="A186" s="962"/>
      <c r="B186" s="963"/>
      <c r="C186" s="963"/>
      <c r="D186" s="963"/>
      <c r="E186" s="963"/>
      <c r="F186" s="963"/>
      <c r="G186" s="963"/>
      <c r="H186" s="963"/>
      <c r="I186" s="963"/>
      <c r="J186" s="963"/>
      <c r="K186" s="963"/>
      <c r="L186" s="963"/>
      <c r="M186" s="963"/>
      <c r="N186" s="161"/>
      <c r="O186" s="477"/>
      <c r="P186" s="174"/>
      <c r="Q186" s="174"/>
      <c r="R186" s="175"/>
      <c r="S186" s="184"/>
      <c r="T186" s="184"/>
      <c r="U186" s="127"/>
      <c r="V186" s="151"/>
      <c r="W186" s="125"/>
    </row>
    <row r="187" spans="1:23" ht="15.75" x14ac:dyDescent="0.25">
      <c r="A187" s="962"/>
      <c r="B187" s="963"/>
      <c r="C187" s="963"/>
      <c r="D187" s="963"/>
      <c r="E187" s="963"/>
      <c r="F187" s="963"/>
      <c r="G187" s="963"/>
      <c r="H187" s="963"/>
      <c r="I187" s="963"/>
      <c r="J187" s="963"/>
      <c r="K187" s="963"/>
      <c r="L187" s="963"/>
      <c r="M187" s="963"/>
      <c r="N187" s="161"/>
      <c r="O187" s="477"/>
      <c r="P187" s="174"/>
      <c r="Q187" s="174"/>
      <c r="R187" s="175"/>
      <c r="S187" s="184"/>
      <c r="T187" s="184"/>
      <c r="U187" s="127"/>
      <c r="V187" s="151"/>
      <c r="W187" s="125"/>
    </row>
    <row r="188" spans="1:23" ht="15.75" thickBot="1" x14ac:dyDescent="0.3">
      <c r="A188" s="964"/>
      <c r="B188" s="965"/>
      <c r="C188" s="965"/>
      <c r="D188" s="965"/>
      <c r="E188" s="965"/>
      <c r="F188" s="965"/>
      <c r="G188" s="965"/>
      <c r="H188" s="965"/>
      <c r="I188" s="965"/>
      <c r="J188" s="965"/>
      <c r="K188" s="965"/>
      <c r="L188" s="965"/>
      <c r="M188" s="965"/>
      <c r="N188" s="919" t="s">
        <v>11</v>
      </c>
      <c r="O188" s="920"/>
      <c r="P188" s="920"/>
      <c r="Q188" s="920"/>
      <c r="R188" s="920"/>
      <c r="S188" s="920"/>
      <c r="T188" s="920"/>
      <c r="U188" s="920"/>
      <c r="V188" s="921"/>
      <c r="W188" s="153">
        <f>SUM(W171:W187)</f>
        <v>83.937239999999989</v>
      </c>
    </row>
    <row r="189" spans="1:23" x14ac:dyDescent="0.25">
      <c r="B189" s="20"/>
      <c r="C189" s="20"/>
      <c r="D189" s="20"/>
      <c r="E189" s="45"/>
    </row>
    <row r="190" spans="1:23" x14ac:dyDescent="0.25">
      <c r="B190" s="20"/>
      <c r="C190" s="20"/>
      <c r="D190" s="20"/>
      <c r="E190" s="45"/>
    </row>
    <row r="191" spans="1:23" x14ac:dyDescent="0.25">
      <c r="B191" s="20"/>
      <c r="C191" s="20"/>
      <c r="D191" s="20"/>
      <c r="E191" s="45"/>
    </row>
    <row r="192" spans="1:23" x14ac:dyDescent="0.25">
      <c r="B192" s="20"/>
      <c r="C192" s="20"/>
      <c r="D192" s="20"/>
      <c r="E192" s="45"/>
    </row>
    <row r="193" spans="1:23" ht="18" x14ac:dyDescent="0.25">
      <c r="B193" s="677" t="s">
        <v>415</v>
      </c>
      <c r="C193" s="10"/>
      <c r="D193" s="10"/>
      <c r="E193" s="10"/>
      <c r="F193" s="10"/>
      <c r="G193" s="10"/>
      <c r="H193" s="10"/>
      <c r="I193" s="10"/>
      <c r="J193" s="10"/>
      <c r="K193" s="10"/>
    </row>
    <row r="194" spans="1:23" ht="18" x14ac:dyDescent="0.25">
      <c r="B194" s="450" t="s">
        <v>416</v>
      </c>
      <c r="C194" s="11"/>
      <c r="D194" s="11"/>
      <c r="E194" s="11"/>
      <c r="F194" s="11"/>
      <c r="G194" s="11"/>
      <c r="H194" s="11"/>
      <c r="I194" s="11"/>
      <c r="J194" s="11"/>
      <c r="K194" s="11"/>
    </row>
    <row r="195" spans="1:23" ht="18.75" thickBot="1" x14ac:dyDescent="0.3">
      <c r="B195" s="678" t="s">
        <v>414</v>
      </c>
      <c r="C195" s="11"/>
      <c r="D195" s="11"/>
      <c r="E195" s="11"/>
      <c r="F195" s="11"/>
      <c r="G195" s="11"/>
      <c r="H195" s="11"/>
      <c r="I195" s="11"/>
      <c r="J195" s="11"/>
      <c r="K195" s="11"/>
    </row>
    <row r="196" spans="1:23" ht="27.6" customHeight="1" x14ac:dyDescent="0.25">
      <c r="A196" s="922" t="str">
        <f>+A163</f>
        <v>MEMORIA DE CANTIDADES</v>
      </c>
      <c r="B196" s="923"/>
      <c r="C196" s="923"/>
      <c r="D196" s="923"/>
      <c r="E196" s="923"/>
      <c r="F196" s="923"/>
      <c r="G196" s="923"/>
      <c r="H196" s="923"/>
      <c r="I196" s="923"/>
      <c r="J196" s="923"/>
      <c r="K196" s="923"/>
      <c r="L196" s="923"/>
      <c r="M196" s="923"/>
      <c r="N196" s="923"/>
      <c r="O196" s="923"/>
      <c r="P196" s="923"/>
      <c r="Q196" s="923"/>
      <c r="R196" s="923"/>
      <c r="S196" s="923"/>
      <c r="T196" s="923"/>
      <c r="U196" s="923"/>
      <c r="V196" s="923"/>
      <c r="W196" s="924"/>
    </row>
    <row r="197" spans="1:23" ht="27.6" customHeight="1" x14ac:dyDescent="0.25">
      <c r="A197" s="925"/>
      <c r="B197" s="926"/>
      <c r="C197" s="926"/>
      <c r="D197" s="926"/>
      <c r="E197" s="926"/>
      <c r="F197" s="926"/>
      <c r="G197" s="926"/>
      <c r="H197" s="926"/>
      <c r="I197" s="926"/>
      <c r="J197" s="926"/>
      <c r="K197" s="926"/>
      <c r="L197" s="926"/>
      <c r="M197" s="926"/>
      <c r="N197" s="926"/>
      <c r="O197" s="926"/>
      <c r="P197" s="926"/>
      <c r="Q197" s="926"/>
      <c r="R197" s="926"/>
      <c r="S197" s="926"/>
      <c r="T197" s="926"/>
      <c r="U197" s="926"/>
      <c r="V197" s="926"/>
      <c r="W197" s="927"/>
    </row>
    <row r="198" spans="1:23" ht="17.45" customHeight="1" x14ac:dyDescent="0.25">
      <c r="A198" s="928" t="str">
        <f>+A165</f>
        <v>ADQUISICIÓN E INSTALACIÓN DE CIRCUITO INTEGRADO DE VIGILANCIA PARA BODEGA QUE CUSTODIA MERCANCÍA APREHENDIDA POR EL GRUPO ANTICONTRABANDO DEL DEPARTAMENTO DE CÓRDOBA</v>
      </c>
      <c r="B198" s="929"/>
      <c r="C198" s="929"/>
      <c r="D198" s="929"/>
      <c r="E198" s="929"/>
      <c r="F198" s="929"/>
      <c r="G198" s="929"/>
      <c r="H198" s="929"/>
      <c r="I198" s="929"/>
      <c r="J198" s="929"/>
      <c r="K198" s="929"/>
      <c r="L198" s="929"/>
      <c r="M198" s="929"/>
      <c r="N198" s="929"/>
      <c r="O198" s="929"/>
      <c r="P198" s="929"/>
      <c r="Q198" s="929"/>
      <c r="R198" s="929"/>
      <c r="S198" s="929"/>
      <c r="T198" s="929"/>
      <c r="U198" s="929"/>
      <c r="V198" s="929"/>
      <c r="W198" s="930"/>
    </row>
    <row r="199" spans="1:23" ht="32.25" customHeight="1" thickBot="1" x14ac:dyDescent="0.3">
      <c r="A199" s="931"/>
      <c r="B199" s="932"/>
      <c r="C199" s="932"/>
      <c r="D199" s="932"/>
      <c r="E199" s="932"/>
      <c r="F199" s="932"/>
      <c r="G199" s="932"/>
      <c r="H199" s="932"/>
      <c r="I199" s="932"/>
      <c r="J199" s="932"/>
      <c r="K199" s="932"/>
      <c r="L199" s="932"/>
      <c r="M199" s="932"/>
      <c r="N199" s="932"/>
      <c r="O199" s="932"/>
      <c r="P199" s="932"/>
      <c r="Q199" s="932"/>
      <c r="R199" s="932"/>
      <c r="S199" s="932"/>
      <c r="T199" s="932"/>
      <c r="U199" s="932"/>
      <c r="V199" s="932"/>
      <c r="W199" s="933"/>
    </row>
    <row r="200" spans="1:23" ht="64.5" customHeight="1" thickBot="1" x14ac:dyDescent="0.3">
      <c r="A200" s="934" t="s">
        <v>137</v>
      </c>
      <c r="B200" s="935"/>
      <c r="C200" s="935"/>
      <c r="D200" s="935"/>
      <c r="E200" s="935"/>
      <c r="F200" s="936" t="s">
        <v>312</v>
      </c>
      <c r="G200" s="937"/>
      <c r="H200" s="937"/>
      <c r="I200" s="937"/>
      <c r="J200" s="937"/>
      <c r="K200" s="937"/>
      <c r="L200" s="938">
        <v>4.5</v>
      </c>
      <c r="M200" s="939"/>
      <c r="N200" s="940" t="s">
        <v>268</v>
      </c>
      <c r="O200" s="941"/>
      <c r="P200" s="941"/>
      <c r="Q200" s="942"/>
      <c r="R200" s="116" t="s">
        <v>138</v>
      </c>
      <c r="S200" s="117" t="s">
        <v>16</v>
      </c>
      <c r="T200" s="116"/>
      <c r="U200" s="118"/>
      <c r="V200" s="347"/>
      <c r="W200" s="348"/>
    </row>
    <row r="201" spans="1:23" ht="31.35" customHeight="1" x14ac:dyDescent="0.25">
      <c r="A201" s="960"/>
      <c r="B201" s="961"/>
      <c r="C201" s="961"/>
      <c r="D201" s="961"/>
      <c r="E201" s="961"/>
      <c r="F201" s="961"/>
      <c r="G201" s="961"/>
      <c r="H201" s="961"/>
      <c r="I201" s="961"/>
      <c r="J201" s="961"/>
      <c r="K201" s="961"/>
      <c r="L201" s="961"/>
      <c r="M201" s="961"/>
      <c r="N201" s="949" t="s">
        <v>139</v>
      </c>
      <c r="O201" s="469"/>
      <c r="P201" s="951" t="s">
        <v>140</v>
      </c>
      <c r="Q201" s="953" t="s">
        <v>141</v>
      </c>
      <c r="R201" s="912" t="s">
        <v>142</v>
      </c>
      <c r="S201" s="913"/>
      <c r="T201" s="913"/>
      <c r="U201" s="914"/>
      <c r="V201" s="915" t="s">
        <v>150</v>
      </c>
      <c r="W201" s="917" t="s">
        <v>144</v>
      </c>
    </row>
    <row r="202" spans="1:23" ht="16.5" thickBot="1" x14ac:dyDescent="0.3">
      <c r="A202" s="962"/>
      <c r="B202" s="963"/>
      <c r="C202" s="963"/>
      <c r="D202" s="963"/>
      <c r="E202" s="963"/>
      <c r="F202" s="963"/>
      <c r="G202" s="963"/>
      <c r="H202" s="963"/>
      <c r="I202" s="963"/>
      <c r="J202" s="963"/>
      <c r="K202" s="963"/>
      <c r="L202" s="963"/>
      <c r="M202" s="963"/>
      <c r="N202" s="974"/>
      <c r="O202" s="470"/>
      <c r="P202" s="952"/>
      <c r="Q202" s="954"/>
      <c r="R202" s="119" t="s">
        <v>145</v>
      </c>
      <c r="S202" s="119" t="s">
        <v>147</v>
      </c>
      <c r="T202" s="119" t="s">
        <v>146</v>
      </c>
      <c r="U202" s="119" t="s">
        <v>153</v>
      </c>
      <c r="V202" s="916"/>
      <c r="W202" s="918"/>
    </row>
    <row r="203" spans="1:23" ht="15.75" x14ac:dyDescent="0.25">
      <c r="A203" s="962"/>
      <c r="B203" s="963"/>
      <c r="C203" s="963"/>
      <c r="D203" s="963"/>
      <c r="E203" s="963"/>
      <c r="F203" s="963"/>
      <c r="G203" s="963"/>
      <c r="H203" s="963"/>
      <c r="I203" s="963"/>
      <c r="J203" s="963"/>
      <c r="K203" s="963"/>
      <c r="L203" s="963"/>
      <c r="M203" s="963"/>
      <c r="N203" s="185"/>
      <c r="O203" s="480"/>
      <c r="P203" s="186"/>
      <c r="Q203" s="186"/>
      <c r="R203" s="187"/>
      <c r="S203" s="188"/>
      <c r="T203" s="189"/>
      <c r="U203" s="190"/>
      <c r="V203" s="188"/>
      <c r="W203" s="191"/>
    </row>
    <row r="204" spans="1:23" ht="47.25" customHeight="1" x14ac:dyDescent="0.25">
      <c r="A204" s="962"/>
      <c r="B204" s="963"/>
      <c r="C204" s="963"/>
      <c r="D204" s="963"/>
      <c r="E204" s="963"/>
      <c r="F204" s="963"/>
      <c r="G204" s="963"/>
      <c r="H204" s="963"/>
      <c r="I204" s="963"/>
      <c r="J204" s="963"/>
      <c r="K204" s="963"/>
      <c r="L204" s="963"/>
      <c r="M204" s="963"/>
      <c r="N204" s="975" t="str">
        <f t="shared" ref="N204:N209" si="20">+N171</f>
        <v>CALLLE 40B ENTRE CARRERA 20  Y CARRERA 19D</v>
      </c>
      <c r="O204" s="976"/>
      <c r="P204" s="398"/>
      <c r="Q204" s="398"/>
      <c r="R204" s="399">
        <f t="shared" ref="R204:R209" si="21">+R171</f>
        <v>217.59500000000003</v>
      </c>
      <c r="S204" s="192">
        <v>0.6</v>
      </c>
      <c r="T204" s="126">
        <f>1.4-0.15-0.3</f>
        <v>0.95</v>
      </c>
      <c r="U204" s="411"/>
      <c r="V204" s="192"/>
      <c r="W204" s="403">
        <f t="shared" ref="W204:W209" si="22">+R204*S204*T204</f>
        <v>124.02915000000002</v>
      </c>
    </row>
    <row r="205" spans="1:23" ht="42" customHeight="1" x14ac:dyDescent="0.25">
      <c r="A205" s="962"/>
      <c r="B205" s="963"/>
      <c r="C205" s="963"/>
      <c r="D205" s="963"/>
      <c r="E205" s="963"/>
      <c r="F205" s="963"/>
      <c r="G205" s="963"/>
      <c r="H205" s="963"/>
      <c r="I205" s="963"/>
      <c r="J205" s="963"/>
      <c r="K205" s="963"/>
      <c r="L205" s="963"/>
      <c r="M205" s="963"/>
      <c r="N205" s="975" t="str">
        <f t="shared" si="20"/>
        <v xml:space="preserve">CARRERA 19D ENTRE CALLE 40B Y ENTRADA ESTADIO </v>
      </c>
      <c r="O205" s="976"/>
      <c r="P205" s="398"/>
      <c r="Q205" s="398"/>
      <c r="R205" s="399">
        <f t="shared" si="21"/>
        <v>99.296999999999997</v>
      </c>
      <c r="S205" s="192">
        <v>0.6</v>
      </c>
      <c r="T205" s="126">
        <f t="shared" ref="T205:T212" si="23">1.4-0.15-0.3</f>
        <v>0.95</v>
      </c>
      <c r="U205" s="411"/>
      <c r="V205" s="192"/>
      <c r="W205" s="403">
        <f t="shared" si="22"/>
        <v>56.599289999999996</v>
      </c>
    </row>
    <row r="206" spans="1:23" ht="36" customHeight="1" x14ac:dyDescent="0.25">
      <c r="A206" s="962"/>
      <c r="B206" s="963"/>
      <c r="C206" s="963"/>
      <c r="D206" s="963"/>
      <c r="E206" s="963"/>
      <c r="F206" s="963"/>
      <c r="G206" s="963"/>
      <c r="H206" s="963"/>
      <c r="I206" s="963"/>
      <c r="J206" s="963"/>
      <c r="K206" s="963"/>
      <c r="L206" s="963"/>
      <c r="M206" s="963"/>
      <c r="N206" s="975" t="str">
        <f t="shared" si="20"/>
        <v>CALE 40B ENTRE CARREAR 19B Y CARRERA 19D</v>
      </c>
      <c r="O206" s="976"/>
      <c r="P206" s="398"/>
      <c r="Q206" s="398"/>
      <c r="R206" s="399">
        <f t="shared" si="21"/>
        <v>55.07</v>
      </c>
      <c r="S206" s="192">
        <v>0.6</v>
      </c>
      <c r="T206" s="126">
        <f t="shared" si="23"/>
        <v>0.95</v>
      </c>
      <c r="U206" s="411"/>
      <c r="V206" s="192"/>
      <c r="W206" s="403">
        <f t="shared" si="22"/>
        <v>31.389900000000001</v>
      </c>
    </row>
    <row r="207" spans="1:23" ht="47.25" customHeight="1" x14ac:dyDescent="0.25">
      <c r="A207" s="962"/>
      <c r="B207" s="963"/>
      <c r="C207" s="963"/>
      <c r="D207" s="963"/>
      <c r="E207" s="963"/>
      <c r="F207" s="963"/>
      <c r="G207" s="963"/>
      <c r="H207" s="963"/>
      <c r="I207" s="963"/>
      <c r="J207" s="963"/>
      <c r="K207" s="963"/>
      <c r="L207" s="963"/>
      <c r="M207" s="963"/>
      <c r="N207" s="975" t="str">
        <f t="shared" si="20"/>
        <v xml:space="preserve">ACCESO A ENTRADA ESTADIO </v>
      </c>
      <c r="O207" s="976"/>
      <c r="P207" s="398"/>
      <c r="Q207" s="398"/>
      <c r="R207" s="399">
        <f t="shared" si="21"/>
        <v>39.979999999999997</v>
      </c>
      <c r="S207" s="192">
        <v>0.6</v>
      </c>
      <c r="T207" s="126">
        <f t="shared" si="23"/>
        <v>0.95</v>
      </c>
      <c r="U207" s="411"/>
      <c r="V207" s="192"/>
      <c r="W207" s="403">
        <f t="shared" si="22"/>
        <v>22.788599999999995</v>
      </c>
    </row>
    <row r="208" spans="1:23" ht="47.25" customHeight="1" x14ac:dyDescent="0.25">
      <c r="A208" s="962"/>
      <c r="B208" s="963"/>
      <c r="C208" s="963"/>
      <c r="D208" s="963"/>
      <c r="E208" s="963"/>
      <c r="F208" s="963"/>
      <c r="G208" s="963"/>
      <c r="H208" s="963"/>
      <c r="I208" s="963"/>
      <c r="J208" s="963"/>
      <c r="K208" s="963"/>
      <c r="L208" s="963"/>
      <c r="M208" s="963"/>
      <c r="N208" s="975" t="str">
        <f t="shared" si="20"/>
        <v>CARRERA 20 ENTRE CALLE 40B Y CALLE 40</v>
      </c>
      <c r="O208" s="976"/>
      <c r="P208" s="398"/>
      <c r="Q208" s="398"/>
      <c r="R208" s="399">
        <f t="shared" si="21"/>
        <v>30.376000000000001</v>
      </c>
      <c r="S208" s="192">
        <v>0.6</v>
      </c>
      <c r="T208" s="126">
        <f t="shared" si="23"/>
        <v>0.95</v>
      </c>
      <c r="U208" s="411"/>
      <c r="V208" s="192"/>
      <c r="W208" s="403">
        <f t="shared" si="22"/>
        <v>17.314319999999999</v>
      </c>
    </row>
    <row r="209" spans="1:23" ht="47.25" customHeight="1" x14ac:dyDescent="0.25">
      <c r="A209" s="962"/>
      <c r="B209" s="963"/>
      <c r="C209" s="963"/>
      <c r="D209" s="963"/>
      <c r="E209" s="963"/>
      <c r="F209" s="963"/>
      <c r="G209" s="963"/>
      <c r="H209" s="963"/>
      <c r="I209" s="963"/>
      <c r="J209" s="963"/>
      <c r="K209" s="963"/>
      <c r="L209" s="963"/>
      <c r="M209" s="963"/>
      <c r="N209" s="975" t="str">
        <f t="shared" si="20"/>
        <v>CARRERA 19B ENTRE CALLE 40A Y CALLE 40B</v>
      </c>
      <c r="O209" s="976"/>
      <c r="P209" s="398"/>
      <c r="Q209" s="398"/>
      <c r="R209" s="399">
        <f t="shared" si="21"/>
        <v>0</v>
      </c>
      <c r="S209" s="192">
        <v>0.6</v>
      </c>
      <c r="T209" s="126">
        <f t="shared" si="23"/>
        <v>0.95</v>
      </c>
      <c r="U209" s="411"/>
      <c r="V209" s="192"/>
      <c r="W209" s="403">
        <f t="shared" si="22"/>
        <v>0</v>
      </c>
    </row>
    <row r="210" spans="1:23" ht="15.75" x14ac:dyDescent="0.25">
      <c r="A210" s="962"/>
      <c r="B210" s="963"/>
      <c r="C210" s="963"/>
      <c r="D210" s="963"/>
      <c r="E210" s="963"/>
      <c r="F210" s="963"/>
      <c r="G210" s="963"/>
      <c r="H210" s="963"/>
      <c r="I210" s="963"/>
      <c r="J210" s="963"/>
      <c r="K210" s="963"/>
      <c r="L210" s="963"/>
      <c r="M210" s="963"/>
      <c r="N210" s="355"/>
      <c r="O210" s="357"/>
      <c r="P210" s="398"/>
      <c r="Q210" s="398"/>
      <c r="R210" s="399"/>
      <c r="S210" s="192"/>
      <c r="T210" s="126"/>
      <c r="U210" s="411"/>
      <c r="V210" s="192"/>
      <c r="W210" s="403"/>
    </row>
    <row r="211" spans="1:23" ht="15.75" x14ac:dyDescent="0.25">
      <c r="A211" s="962"/>
      <c r="B211" s="963"/>
      <c r="C211" s="963"/>
      <c r="D211" s="963"/>
      <c r="E211" s="963"/>
      <c r="F211" s="963"/>
      <c r="G211" s="963"/>
      <c r="H211" s="963"/>
      <c r="I211" s="963"/>
      <c r="J211" s="963"/>
      <c r="K211" s="963"/>
      <c r="L211" s="963"/>
      <c r="M211" s="963"/>
      <c r="N211" s="355"/>
      <c r="O211" s="357"/>
      <c r="P211" s="398"/>
      <c r="Q211" s="398"/>
      <c r="R211" s="399"/>
      <c r="S211" s="192"/>
      <c r="T211" s="126"/>
      <c r="U211" s="411"/>
      <c r="V211" s="192"/>
      <c r="W211" s="403"/>
    </row>
    <row r="212" spans="1:23" ht="47.25" customHeight="1" x14ac:dyDescent="0.25">
      <c r="A212" s="962"/>
      <c r="B212" s="963"/>
      <c r="C212" s="963"/>
      <c r="D212" s="963"/>
      <c r="E212" s="963"/>
      <c r="F212" s="963"/>
      <c r="G212" s="963"/>
      <c r="H212" s="963"/>
      <c r="I212" s="963"/>
      <c r="J212" s="963"/>
      <c r="K212" s="963"/>
      <c r="L212" s="963"/>
      <c r="M212" s="963"/>
      <c r="N212" s="975" t="str">
        <f t="shared" ref="N212" si="24">+N179</f>
        <v>BOCACALLES</v>
      </c>
      <c r="O212" s="976"/>
      <c r="P212" s="398"/>
      <c r="Q212" s="398"/>
      <c r="R212" s="399">
        <f t="shared" ref="R212" si="25">+R179</f>
        <v>6</v>
      </c>
      <c r="S212" s="192">
        <v>0.6</v>
      </c>
      <c r="T212" s="126">
        <f t="shared" si="23"/>
        <v>0.95</v>
      </c>
      <c r="U212" s="411"/>
      <c r="V212" s="192">
        <f>+V179</f>
        <v>4</v>
      </c>
      <c r="W212" s="403">
        <f>+R212*S212*T212*V212</f>
        <v>13.679999999999998</v>
      </c>
    </row>
    <row r="213" spans="1:23" ht="15.75" x14ac:dyDescent="0.25">
      <c r="A213" s="962"/>
      <c r="B213" s="963"/>
      <c r="C213" s="963"/>
      <c r="D213" s="963"/>
      <c r="E213" s="963"/>
      <c r="F213" s="963"/>
      <c r="G213" s="963"/>
      <c r="H213" s="963"/>
      <c r="I213" s="963"/>
      <c r="J213" s="963"/>
      <c r="K213" s="963"/>
      <c r="L213" s="963"/>
      <c r="M213" s="963"/>
      <c r="N213" s="146"/>
      <c r="O213" s="474"/>
      <c r="P213" s="412"/>
      <c r="Q213" s="412"/>
      <c r="R213" s="406"/>
      <c r="S213" s="192"/>
      <c r="T213" s="126"/>
      <c r="U213" s="411"/>
      <c r="V213" s="192"/>
      <c r="W213" s="403"/>
    </row>
    <row r="214" spans="1:23" ht="15.75" x14ac:dyDescent="0.25">
      <c r="A214" s="962"/>
      <c r="B214" s="963"/>
      <c r="C214" s="963"/>
      <c r="D214" s="963"/>
      <c r="E214" s="963"/>
      <c r="F214" s="963"/>
      <c r="G214" s="963"/>
      <c r="H214" s="963"/>
      <c r="I214" s="963"/>
      <c r="J214" s="963"/>
      <c r="K214" s="963"/>
      <c r="L214" s="963"/>
      <c r="M214" s="963"/>
      <c r="N214" s="351" t="s">
        <v>292</v>
      </c>
      <c r="O214" s="481"/>
      <c r="P214" s="352"/>
      <c r="Q214" s="352"/>
      <c r="R214" s="352"/>
      <c r="S214" s="192"/>
      <c r="T214" s="126"/>
      <c r="U214" s="411"/>
      <c r="V214" s="192"/>
      <c r="W214" s="403"/>
    </row>
    <row r="215" spans="1:23" ht="47.25" customHeight="1" x14ac:dyDescent="0.25">
      <c r="A215" s="962"/>
      <c r="B215" s="963"/>
      <c r="C215" s="963"/>
      <c r="D215" s="963"/>
      <c r="E215" s="963"/>
      <c r="F215" s="963"/>
      <c r="G215" s="963"/>
      <c r="H215" s="963"/>
      <c r="I215" s="963"/>
      <c r="J215" s="963"/>
      <c r="K215" s="963"/>
      <c r="L215" s="963"/>
      <c r="M215" s="963"/>
      <c r="N215" s="975" t="str">
        <f t="shared" ref="N215:N220" si="26">+N75</f>
        <v>CALLLE 40B ENTRE CARRERA 20  Y CARRERA 19D</v>
      </c>
      <c r="O215" s="976"/>
      <c r="P215" s="412"/>
      <c r="Q215" s="412"/>
      <c r="R215" s="406">
        <v>6</v>
      </c>
      <c r="S215" s="126">
        <f t="shared" ref="S215:T220" si="27">+S75</f>
        <v>0.6</v>
      </c>
      <c r="T215" s="126">
        <f t="shared" si="27"/>
        <v>1.1000000000000001</v>
      </c>
      <c r="U215" s="406"/>
      <c r="V215" s="160">
        <f t="shared" ref="V215:V220" si="28">+V75</f>
        <v>42</v>
      </c>
      <c r="W215" s="403">
        <f>+S215*T215*V215*R215</f>
        <v>166.32000000000002</v>
      </c>
    </row>
    <row r="216" spans="1:23" ht="42.75" customHeight="1" x14ac:dyDescent="0.25">
      <c r="A216" s="962"/>
      <c r="B216" s="963"/>
      <c r="C216" s="963"/>
      <c r="D216" s="963"/>
      <c r="E216" s="963"/>
      <c r="F216" s="963"/>
      <c r="G216" s="963"/>
      <c r="H216" s="963"/>
      <c r="I216" s="963"/>
      <c r="J216" s="963"/>
      <c r="K216" s="963"/>
      <c r="L216" s="963"/>
      <c r="M216" s="963"/>
      <c r="N216" s="975" t="str">
        <f t="shared" si="26"/>
        <v xml:space="preserve">CARRERA 19D ENTRE CALLE 40B Y ENTRADA ESTADIO </v>
      </c>
      <c r="O216" s="976"/>
      <c r="P216" s="412"/>
      <c r="Q216" s="412"/>
      <c r="R216" s="406">
        <v>6</v>
      </c>
      <c r="S216" s="126">
        <f t="shared" si="27"/>
        <v>0.6</v>
      </c>
      <c r="T216" s="126">
        <f t="shared" si="27"/>
        <v>1.1000000000000001</v>
      </c>
      <c r="U216" s="406"/>
      <c r="V216" s="160">
        <f t="shared" si="28"/>
        <v>10</v>
      </c>
      <c r="W216" s="403">
        <f t="shared" ref="W216:W219" si="29">+S216*T216*V216*R216</f>
        <v>39.6</v>
      </c>
    </row>
    <row r="217" spans="1:23" ht="42.75" customHeight="1" x14ac:dyDescent="0.25">
      <c r="A217" s="962"/>
      <c r="B217" s="963"/>
      <c r="C217" s="963"/>
      <c r="D217" s="963"/>
      <c r="E217" s="963"/>
      <c r="F217" s="963"/>
      <c r="G217" s="963"/>
      <c r="H217" s="963"/>
      <c r="I217" s="963"/>
      <c r="J217" s="963"/>
      <c r="K217" s="963"/>
      <c r="L217" s="963"/>
      <c r="M217" s="963"/>
      <c r="N217" s="975" t="str">
        <f t="shared" si="26"/>
        <v>CALE 40B ENTRE CARREAR 19B Y CARRERA 19D</v>
      </c>
      <c r="O217" s="976"/>
      <c r="P217" s="412"/>
      <c r="Q217" s="412"/>
      <c r="R217" s="406">
        <v>6</v>
      </c>
      <c r="S217" s="126">
        <f t="shared" si="27"/>
        <v>0.6</v>
      </c>
      <c r="T217" s="126">
        <f t="shared" si="27"/>
        <v>1.1000000000000001</v>
      </c>
      <c r="U217" s="406"/>
      <c r="V217" s="160">
        <f t="shared" si="28"/>
        <v>12</v>
      </c>
      <c r="W217" s="403">
        <f t="shared" si="29"/>
        <v>47.519999999999996</v>
      </c>
    </row>
    <row r="218" spans="1:23" ht="32.25" customHeight="1" x14ac:dyDescent="0.25">
      <c r="A218" s="962"/>
      <c r="B218" s="963"/>
      <c r="C218" s="963"/>
      <c r="D218" s="963"/>
      <c r="E218" s="963"/>
      <c r="F218" s="963"/>
      <c r="G218" s="963"/>
      <c r="H218" s="963"/>
      <c r="I218" s="963"/>
      <c r="J218" s="963"/>
      <c r="K218" s="963"/>
      <c r="L218" s="963"/>
      <c r="M218" s="963"/>
      <c r="N218" s="975" t="str">
        <f t="shared" si="26"/>
        <v xml:space="preserve">ACCESO A ENTRADA ESTADIO </v>
      </c>
      <c r="O218" s="976"/>
      <c r="P218" s="412"/>
      <c r="Q218" s="412"/>
      <c r="R218" s="406">
        <v>6</v>
      </c>
      <c r="S218" s="126">
        <f t="shared" si="27"/>
        <v>0.6</v>
      </c>
      <c r="T218" s="126">
        <f t="shared" si="27"/>
        <v>1.1000000000000001</v>
      </c>
      <c r="U218" s="406"/>
      <c r="V218" s="160">
        <f t="shared" si="28"/>
        <v>3</v>
      </c>
      <c r="W218" s="403">
        <f t="shared" si="29"/>
        <v>11.879999999999999</v>
      </c>
    </row>
    <row r="219" spans="1:23" ht="37.5" customHeight="1" x14ac:dyDescent="0.25">
      <c r="A219" s="962"/>
      <c r="B219" s="963"/>
      <c r="C219" s="963"/>
      <c r="D219" s="963"/>
      <c r="E219" s="963"/>
      <c r="F219" s="963"/>
      <c r="G219" s="963"/>
      <c r="H219" s="963"/>
      <c r="I219" s="963"/>
      <c r="J219" s="963"/>
      <c r="K219" s="963"/>
      <c r="L219" s="963"/>
      <c r="M219" s="963"/>
      <c r="N219" s="975" t="str">
        <f t="shared" si="26"/>
        <v>CARRERA 20 ENTRE CALLE 40B Y CALLE 40</v>
      </c>
      <c r="O219" s="976"/>
      <c r="P219" s="174"/>
      <c r="Q219" s="174"/>
      <c r="R219" s="406">
        <v>6</v>
      </c>
      <c r="S219" s="126">
        <f t="shared" si="27"/>
        <v>0.6</v>
      </c>
      <c r="T219" s="126">
        <f t="shared" si="27"/>
        <v>1.1000000000000001</v>
      </c>
      <c r="U219" s="406"/>
      <c r="V219" s="160">
        <f t="shared" si="28"/>
        <v>6</v>
      </c>
      <c r="W219" s="403">
        <f t="shared" si="29"/>
        <v>23.759999999999998</v>
      </c>
    </row>
    <row r="220" spans="1:23" ht="37.5" customHeight="1" x14ac:dyDescent="0.25">
      <c r="A220" s="962"/>
      <c r="B220" s="963"/>
      <c r="C220" s="963"/>
      <c r="D220" s="963"/>
      <c r="E220" s="963"/>
      <c r="F220" s="963"/>
      <c r="G220" s="963"/>
      <c r="H220" s="963"/>
      <c r="I220" s="963"/>
      <c r="J220" s="963"/>
      <c r="K220" s="963"/>
      <c r="L220" s="963"/>
      <c r="M220" s="963"/>
      <c r="N220" s="975" t="str">
        <f t="shared" si="26"/>
        <v>CARRERA 19B ENTRE CALLE 40A Y CALLE 40B</v>
      </c>
      <c r="O220" s="976"/>
      <c r="P220" s="174"/>
      <c r="Q220" s="174"/>
      <c r="R220" s="406">
        <v>6</v>
      </c>
      <c r="S220" s="126">
        <f t="shared" si="27"/>
        <v>0.6</v>
      </c>
      <c r="T220" s="126">
        <f t="shared" si="27"/>
        <v>1.1000000000000001</v>
      </c>
      <c r="U220" s="406"/>
      <c r="V220" s="160">
        <f t="shared" si="28"/>
        <v>0</v>
      </c>
      <c r="W220" s="403">
        <f t="shared" ref="W220" si="30">+S220*T220*V220*R220</f>
        <v>0</v>
      </c>
    </row>
    <row r="221" spans="1:23" ht="15.75" x14ac:dyDescent="0.25">
      <c r="A221" s="962"/>
      <c r="B221" s="963"/>
      <c r="C221" s="963"/>
      <c r="D221" s="963"/>
      <c r="E221" s="963"/>
      <c r="F221" s="963"/>
      <c r="G221" s="963"/>
      <c r="H221" s="963"/>
      <c r="I221" s="963"/>
      <c r="J221" s="963"/>
      <c r="K221" s="963"/>
      <c r="L221" s="963"/>
      <c r="M221" s="963"/>
      <c r="N221" s="146"/>
      <c r="O221" s="474"/>
      <c r="P221" s="174"/>
      <c r="Q221" s="174"/>
      <c r="R221" s="175"/>
      <c r="S221" s="126"/>
      <c r="T221" s="126"/>
      <c r="U221" s="175"/>
      <c r="V221" s="192"/>
      <c r="W221" s="131"/>
    </row>
    <row r="222" spans="1:23" ht="15.75" x14ac:dyDescent="0.25">
      <c r="A222" s="962"/>
      <c r="B222" s="963"/>
      <c r="C222" s="963"/>
      <c r="D222" s="963"/>
      <c r="E222" s="963"/>
      <c r="F222" s="963"/>
      <c r="G222" s="963"/>
      <c r="H222" s="963"/>
      <c r="I222" s="963"/>
      <c r="J222" s="963"/>
      <c r="K222" s="963"/>
      <c r="L222" s="963"/>
      <c r="M222" s="963"/>
      <c r="N222" s="146"/>
      <c r="O222" s="474"/>
      <c r="P222" s="180"/>
      <c r="Q222" s="174"/>
      <c r="R222" s="175"/>
      <c r="S222" s="126"/>
      <c r="T222" s="126"/>
      <c r="U222" s="175"/>
      <c r="V222" s="192"/>
      <c r="W222" s="131"/>
    </row>
    <row r="223" spans="1:23" ht="15.75" thickBot="1" x14ac:dyDescent="0.3">
      <c r="A223" s="964"/>
      <c r="B223" s="965"/>
      <c r="C223" s="965"/>
      <c r="D223" s="965"/>
      <c r="E223" s="965"/>
      <c r="F223" s="965"/>
      <c r="G223" s="965"/>
      <c r="H223" s="965"/>
      <c r="I223" s="965"/>
      <c r="J223" s="965"/>
      <c r="K223" s="965"/>
      <c r="L223" s="965"/>
      <c r="M223" s="965"/>
      <c r="N223" s="919" t="s">
        <v>11</v>
      </c>
      <c r="O223" s="920"/>
      <c r="P223" s="920"/>
      <c r="Q223" s="920"/>
      <c r="R223" s="920"/>
      <c r="S223" s="920"/>
      <c r="T223" s="920"/>
      <c r="U223" s="920"/>
      <c r="V223" s="921"/>
      <c r="W223" s="153">
        <f>SUM(W203:W222)</f>
        <v>554.88126</v>
      </c>
    </row>
    <row r="224" spans="1:23" x14ac:dyDescent="0.25">
      <c r="B224" s="20"/>
      <c r="C224" s="20"/>
      <c r="D224" s="20"/>
      <c r="E224" s="45"/>
    </row>
    <row r="225" spans="1:23" x14ac:dyDescent="0.25">
      <c r="B225" s="20"/>
      <c r="C225" s="20"/>
      <c r="D225" s="20"/>
      <c r="E225" s="45"/>
    </row>
    <row r="226" spans="1:23" x14ac:dyDescent="0.25">
      <c r="B226" s="20"/>
      <c r="C226" s="20"/>
      <c r="D226" s="20"/>
      <c r="E226" s="45"/>
    </row>
    <row r="227" spans="1:23" x14ac:dyDescent="0.25">
      <c r="B227" s="20"/>
      <c r="C227" s="20"/>
      <c r="D227" s="20"/>
      <c r="E227" s="45"/>
    </row>
    <row r="228" spans="1:23" ht="18" x14ac:dyDescent="0.25">
      <c r="B228" s="677" t="s">
        <v>415</v>
      </c>
      <c r="C228" s="10"/>
      <c r="D228" s="10"/>
      <c r="E228" s="10"/>
      <c r="F228" s="10"/>
      <c r="G228" s="10"/>
      <c r="H228" s="10"/>
      <c r="I228" s="10"/>
      <c r="J228" s="10"/>
      <c r="K228" s="10"/>
    </row>
    <row r="229" spans="1:23" ht="18" x14ac:dyDescent="0.25">
      <c r="B229" s="450" t="s">
        <v>416</v>
      </c>
      <c r="C229" s="11"/>
      <c r="D229" s="11"/>
      <c r="E229" s="11"/>
      <c r="F229" s="11"/>
      <c r="G229" s="11"/>
      <c r="H229" s="11"/>
      <c r="I229" s="11"/>
      <c r="J229" s="11"/>
      <c r="K229" s="11"/>
    </row>
    <row r="230" spans="1:23" ht="18.75" thickBot="1" x14ac:dyDescent="0.3">
      <c r="B230" s="678" t="s">
        <v>414</v>
      </c>
      <c r="C230" s="11"/>
      <c r="D230" s="11"/>
      <c r="E230" s="11"/>
      <c r="F230" s="11"/>
      <c r="G230" s="11"/>
      <c r="H230" s="11"/>
      <c r="I230" s="11"/>
      <c r="J230" s="11"/>
      <c r="K230" s="11"/>
    </row>
    <row r="231" spans="1:23" ht="27.6" customHeight="1" x14ac:dyDescent="0.25">
      <c r="A231" s="922" t="str">
        <f>+A196</f>
        <v>MEMORIA DE CANTIDADES</v>
      </c>
      <c r="B231" s="923"/>
      <c r="C231" s="923"/>
      <c r="D231" s="923"/>
      <c r="E231" s="923"/>
      <c r="F231" s="923"/>
      <c r="G231" s="923"/>
      <c r="H231" s="923"/>
      <c r="I231" s="923"/>
      <c r="J231" s="923"/>
      <c r="K231" s="923"/>
      <c r="L231" s="923"/>
      <c r="M231" s="923"/>
      <c r="N231" s="923"/>
      <c r="O231" s="923"/>
      <c r="P231" s="923"/>
      <c r="Q231" s="923"/>
      <c r="R231" s="923"/>
      <c r="S231" s="923"/>
      <c r="T231" s="923"/>
      <c r="U231" s="923"/>
      <c r="V231" s="923"/>
      <c r="W231" s="924"/>
    </row>
    <row r="232" spans="1:23" ht="27.6" customHeight="1" x14ac:dyDescent="0.25">
      <c r="A232" s="925"/>
      <c r="B232" s="926"/>
      <c r="C232" s="926"/>
      <c r="D232" s="926"/>
      <c r="E232" s="926"/>
      <c r="F232" s="926"/>
      <c r="G232" s="926"/>
      <c r="H232" s="926"/>
      <c r="I232" s="926"/>
      <c r="J232" s="926"/>
      <c r="K232" s="926"/>
      <c r="L232" s="926"/>
      <c r="M232" s="926"/>
      <c r="N232" s="926"/>
      <c r="O232" s="926"/>
      <c r="P232" s="926"/>
      <c r="Q232" s="926"/>
      <c r="R232" s="926"/>
      <c r="S232" s="926"/>
      <c r="T232" s="926"/>
      <c r="U232" s="926"/>
      <c r="V232" s="926"/>
      <c r="W232" s="927"/>
    </row>
    <row r="233" spans="1:23" ht="17.45" customHeight="1" x14ac:dyDescent="0.25">
      <c r="A233" s="928" t="str">
        <f>+A198</f>
        <v>ADQUISICIÓN E INSTALACIÓN DE CIRCUITO INTEGRADO DE VIGILANCIA PARA BODEGA QUE CUSTODIA MERCANCÍA APREHENDIDA POR EL GRUPO ANTICONTRABANDO DEL DEPARTAMENTO DE CÓRDOBA</v>
      </c>
      <c r="B233" s="929"/>
      <c r="C233" s="929"/>
      <c r="D233" s="929"/>
      <c r="E233" s="929"/>
      <c r="F233" s="929"/>
      <c r="G233" s="929"/>
      <c r="H233" s="929"/>
      <c r="I233" s="929"/>
      <c r="J233" s="929"/>
      <c r="K233" s="929"/>
      <c r="L233" s="929"/>
      <c r="M233" s="929"/>
      <c r="N233" s="929"/>
      <c r="O233" s="929"/>
      <c r="P233" s="929"/>
      <c r="Q233" s="929"/>
      <c r="R233" s="929"/>
      <c r="S233" s="929"/>
      <c r="T233" s="929"/>
      <c r="U233" s="929"/>
      <c r="V233" s="929"/>
      <c r="W233" s="930"/>
    </row>
    <row r="234" spans="1:23" ht="42.75" customHeight="1" thickBot="1" x14ac:dyDescent="0.3">
      <c r="A234" s="931"/>
      <c r="B234" s="932"/>
      <c r="C234" s="932"/>
      <c r="D234" s="932"/>
      <c r="E234" s="932"/>
      <c r="F234" s="932"/>
      <c r="G234" s="932"/>
      <c r="H234" s="932"/>
      <c r="I234" s="932"/>
      <c r="J234" s="932"/>
      <c r="K234" s="932"/>
      <c r="L234" s="932"/>
      <c r="M234" s="932"/>
      <c r="N234" s="932"/>
      <c r="O234" s="932"/>
      <c r="P234" s="932"/>
      <c r="Q234" s="932"/>
      <c r="R234" s="932"/>
      <c r="S234" s="932"/>
      <c r="T234" s="932"/>
      <c r="U234" s="932"/>
      <c r="V234" s="932"/>
      <c r="W234" s="933"/>
    </row>
    <row r="235" spans="1:23" ht="97.5" customHeight="1" thickBot="1" x14ac:dyDescent="0.3">
      <c r="A235" s="934" t="s">
        <v>137</v>
      </c>
      <c r="B235" s="935"/>
      <c r="C235" s="935"/>
      <c r="D235" s="935"/>
      <c r="E235" s="935"/>
      <c r="F235" s="936" t="s">
        <v>312</v>
      </c>
      <c r="G235" s="937"/>
      <c r="H235" s="937"/>
      <c r="I235" s="937"/>
      <c r="J235" s="937"/>
      <c r="K235" s="937"/>
      <c r="L235" s="938">
        <v>4.5999999999999996</v>
      </c>
      <c r="M235" s="939"/>
      <c r="N235" s="940" t="s">
        <v>269</v>
      </c>
      <c r="O235" s="941"/>
      <c r="P235" s="941"/>
      <c r="Q235" s="942"/>
      <c r="R235" s="116" t="s">
        <v>138</v>
      </c>
      <c r="S235" s="117" t="s">
        <v>42</v>
      </c>
      <c r="T235" s="116"/>
      <c r="U235" s="118"/>
      <c r="V235" s="347"/>
      <c r="W235" s="348"/>
    </row>
    <row r="236" spans="1:23" ht="31.35" customHeight="1" x14ac:dyDescent="0.25">
      <c r="A236" s="960"/>
      <c r="B236" s="961"/>
      <c r="C236" s="961"/>
      <c r="D236" s="961"/>
      <c r="E236" s="961"/>
      <c r="F236" s="961"/>
      <c r="G236" s="961"/>
      <c r="H236" s="961"/>
      <c r="I236" s="961"/>
      <c r="J236" s="961"/>
      <c r="K236" s="961"/>
      <c r="L236" s="961"/>
      <c r="M236" s="961"/>
      <c r="N236" s="949" t="s">
        <v>139</v>
      </c>
      <c r="O236" s="469"/>
      <c r="P236" s="951" t="s">
        <v>140</v>
      </c>
      <c r="Q236" s="953" t="s">
        <v>141</v>
      </c>
      <c r="R236" s="912" t="s">
        <v>142</v>
      </c>
      <c r="S236" s="913"/>
      <c r="T236" s="913"/>
      <c r="U236" s="914"/>
      <c r="V236" s="915" t="s">
        <v>293</v>
      </c>
      <c r="W236" s="917" t="s">
        <v>144</v>
      </c>
    </row>
    <row r="237" spans="1:23" ht="16.5" thickBot="1" x14ac:dyDescent="0.3">
      <c r="A237" s="962"/>
      <c r="B237" s="963"/>
      <c r="C237" s="963"/>
      <c r="D237" s="963"/>
      <c r="E237" s="963"/>
      <c r="F237" s="963"/>
      <c r="G237" s="963"/>
      <c r="H237" s="963"/>
      <c r="I237" s="963"/>
      <c r="J237" s="963"/>
      <c r="K237" s="963"/>
      <c r="L237" s="963"/>
      <c r="M237" s="963"/>
      <c r="N237" s="950"/>
      <c r="O237" s="482"/>
      <c r="P237" s="952"/>
      <c r="Q237" s="954"/>
      <c r="R237" s="154" t="s">
        <v>145</v>
      </c>
      <c r="S237" s="154" t="s">
        <v>147</v>
      </c>
      <c r="T237" s="154" t="s">
        <v>146</v>
      </c>
      <c r="U237" s="154" t="s">
        <v>153</v>
      </c>
      <c r="V237" s="916"/>
      <c r="W237" s="918"/>
    </row>
    <row r="238" spans="1:23" ht="15.75" x14ac:dyDescent="0.25">
      <c r="A238" s="962"/>
      <c r="B238" s="963"/>
      <c r="C238" s="963"/>
      <c r="D238" s="963"/>
      <c r="E238" s="963"/>
      <c r="F238" s="963"/>
      <c r="G238" s="963"/>
      <c r="H238" s="963"/>
      <c r="I238" s="963"/>
      <c r="J238" s="963"/>
      <c r="K238" s="963"/>
      <c r="L238" s="963"/>
      <c r="M238" s="963"/>
      <c r="N238" s="161"/>
      <c r="O238" s="477"/>
      <c r="P238" s="174"/>
      <c r="Q238" s="174"/>
      <c r="R238" s="175"/>
      <c r="S238" s="126"/>
      <c r="T238" s="126"/>
      <c r="U238" s="126"/>
      <c r="V238" s="159"/>
      <c r="W238" s="176"/>
    </row>
    <row r="239" spans="1:23" ht="63" customHeight="1" x14ac:dyDescent="0.25">
      <c r="A239" s="962"/>
      <c r="B239" s="963"/>
      <c r="C239" s="963"/>
      <c r="D239" s="963"/>
      <c r="E239" s="963"/>
      <c r="F239" s="963"/>
      <c r="G239" s="963"/>
      <c r="H239" s="963"/>
      <c r="I239" s="963"/>
      <c r="J239" s="963"/>
      <c r="K239" s="963"/>
      <c r="L239" s="963"/>
      <c r="M239" s="963"/>
      <c r="N239" s="975" t="str">
        <f>+N204</f>
        <v>CALLLE 40B ENTRE CARRERA 20  Y CARRERA 19D</v>
      </c>
      <c r="O239" s="976"/>
      <c r="P239" s="398"/>
      <c r="Q239" s="398"/>
      <c r="R239" s="406"/>
      <c r="S239" s="126"/>
      <c r="T239" s="126"/>
      <c r="U239" s="406"/>
      <c r="V239" s="160">
        <v>2</v>
      </c>
      <c r="W239" s="407">
        <f>+V239</f>
        <v>2</v>
      </c>
    </row>
    <row r="240" spans="1:23" ht="48.75" customHeight="1" x14ac:dyDescent="0.25">
      <c r="A240" s="962"/>
      <c r="B240" s="963"/>
      <c r="C240" s="963"/>
      <c r="D240" s="963"/>
      <c r="E240" s="963"/>
      <c r="F240" s="963"/>
      <c r="G240" s="963"/>
      <c r="H240" s="963"/>
      <c r="I240" s="963"/>
      <c r="J240" s="963"/>
      <c r="K240" s="963"/>
      <c r="L240" s="963"/>
      <c r="M240" s="963"/>
      <c r="N240" s="975" t="str">
        <f>+N205</f>
        <v xml:space="preserve">CARRERA 19D ENTRE CALLE 40B Y ENTRADA ESTADIO </v>
      </c>
      <c r="O240" s="976"/>
      <c r="P240" s="398"/>
      <c r="Q240" s="398"/>
      <c r="R240" s="406"/>
      <c r="S240" s="126"/>
      <c r="T240" s="126"/>
      <c r="U240" s="406"/>
      <c r="V240" s="160">
        <v>0</v>
      </c>
      <c r="W240" s="407">
        <f t="shared" ref="W240:W243" si="31">+V240</f>
        <v>0</v>
      </c>
    </row>
    <row r="241" spans="1:23" ht="40.5" customHeight="1" x14ac:dyDescent="0.25">
      <c r="A241" s="962"/>
      <c r="B241" s="963"/>
      <c r="C241" s="963"/>
      <c r="D241" s="963"/>
      <c r="E241" s="963"/>
      <c r="F241" s="963"/>
      <c r="G241" s="963"/>
      <c r="H241" s="963"/>
      <c r="I241" s="963"/>
      <c r="J241" s="963"/>
      <c r="K241" s="963"/>
      <c r="L241" s="963"/>
      <c r="M241" s="963"/>
      <c r="N241" s="975" t="str">
        <f>+N206</f>
        <v>CALE 40B ENTRE CARREAR 19B Y CARRERA 19D</v>
      </c>
      <c r="O241" s="976"/>
      <c r="P241" s="398"/>
      <c r="Q241" s="398"/>
      <c r="R241" s="406"/>
      <c r="S241" s="126"/>
      <c r="T241" s="126"/>
      <c r="U241" s="406"/>
      <c r="V241" s="160">
        <v>0</v>
      </c>
      <c r="W241" s="407">
        <f t="shared" si="31"/>
        <v>0</v>
      </c>
    </row>
    <row r="242" spans="1:23" ht="42" customHeight="1" x14ac:dyDescent="0.25">
      <c r="A242" s="962"/>
      <c r="B242" s="963"/>
      <c r="C242" s="963"/>
      <c r="D242" s="963"/>
      <c r="E242" s="963"/>
      <c r="F242" s="963"/>
      <c r="G242" s="963"/>
      <c r="H242" s="963"/>
      <c r="I242" s="963"/>
      <c r="J242" s="963"/>
      <c r="K242" s="963"/>
      <c r="L242" s="963"/>
      <c r="M242" s="963"/>
      <c r="N242" s="975" t="str">
        <f>+N207</f>
        <v xml:space="preserve">ACCESO A ENTRADA ESTADIO </v>
      </c>
      <c r="O242" s="976"/>
      <c r="P242" s="174"/>
      <c r="Q242" s="174"/>
      <c r="R242" s="175"/>
      <c r="S242" s="126"/>
      <c r="T242" s="126"/>
      <c r="U242" s="175"/>
      <c r="V242" s="160">
        <v>1</v>
      </c>
      <c r="W242" s="407">
        <f t="shared" si="31"/>
        <v>1</v>
      </c>
    </row>
    <row r="243" spans="1:23" ht="33.75" customHeight="1" x14ac:dyDescent="0.25">
      <c r="A243" s="962"/>
      <c r="B243" s="963"/>
      <c r="C243" s="963"/>
      <c r="D243" s="963"/>
      <c r="E243" s="963"/>
      <c r="F243" s="963"/>
      <c r="G243" s="963"/>
      <c r="H243" s="963"/>
      <c r="I243" s="963"/>
      <c r="J243" s="963"/>
      <c r="K243" s="963"/>
      <c r="L243" s="963"/>
      <c r="M243" s="963"/>
      <c r="N243" s="975" t="str">
        <f t="shared" ref="N243:N244" si="32">+N208</f>
        <v>CARRERA 20 ENTRE CALLE 40B Y CALLE 40</v>
      </c>
      <c r="O243" s="976"/>
      <c r="P243" s="174"/>
      <c r="Q243" s="174"/>
      <c r="R243" s="175"/>
      <c r="S243" s="126"/>
      <c r="T243" s="126"/>
      <c r="U243" s="175"/>
      <c r="V243" s="160">
        <v>2</v>
      </c>
      <c r="W243" s="194">
        <f t="shared" si="31"/>
        <v>2</v>
      </c>
    </row>
    <row r="244" spans="1:23" ht="33.75" customHeight="1" x14ac:dyDescent="0.25">
      <c r="A244" s="962"/>
      <c r="B244" s="963"/>
      <c r="C244" s="963"/>
      <c r="D244" s="963"/>
      <c r="E244" s="963"/>
      <c r="F244" s="963"/>
      <c r="G244" s="963"/>
      <c r="H244" s="963"/>
      <c r="I244" s="963"/>
      <c r="J244" s="963"/>
      <c r="K244" s="963"/>
      <c r="L244" s="963"/>
      <c r="M244" s="963"/>
      <c r="N244" s="975" t="str">
        <f t="shared" si="32"/>
        <v>CARRERA 19B ENTRE CALLE 40A Y CALLE 40B</v>
      </c>
      <c r="O244" s="976"/>
      <c r="P244" s="174"/>
      <c r="Q244" s="174"/>
      <c r="R244" s="175"/>
      <c r="S244" s="126"/>
      <c r="T244" s="126"/>
      <c r="U244" s="175"/>
      <c r="V244" s="160">
        <v>2</v>
      </c>
      <c r="W244" s="194">
        <f t="shared" ref="W244" si="33">+V244</f>
        <v>2</v>
      </c>
    </row>
    <row r="245" spans="1:23" ht="15.75" x14ac:dyDescent="0.25">
      <c r="A245" s="962"/>
      <c r="B245" s="963"/>
      <c r="C245" s="963"/>
      <c r="D245" s="963"/>
      <c r="E245" s="963"/>
      <c r="F245" s="963"/>
      <c r="G245" s="963"/>
      <c r="H245" s="963"/>
      <c r="I245" s="963"/>
      <c r="J245" s="963"/>
      <c r="K245" s="963"/>
      <c r="L245" s="963"/>
      <c r="M245" s="963"/>
      <c r="N245" s="173"/>
      <c r="O245" s="475"/>
      <c r="P245" s="174"/>
      <c r="Q245" s="174"/>
      <c r="R245" s="175"/>
      <c r="S245" s="126"/>
      <c r="T245" s="126"/>
      <c r="U245" s="175"/>
      <c r="V245" s="160"/>
      <c r="W245" s="194"/>
    </row>
    <row r="246" spans="1:23" ht="15.75" x14ac:dyDescent="0.25">
      <c r="A246" s="962"/>
      <c r="B246" s="963"/>
      <c r="C246" s="963"/>
      <c r="D246" s="963"/>
      <c r="E246" s="963"/>
      <c r="F246" s="963"/>
      <c r="G246" s="963"/>
      <c r="H246" s="963"/>
      <c r="I246" s="963"/>
      <c r="J246" s="963"/>
      <c r="K246" s="963"/>
      <c r="L246" s="963"/>
      <c r="M246" s="963"/>
      <c r="N246" s="173"/>
      <c r="O246" s="475"/>
      <c r="P246" s="174"/>
      <c r="Q246" s="174"/>
      <c r="R246" s="175"/>
      <c r="S246" s="126"/>
      <c r="T246" s="126"/>
      <c r="U246" s="175"/>
      <c r="V246" s="160"/>
      <c r="W246" s="194"/>
    </row>
    <row r="247" spans="1:23" ht="15.75" x14ac:dyDescent="0.25">
      <c r="A247" s="962"/>
      <c r="B247" s="963"/>
      <c r="C247" s="963"/>
      <c r="D247" s="963"/>
      <c r="E247" s="963"/>
      <c r="F247" s="963"/>
      <c r="G247" s="963"/>
      <c r="H247" s="963"/>
      <c r="I247" s="963"/>
      <c r="J247" s="963"/>
      <c r="K247" s="963"/>
      <c r="L247" s="963"/>
      <c r="M247" s="963"/>
      <c r="N247" s="173"/>
      <c r="O247" s="475"/>
      <c r="P247" s="174"/>
      <c r="Q247" s="174"/>
      <c r="R247" s="175"/>
      <c r="S247" s="126"/>
      <c r="T247" s="126"/>
      <c r="U247" s="175"/>
      <c r="V247" s="160"/>
      <c r="W247" s="194"/>
    </row>
    <row r="248" spans="1:23" ht="15.75" x14ac:dyDescent="0.25">
      <c r="A248" s="962"/>
      <c r="B248" s="963"/>
      <c r="C248" s="963"/>
      <c r="D248" s="963"/>
      <c r="E248" s="963"/>
      <c r="F248" s="963"/>
      <c r="G248" s="963"/>
      <c r="H248" s="963"/>
      <c r="I248" s="963"/>
      <c r="J248" s="963"/>
      <c r="K248" s="963"/>
      <c r="L248" s="963"/>
      <c r="M248" s="963"/>
      <c r="N248" s="161"/>
      <c r="O248" s="477"/>
      <c r="P248" s="174"/>
      <c r="Q248" s="174"/>
      <c r="R248" s="175"/>
      <c r="S248" s="126"/>
      <c r="T248" s="126"/>
      <c r="U248" s="175"/>
      <c r="V248" s="160"/>
      <c r="W248" s="194"/>
    </row>
    <row r="249" spans="1:23" ht="15.75" x14ac:dyDescent="0.25">
      <c r="A249" s="962"/>
      <c r="B249" s="963"/>
      <c r="C249" s="963"/>
      <c r="D249" s="963"/>
      <c r="E249" s="963"/>
      <c r="F249" s="963"/>
      <c r="G249" s="963"/>
      <c r="H249" s="963"/>
      <c r="I249" s="963"/>
      <c r="J249" s="963"/>
      <c r="K249" s="963"/>
      <c r="L249" s="963"/>
      <c r="M249" s="963"/>
      <c r="N249" s="161"/>
      <c r="O249" s="477"/>
      <c r="P249" s="174"/>
      <c r="Q249" s="174"/>
      <c r="R249" s="175"/>
      <c r="S249" s="126"/>
      <c r="T249" s="126"/>
      <c r="U249" s="175"/>
      <c r="V249" s="160"/>
      <c r="W249" s="194"/>
    </row>
    <row r="250" spans="1:23" ht="15.75" x14ac:dyDescent="0.25">
      <c r="A250" s="962"/>
      <c r="B250" s="963"/>
      <c r="C250" s="963"/>
      <c r="D250" s="963"/>
      <c r="E250" s="963"/>
      <c r="F250" s="963"/>
      <c r="G250" s="963"/>
      <c r="H250" s="963"/>
      <c r="I250" s="963"/>
      <c r="J250" s="963"/>
      <c r="K250" s="963"/>
      <c r="L250" s="963"/>
      <c r="M250" s="963"/>
      <c r="N250" s="161"/>
      <c r="O250" s="477"/>
      <c r="P250" s="174"/>
      <c r="Q250" s="174"/>
      <c r="R250" s="175"/>
      <c r="S250" s="126"/>
      <c r="T250" s="126"/>
      <c r="U250" s="175"/>
      <c r="V250" s="160"/>
      <c r="W250" s="194"/>
    </row>
    <row r="251" spans="1:23" ht="15.75" x14ac:dyDescent="0.25">
      <c r="A251" s="962"/>
      <c r="B251" s="963"/>
      <c r="C251" s="963"/>
      <c r="D251" s="963"/>
      <c r="E251" s="963"/>
      <c r="F251" s="963"/>
      <c r="G251" s="963"/>
      <c r="H251" s="963"/>
      <c r="I251" s="963"/>
      <c r="J251" s="963"/>
      <c r="K251" s="963"/>
      <c r="L251" s="963"/>
      <c r="M251" s="963"/>
      <c r="N251" s="161"/>
      <c r="O251" s="477"/>
      <c r="P251" s="180"/>
      <c r="Q251" s="174"/>
      <c r="R251" s="175"/>
      <c r="S251" s="126"/>
      <c r="T251" s="126"/>
      <c r="U251" s="195"/>
      <c r="V251" s="159"/>
      <c r="W251" s="196"/>
    </row>
    <row r="252" spans="1:23" ht="15.75" thickBot="1" x14ac:dyDescent="0.3">
      <c r="A252" s="964"/>
      <c r="B252" s="965"/>
      <c r="C252" s="965"/>
      <c r="D252" s="965"/>
      <c r="E252" s="965"/>
      <c r="F252" s="965"/>
      <c r="G252" s="965"/>
      <c r="H252" s="965"/>
      <c r="I252" s="965"/>
      <c r="J252" s="965"/>
      <c r="K252" s="965"/>
      <c r="L252" s="965"/>
      <c r="M252" s="965"/>
      <c r="N252" s="919" t="s">
        <v>11</v>
      </c>
      <c r="O252" s="920"/>
      <c r="P252" s="920"/>
      <c r="Q252" s="920"/>
      <c r="R252" s="920"/>
      <c r="S252" s="920"/>
      <c r="T252" s="920"/>
      <c r="U252" s="920"/>
      <c r="V252" s="921"/>
      <c r="W252" s="197">
        <f>SUM(W239:W251)</f>
        <v>7</v>
      </c>
    </row>
    <row r="253" spans="1:23" x14ac:dyDescent="0.25">
      <c r="B253" s="20"/>
      <c r="C253" s="20"/>
      <c r="D253" s="20"/>
      <c r="E253" s="45"/>
    </row>
    <row r="254" spans="1:23" x14ac:dyDescent="0.25">
      <c r="B254" s="20"/>
      <c r="C254" s="20"/>
      <c r="D254" s="20"/>
      <c r="E254" s="45"/>
    </row>
    <row r="255" spans="1:23" x14ac:dyDescent="0.25">
      <c r="B255" s="20"/>
      <c r="C255" s="20"/>
      <c r="D255" s="20"/>
      <c r="E255" s="45"/>
    </row>
    <row r="256" spans="1:23" x14ac:dyDescent="0.25">
      <c r="B256" s="20"/>
      <c r="C256" s="20"/>
      <c r="D256" s="20"/>
      <c r="E256" s="45"/>
    </row>
    <row r="257" spans="1:23" ht="18" x14ac:dyDescent="0.25">
      <c r="B257" s="677" t="s">
        <v>415</v>
      </c>
      <c r="C257" s="10"/>
      <c r="D257" s="10"/>
      <c r="E257" s="10"/>
      <c r="F257" s="10"/>
      <c r="G257" s="10"/>
      <c r="H257" s="10"/>
      <c r="I257" s="10"/>
      <c r="J257" s="10"/>
      <c r="K257" s="10"/>
    </row>
    <row r="258" spans="1:23" ht="18" x14ac:dyDescent="0.25">
      <c r="B258" s="450" t="s">
        <v>416</v>
      </c>
      <c r="C258" s="11"/>
      <c r="D258" s="11"/>
      <c r="E258" s="11"/>
      <c r="F258" s="11"/>
      <c r="G258" s="11"/>
      <c r="H258" s="11"/>
      <c r="I258" s="11"/>
      <c r="J258" s="11"/>
      <c r="K258" s="11"/>
    </row>
    <row r="259" spans="1:23" ht="18.75" thickBot="1" x14ac:dyDescent="0.3">
      <c r="B259" s="678" t="s">
        <v>414</v>
      </c>
      <c r="C259" s="11"/>
      <c r="D259" s="11"/>
      <c r="E259" s="11"/>
      <c r="F259" s="11"/>
      <c r="G259" s="11"/>
      <c r="H259" s="11"/>
      <c r="I259" s="11"/>
      <c r="J259" s="11"/>
      <c r="K259" s="11"/>
    </row>
    <row r="260" spans="1:23" ht="27.6" customHeight="1" x14ac:dyDescent="0.25">
      <c r="A260" s="922" t="str">
        <f>+A231</f>
        <v>MEMORIA DE CANTIDADES</v>
      </c>
      <c r="B260" s="923"/>
      <c r="C260" s="923"/>
      <c r="D260" s="923"/>
      <c r="E260" s="923"/>
      <c r="F260" s="923"/>
      <c r="G260" s="923"/>
      <c r="H260" s="923"/>
      <c r="I260" s="923"/>
      <c r="J260" s="923"/>
      <c r="K260" s="923"/>
      <c r="L260" s="923"/>
      <c r="M260" s="923"/>
      <c r="N260" s="923"/>
      <c r="O260" s="923"/>
      <c r="P260" s="923"/>
      <c r="Q260" s="923"/>
      <c r="R260" s="923"/>
      <c r="S260" s="923"/>
      <c r="T260" s="923"/>
      <c r="U260" s="923"/>
      <c r="V260" s="923"/>
      <c r="W260" s="924"/>
    </row>
    <row r="261" spans="1:23" ht="27.6" customHeight="1" x14ac:dyDescent="0.25">
      <c r="A261" s="925"/>
      <c r="B261" s="926"/>
      <c r="C261" s="926"/>
      <c r="D261" s="926"/>
      <c r="E261" s="926"/>
      <c r="F261" s="926"/>
      <c r="G261" s="926"/>
      <c r="H261" s="926"/>
      <c r="I261" s="926"/>
      <c r="J261" s="926"/>
      <c r="K261" s="926"/>
      <c r="L261" s="926"/>
      <c r="M261" s="926"/>
      <c r="N261" s="926"/>
      <c r="O261" s="926"/>
      <c r="P261" s="926"/>
      <c r="Q261" s="926"/>
      <c r="R261" s="926"/>
      <c r="S261" s="926"/>
      <c r="T261" s="926"/>
      <c r="U261" s="926"/>
      <c r="V261" s="926"/>
      <c r="W261" s="927"/>
    </row>
    <row r="262" spans="1:23" ht="17.45" customHeight="1" x14ac:dyDescent="0.25">
      <c r="A262" s="928" t="str">
        <f>+A233</f>
        <v>ADQUISICIÓN E INSTALACIÓN DE CIRCUITO INTEGRADO DE VIGILANCIA PARA BODEGA QUE CUSTODIA MERCANCÍA APREHENDIDA POR EL GRUPO ANTICONTRABANDO DEL DEPARTAMENTO DE CÓRDOBA</v>
      </c>
      <c r="B262" s="929"/>
      <c r="C262" s="929"/>
      <c r="D262" s="929"/>
      <c r="E262" s="929"/>
      <c r="F262" s="929"/>
      <c r="G262" s="929"/>
      <c r="H262" s="929"/>
      <c r="I262" s="929"/>
      <c r="J262" s="929"/>
      <c r="K262" s="929"/>
      <c r="L262" s="929"/>
      <c r="M262" s="929"/>
      <c r="N262" s="929"/>
      <c r="O262" s="929"/>
      <c r="P262" s="929"/>
      <c r="Q262" s="929"/>
      <c r="R262" s="929"/>
      <c r="S262" s="929"/>
      <c r="T262" s="929"/>
      <c r="U262" s="929"/>
      <c r="V262" s="929"/>
      <c r="W262" s="930"/>
    </row>
    <row r="263" spans="1:23" ht="34.5" customHeight="1" thickBot="1" x14ac:dyDescent="0.3">
      <c r="A263" s="931"/>
      <c r="B263" s="932"/>
      <c r="C263" s="932"/>
      <c r="D263" s="932"/>
      <c r="E263" s="932"/>
      <c r="F263" s="932"/>
      <c r="G263" s="932"/>
      <c r="H263" s="932"/>
      <c r="I263" s="932"/>
      <c r="J263" s="932"/>
      <c r="K263" s="932"/>
      <c r="L263" s="932"/>
      <c r="M263" s="932"/>
      <c r="N263" s="932"/>
      <c r="O263" s="932"/>
      <c r="P263" s="932"/>
      <c r="Q263" s="932"/>
      <c r="R263" s="932"/>
      <c r="S263" s="932"/>
      <c r="T263" s="932"/>
      <c r="U263" s="932"/>
      <c r="V263" s="932"/>
      <c r="W263" s="933"/>
    </row>
    <row r="264" spans="1:23" ht="110.1" customHeight="1" thickBot="1" x14ac:dyDescent="0.3">
      <c r="A264" s="934" t="s">
        <v>137</v>
      </c>
      <c r="B264" s="935"/>
      <c r="C264" s="935"/>
      <c r="D264" s="935"/>
      <c r="E264" s="935"/>
      <c r="F264" s="936" t="s">
        <v>312</v>
      </c>
      <c r="G264" s="937"/>
      <c r="H264" s="937"/>
      <c r="I264" s="937"/>
      <c r="J264" s="937"/>
      <c r="K264" s="937"/>
      <c r="L264" s="938">
        <v>4.7</v>
      </c>
      <c r="M264" s="939"/>
      <c r="N264" s="940" t="s">
        <v>270</v>
      </c>
      <c r="O264" s="941"/>
      <c r="P264" s="941"/>
      <c r="Q264" s="942"/>
      <c r="R264" s="116" t="s">
        <v>138</v>
      </c>
      <c r="S264" s="117" t="s">
        <v>42</v>
      </c>
      <c r="T264" s="116"/>
      <c r="U264" s="118"/>
      <c r="V264" s="347"/>
      <c r="W264" s="348"/>
    </row>
    <row r="265" spans="1:23" ht="31.35" customHeight="1" x14ac:dyDescent="0.25">
      <c r="A265" s="960"/>
      <c r="B265" s="961"/>
      <c r="C265" s="961"/>
      <c r="D265" s="961"/>
      <c r="E265" s="961"/>
      <c r="F265" s="961"/>
      <c r="G265" s="961"/>
      <c r="H265" s="961"/>
      <c r="I265" s="961"/>
      <c r="J265" s="961"/>
      <c r="K265" s="961"/>
      <c r="L265" s="961"/>
      <c r="M265" s="961"/>
      <c r="N265" s="949" t="s">
        <v>139</v>
      </c>
      <c r="O265" s="469"/>
      <c r="P265" s="951" t="s">
        <v>140</v>
      </c>
      <c r="Q265" s="953" t="s">
        <v>141</v>
      </c>
      <c r="R265" s="912" t="s">
        <v>142</v>
      </c>
      <c r="S265" s="913"/>
      <c r="T265" s="913"/>
      <c r="U265" s="914"/>
      <c r="V265" s="915" t="s">
        <v>148</v>
      </c>
      <c r="W265" s="917" t="s">
        <v>144</v>
      </c>
    </row>
    <row r="266" spans="1:23" ht="16.5" thickBot="1" x14ac:dyDescent="0.3">
      <c r="A266" s="962"/>
      <c r="B266" s="963"/>
      <c r="C266" s="963"/>
      <c r="D266" s="963"/>
      <c r="E266" s="963"/>
      <c r="F266" s="963"/>
      <c r="G266" s="963"/>
      <c r="H266" s="963"/>
      <c r="I266" s="963"/>
      <c r="J266" s="963"/>
      <c r="K266" s="963"/>
      <c r="L266" s="963"/>
      <c r="M266" s="963"/>
      <c r="N266" s="950"/>
      <c r="O266" s="482"/>
      <c r="P266" s="952"/>
      <c r="Q266" s="954"/>
      <c r="R266" s="154" t="s">
        <v>145</v>
      </c>
      <c r="S266" s="154" t="s">
        <v>147</v>
      </c>
      <c r="T266" s="154" t="s">
        <v>146</v>
      </c>
      <c r="U266" s="154" t="s">
        <v>153</v>
      </c>
      <c r="V266" s="916"/>
      <c r="W266" s="918"/>
    </row>
    <row r="267" spans="1:23" ht="15.75" x14ac:dyDescent="0.25">
      <c r="A267" s="962"/>
      <c r="B267" s="963"/>
      <c r="C267" s="963"/>
      <c r="D267" s="963"/>
      <c r="E267" s="963"/>
      <c r="F267" s="963"/>
      <c r="G267" s="963"/>
      <c r="H267" s="963"/>
      <c r="I267" s="963"/>
      <c r="J267" s="963"/>
      <c r="K267" s="963"/>
      <c r="L267" s="963"/>
      <c r="M267" s="963"/>
      <c r="N267" s="161"/>
      <c r="O267" s="477"/>
      <c r="P267" s="174"/>
      <c r="Q267" s="174"/>
      <c r="R267" s="175"/>
      <c r="S267" s="126"/>
      <c r="T267" s="126"/>
      <c r="U267" s="126"/>
      <c r="V267" s="159"/>
      <c r="W267" s="176"/>
    </row>
    <row r="268" spans="1:23" ht="15.75" x14ac:dyDescent="0.25">
      <c r="A268" s="962"/>
      <c r="B268" s="963"/>
      <c r="C268" s="963"/>
      <c r="D268" s="963"/>
      <c r="E268" s="963"/>
      <c r="F268" s="963"/>
      <c r="G268" s="963"/>
      <c r="H268" s="963"/>
      <c r="I268" s="963"/>
      <c r="J268" s="963"/>
      <c r="K268" s="963"/>
      <c r="L268" s="963"/>
      <c r="M268" s="963"/>
      <c r="N268" s="173"/>
      <c r="O268" s="475"/>
      <c r="P268" s="174"/>
      <c r="Q268" s="174"/>
      <c r="R268" s="175"/>
      <c r="S268" s="126"/>
      <c r="T268" s="126"/>
      <c r="U268" s="126"/>
      <c r="V268" s="160"/>
      <c r="W268" s="193"/>
    </row>
    <row r="269" spans="1:23" ht="47.25" customHeight="1" x14ac:dyDescent="0.25">
      <c r="A269" s="962"/>
      <c r="B269" s="963"/>
      <c r="C269" s="963"/>
      <c r="D269" s="963"/>
      <c r="E269" s="963"/>
      <c r="F269" s="963"/>
      <c r="G269" s="963"/>
      <c r="H269" s="963"/>
      <c r="I269" s="963"/>
      <c r="J269" s="963"/>
      <c r="K269" s="963"/>
      <c r="L269" s="963"/>
      <c r="M269" s="963"/>
      <c r="N269" s="975" t="str">
        <f>+N239</f>
        <v>CALLLE 40B ENTRE CARRERA 20  Y CARRERA 19D</v>
      </c>
      <c r="O269" s="976"/>
      <c r="P269" s="398"/>
      <c r="Q269" s="398"/>
      <c r="R269" s="406"/>
      <c r="S269" s="126"/>
      <c r="T269" s="126"/>
      <c r="U269" s="126"/>
      <c r="V269" s="160">
        <f t="shared" ref="V269:V274" si="34">+V75</f>
        <v>42</v>
      </c>
      <c r="W269" s="413">
        <f t="shared" ref="W269:W274" si="35">+V269</f>
        <v>42</v>
      </c>
    </row>
    <row r="270" spans="1:23" ht="45.75" customHeight="1" x14ac:dyDescent="0.25">
      <c r="A270" s="962"/>
      <c r="B270" s="963"/>
      <c r="C270" s="963"/>
      <c r="D270" s="963"/>
      <c r="E270" s="963"/>
      <c r="F270" s="963"/>
      <c r="G270" s="963"/>
      <c r="H270" s="963"/>
      <c r="I270" s="963"/>
      <c r="J270" s="963"/>
      <c r="K270" s="963"/>
      <c r="L270" s="963"/>
      <c r="M270" s="963"/>
      <c r="N270" s="975" t="str">
        <f t="shared" ref="N270:N274" si="36">+N240</f>
        <v xml:space="preserve">CARRERA 19D ENTRE CALLE 40B Y ENTRADA ESTADIO </v>
      </c>
      <c r="O270" s="976"/>
      <c r="P270" s="398"/>
      <c r="Q270" s="398"/>
      <c r="R270" s="406"/>
      <c r="S270" s="126"/>
      <c r="T270" s="126"/>
      <c r="U270" s="126"/>
      <c r="V270" s="160">
        <f t="shared" si="34"/>
        <v>10</v>
      </c>
      <c r="W270" s="413">
        <f t="shared" si="35"/>
        <v>10</v>
      </c>
    </row>
    <row r="271" spans="1:23" ht="32.25" customHeight="1" x14ac:dyDescent="0.25">
      <c r="A271" s="962"/>
      <c r="B271" s="963"/>
      <c r="C271" s="963"/>
      <c r="D271" s="963"/>
      <c r="E271" s="963"/>
      <c r="F271" s="963"/>
      <c r="G271" s="963"/>
      <c r="H271" s="963"/>
      <c r="I271" s="963"/>
      <c r="J271" s="963"/>
      <c r="K271" s="963"/>
      <c r="L271" s="963"/>
      <c r="M271" s="963"/>
      <c r="N271" s="975" t="str">
        <f t="shared" si="36"/>
        <v>CALE 40B ENTRE CARREAR 19B Y CARRERA 19D</v>
      </c>
      <c r="O271" s="976"/>
      <c r="P271" s="398"/>
      <c r="Q271" s="398"/>
      <c r="R271" s="406"/>
      <c r="S271" s="126"/>
      <c r="T271" s="126"/>
      <c r="U271" s="126"/>
      <c r="V271" s="160">
        <f t="shared" si="34"/>
        <v>12</v>
      </c>
      <c r="W271" s="413">
        <f t="shared" si="35"/>
        <v>12</v>
      </c>
    </row>
    <row r="272" spans="1:23" ht="40.5" customHeight="1" x14ac:dyDescent="0.25">
      <c r="A272" s="962"/>
      <c r="B272" s="963"/>
      <c r="C272" s="963"/>
      <c r="D272" s="963"/>
      <c r="E272" s="963"/>
      <c r="F272" s="963"/>
      <c r="G272" s="963"/>
      <c r="H272" s="963"/>
      <c r="I272" s="963"/>
      <c r="J272" s="963"/>
      <c r="K272" s="963"/>
      <c r="L272" s="963"/>
      <c r="M272" s="963"/>
      <c r="N272" s="975" t="str">
        <f t="shared" si="36"/>
        <v xml:space="preserve">ACCESO A ENTRADA ESTADIO </v>
      </c>
      <c r="O272" s="976"/>
      <c r="P272" s="180"/>
      <c r="Q272" s="174"/>
      <c r="R272" s="175"/>
      <c r="S272" s="126"/>
      <c r="T272" s="126"/>
      <c r="U272" s="126"/>
      <c r="V272" s="160">
        <f t="shared" si="34"/>
        <v>3</v>
      </c>
      <c r="W272" s="413">
        <f t="shared" si="35"/>
        <v>3</v>
      </c>
    </row>
    <row r="273" spans="1:28" ht="37.5" customHeight="1" x14ac:dyDescent="0.25">
      <c r="A273" s="962"/>
      <c r="B273" s="963"/>
      <c r="C273" s="963"/>
      <c r="D273" s="963"/>
      <c r="E273" s="963"/>
      <c r="F273" s="963"/>
      <c r="G273" s="963"/>
      <c r="H273" s="963"/>
      <c r="I273" s="963"/>
      <c r="J273" s="963"/>
      <c r="K273" s="963"/>
      <c r="L273" s="963"/>
      <c r="M273" s="963"/>
      <c r="N273" s="975" t="str">
        <f t="shared" si="36"/>
        <v>CARRERA 20 ENTRE CALLE 40B Y CALLE 40</v>
      </c>
      <c r="O273" s="976"/>
      <c r="P273" s="180"/>
      <c r="Q273" s="174"/>
      <c r="R273" s="175"/>
      <c r="S273" s="126"/>
      <c r="T273" s="126"/>
      <c r="U273" s="126"/>
      <c r="V273" s="160">
        <f t="shared" si="34"/>
        <v>6</v>
      </c>
      <c r="W273" s="413">
        <f t="shared" si="35"/>
        <v>6</v>
      </c>
    </row>
    <row r="274" spans="1:28" ht="37.5" customHeight="1" x14ac:dyDescent="0.25">
      <c r="A274" s="962"/>
      <c r="B274" s="963"/>
      <c r="C274" s="963"/>
      <c r="D274" s="963"/>
      <c r="E274" s="963"/>
      <c r="F274" s="963"/>
      <c r="G274" s="963"/>
      <c r="H274" s="963"/>
      <c r="I274" s="963"/>
      <c r="J274" s="963"/>
      <c r="K274" s="963"/>
      <c r="L274" s="963"/>
      <c r="M274" s="963"/>
      <c r="N274" s="975" t="str">
        <f t="shared" si="36"/>
        <v>CARRERA 19B ENTRE CALLE 40A Y CALLE 40B</v>
      </c>
      <c r="O274" s="976"/>
      <c r="P274" s="180"/>
      <c r="Q274" s="174"/>
      <c r="R274" s="175"/>
      <c r="S274" s="126"/>
      <c r="T274" s="126"/>
      <c r="U274" s="126"/>
      <c r="V274" s="160">
        <f t="shared" si="34"/>
        <v>0</v>
      </c>
      <c r="W274" s="413">
        <f t="shared" si="35"/>
        <v>0</v>
      </c>
    </row>
    <row r="275" spans="1:28" ht="15.75" x14ac:dyDescent="0.25">
      <c r="A275" s="962"/>
      <c r="B275" s="963"/>
      <c r="C275" s="963"/>
      <c r="D275" s="963"/>
      <c r="E275" s="963"/>
      <c r="F275" s="963"/>
      <c r="G275" s="963"/>
      <c r="H275" s="963"/>
      <c r="I275" s="963"/>
      <c r="J275" s="963"/>
      <c r="K275" s="963"/>
      <c r="L275" s="963"/>
      <c r="M275" s="963"/>
      <c r="N275" s="161"/>
      <c r="O275" s="477"/>
      <c r="P275" s="180"/>
      <c r="Q275" s="174"/>
      <c r="R275" s="175"/>
      <c r="S275" s="126"/>
      <c r="T275" s="126"/>
      <c r="U275" s="126"/>
      <c r="V275" s="160"/>
      <c r="W275" s="196"/>
    </row>
    <row r="276" spans="1:28" ht="15.75" x14ac:dyDescent="0.25">
      <c r="A276" s="962"/>
      <c r="B276" s="963"/>
      <c r="C276" s="963"/>
      <c r="D276" s="963"/>
      <c r="E276" s="963"/>
      <c r="F276" s="963"/>
      <c r="G276" s="963"/>
      <c r="H276" s="963"/>
      <c r="I276" s="963"/>
      <c r="J276" s="963"/>
      <c r="K276" s="963"/>
      <c r="L276" s="963"/>
      <c r="M276" s="963"/>
      <c r="N276" s="161"/>
      <c r="O276" s="477"/>
      <c r="P276" s="180"/>
      <c r="Q276" s="174"/>
      <c r="R276" s="175"/>
      <c r="S276" s="126"/>
      <c r="T276" s="126"/>
      <c r="U276" s="126"/>
      <c r="V276" s="160"/>
      <c r="W276" s="196"/>
    </row>
    <row r="277" spans="1:28" ht="15.75" x14ac:dyDescent="0.25">
      <c r="A277" s="962"/>
      <c r="B277" s="963"/>
      <c r="C277" s="963"/>
      <c r="D277" s="963"/>
      <c r="E277" s="963"/>
      <c r="F277" s="963"/>
      <c r="G277" s="963"/>
      <c r="H277" s="963"/>
      <c r="I277" s="963"/>
      <c r="J277" s="963"/>
      <c r="K277" s="963"/>
      <c r="L277" s="963"/>
      <c r="M277" s="963"/>
      <c r="N277" s="161"/>
      <c r="O277" s="477"/>
      <c r="P277" s="180"/>
      <c r="Q277" s="174"/>
      <c r="R277" s="175"/>
      <c r="S277" s="126"/>
      <c r="T277" s="126"/>
      <c r="U277" s="126"/>
      <c r="V277" s="160"/>
      <c r="W277" s="196"/>
    </row>
    <row r="278" spans="1:28" ht="15.75" x14ac:dyDescent="0.25">
      <c r="A278" s="962"/>
      <c r="B278" s="963"/>
      <c r="C278" s="963"/>
      <c r="D278" s="963"/>
      <c r="E278" s="963"/>
      <c r="F278" s="963"/>
      <c r="G278" s="963"/>
      <c r="H278" s="963"/>
      <c r="I278" s="963"/>
      <c r="J278" s="963"/>
      <c r="K278" s="963"/>
      <c r="L278" s="963"/>
      <c r="M278" s="963"/>
      <c r="N278" s="161"/>
      <c r="O278" s="477"/>
      <c r="P278" s="180"/>
      <c r="Q278" s="174"/>
      <c r="R278" s="175"/>
      <c r="S278" s="126"/>
      <c r="T278" s="126"/>
      <c r="U278" s="126"/>
      <c r="V278" s="159"/>
      <c r="W278" s="196"/>
    </row>
    <row r="279" spans="1:28" ht="15.75" thickBot="1" x14ac:dyDescent="0.3">
      <c r="A279" s="964"/>
      <c r="B279" s="965"/>
      <c r="C279" s="965"/>
      <c r="D279" s="965"/>
      <c r="E279" s="965"/>
      <c r="F279" s="965"/>
      <c r="G279" s="965"/>
      <c r="H279" s="965"/>
      <c r="I279" s="965"/>
      <c r="J279" s="965"/>
      <c r="K279" s="965"/>
      <c r="L279" s="965"/>
      <c r="M279" s="965"/>
      <c r="N279" s="919" t="s">
        <v>11</v>
      </c>
      <c r="O279" s="920"/>
      <c r="P279" s="920"/>
      <c r="Q279" s="920"/>
      <c r="R279" s="920"/>
      <c r="S279" s="920"/>
      <c r="T279" s="920"/>
      <c r="U279" s="920"/>
      <c r="V279" s="921"/>
      <c r="W279" s="197">
        <f>SUM(W269:W278)</f>
        <v>73</v>
      </c>
      <c r="Y279" s="340" t="s">
        <v>154</v>
      </c>
      <c r="Z279" s="340"/>
      <c r="AA279" s="340"/>
      <c r="AB279" s="340"/>
    </row>
    <row r="280" spans="1:28" x14ac:dyDescent="0.25">
      <c r="B280" s="20"/>
      <c r="C280" s="20"/>
      <c r="D280" s="20"/>
      <c r="E280" s="45"/>
    </row>
    <row r="281" spans="1:28" x14ac:dyDescent="0.25">
      <c r="B281" s="20"/>
      <c r="C281" s="20"/>
      <c r="D281" s="20"/>
      <c r="E281" s="45"/>
    </row>
    <row r="282" spans="1:28" x14ac:dyDescent="0.25">
      <c r="B282" s="20"/>
      <c r="C282" s="20"/>
      <c r="D282" s="20"/>
      <c r="E282" s="45"/>
    </row>
    <row r="283" spans="1:28" x14ac:dyDescent="0.25">
      <c r="B283" s="20"/>
      <c r="C283" s="20"/>
      <c r="D283" s="20"/>
      <c r="E283" s="45"/>
    </row>
    <row r="284" spans="1:28" ht="15.75" x14ac:dyDescent="0.25">
      <c r="C284" s="10"/>
      <c r="D284" s="10"/>
      <c r="E284" s="10"/>
      <c r="F284" s="10"/>
      <c r="G284" s="10"/>
      <c r="H284" s="10"/>
      <c r="I284" s="10"/>
      <c r="J284" s="10"/>
      <c r="K284" s="10"/>
    </row>
    <row r="285" spans="1:28" ht="15.75" x14ac:dyDescent="0.25">
      <c r="C285" s="11"/>
      <c r="D285" s="11"/>
      <c r="E285" s="11"/>
      <c r="F285" s="11"/>
      <c r="G285" s="11"/>
      <c r="H285" s="11"/>
      <c r="I285" s="11"/>
      <c r="J285" s="11"/>
      <c r="K285" s="11"/>
    </row>
    <row r="286" spans="1:28" ht="16.5" thickBot="1" x14ac:dyDescent="0.3">
      <c r="C286" s="11"/>
      <c r="D286" s="11"/>
      <c r="E286" s="11"/>
      <c r="F286" s="11"/>
      <c r="G286" s="11"/>
      <c r="H286" s="11"/>
      <c r="I286" s="11"/>
      <c r="J286" s="11"/>
      <c r="K286" s="11"/>
    </row>
    <row r="287" spans="1:28" ht="27.6" customHeight="1" x14ac:dyDescent="0.25">
      <c r="A287" s="922" t="str">
        <f>+A260</f>
        <v>MEMORIA DE CANTIDADES</v>
      </c>
      <c r="B287" s="923"/>
      <c r="C287" s="923"/>
      <c r="D287" s="923"/>
      <c r="E287" s="923"/>
      <c r="F287" s="923"/>
      <c r="G287" s="923"/>
      <c r="H287" s="923"/>
      <c r="I287" s="923"/>
      <c r="J287" s="923"/>
      <c r="K287" s="923"/>
      <c r="L287" s="923"/>
      <c r="M287" s="923"/>
      <c r="N287" s="923"/>
      <c r="O287" s="923"/>
      <c r="P287" s="923"/>
      <c r="Q287" s="923"/>
      <c r="R287" s="923"/>
      <c r="S287" s="923"/>
      <c r="T287" s="923"/>
      <c r="U287" s="923"/>
      <c r="V287" s="923"/>
      <c r="W287" s="924"/>
    </row>
    <row r="288" spans="1:28" ht="27.6" customHeight="1" x14ac:dyDescent="0.25">
      <c r="A288" s="925"/>
      <c r="B288" s="926"/>
      <c r="C288" s="926"/>
      <c r="D288" s="926"/>
      <c r="E288" s="926"/>
      <c r="F288" s="926"/>
      <c r="G288" s="926"/>
      <c r="H288" s="926"/>
      <c r="I288" s="926"/>
      <c r="J288" s="926"/>
      <c r="K288" s="926"/>
      <c r="L288" s="926"/>
      <c r="M288" s="926"/>
      <c r="N288" s="926"/>
      <c r="O288" s="926"/>
      <c r="P288" s="926"/>
      <c r="Q288" s="926"/>
      <c r="R288" s="926"/>
      <c r="S288" s="926"/>
      <c r="T288" s="926"/>
      <c r="U288" s="926"/>
      <c r="V288" s="926"/>
      <c r="W288" s="927"/>
    </row>
    <row r="289" spans="1:23" ht="32.25" customHeight="1" x14ac:dyDescent="0.25">
      <c r="A289" s="928" t="str">
        <f>+A262</f>
        <v>ADQUISICIÓN E INSTALACIÓN DE CIRCUITO INTEGRADO DE VIGILANCIA PARA BODEGA QUE CUSTODIA MERCANCÍA APREHENDIDA POR EL GRUPO ANTICONTRABANDO DEL DEPARTAMENTO DE CÓRDOBA</v>
      </c>
      <c r="B289" s="929"/>
      <c r="C289" s="929"/>
      <c r="D289" s="929"/>
      <c r="E289" s="929"/>
      <c r="F289" s="929"/>
      <c r="G289" s="929"/>
      <c r="H289" s="929"/>
      <c r="I289" s="929"/>
      <c r="J289" s="929"/>
      <c r="K289" s="929"/>
      <c r="L289" s="929"/>
      <c r="M289" s="929"/>
      <c r="N289" s="929"/>
      <c r="O289" s="929"/>
      <c r="P289" s="929"/>
      <c r="Q289" s="929"/>
      <c r="R289" s="929"/>
      <c r="S289" s="929"/>
      <c r="T289" s="929"/>
      <c r="U289" s="929"/>
      <c r="V289" s="929"/>
      <c r="W289" s="930"/>
    </row>
    <row r="290" spans="1:23" ht="15.75" thickBot="1" x14ac:dyDescent="0.3">
      <c r="A290" s="931"/>
      <c r="B290" s="932"/>
      <c r="C290" s="932"/>
      <c r="D290" s="932"/>
      <c r="E290" s="932"/>
      <c r="F290" s="932"/>
      <c r="G290" s="932"/>
      <c r="H290" s="932"/>
      <c r="I290" s="932"/>
      <c r="J290" s="932"/>
      <c r="K290" s="932"/>
      <c r="L290" s="932"/>
      <c r="M290" s="932"/>
      <c r="N290" s="932"/>
      <c r="O290" s="932"/>
      <c r="P290" s="932"/>
      <c r="Q290" s="932"/>
      <c r="R290" s="932"/>
      <c r="S290" s="932"/>
      <c r="T290" s="932"/>
      <c r="U290" s="932"/>
      <c r="V290" s="932"/>
      <c r="W290" s="933"/>
    </row>
    <row r="291" spans="1:23" ht="110.1" customHeight="1" thickBot="1" x14ac:dyDescent="0.3">
      <c r="A291" s="934" t="s">
        <v>137</v>
      </c>
      <c r="B291" s="935"/>
      <c r="C291" s="935"/>
      <c r="D291" s="935"/>
      <c r="E291" s="935"/>
      <c r="F291" s="936" t="s">
        <v>312</v>
      </c>
      <c r="G291" s="937"/>
      <c r="H291" s="937"/>
      <c r="I291" s="937"/>
      <c r="J291" s="937"/>
      <c r="K291" s="937"/>
      <c r="L291" s="938">
        <v>4.8</v>
      </c>
      <c r="M291" s="939"/>
      <c r="N291" s="940" t="s">
        <v>271</v>
      </c>
      <c r="O291" s="941"/>
      <c r="P291" s="941"/>
      <c r="Q291" s="942"/>
      <c r="R291" s="116" t="s">
        <v>138</v>
      </c>
      <c r="S291" s="117" t="s">
        <v>152</v>
      </c>
      <c r="T291" s="116"/>
      <c r="U291" s="118"/>
      <c r="V291" s="347"/>
      <c r="W291" s="348"/>
    </row>
    <row r="292" spans="1:23" ht="31.35" customHeight="1" x14ac:dyDescent="0.25">
      <c r="A292" s="960"/>
      <c r="B292" s="961"/>
      <c r="C292" s="961"/>
      <c r="D292" s="961"/>
      <c r="E292" s="961"/>
      <c r="F292" s="961"/>
      <c r="G292" s="961"/>
      <c r="H292" s="961"/>
      <c r="I292" s="961"/>
      <c r="J292" s="961"/>
      <c r="K292" s="961"/>
      <c r="L292" s="961"/>
      <c r="M292" s="961"/>
      <c r="N292" s="949" t="s">
        <v>139</v>
      </c>
      <c r="O292" s="469"/>
      <c r="P292" s="951" t="s">
        <v>140</v>
      </c>
      <c r="Q292" s="953" t="s">
        <v>141</v>
      </c>
      <c r="R292" s="912" t="s">
        <v>142</v>
      </c>
      <c r="S292" s="913"/>
      <c r="T292" s="913"/>
      <c r="U292" s="914"/>
      <c r="V292" s="915" t="s">
        <v>148</v>
      </c>
      <c r="W292" s="917" t="s">
        <v>144</v>
      </c>
    </row>
    <row r="293" spans="1:23" ht="16.5" thickBot="1" x14ac:dyDescent="0.3">
      <c r="A293" s="962"/>
      <c r="B293" s="963"/>
      <c r="C293" s="963"/>
      <c r="D293" s="963"/>
      <c r="E293" s="963"/>
      <c r="F293" s="963"/>
      <c r="G293" s="963"/>
      <c r="H293" s="963"/>
      <c r="I293" s="963"/>
      <c r="J293" s="963"/>
      <c r="K293" s="963"/>
      <c r="L293" s="963"/>
      <c r="M293" s="963"/>
      <c r="N293" s="950"/>
      <c r="O293" s="482"/>
      <c r="P293" s="952"/>
      <c r="Q293" s="954"/>
      <c r="R293" s="154" t="s">
        <v>145</v>
      </c>
      <c r="S293" s="154" t="s">
        <v>147</v>
      </c>
      <c r="T293" s="154" t="s">
        <v>146</v>
      </c>
      <c r="U293" s="154" t="s">
        <v>153</v>
      </c>
      <c r="V293" s="916"/>
      <c r="W293" s="918"/>
    </row>
    <row r="294" spans="1:23" ht="15.75" x14ac:dyDescent="0.25">
      <c r="A294" s="962"/>
      <c r="B294" s="963"/>
      <c r="C294" s="963"/>
      <c r="D294" s="963"/>
      <c r="E294" s="963"/>
      <c r="F294" s="963"/>
      <c r="G294" s="963"/>
      <c r="H294" s="963"/>
      <c r="I294" s="963"/>
      <c r="J294" s="963"/>
      <c r="K294" s="963"/>
      <c r="L294" s="963"/>
      <c r="M294" s="963"/>
      <c r="N294" s="161"/>
      <c r="O294" s="477"/>
      <c r="P294" s="174"/>
      <c r="Q294" s="174"/>
      <c r="R294" s="175"/>
      <c r="S294" s="126"/>
      <c r="T294" s="126"/>
      <c r="U294" s="126"/>
      <c r="V294" s="159"/>
      <c r="W294" s="176"/>
    </row>
    <row r="295" spans="1:23" ht="15.75" x14ac:dyDescent="0.25">
      <c r="A295" s="962"/>
      <c r="B295" s="963"/>
      <c r="C295" s="963"/>
      <c r="D295" s="963"/>
      <c r="E295" s="963"/>
      <c r="F295" s="963"/>
      <c r="G295" s="963"/>
      <c r="H295" s="963"/>
      <c r="I295" s="963"/>
      <c r="J295" s="963"/>
      <c r="K295" s="963"/>
      <c r="L295" s="963"/>
      <c r="M295" s="963"/>
      <c r="N295" s="173"/>
      <c r="O295" s="475"/>
      <c r="P295" s="174"/>
      <c r="Q295" s="174"/>
      <c r="R295" s="175"/>
      <c r="S295" s="126"/>
      <c r="T295" s="126"/>
      <c r="U295" s="126"/>
      <c r="V295" s="160"/>
      <c r="W295" s="193"/>
    </row>
    <row r="296" spans="1:23" ht="47.25" customHeight="1" x14ac:dyDescent="0.25">
      <c r="A296" s="962"/>
      <c r="B296" s="963"/>
      <c r="C296" s="963"/>
      <c r="D296" s="963"/>
      <c r="E296" s="963"/>
      <c r="F296" s="963"/>
      <c r="G296" s="963"/>
      <c r="H296" s="963"/>
      <c r="I296" s="963"/>
      <c r="J296" s="963"/>
      <c r="K296" s="963"/>
      <c r="L296" s="963"/>
      <c r="M296" s="963"/>
      <c r="N296" s="975" t="str">
        <f t="shared" ref="N296:N301" si="37">+N269</f>
        <v>CALLLE 40B ENTRE CARRERA 20  Y CARRERA 19D</v>
      </c>
      <c r="O296" s="976"/>
      <c r="P296" s="398"/>
      <c r="Q296" s="398"/>
      <c r="R296" s="399">
        <f t="shared" ref="R296:R301" si="38">+R204</f>
        <v>217.59500000000003</v>
      </c>
      <c r="S296" s="126"/>
      <c r="T296" s="126"/>
      <c r="U296" s="126"/>
      <c r="V296" s="160"/>
      <c r="W296" s="399">
        <f t="shared" ref="W296:W301" si="39">+R296</f>
        <v>217.59500000000003</v>
      </c>
    </row>
    <row r="297" spans="1:23" ht="44.25" customHeight="1" x14ac:dyDescent="0.25">
      <c r="A297" s="962"/>
      <c r="B297" s="963"/>
      <c r="C297" s="963"/>
      <c r="D297" s="963"/>
      <c r="E297" s="963"/>
      <c r="F297" s="963"/>
      <c r="G297" s="963"/>
      <c r="H297" s="963"/>
      <c r="I297" s="963"/>
      <c r="J297" s="963"/>
      <c r="K297" s="963"/>
      <c r="L297" s="963"/>
      <c r="M297" s="963"/>
      <c r="N297" s="975" t="str">
        <f t="shared" si="37"/>
        <v xml:space="preserve">CARRERA 19D ENTRE CALLE 40B Y ENTRADA ESTADIO </v>
      </c>
      <c r="O297" s="976"/>
      <c r="P297" s="398"/>
      <c r="Q297" s="398"/>
      <c r="R297" s="399">
        <f t="shared" si="38"/>
        <v>99.296999999999997</v>
      </c>
      <c r="S297" s="126"/>
      <c r="T297" s="126"/>
      <c r="U297" s="126"/>
      <c r="V297" s="160"/>
      <c r="W297" s="399">
        <f t="shared" si="39"/>
        <v>99.296999999999997</v>
      </c>
    </row>
    <row r="298" spans="1:23" ht="37.5" customHeight="1" x14ac:dyDescent="0.25">
      <c r="A298" s="962"/>
      <c r="B298" s="963"/>
      <c r="C298" s="963"/>
      <c r="D298" s="963"/>
      <c r="E298" s="963"/>
      <c r="F298" s="963"/>
      <c r="G298" s="963"/>
      <c r="H298" s="963"/>
      <c r="I298" s="963"/>
      <c r="J298" s="963"/>
      <c r="K298" s="963"/>
      <c r="L298" s="963"/>
      <c r="M298" s="963"/>
      <c r="N298" s="975" t="str">
        <f t="shared" si="37"/>
        <v>CALE 40B ENTRE CARREAR 19B Y CARRERA 19D</v>
      </c>
      <c r="O298" s="976"/>
      <c r="P298" s="398"/>
      <c r="Q298" s="398"/>
      <c r="R298" s="399">
        <f t="shared" si="38"/>
        <v>55.07</v>
      </c>
      <c r="S298" s="126"/>
      <c r="T298" s="126"/>
      <c r="U298" s="126"/>
      <c r="V298" s="160"/>
      <c r="W298" s="399">
        <f t="shared" si="39"/>
        <v>55.07</v>
      </c>
    </row>
    <row r="299" spans="1:23" ht="37.5" customHeight="1" x14ac:dyDescent="0.25">
      <c r="A299" s="962"/>
      <c r="B299" s="963"/>
      <c r="C299" s="963"/>
      <c r="D299" s="963"/>
      <c r="E299" s="963"/>
      <c r="F299" s="963"/>
      <c r="G299" s="963"/>
      <c r="H299" s="963"/>
      <c r="I299" s="963"/>
      <c r="J299" s="963"/>
      <c r="K299" s="963"/>
      <c r="L299" s="963"/>
      <c r="M299" s="963"/>
      <c r="N299" s="975" t="str">
        <f t="shared" si="37"/>
        <v xml:space="preserve">ACCESO A ENTRADA ESTADIO </v>
      </c>
      <c r="O299" s="976"/>
      <c r="P299" s="398"/>
      <c r="Q299" s="398"/>
      <c r="R299" s="399">
        <f t="shared" si="38"/>
        <v>39.979999999999997</v>
      </c>
      <c r="S299" s="126"/>
      <c r="T299" s="126"/>
      <c r="U299" s="126"/>
      <c r="V299" s="160"/>
      <c r="W299" s="399">
        <f t="shared" si="39"/>
        <v>39.979999999999997</v>
      </c>
    </row>
    <row r="300" spans="1:23" ht="32.25" customHeight="1" x14ac:dyDescent="0.25">
      <c r="A300" s="962"/>
      <c r="B300" s="963"/>
      <c r="C300" s="963"/>
      <c r="D300" s="963"/>
      <c r="E300" s="963"/>
      <c r="F300" s="963"/>
      <c r="G300" s="963"/>
      <c r="H300" s="963"/>
      <c r="I300" s="963"/>
      <c r="J300" s="963"/>
      <c r="K300" s="963"/>
      <c r="L300" s="963"/>
      <c r="M300" s="963"/>
      <c r="N300" s="975" t="str">
        <f t="shared" si="37"/>
        <v>CARRERA 20 ENTRE CALLE 40B Y CALLE 40</v>
      </c>
      <c r="O300" s="976"/>
      <c r="P300" s="398"/>
      <c r="Q300" s="398"/>
      <c r="R300" s="399">
        <f t="shared" si="38"/>
        <v>30.376000000000001</v>
      </c>
      <c r="S300" s="126"/>
      <c r="T300" s="126"/>
      <c r="U300" s="126"/>
      <c r="V300" s="160"/>
      <c r="W300" s="399">
        <f t="shared" si="39"/>
        <v>30.376000000000001</v>
      </c>
    </row>
    <row r="301" spans="1:23" ht="32.25" customHeight="1" x14ac:dyDescent="0.25">
      <c r="A301" s="962"/>
      <c r="B301" s="963"/>
      <c r="C301" s="963"/>
      <c r="D301" s="963"/>
      <c r="E301" s="963"/>
      <c r="F301" s="963"/>
      <c r="G301" s="963"/>
      <c r="H301" s="963"/>
      <c r="I301" s="963"/>
      <c r="J301" s="963"/>
      <c r="K301" s="963"/>
      <c r="L301" s="963"/>
      <c r="M301" s="963"/>
      <c r="N301" s="975" t="str">
        <f t="shared" si="37"/>
        <v>CARRERA 19B ENTRE CALLE 40A Y CALLE 40B</v>
      </c>
      <c r="O301" s="976"/>
      <c r="P301" s="398"/>
      <c r="Q301" s="398"/>
      <c r="R301" s="399">
        <f t="shared" si="38"/>
        <v>0</v>
      </c>
      <c r="S301" s="126"/>
      <c r="T301" s="126"/>
      <c r="U301" s="126"/>
      <c r="V301" s="160"/>
      <c r="W301" s="399">
        <f t="shared" si="39"/>
        <v>0</v>
      </c>
    </row>
    <row r="302" spans="1:23" ht="15.75" x14ac:dyDescent="0.25">
      <c r="A302" s="962"/>
      <c r="B302" s="963"/>
      <c r="C302" s="963"/>
      <c r="D302" s="963"/>
      <c r="E302" s="963"/>
      <c r="F302" s="963"/>
      <c r="G302" s="963"/>
      <c r="H302" s="963"/>
      <c r="I302" s="963"/>
      <c r="J302" s="963"/>
      <c r="K302" s="963"/>
      <c r="L302" s="963"/>
      <c r="M302" s="963"/>
      <c r="N302" s="161"/>
      <c r="O302" s="477"/>
      <c r="P302" s="198"/>
      <c r="Q302" s="198"/>
      <c r="R302" s="175"/>
      <c r="S302" s="126"/>
      <c r="T302" s="126"/>
      <c r="U302" s="126"/>
      <c r="V302" s="160"/>
      <c r="W302" s="125"/>
    </row>
    <row r="303" spans="1:23" ht="15.75" x14ac:dyDescent="0.25">
      <c r="A303" s="962"/>
      <c r="B303" s="963"/>
      <c r="C303" s="963"/>
      <c r="D303" s="963"/>
      <c r="E303" s="963"/>
      <c r="F303" s="963"/>
      <c r="G303" s="963"/>
      <c r="H303" s="963"/>
      <c r="I303" s="963"/>
      <c r="J303" s="963"/>
      <c r="K303" s="963"/>
      <c r="L303" s="963"/>
      <c r="M303" s="963"/>
      <c r="N303" s="161"/>
      <c r="O303" s="477"/>
      <c r="P303" s="198"/>
      <c r="Q303" s="198"/>
      <c r="R303" s="175"/>
      <c r="S303" s="126"/>
      <c r="T303" s="126"/>
      <c r="U303" s="126"/>
      <c r="V303" s="160"/>
      <c r="W303" s="125"/>
    </row>
    <row r="304" spans="1:23" ht="15.75" x14ac:dyDescent="0.25">
      <c r="A304" s="962"/>
      <c r="B304" s="963"/>
      <c r="C304" s="963"/>
      <c r="D304" s="963"/>
      <c r="E304" s="963"/>
      <c r="F304" s="963"/>
      <c r="G304" s="963"/>
      <c r="H304" s="963"/>
      <c r="I304" s="963"/>
      <c r="J304" s="963"/>
      <c r="K304" s="963"/>
      <c r="L304" s="963"/>
      <c r="M304" s="963"/>
      <c r="N304" s="161"/>
      <c r="O304" s="477"/>
      <c r="P304" s="198"/>
      <c r="Q304" s="198"/>
      <c r="R304" s="175"/>
      <c r="S304" s="126"/>
      <c r="T304" s="126"/>
      <c r="U304" s="126"/>
      <c r="V304" s="160"/>
      <c r="W304" s="125"/>
    </row>
    <row r="305" spans="1:28" ht="15.75" x14ac:dyDescent="0.25">
      <c r="A305" s="962"/>
      <c r="B305" s="963"/>
      <c r="C305" s="963"/>
      <c r="D305" s="963"/>
      <c r="E305" s="963"/>
      <c r="F305" s="963"/>
      <c r="G305" s="963"/>
      <c r="H305" s="963"/>
      <c r="I305" s="963"/>
      <c r="J305" s="963"/>
      <c r="K305" s="963"/>
      <c r="L305" s="963"/>
      <c r="M305" s="963"/>
      <c r="N305" s="161"/>
      <c r="O305" s="477"/>
      <c r="P305" s="174"/>
      <c r="Q305" s="174"/>
      <c r="R305" s="175"/>
      <c r="S305" s="126"/>
      <c r="T305" s="126"/>
      <c r="U305" s="126"/>
      <c r="V305" s="160"/>
      <c r="W305" s="125"/>
    </row>
    <row r="306" spans="1:28" ht="15.75" x14ac:dyDescent="0.25">
      <c r="A306" s="962"/>
      <c r="B306" s="963"/>
      <c r="C306" s="963"/>
      <c r="D306" s="963"/>
      <c r="E306" s="963"/>
      <c r="F306" s="963"/>
      <c r="G306" s="963"/>
      <c r="H306" s="963"/>
      <c r="I306" s="963"/>
      <c r="J306" s="963"/>
      <c r="K306" s="963"/>
      <c r="L306" s="963"/>
      <c r="M306" s="963"/>
      <c r="N306" s="161"/>
      <c r="O306" s="477"/>
      <c r="P306" s="174"/>
      <c r="Q306" s="174"/>
      <c r="R306" s="175"/>
      <c r="S306" s="126"/>
      <c r="T306" s="126"/>
      <c r="U306" s="126"/>
      <c r="V306" s="160"/>
      <c r="W306" s="125"/>
    </row>
    <row r="307" spans="1:28" ht="15.75" x14ac:dyDescent="0.25">
      <c r="A307" s="962"/>
      <c r="B307" s="963"/>
      <c r="C307" s="963"/>
      <c r="D307" s="963"/>
      <c r="E307" s="963"/>
      <c r="F307" s="963"/>
      <c r="G307" s="963"/>
      <c r="H307" s="963"/>
      <c r="I307" s="963"/>
      <c r="J307" s="963"/>
      <c r="K307" s="963"/>
      <c r="L307" s="963"/>
      <c r="M307" s="963"/>
      <c r="N307" s="161"/>
      <c r="O307" s="477"/>
      <c r="P307" s="174"/>
      <c r="Q307" s="174"/>
      <c r="R307" s="175"/>
      <c r="S307" s="126"/>
      <c r="T307" s="126"/>
      <c r="U307" s="126"/>
      <c r="V307" s="160"/>
      <c r="W307" s="125"/>
    </row>
    <row r="308" spans="1:28" ht="15.75" x14ac:dyDescent="0.25">
      <c r="A308" s="962"/>
      <c r="B308" s="963"/>
      <c r="C308" s="963"/>
      <c r="D308" s="963"/>
      <c r="E308" s="963"/>
      <c r="F308" s="963"/>
      <c r="G308" s="963"/>
      <c r="H308" s="963"/>
      <c r="I308" s="963"/>
      <c r="J308" s="963"/>
      <c r="K308" s="963"/>
      <c r="L308" s="963"/>
      <c r="M308" s="963"/>
      <c r="N308" s="161"/>
      <c r="O308" s="477"/>
      <c r="P308" s="180"/>
      <c r="Q308" s="174"/>
      <c r="R308" s="175"/>
      <c r="S308" s="126"/>
      <c r="T308" s="126"/>
      <c r="U308" s="126"/>
      <c r="V308" s="159"/>
      <c r="W308" s="125"/>
    </row>
    <row r="309" spans="1:28" ht="15.75" thickBot="1" x14ac:dyDescent="0.3">
      <c r="A309" s="964"/>
      <c r="B309" s="965"/>
      <c r="C309" s="965"/>
      <c r="D309" s="965"/>
      <c r="E309" s="965"/>
      <c r="F309" s="965"/>
      <c r="G309" s="965"/>
      <c r="H309" s="965"/>
      <c r="I309" s="965"/>
      <c r="J309" s="965"/>
      <c r="K309" s="965"/>
      <c r="L309" s="965"/>
      <c r="M309" s="965"/>
      <c r="N309" s="919" t="s">
        <v>11</v>
      </c>
      <c r="O309" s="920"/>
      <c r="P309" s="920"/>
      <c r="Q309" s="920"/>
      <c r="R309" s="920"/>
      <c r="S309" s="920"/>
      <c r="T309" s="920"/>
      <c r="U309" s="920"/>
      <c r="V309" s="921"/>
      <c r="W309" s="172">
        <f>SUM(W294:W308)</f>
        <v>442.31800000000004</v>
      </c>
      <c r="Y309" s="340" t="s">
        <v>154</v>
      </c>
      <c r="Z309" s="340"/>
      <c r="AA309" s="340"/>
      <c r="AB309" s="340"/>
    </row>
    <row r="310" spans="1:28" x14ac:dyDescent="0.25">
      <c r="B310" s="20"/>
      <c r="C310" s="20"/>
      <c r="D310" s="20"/>
      <c r="E310" s="45"/>
    </row>
    <row r="311" spans="1:28" x14ac:dyDescent="0.25">
      <c r="B311" s="20"/>
      <c r="C311" s="20"/>
      <c r="D311" s="20"/>
      <c r="E311" s="45"/>
    </row>
    <row r="312" spans="1:28" x14ac:dyDescent="0.25">
      <c r="B312" s="20"/>
      <c r="C312" s="20"/>
      <c r="D312" s="20"/>
      <c r="E312" s="45"/>
    </row>
    <row r="313" spans="1:28" x14ac:dyDescent="0.25">
      <c r="B313" s="20"/>
      <c r="C313" s="20"/>
      <c r="D313" s="20"/>
      <c r="E313" s="45"/>
    </row>
    <row r="314" spans="1:28" ht="18" x14ac:dyDescent="0.25">
      <c r="B314" s="677" t="s">
        <v>415</v>
      </c>
      <c r="C314" s="10"/>
      <c r="D314" s="10"/>
      <c r="E314" s="10"/>
      <c r="F314" s="10"/>
      <c r="G314" s="10"/>
      <c r="H314" s="10"/>
      <c r="I314" s="10"/>
      <c r="J314" s="10"/>
      <c r="K314" s="10"/>
    </row>
    <row r="315" spans="1:28" ht="18" x14ac:dyDescent="0.25">
      <c r="B315" s="450" t="s">
        <v>416</v>
      </c>
      <c r="C315" s="11"/>
      <c r="D315" s="11"/>
      <c r="E315" s="11"/>
      <c r="F315" s="11"/>
      <c r="G315" s="11"/>
      <c r="H315" s="11"/>
      <c r="I315" s="11"/>
      <c r="J315" s="11"/>
      <c r="K315" s="11"/>
    </row>
    <row r="316" spans="1:28" ht="18.75" thickBot="1" x14ac:dyDescent="0.3">
      <c r="B316" s="678" t="s">
        <v>414</v>
      </c>
      <c r="C316" s="11"/>
      <c r="D316" s="11"/>
      <c r="E316" s="11"/>
      <c r="F316" s="11"/>
      <c r="G316" s="11"/>
      <c r="H316" s="11"/>
      <c r="I316" s="11"/>
      <c r="J316" s="11"/>
      <c r="K316" s="11"/>
    </row>
    <row r="317" spans="1:28" ht="27.6" customHeight="1" x14ac:dyDescent="0.25">
      <c r="A317" s="922" t="str">
        <f>+A287</f>
        <v>MEMORIA DE CANTIDADES</v>
      </c>
      <c r="B317" s="923"/>
      <c r="C317" s="923"/>
      <c r="D317" s="923"/>
      <c r="E317" s="923"/>
      <c r="F317" s="923"/>
      <c r="G317" s="923"/>
      <c r="H317" s="923"/>
      <c r="I317" s="923"/>
      <c r="J317" s="923"/>
      <c r="K317" s="923"/>
      <c r="L317" s="923"/>
      <c r="M317" s="923"/>
      <c r="N317" s="923"/>
      <c r="O317" s="923"/>
      <c r="P317" s="923"/>
      <c r="Q317" s="923"/>
      <c r="R317" s="923"/>
      <c r="S317" s="923"/>
      <c r="T317" s="923"/>
      <c r="U317" s="923"/>
      <c r="V317" s="923"/>
      <c r="W317" s="924"/>
    </row>
    <row r="318" spans="1:28" ht="27.6" customHeight="1" x14ac:dyDescent="0.25">
      <c r="A318" s="925"/>
      <c r="B318" s="926"/>
      <c r="C318" s="926"/>
      <c r="D318" s="926"/>
      <c r="E318" s="926"/>
      <c r="F318" s="926"/>
      <c r="G318" s="926"/>
      <c r="H318" s="926"/>
      <c r="I318" s="926"/>
      <c r="J318" s="926"/>
      <c r="K318" s="926"/>
      <c r="L318" s="926"/>
      <c r="M318" s="926"/>
      <c r="N318" s="926"/>
      <c r="O318" s="926"/>
      <c r="P318" s="926"/>
      <c r="Q318" s="926"/>
      <c r="R318" s="926"/>
      <c r="S318" s="926"/>
      <c r="T318" s="926"/>
      <c r="U318" s="926"/>
      <c r="V318" s="926"/>
      <c r="W318" s="927"/>
    </row>
    <row r="319" spans="1:28" ht="17.45" customHeight="1" x14ac:dyDescent="0.25">
      <c r="A319" s="928" t="str">
        <f>+A289</f>
        <v>ADQUISICIÓN E INSTALACIÓN DE CIRCUITO INTEGRADO DE VIGILANCIA PARA BODEGA QUE CUSTODIA MERCANCÍA APREHENDIDA POR EL GRUPO ANTICONTRABANDO DEL DEPARTAMENTO DE CÓRDOBA</v>
      </c>
      <c r="B319" s="929"/>
      <c r="C319" s="929"/>
      <c r="D319" s="929"/>
      <c r="E319" s="929"/>
      <c r="F319" s="929"/>
      <c r="G319" s="929"/>
      <c r="H319" s="929"/>
      <c r="I319" s="929"/>
      <c r="J319" s="929"/>
      <c r="K319" s="929"/>
      <c r="L319" s="929"/>
      <c r="M319" s="929"/>
      <c r="N319" s="929"/>
      <c r="O319" s="929"/>
      <c r="P319" s="929"/>
      <c r="Q319" s="929"/>
      <c r="R319" s="929"/>
      <c r="S319" s="929"/>
      <c r="T319" s="929"/>
      <c r="U319" s="929"/>
      <c r="V319" s="929"/>
      <c r="W319" s="930"/>
    </row>
    <row r="320" spans="1:28" ht="37.5" customHeight="1" thickBot="1" x14ac:dyDescent="0.3">
      <c r="A320" s="931"/>
      <c r="B320" s="932"/>
      <c r="C320" s="932"/>
      <c r="D320" s="932"/>
      <c r="E320" s="932"/>
      <c r="F320" s="932"/>
      <c r="G320" s="932"/>
      <c r="H320" s="932"/>
      <c r="I320" s="932"/>
      <c r="J320" s="932"/>
      <c r="K320" s="932"/>
      <c r="L320" s="932"/>
      <c r="M320" s="932"/>
      <c r="N320" s="932"/>
      <c r="O320" s="932"/>
      <c r="P320" s="932"/>
      <c r="Q320" s="932"/>
      <c r="R320" s="932"/>
      <c r="S320" s="932"/>
      <c r="T320" s="932"/>
      <c r="U320" s="932"/>
      <c r="V320" s="932"/>
      <c r="W320" s="933"/>
    </row>
    <row r="321" spans="1:28" ht="110.1" customHeight="1" thickBot="1" x14ac:dyDescent="0.3">
      <c r="A321" s="934" t="s">
        <v>137</v>
      </c>
      <c r="B321" s="935"/>
      <c r="C321" s="935"/>
      <c r="D321" s="935"/>
      <c r="E321" s="935"/>
      <c r="F321" s="936" t="s">
        <v>312</v>
      </c>
      <c r="G321" s="937"/>
      <c r="H321" s="937"/>
      <c r="I321" s="937"/>
      <c r="J321" s="937"/>
      <c r="K321" s="937"/>
      <c r="L321" s="938">
        <v>4.9000000000000004</v>
      </c>
      <c r="M321" s="939"/>
      <c r="N321" s="940" t="s">
        <v>272</v>
      </c>
      <c r="O321" s="941"/>
      <c r="P321" s="941"/>
      <c r="Q321" s="942"/>
      <c r="R321" s="116" t="s">
        <v>138</v>
      </c>
      <c r="S321" s="117" t="s">
        <v>152</v>
      </c>
      <c r="T321" s="116"/>
      <c r="U321" s="118"/>
      <c r="V321" s="347"/>
      <c r="W321" s="348"/>
    </row>
    <row r="322" spans="1:28" ht="31.35" customHeight="1" x14ac:dyDescent="0.25">
      <c r="A322" s="341"/>
      <c r="B322" s="342"/>
      <c r="C322" s="342"/>
      <c r="D322" s="342"/>
      <c r="E322" s="342"/>
      <c r="F322" s="342"/>
      <c r="G322" s="342"/>
      <c r="H322" s="342"/>
      <c r="I322" s="342"/>
      <c r="J322" s="342"/>
      <c r="K322" s="342"/>
      <c r="L322" s="342"/>
      <c r="M322" s="342"/>
      <c r="N322" s="949" t="s">
        <v>139</v>
      </c>
      <c r="O322" s="469"/>
      <c r="P322" s="951" t="s">
        <v>140</v>
      </c>
      <c r="Q322" s="953" t="s">
        <v>141</v>
      </c>
      <c r="R322" s="912" t="s">
        <v>142</v>
      </c>
      <c r="S322" s="913"/>
      <c r="T322" s="913"/>
      <c r="U322" s="914"/>
      <c r="V322" s="915" t="s">
        <v>148</v>
      </c>
      <c r="W322" s="917" t="s">
        <v>144</v>
      </c>
    </row>
    <row r="323" spans="1:28" ht="16.5" thickBot="1" x14ac:dyDescent="0.3">
      <c r="A323" s="343"/>
      <c r="B323" s="344"/>
      <c r="C323" s="344"/>
      <c r="D323" s="344"/>
      <c r="E323" s="344"/>
      <c r="F323" s="344"/>
      <c r="G323" s="344"/>
      <c r="H323" s="344"/>
      <c r="I323" s="344"/>
      <c r="J323" s="344"/>
      <c r="K323" s="344"/>
      <c r="L323" s="344"/>
      <c r="M323" s="344"/>
      <c r="N323" s="950"/>
      <c r="O323" s="482"/>
      <c r="P323" s="952"/>
      <c r="Q323" s="954"/>
      <c r="R323" s="154" t="s">
        <v>145</v>
      </c>
      <c r="S323" s="154" t="s">
        <v>147</v>
      </c>
      <c r="T323" s="154" t="s">
        <v>146</v>
      </c>
      <c r="U323" s="154" t="s">
        <v>153</v>
      </c>
      <c r="V323" s="916"/>
      <c r="W323" s="918"/>
    </row>
    <row r="324" spans="1:28" ht="15.75" x14ac:dyDescent="0.25">
      <c r="A324" s="343"/>
      <c r="B324" s="344"/>
      <c r="C324" s="344"/>
      <c r="D324" s="344"/>
      <c r="E324" s="344"/>
      <c r="F324" s="344"/>
      <c r="G324" s="344"/>
      <c r="H324" s="344"/>
      <c r="I324" s="344"/>
      <c r="J324" s="344"/>
      <c r="K324" s="344"/>
      <c r="L324" s="344"/>
      <c r="M324" s="344"/>
      <c r="N324" s="161"/>
      <c r="O324" s="477"/>
      <c r="P324" s="174"/>
      <c r="Q324" s="174"/>
      <c r="R324" s="175"/>
      <c r="S324" s="126"/>
      <c r="T324" s="126"/>
      <c r="U324" s="126"/>
      <c r="V324" s="159"/>
      <c r="W324" s="176"/>
    </row>
    <row r="325" spans="1:28" ht="15.75" x14ac:dyDescent="0.25">
      <c r="A325" s="343"/>
      <c r="B325" s="344"/>
      <c r="C325" s="344"/>
      <c r="D325" s="344"/>
      <c r="E325" s="344"/>
      <c r="F325" s="344"/>
      <c r="G325" s="344"/>
      <c r="H325" s="344"/>
      <c r="I325" s="344"/>
      <c r="J325" s="344"/>
      <c r="K325" s="344"/>
      <c r="L325" s="344"/>
      <c r="M325" s="344"/>
      <c r="N325" s="173"/>
      <c r="O325" s="475"/>
      <c r="P325" s="174"/>
      <c r="Q325" s="174"/>
      <c r="R325" s="175"/>
      <c r="S325" s="126"/>
      <c r="T325" s="126"/>
      <c r="U325" s="126"/>
      <c r="V325" s="160"/>
      <c r="W325" s="193"/>
    </row>
    <row r="326" spans="1:28" ht="47.25" customHeight="1" x14ac:dyDescent="0.25">
      <c r="A326" s="343"/>
      <c r="B326" s="344"/>
      <c r="C326" s="344"/>
      <c r="D326" s="344"/>
      <c r="E326" s="344"/>
      <c r="F326" s="344"/>
      <c r="G326" s="344"/>
      <c r="H326" s="344"/>
      <c r="I326" s="344"/>
      <c r="J326" s="344"/>
      <c r="K326" s="344"/>
      <c r="L326" s="344"/>
      <c r="M326" s="344"/>
      <c r="N326" s="975" t="str">
        <f>+N296</f>
        <v>CALLLE 40B ENTRE CARRERA 20  Y CARRERA 19D</v>
      </c>
      <c r="O326" s="976"/>
      <c r="P326" s="398"/>
      <c r="Q326" s="398"/>
      <c r="R326" s="406">
        <v>6</v>
      </c>
      <c r="S326" s="126"/>
      <c r="T326" s="126"/>
      <c r="U326" s="126"/>
      <c r="V326" s="160">
        <f t="shared" ref="V326:V331" si="40">+V269</f>
        <v>42</v>
      </c>
      <c r="W326" s="399">
        <f>+R326*V326</f>
        <v>252</v>
      </c>
    </row>
    <row r="327" spans="1:28" ht="42" customHeight="1" x14ac:dyDescent="0.25">
      <c r="A327" s="343"/>
      <c r="B327" s="344"/>
      <c r="C327" s="344"/>
      <c r="D327" s="344"/>
      <c r="E327" s="344"/>
      <c r="F327" s="344"/>
      <c r="G327" s="344"/>
      <c r="H327" s="344"/>
      <c r="I327" s="344"/>
      <c r="J327" s="344"/>
      <c r="K327" s="344"/>
      <c r="L327" s="344"/>
      <c r="M327" s="344"/>
      <c r="N327" s="975" t="str">
        <f t="shared" ref="N327:N331" si="41">+N297</f>
        <v xml:space="preserve">CARRERA 19D ENTRE CALLE 40B Y ENTRADA ESTADIO </v>
      </c>
      <c r="O327" s="976"/>
      <c r="P327" s="398"/>
      <c r="Q327" s="398"/>
      <c r="R327" s="406">
        <v>6</v>
      </c>
      <c r="S327" s="126"/>
      <c r="T327" s="126"/>
      <c r="U327" s="126"/>
      <c r="V327" s="160">
        <f t="shared" si="40"/>
        <v>10</v>
      </c>
      <c r="W327" s="399">
        <f t="shared" ref="W327:W329" si="42">+R327*V327</f>
        <v>60</v>
      </c>
    </row>
    <row r="328" spans="1:28" ht="48.75" customHeight="1" x14ac:dyDescent="0.25">
      <c r="A328" s="343"/>
      <c r="B328" s="344"/>
      <c r="C328" s="344"/>
      <c r="D328" s="344"/>
      <c r="E328" s="344"/>
      <c r="F328" s="344"/>
      <c r="G328" s="344"/>
      <c r="H328" s="344"/>
      <c r="I328" s="344"/>
      <c r="J328" s="344"/>
      <c r="K328" s="344"/>
      <c r="L328" s="344"/>
      <c r="M328" s="344"/>
      <c r="N328" s="975" t="str">
        <f t="shared" si="41"/>
        <v>CALE 40B ENTRE CARREAR 19B Y CARRERA 19D</v>
      </c>
      <c r="O328" s="976"/>
      <c r="P328" s="398"/>
      <c r="Q328" s="398"/>
      <c r="R328" s="406">
        <v>6</v>
      </c>
      <c r="S328" s="126"/>
      <c r="T328" s="126"/>
      <c r="U328" s="126"/>
      <c r="V328" s="160">
        <f t="shared" si="40"/>
        <v>12</v>
      </c>
      <c r="W328" s="399">
        <f t="shared" si="42"/>
        <v>72</v>
      </c>
    </row>
    <row r="329" spans="1:28" ht="48.75" customHeight="1" x14ac:dyDescent="0.25">
      <c r="A329" s="343"/>
      <c r="B329" s="344"/>
      <c r="C329" s="344"/>
      <c r="D329" s="344"/>
      <c r="E329" s="344"/>
      <c r="F329" s="344"/>
      <c r="G329" s="344"/>
      <c r="H329" s="344"/>
      <c r="I329" s="344"/>
      <c r="J329" s="344"/>
      <c r="K329" s="344"/>
      <c r="L329" s="344"/>
      <c r="M329" s="344"/>
      <c r="N329" s="975" t="str">
        <f t="shared" si="41"/>
        <v xml:space="preserve">ACCESO A ENTRADA ESTADIO </v>
      </c>
      <c r="O329" s="976"/>
      <c r="P329" s="199"/>
      <c r="Q329" s="199"/>
      <c r="R329" s="406">
        <v>6</v>
      </c>
      <c r="S329" s="126"/>
      <c r="T329" s="126"/>
      <c r="U329" s="126"/>
      <c r="V329" s="160">
        <f t="shared" si="40"/>
        <v>3</v>
      </c>
      <c r="W329" s="399">
        <f t="shared" si="42"/>
        <v>18</v>
      </c>
    </row>
    <row r="330" spans="1:28" ht="34.5" customHeight="1" x14ac:dyDescent="0.25">
      <c r="A330" s="343"/>
      <c r="B330" s="344"/>
      <c r="C330" s="344"/>
      <c r="D330" s="344"/>
      <c r="E330" s="344"/>
      <c r="F330" s="344"/>
      <c r="G330" s="344"/>
      <c r="H330" s="344"/>
      <c r="I330" s="344"/>
      <c r="J330" s="344"/>
      <c r="K330" s="344"/>
      <c r="L330" s="344"/>
      <c r="M330" s="344"/>
      <c r="N330" s="975" t="str">
        <f t="shared" si="41"/>
        <v>CARRERA 20 ENTRE CALLE 40B Y CALLE 40</v>
      </c>
      <c r="O330" s="976"/>
      <c r="P330" s="199"/>
      <c r="Q330" s="199"/>
      <c r="R330" s="406">
        <v>6</v>
      </c>
      <c r="S330" s="126"/>
      <c r="T330" s="126"/>
      <c r="U330" s="126"/>
      <c r="V330" s="160">
        <f t="shared" si="40"/>
        <v>6</v>
      </c>
      <c r="W330" s="399">
        <f t="shared" ref="W330" si="43">+R330*V330</f>
        <v>36</v>
      </c>
    </row>
    <row r="331" spans="1:28" ht="34.5" customHeight="1" x14ac:dyDescent="0.25">
      <c r="A331" s="343"/>
      <c r="B331" s="344"/>
      <c r="C331" s="344"/>
      <c r="D331" s="344"/>
      <c r="E331" s="344"/>
      <c r="F331" s="344"/>
      <c r="G331" s="344"/>
      <c r="H331" s="344"/>
      <c r="I331" s="344"/>
      <c r="J331" s="344"/>
      <c r="K331" s="344"/>
      <c r="L331" s="344"/>
      <c r="M331" s="344"/>
      <c r="N331" s="975" t="str">
        <f t="shared" si="41"/>
        <v>CARRERA 19B ENTRE CALLE 40A Y CALLE 40B</v>
      </c>
      <c r="O331" s="976"/>
      <c r="P331" s="199"/>
      <c r="Q331" s="199"/>
      <c r="R331" s="406">
        <v>6</v>
      </c>
      <c r="S331" s="126"/>
      <c r="T331" s="126"/>
      <c r="U331" s="126"/>
      <c r="V331" s="160">
        <f t="shared" si="40"/>
        <v>0</v>
      </c>
      <c r="W331" s="399">
        <f t="shared" ref="W331" si="44">+R331*V331</f>
        <v>0</v>
      </c>
    </row>
    <row r="332" spans="1:28" ht="15.75" x14ac:dyDescent="0.25">
      <c r="A332" s="343"/>
      <c r="B332" s="344"/>
      <c r="C332" s="344"/>
      <c r="D332" s="344"/>
      <c r="E332" s="344"/>
      <c r="F332" s="344"/>
      <c r="G332" s="344"/>
      <c r="H332" s="344"/>
      <c r="I332" s="344"/>
      <c r="J332" s="344"/>
      <c r="K332" s="344"/>
      <c r="L332" s="344"/>
      <c r="M332" s="344"/>
      <c r="N332" s="161"/>
      <c r="O332" s="477"/>
      <c r="P332" s="180"/>
      <c r="Q332" s="174"/>
      <c r="R332" s="175"/>
      <c r="S332" s="126"/>
      <c r="T332" s="126"/>
      <c r="U332" s="126"/>
      <c r="V332" s="160"/>
      <c r="W332" s="125"/>
    </row>
    <row r="333" spans="1:28" ht="15.75" x14ac:dyDescent="0.25">
      <c r="A333" s="343"/>
      <c r="B333" s="344"/>
      <c r="C333" s="344"/>
      <c r="D333" s="344"/>
      <c r="E333" s="344"/>
      <c r="F333" s="344"/>
      <c r="G333" s="344"/>
      <c r="H333" s="344"/>
      <c r="I333" s="344"/>
      <c r="J333" s="344"/>
      <c r="K333" s="344"/>
      <c r="L333" s="344"/>
      <c r="M333" s="344"/>
      <c r="N333" s="161"/>
      <c r="O333" s="477"/>
      <c r="P333" s="180"/>
      <c r="Q333" s="174"/>
      <c r="R333" s="175"/>
      <c r="S333" s="126"/>
      <c r="T333" s="126"/>
      <c r="U333" s="126"/>
      <c r="V333" s="160"/>
      <c r="W333" s="125"/>
    </row>
    <row r="334" spans="1:28" ht="15.75" x14ac:dyDescent="0.25">
      <c r="A334" s="343"/>
      <c r="B334" s="344"/>
      <c r="C334" s="344"/>
      <c r="D334" s="344"/>
      <c r="E334" s="344"/>
      <c r="F334" s="344"/>
      <c r="G334" s="344"/>
      <c r="H334" s="344"/>
      <c r="I334" s="344"/>
      <c r="J334" s="344"/>
      <c r="K334" s="344"/>
      <c r="L334" s="344"/>
      <c r="M334" s="344"/>
      <c r="N334" s="161"/>
      <c r="O334" s="477"/>
      <c r="P334" s="180"/>
      <c r="Q334" s="174"/>
      <c r="R334" s="175"/>
      <c r="S334" s="126"/>
      <c r="T334" s="126"/>
      <c r="U334" s="126"/>
      <c r="V334" s="159"/>
      <c r="W334" s="125"/>
    </row>
    <row r="335" spans="1:28" ht="16.5" thickBot="1" x14ac:dyDescent="0.3">
      <c r="A335" s="345"/>
      <c r="B335" s="346"/>
      <c r="C335" s="346"/>
      <c r="D335" s="346"/>
      <c r="E335" s="346"/>
      <c r="F335" s="346"/>
      <c r="G335" s="346"/>
      <c r="H335" s="346"/>
      <c r="I335" s="346"/>
      <c r="J335" s="346"/>
      <c r="K335" s="346"/>
      <c r="L335" s="346"/>
      <c r="M335" s="346"/>
      <c r="N335" s="919" t="s">
        <v>11</v>
      </c>
      <c r="O335" s="920"/>
      <c r="P335" s="920"/>
      <c r="Q335" s="920"/>
      <c r="R335" s="920"/>
      <c r="S335" s="920"/>
      <c r="T335" s="920"/>
      <c r="U335" s="920"/>
      <c r="V335" s="921"/>
      <c r="W335" s="172">
        <f>SUM(W324:W334)</f>
        <v>438</v>
      </c>
      <c r="Y335" s="340" t="s">
        <v>154</v>
      </c>
      <c r="Z335" s="340"/>
      <c r="AA335" s="340"/>
      <c r="AB335" s="340"/>
    </row>
    <row r="336" spans="1:28" x14ac:dyDescent="0.25">
      <c r="B336" s="20"/>
      <c r="C336" s="20"/>
      <c r="D336" s="20"/>
      <c r="E336" s="45"/>
    </row>
    <row r="337" spans="1:23" x14ac:dyDescent="0.25">
      <c r="B337" s="20"/>
      <c r="C337" s="20"/>
      <c r="D337" s="20"/>
      <c r="E337" s="45"/>
    </row>
    <row r="338" spans="1:23" x14ac:dyDescent="0.25">
      <c r="B338" s="20"/>
      <c r="C338" s="20"/>
      <c r="D338" s="20"/>
      <c r="E338" s="45"/>
    </row>
    <row r="339" spans="1:23" x14ac:dyDescent="0.25">
      <c r="B339" s="20"/>
      <c r="C339" s="20"/>
      <c r="D339" s="20"/>
      <c r="E339" s="45"/>
    </row>
    <row r="340" spans="1:23" ht="18" x14ac:dyDescent="0.25">
      <c r="B340" s="677" t="s">
        <v>415</v>
      </c>
      <c r="C340" s="10"/>
      <c r="D340" s="10"/>
      <c r="E340" s="10"/>
      <c r="F340" s="10"/>
      <c r="G340" s="10"/>
      <c r="H340" s="10"/>
      <c r="I340" s="10"/>
      <c r="J340" s="10"/>
      <c r="K340" s="10"/>
    </row>
    <row r="341" spans="1:23" ht="18" x14ac:dyDescent="0.25">
      <c r="B341" s="450" t="s">
        <v>416</v>
      </c>
      <c r="C341" s="11"/>
      <c r="D341" s="11"/>
      <c r="E341" s="11"/>
      <c r="F341" s="11"/>
      <c r="G341" s="11"/>
      <c r="H341" s="11"/>
      <c r="I341" s="11"/>
      <c r="J341" s="11"/>
      <c r="K341" s="11"/>
    </row>
    <row r="342" spans="1:23" ht="18.75" thickBot="1" x14ac:dyDescent="0.3">
      <c r="B342" s="678" t="s">
        <v>414</v>
      </c>
      <c r="C342" s="11"/>
      <c r="D342" s="11"/>
      <c r="E342" s="11"/>
      <c r="F342" s="11"/>
      <c r="G342" s="11"/>
      <c r="H342" s="11"/>
      <c r="I342" s="11"/>
      <c r="J342" s="11"/>
      <c r="K342" s="11"/>
    </row>
    <row r="343" spans="1:23" ht="27.6" customHeight="1" x14ac:dyDescent="0.25">
      <c r="A343" s="922" t="str">
        <f>+A317</f>
        <v>MEMORIA DE CANTIDADES</v>
      </c>
      <c r="B343" s="923"/>
      <c r="C343" s="923"/>
      <c r="D343" s="923"/>
      <c r="E343" s="923"/>
      <c r="F343" s="923"/>
      <c r="G343" s="923"/>
      <c r="H343" s="923"/>
      <c r="I343" s="923"/>
      <c r="J343" s="923"/>
      <c r="K343" s="923"/>
      <c r="L343" s="923"/>
      <c r="M343" s="923"/>
      <c r="N343" s="923"/>
      <c r="O343" s="923"/>
      <c r="P343" s="923"/>
      <c r="Q343" s="923"/>
      <c r="R343" s="923"/>
      <c r="S343" s="923"/>
      <c r="T343" s="923"/>
      <c r="U343" s="923"/>
      <c r="V343" s="923"/>
      <c r="W343" s="924"/>
    </row>
    <row r="344" spans="1:23" ht="27.6" customHeight="1" x14ac:dyDescent="0.25">
      <c r="A344" s="925"/>
      <c r="B344" s="926"/>
      <c r="C344" s="926"/>
      <c r="D344" s="926"/>
      <c r="E344" s="926"/>
      <c r="F344" s="926"/>
      <c r="G344" s="926"/>
      <c r="H344" s="926"/>
      <c r="I344" s="926"/>
      <c r="J344" s="926"/>
      <c r="K344" s="926"/>
      <c r="L344" s="926"/>
      <c r="M344" s="926"/>
      <c r="N344" s="926"/>
      <c r="O344" s="926"/>
      <c r="P344" s="926"/>
      <c r="Q344" s="926"/>
      <c r="R344" s="926"/>
      <c r="S344" s="926"/>
      <c r="T344" s="926"/>
      <c r="U344" s="926"/>
      <c r="V344" s="926"/>
      <c r="W344" s="927"/>
    </row>
    <row r="345" spans="1:23" ht="17.45" customHeight="1" x14ac:dyDescent="0.25">
      <c r="A345" s="928" t="str">
        <f>+A319</f>
        <v>ADQUISICIÓN E INSTALACIÓN DE CIRCUITO INTEGRADO DE VIGILANCIA PARA BODEGA QUE CUSTODIA MERCANCÍA APREHENDIDA POR EL GRUPO ANTICONTRABANDO DEL DEPARTAMENTO DE CÓRDOBA</v>
      </c>
      <c r="B345" s="929"/>
      <c r="C345" s="929"/>
      <c r="D345" s="929"/>
      <c r="E345" s="929"/>
      <c r="F345" s="929"/>
      <c r="G345" s="929"/>
      <c r="H345" s="929"/>
      <c r="I345" s="929"/>
      <c r="J345" s="929"/>
      <c r="K345" s="929"/>
      <c r="L345" s="929"/>
      <c r="M345" s="929"/>
      <c r="N345" s="929"/>
      <c r="O345" s="929"/>
      <c r="P345" s="929"/>
      <c r="Q345" s="929"/>
      <c r="R345" s="929"/>
      <c r="S345" s="929"/>
      <c r="T345" s="929"/>
      <c r="U345" s="929"/>
      <c r="V345" s="929"/>
      <c r="W345" s="930"/>
    </row>
    <row r="346" spans="1:23" ht="42" customHeight="1" thickBot="1" x14ac:dyDescent="0.3">
      <c r="A346" s="931"/>
      <c r="B346" s="932"/>
      <c r="C346" s="932"/>
      <c r="D346" s="932"/>
      <c r="E346" s="932"/>
      <c r="F346" s="932"/>
      <c r="G346" s="932"/>
      <c r="H346" s="932"/>
      <c r="I346" s="932"/>
      <c r="J346" s="932"/>
      <c r="K346" s="932"/>
      <c r="L346" s="932"/>
      <c r="M346" s="932"/>
      <c r="N346" s="932"/>
      <c r="O346" s="932"/>
      <c r="P346" s="932"/>
      <c r="Q346" s="932"/>
      <c r="R346" s="932"/>
      <c r="S346" s="932"/>
      <c r="T346" s="932"/>
      <c r="U346" s="932"/>
      <c r="V346" s="932"/>
      <c r="W346" s="933"/>
    </row>
    <row r="347" spans="1:23" ht="110.1" customHeight="1" thickBot="1" x14ac:dyDescent="0.3">
      <c r="A347" s="934" t="s">
        <v>137</v>
      </c>
      <c r="B347" s="935"/>
      <c r="C347" s="935"/>
      <c r="D347" s="935"/>
      <c r="E347" s="935"/>
      <c r="F347" s="936" t="s">
        <v>312</v>
      </c>
      <c r="G347" s="937"/>
      <c r="H347" s="937"/>
      <c r="I347" s="937"/>
      <c r="J347" s="937"/>
      <c r="K347" s="937"/>
      <c r="L347" s="966">
        <v>4.0999999999999996</v>
      </c>
      <c r="M347" s="967"/>
      <c r="N347" s="940" t="s">
        <v>273</v>
      </c>
      <c r="O347" s="941"/>
      <c r="P347" s="941"/>
      <c r="Q347" s="942"/>
      <c r="R347" s="116" t="s">
        <v>138</v>
      </c>
      <c r="S347" s="117" t="s">
        <v>42</v>
      </c>
      <c r="T347" s="116"/>
      <c r="U347" s="118"/>
      <c r="V347" s="347"/>
      <c r="W347" s="348"/>
    </row>
    <row r="348" spans="1:23" ht="31.35" customHeight="1" x14ac:dyDescent="0.25">
      <c r="A348" s="960"/>
      <c r="B348" s="961"/>
      <c r="C348" s="961"/>
      <c r="D348" s="961"/>
      <c r="E348" s="961"/>
      <c r="F348" s="961"/>
      <c r="G348" s="961"/>
      <c r="H348" s="961"/>
      <c r="I348" s="961"/>
      <c r="J348" s="961"/>
      <c r="K348" s="961"/>
      <c r="L348" s="961"/>
      <c r="M348" s="961"/>
      <c r="N348" s="949" t="s">
        <v>139</v>
      </c>
      <c r="O348" s="469"/>
      <c r="P348" s="951" t="s">
        <v>140</v>
      </c>
      <c r="Q348" s="953" t="s">
        <v>141</v>
      </c>
      <c r="R348" s="912" t="s">
        <v>142</v>
      </c>
      <c r="S348" s="913"/>
      <c r="T348" s="913"/>
      <c r="U348" s="914"/>
      <c r="V348" s="915" t="s">
        <v>148</v>
      </c>
      <c r="W348" s="917" t="s">
        <v>144</v>
      </c>
    </row>
    <row r="349" spans="1:23" ht="16.5" thickBot="1" x14ac:dyDescent="0.3">
      <c r="A349" s="962"/>
      <c r="B349" s="963"/>
      <c r="C349" s="963"/>
      <c r="D349" s="963"/>
      <c r="E349" s="963"/>
      <c r="F349" s="963"/>
      <c r="G349" s="963"/>
      <c r="H349" s="963"/>
      <c r="I349" s="963"/>
      <c r="J349" s="963"/>
      <c r="K349" s="963"/>
      <c r="L349" s="963"/>
      <c r="M349" s="963"/>
      <c r="N349" s="950"/>
      <c r="O349" s="482"/>
      <c r="P349" s="952"/>
      <c r="Q349" s="954"/>
      <c r="R349" s="154" t="s">
        <v>145</v>
      </c>
      <c r="S349" s="154" t="s">
        <v>147</v>
      </c>
      <c r="T349" s="154" t="s">
        <v>146</v>
      </c>
      <c r="U349" s="154" t="s">
        <v>153</v>
      </c>
      <c r="V349" s="916"/>
      <c r="W349" s="918"/>
    </row>
    <row r="350" spans="1:23" ht="15.75" x14ac:dyDescent="0.25">
      <c r="A350" s="962"/>
      <c r="B350" s="963"/>
      <c r="C350" s="963"/>
      <c r="D350" s="963"/>
      <c r="E350" s="963"/>
      <c r="F350" s="963"/>
      <c r="G350" s="963"/>
      <c r="H350" s="963"/>
      <c r="I350" s="963"/>
      <c r="J350" s="963"/>
      <c r="K350" s="963"/>
      <c r="L350" s="963"/>
      <c r="M350" s="963"/>
      <c r="N350" s="161"/>
      <c r="O350" s="477"/>
      <c r="P350" s="174"/>
      <c r="Q350" s="174"/>
      <c r="R350" s="175"/>
      <c r="S350" s="126"/>
      <c r="T350" s="126"/>
      <c r="U350" s="126"/>
      <c r="V350" s="159"/>
      <c r="W350" s="176"/>
    </row>
    <row r="351" spans="1:23" ht="15.75" x14ac:dyDescent="0.25">
      <c r="A351" s="962"/>
      <c r="B351" s="963"/>
      <c r="C351" s="963"/>
      <c r="D351" s="963"/>
      <c r="E351" s="963"/>
      <c r="F351" s="963"/>
      <c r="G351" s="963"/>
      <c r="H351" s="963"/>
      <c r="I351" s="963"/>
      <c r="J351" s="963"/>
      <c r="K351" s="963"/>
      <c r="L351" s="963"/>
      <c r="M351" s="963"/>
      <c r="N351" s="173"/>
      <c r="O351" s="475"/>
      <c r="P351" s="174"/>
      <c r="Q351" s="174"/>
      <c r="R351" s="175"/>
      <c r="S351" s="126"/>
      <c r="T351" s="126"/>
      <c r="U351" s="126"/>
      <c r="V351" s="160"/>
      <c r="W351" s="193"/>
    </row>
    <row r="352" spans="1:23" ht="47.25" customHeight="1" x14ac:dyDescent="0.25">
      <c r="A352" s="962"/>
      <c r="B352" s="963"/>
      <c r="C352" s="963"/>
      <c r="D352" s="963"/>
      <c r="E352" s="963"/>
      <c r="F352" s="963"/>
      <c r="G352" s="963"/>
      <c r="H352" s="963"/>
      <c r="I352" s="963"/>
      <c r="J352" s="963"/>
      <c r="K352" s="963"/>
      <c r="L352" s="963"/>
      <c r="M352" s="963"/>
      <c r="N352" s="975" t="str">
        <f>+N326</f>
        <v>CALLLE 40B ENTRE CARRERA 20  Y CARRERA 19D</v>
      </c>
      <c r="O352" s="976"/>
      <c r="P352" s="398"/>
      <c r="Q352" s="398"/>
      <c r="R352" s="406"/>
      <c r="S352" s="126"/>
      <c r="T352" s="126"/>
      <c r="U352" s="126"/>
      <c r="V352" s="160">
        <f>+V326</f>
        <v>42</v>
      </c>
      <c r="W352" s="413">
        <f>+V352</f>
        <v>42</v>
      </c>
    </row>
    <row r="353" spans="1:28" ht="47.25" customHeight="1" x14ac:dyDescent="0.25">
      <c r="A353" s="962"/>
      <c r="B353" s="963"/>
      <c r="C353" s="963"/>
      <c r="D353" s="963"/>
      <c r="E353" s="963"/>
      <c r="F353" s="963"/>
      <c r="G353" s="963"/>
      <c r="H353" s="963"/>
      <c r="I353" s="963"/>
      <c r="J353" s="963"/>
      <c r="K353" s="963"/>
      <c r="L353" s="963"/>
      <c r="M353" s="963"/>
      <c r="N353" s="975" t="str">
        <f t="shared" ref="N353:N357" si="45">+N327</f>
        <v xml:space="preserve">CARRERA 19D ENTRE CALLE 40B Y ENTRADA ESTADIO </v>
      </c>
      <c r="O353" s="976"/>
      <c r="P353" s="398"/>
      <c r="Q353" s="398"/>
      <c r="R353" s="406"/>
      <c r="S353" s="126"/>
      <c r="T353" s="126"/>
      <c r="U353" s="126"/>
      <c r="V353" s="160">
        <f t="shared" ref="V353:V357" si="46">+V327</f>
        <v>10</v>
      </c>
      <c r="W353" s="413">
        <f t="shared" ref="W353:W355" si="47">+V353</f>
        <v>10</v>
      </c>
    </row>
    <row r="354" spans="1:28" ht="47.25" customHeight="1" x14ac:dyDescent="0.25">
      <c r="A354" s="962"/>
      <c r="B354" s="963"/>
      <c r="C354" s="963"/>
      <c r="D354" s="963"/>
      <c r="E354" s="963"/>
      <c r="F354" s="963"/>
      <c r="G354" s="963"/>
      <c r="H354" s="963"/>
      <c r="I354" s="963"/>
      <c r="J354" s="963"/>
      <c r="K354" s="963"/>
      <c r="L354" s="963"/>
      <c r="M354" s="963"/>
      <c r="N354" s="975" t="str">
        <f t="shared" si="45"/>
        <v>CALE 40B ENTRE CARREAR 19B Y CARRERA 19D</v>
      </c>
      <c r="O354" s="976"/>
      <c r="P354" s="398"/>
      <c r="Q354" s="398"/>
      <c r="R354" s="406"/>
      <c r="S354" s="126"/>
      <c r="T354" s="126"/>
      <c r="U354" s="126"/>
      <c r="V354" s="160">
        <f t="shared" si="46"/>
        <v>12</v>
      </c>
      <c r="W354" s="413">
        <f t="shared" si="47"/>
        <v>12</v>
      </c>
    </row>
    <row r="355" spans="1:28" ht="47.25" customHeight="1" x14ac:dyDescent="0.25">
      <c r="A355" s="962"/>
      <c r="B355" s="963"/>
      <c r="C355" s="963"/>
      <c r="D355" s="963"/>
      <c r="E355" s="963"/>
      <c r="F355" s="963"/>
      <c r="G355" s="963"/>
      <c r="H355" s="963"/>
      <c r="I355" s="963"/>
      <c r="J355" s="963"/>
      <c r="K355" s="963"/>
      <c r="L355" s="963"/>
      <c r="M355" s="963"/>
      <c r="N355" s="975" t="str">
        <f t="shared" si="45"/>
        <v xml:space="preserve">ACCESO A ENTRADA ESTADIO </v>
      </c>
      <c r="O355" s="976"/>
      <c r="P355" s="398"/>
      <c r="Q355" s="398"/>
      <c r="R355" s="406"/>
      <c r="S355" s="126"/>
      <c r="T355" s="126"/>
      <c r="U355" s="126"/>
      <c r="V355" s="160">
        <f t="shared" si="46"/>
        <v>3</v>
      </c>
      <c r="W355" s="413">
        <f t="shared" si="47"/>
        <v>3</v>
      </c>
    </row>
    <row r="356" spans="1:28" ht="37.5" customHeight="1" x14ac:dyDescent="0.25">
      <c r="A356" s="962"/>
      <c r="B356" s="963"/>
      <c r="C356" s="963"/>
      <c r="D356" s="963"/>
      <c r="E356" s="963"/>
      <c r="F356" s="963"/>
      <c r="G356" s="963"/>
      <c r="H356" s="963"/>
      <c r="I356" s="963"/>
      <c r="J356" s="963"/>
      <c r="K356" s="963"/>
      <c r="L356" s="963"/>
      <c r="M356" s="963"/>
      <c r="N356" s="975" t="str">
        <f t="shared" si="45"/>
        <v>CARRERA 20 ENTRE CALLE 40B Y CALLE 40</v>
      </c>
      <c r="O356" s="976"/>
      <c r="P356" s="398"/>
      <c r="Q356" s="398"/>
      <c r="R356" s="406"/>
      <c r="S356" s="126"/>
      <c r="T356" s="126"/>
      <c r="U356" s="126"/>
      <c r="V356" s="160">
        <f t="shared" si="46"/>
        <v>6</v>
      </c>
      <c r="W356" s="413">
        <f t="shared" ref="W356" si="48">+V356</f>
        <v>6</v>
      </c>
    </row>
    <row r="357" spans="1:28" ht="37.5" customHeight="1" x14ac:dyDescent="0.25">
      <c r="A357" s="962"/>
      <c r="B357" s="963"/>
      <c r="C357" s="963"/>
      <c r="D357" s="963"/>
      <c r="E357" s="963"/>
      <c r="F357" s="963"/>
      <c r="G357" s="963"/>
      <c r="H357" s="963"/>
      <c r="I357" s="963"/>
      <c r="J357" s="963"/>
      <c r="K357" s="963"/>
      <c r="L357" s="963"/>
      <c r="M357" s="963"/>
      <c r="N357" s="975" t="str">
        <f t="shared" si="45"/>
        <v>CARRERA 19B ENTRE CALLE 40A Y CALLE 40B</v>
      </c>
      <c r="O357" s="976"/>
      <c r="P357" s="398"/>
      <c r="Q357" s="398"/>
      <c r="R357" s="406"/>
      <c r="S357" s="126"/>
      <c r="T357" s="126"/>
      <c r="U357" s="126"/>
      <c r="V357" s="160">
        <f t="shared" si="46"/>
        <v>0</v>
      </c>
      <c r="W357" s="413">
        <f t="shared" ref="W357" si="49">+V357</f>
        <v>0</v>
      </c>
    </row>
    <row r="358" spans="1:28" ht="15.75" x14ac:dyDescent="0.25">
      <c r="A358" s="962"/>
      <c r="B358" s="963"/>
      <c r="C358" s="963"/>
      <c r="D358" s="963"/>
      <c r="E358" s="963"/>
      <c r="F358" s="963"/>
      <c r="G358" s="963"/>
      <c r="H358" s="963"/>
      <c r="I358" s="963"/>
      <c r="J358" s="963"/>
      <c r="K358" s="963"/>
      <c r="L358" s="963"/>
      <c r="M358" s="963"/>
      <c r="N358" s="161"/>
      <c r="O358" s="477"/>
      <c r="P358" s="180"/>
      <c r="Q358" s="174"/>
      <c r="R358" s="175"/>
      <c r="S358" s="126"/>
      <c r="T358" s="126"/>
      <c r="U358" s="126"/>
      <c r="V358" s="160"/>
      <c r="W358" s="196"/>
    </row>
    <row r="359" spans="1:28" ht="15.75" x14ac:dyDescent="0.25">
      <c r="A359" s="962"/>
      <c r="B359" s="963"/>
      <c r="C359" s="963"/>
      <c r="D359" s="963"/>
      <c r="E359" s="963"/>
      <c r="F359" s="963"/>
      <c r="G359" s="963"/>
      <c r="H359" s="963"/>
      <c r="I359" s="963"/>
      <c r="J359" s="963"/>
      <c r="K359" s="963"/>
      <c r="L359" s="963"/>
      <c r="M359" s="963"/>
      <c r="N359" s="161"/>
      <c r="O359" s="477"/>
      <c r="P359" s="180"/>
      <c r="Q359" s="174"/>
      <c r="R359" s="175"/>
      <c r="S359" s="126"/>
      <c r="T359" s="126"/>
      <c r="U359" s="126"/>
      <c r="V359" s="160"/>
      <c r="W359" s="196"/>
    </row>
    <row r="360" spans="1:28" ht="15.75" x14ac:dyDescent="0.25">
      <c r="A360" s="962"/>
      <c r="B360" s="963"/>
      <c r="C360" s="963"/>
      <c r="D360" s="963"/>
      <c r="E360" s="963"/>
      <c r="F360" s="963"/>
      <c r="G360" s="963"/>
      <c r="H360" s="963"/>
      <c r="I360" s="963"/>
      <c r="J360" s="963"/>
      <c r="K360" s="963"/>
      <c r="L360" s="963"/>
      <c r="M360" s="963"/>
      <c r="N360" s="161"/>
      <c r="O360" s="477"/>
      <c r="P360" s="180"/>
      <c r="Q360" s="174"/>
      <c r="R360" s="175"/>
      <c r="S360" s="126"/>
      <c r="T360" s="126"/>
      <c r="U360" s="126"/>
      <c r="V360" s="160"/>
      <c r="W360" s="196"/>
    </row>
    <row r="361" spans="1:28" ht="15.75" x14ac:dyDescent="0.25">
      <c r="A361" s="962"/>
      <c r="B361" s="963"/>
      <c r="C361" s="963"/>
      <c r="D361" s="963"/>
      <c r="E361" s="963"/>
      <c r="F361" s="963"/>
      <c r="G361" s="963"/>
      <c r="H361" s="963"/>
      <c r="I361" s="963"/>
      <c r="J361" s="963"/>
      <c r="K361" s="963"/>
      <c r="L361" s="963"/>
      <c r="M361" s="963"/>
      <c r="N361" s="161"/>
      <c r="O361" s="477"/>
      <c r="P361" s="180"/>
      <c r="Q361" s="174"/>
      <c r="R361" s="175"/>
      <c r="S361" s="126"/>
      <c r="T361" s="126"/>
      <c r="U361" s="126"/>
      <c r="V361" s="159"/>
      <c r="W361" s="196"/>
    </row>
    <row r="362" spans="1:28" ht="15.75" thickBot="1" x14ac:dyDescent="0.3">
      <c r="A362" s="964"/>
      <c r="B362" s="965"/>
      <c r="C362" s="965"/>
      <c r="D362" s="965"/>
      <c r="E362" s="965"/>
      <c r="F362" s="965"/>
      <c r="G362" s="965"/>
      <c r="H362" s="965"/>
      <c r="I362" s="965"/>
      <c r="J362" s="965"/>
      <c r="K362" s="965"/>
      <c r="L362" s="965"/>
      <c r="M362" s="965"/>
      <c r="N362" s="919" t="s">
        <v>11</v>
      </c>
      <c r="O362" s="920"/>
      <c r="P362" s="920"/>
      <c r="Q362" s="920"/>
      <c r="R362" s="920"/>
      <c r="S362" s="920"/>
      <c r="T362" s="920"/>
      <c r="U362" s="920"/>
      <c r="V362" s="921"/>
      <c r="W362" s="197">
        <f>SUM(W350:W361)</f>
        <v>73</v>
      </c>
      <c r="Y362" s="340" t="s">
        <v>154</v>
      </c>
      <c r="Z362" s="340"/>
      <c r="AA362" s="340"/>
      <c r="AB362" s="340"/>
    </row>
    <row r="363" spans="1:28" x14ac:dyDescent="0.25">
      <c r="B363" s="20"/>
      <c r="C363" s="20"/>
      <c r="D363" s="20"/>
      <c r="E363" s="45"/>
    </row>
    <row r="364" spans="1:28" x14ac:dyDescent="0.25">
      <c r="B364" s="20"/>
      <c r="C364" s="20"/>
      <c r="D364" s="20"/>
      <c r="E364" s="45"/>
    </row>
    <row r="365" spans="1:28" x14ac:dyDescent="0.25">
      <c r="B365" s="20"/>
      <c r="C365" s="20"/>
      <c r="D365" s="20"/>
      <c r="E365" s="45"/>
    </row>
    <row r="366" spans="1:28" x14ac:dyDescent="0.25">
      <c r="B366" s="20"/>
      <c r="C366" s="20"/>
      <c r="D366" s="20"/>
      <c r="E366" s="45"/>
    </row>
    <row r="367" spans="1:28" ht="18" x14ac:dyDescent="0.25">
      <c r="B367" s="677" t="s">
        <v>415</v>
      </c>
      <c r="C367" s="10"/>
      <c r="D367" s="10"/>
      <c r="E367" s="10"/>
      <c r="F367" s="10"/>
      <c r="G367" s="10"/>
      <c r="H367" s="10"/>
      <c r="I367" s="10"/>
      <c r="J367" s="10"/>
      <c r="K367" s="10"/>
    </row>
    <row r="368" spans="1:28" ht="18" x14ac:dyDescent="0.25">
      <c r="B368" s="450" t="s">
        <v>416</v>
      </c>
      <c r="C368" s="11"/>
      <c r="D368" s="11"/>
      <c r="E368" s="11"/>
      <c r="F368" s="11"/>
      <c r="G368" s="11"/>
      <c r="H368" s="11"/>
      <c r="I368" s="11"/>
      <c r="J368" s="11"/>
      <c r="K368" s="11"/>
    </row>
    <row r="369" spans="1:23" ht="18.75" thickBot="1" x14ac:dyDescent="0.3">
      <c r="B369" s="678" t="s">
        <v>414</v>
      </c>
      <c r="C369" s="11"/>
      <c r="D369" s="11"/>
      <c r="E369" s="11"/>
      <c r="F369" s="11"/>
      <c r="G369" s="11"/>
      <c r="H369" s="11"/>
      <c r="I369" s="11"/>
      <c r="J369" s="11"/>
      <c r="K369" s="11"/>
    </row>
    <row r="370" spans="1:23" ht="27.6" customHeight="1" x14ac:dyDescent="0.25">
      <c r="A370" s="922" t="str">
        <f>+A343</f>
        <v>MEMORIA DE CANTIDADES</v>
      </c>
      <c r="B370" s="923"/>
      <c r="C370" s="923"/>
      <c r="D370" s="923"/>
      <c r="E370" s="923"/>
      <c r="F370" s="923"/>
      <c r="G370" s="923"/>
      <c r="H370" s="923"/>
      <c r="I370" s="923"/>
      <c r="J370" s="923"/>
      <c r="K370" s="923"/>
      <c r="L370" s="923"/>
      <c r="M370" s="923"/>
      <c r="N370" s="923"/>
      <c r="O370" s="923"/>
      <c r="P370" s="923"/>
      <c r="Q370" s="923"/>
      <c r="R370" s="923"/>
      <c r="S370" s="923"/>
      <c r="T370" s="923"/>
      <c r="U370" s="923"/>
      <c r="V370" s="923"/>
      <c r="W370" s="924"/>
    </row>
    <row r="371" spans="1:23" ht="27.6" customHeight="1" x14ac:dyDescent="0.25">
      <c r="A371" s="925"/>
      <c r="B371" s="926"/>
      <c r="C371" s="926"/>
      <c r="D371" s="926"/>
      <c r="E371" s="926"/>
      <c r="F371" s="926"/>
      <c r="G371" s="926"/>
      <c r="H371" s="926"/>
      <c r="I371" s="926"/>
      <c r="J371" s="926"/>
      <c r="K371" s="926"/>
      <c r="L371" s="926"/>
      <c r="M371" s="926"/>
      <c r="N371" s="926"/>
      <c r="O371" s="926"/>
      <c r="P371" s="926"/>
      <c r="Q371" s="926"/>
      <c r="R371" s="926"/>
      <c r="S371" s="926"/>
      <c r="T371" s="926"/>
      <c r="U371" s="926"/>
      <c r="V371" s="926"/>
      <c r="W371" s="927"/>
    </row>
    <row r="372" spans="1:23" ht="32.25" customHeight="1" x14ac:dyDescent="0.25">
      <c r="A372" s="928" t="str">
        <f>+A345</f>
        <v>ADQUISICIÓN E INSTALACIÓN DE CIRCUITO INTEGRADO DE VIGILANCIA PARA BODEGA QUE CUSTODIA MERCANCÍA APREHENDIDA POR EL GRUPO ANTICONTRABANDO DEL DEPARTAMENTO DE CÓRDOBA</v>
      </c>
      <c r="B372" s="929"/>
      <c r="C372" s="929"/>
      <c r="D372" s="929"/>
      <c r="E372" s="929"/>
      <c r="F372" s="929"/>
      <c r="G372" s="929"/>
      <c r="H372" s="929"/>
      <c r="I372" s="929"/>
      <c r="J372" s="929"/>
      <c r="K372" s="929"/>
      <c r="L372" s="929"/>
      <c r="M372" s="929"/>
      <c r="N372" s="929"/>
      <c r="O372" s="929"/>
      <c r="P372" s="929"/>
      <c r="Q372" s="929"/>
      <c r="R372" s="929"/>
      <c r="S372" s="929"/>
      <c r="T372" s="929"/>
      <c r="U372" s="929"/>
      <c r="V372" s="929"/>
      <c r="W372" s="930"/>
    </row>
    <row r="373" spans="1:23" ht="33.75" customHeight="1" thickBot="1" x14ac:dyDescent="0.3">
      <c r="A373" s="931"/>
      <c r="B373" s="932"/>
      <c r="C373" s="932"/>
      <c r="D373" s="932"/>
      <c r="E373" s="932"/>
      <c r="F373" s="932"/>
      <c r="G373" s="932"/>
      <c r="H373" s="932"/>
      <c r="I373" s="932"/>
      <c r="J373" s="932"/>
      <c r="K373" s="932"/>
      <c r="L373" s="932"/>
      <c r="M373" s="932"/>
      <c r="N373" s="932"/>
      <c r="O373" s="932"/>
      <c r="P373" s="932"/>
      <c r="Q373" s="932"/>
      <c r="R373" s="932"/>
      <c r="S373" s="932"/>
      <c r="T373" s="932"/>
      <c r="U373" s="932"/>
      <c r="V373" s="932"/>
      <c r="W373" s="933"/>
    </row>
    <row r="374" spans="1:23" ht="110.1" customHeight="1" thickBot="1" x14ac:dyDescent="0.3">
      <c r="A374" s="934" t="s">
        <v>137</v>
      </c>
      <c r="B374" s="935"/>
      <c r="C374" s="935"/>
      <c r="D374" s="935"/>
      <c r="E374" s="935"/>
      <c r="F374" s="936" t="s">
        <v>312</v>
      </c>
      <c r="G374" s="937"/>
      <c r="H374" s="937"/>
      <c r="I374" s="937"/>
      <c r="J374" s="937"/>
      <c r="K374" s="937"/>
      <c r="L374" s="966">
        <v>4.1100000000000003</v>
      </c>
      <c r="M374" s="967"/>
      <c r="N374" s="940" t="s">
        <v>274</v>
      </c>
      <c r="O374" s="941"/>
      <c r="P374" s="941"/>
      <c r="Q374" s="942"/>
      <c r="R374" s="116" t="s">
        <v>138</v>
      </c>
      <c r="S374" s="117" t="s">
        <v>42</v>
      </c>
      <c r="T374" s="116"/>
      <c r="U374" s="118"/>
      <c r="V374" s="347"/>
      <c r="W374" s="348"/>
    </row>
    <row r="375" spans="1:23" ht="31.35" customHeight="1" x14ac:dyDescent="0.25">
      <c r="A375" s="960"/>
      <c r="B375" s="961"/>
      <c r="C375" s="961"/>
      <c r="D375" s="961"/>
      <c r="E375" s="961"/>
      <c r="F375" s="961"/>
      <c r="G375" s="961"/>
      <c r="H375" s="961"/>
      <c r="I375" s="961"/>
      <c r="J375" s="961"/>
      <c r="K375" s="961"/>
      <c r="L375" s="961"/>
      <c r="M375" s="961"/>
      <c r="N375" s="949" t="s">
        <v>139</v>
      </c>
      <c r="O375" s="469"/>
      <c r="P375" s="951" t="s">
        <v>140</v>
      </c>
      <c r="Q375" s="953" t="s">
        <v>141</v>
      </c>
      <c r="R375" s="912" t="s">
        <v>142</v>
      </c>
      <c r="S375" s="913"/>
      <c r="T375" s="913"/>
      <c r="U375" s="914"/>
      <c r="V375" s="915" t="s">
        <v>148</v>
      </c>
      <c r="W375" s="917" t="s">
        <v>144</v>
      </c>
    </row>
    <row r="376" spans="1:23" ht="16.5" thickBot="1" x14ac:dyDescent="0.3">
      <c r="A376" s="962"/>
      <c r="B376" s="963"/>
      <c r="C376" s="963"/>
      <c r="D376" s="963"/>
      <c r="E376" s="963"/>
      <c r="F376" s="963"/>
      <c r="G376" s="963"/>
      <c r="H376" s="963"/>
      <c r="I376" s="963"/>
      <c r="J376" s="963"/>
      <c r="K376" s="963"/>
      <c r="L376" s="963"/>
      <c r="M376" s="963"/>
      <c r="N376" s="950"/>
      <c r="O376" s="482"/>
      <c r="P376" s="952"/>
      <c r="Q376" s="954"/>
      <c r="R376" s="154" t="s">
        <v>145</v>
      </c>
      <c r="S376" s="154" t="s">
        <v>147</v>
      </c>
      <c r="T376" s="154" t="s">
        <v>146</v>
      </c>
      <c r="U376" s="154" t="s">
        <v>153</v>
      </c>
      <c r="V376" s="916"/>
      <c r="W376" s="918"/>
    </row>
    <row r="377" spans="1:23" ht="15.75" x14ac:dyDescent="0.25">
      <c r="A377" s="962"/>
      <c r="B377" s="963"/>
      <c r="C377" s="963"/>
      <c r="D377" s="963"/>
      <c r="E377" s="963"/>
      <c r="F377" s="963"/>
      <c r="G377" s="963"/>
      <c r="H377" s="963"/>
      <c r="I377" s="963"/>
      <c r="J377" s="963"/>
      <c r="K377" s="963"/>
      <c r="L377" s="963"/>
      <c r="M377" s="963"/>
      <c r="N377" s="161"/>
      <c r="O377" s="477"/>
      <c r="P377" s="174"/>
      <c r="Q377" s="174"/>
      <c r="R377" s="175"/>
      <c r="S377" s="126"/>
      <c r="T377" s="126"/>
      <c r="U377" s="126"/>
      <c r="V377" s="159"/>
      <c r="W377" s="176"/>
    </row>
    <row r="378" spans="1:23" ht="15.75" x14ac:dyDescent="0.25">
      <c r="A378" s="962"/>
      <c r="B378" s="963"/>
      <c r="C378" s="963"/>
      <c r="D378" s="963"/>
      <c r="E378" s="963"/>
      <c r="F378" s="963"/>
      <c r="G378" s="963"/>
      <c r="H378" s="963"/>
      <c r="I378" s="963"/>
      <c r="J378" s="963"/>
      <c r="K378" s="963"/>
      <c r="L378" s="963"/>
      <c r="M378" s="963"/>
      <c r="N378" s="173"/>
      <c r="O378" s="475"/>
      <c r="P378" s="174"/>
      <c r="Q378" s="174"/>
      <c r="R378" s="175"/>
      <c r="S378" s="126"/>
      <c r="T378" s="126"/>
      <c r="U378" s="126"/>
      <c r="V378" s="160"/>
      <c r="W378" s="193"/>
    </row>
    <row r="379" spans="1:23" ht="47.25" customHeight="1" x14ac:dyDescent="0.25">
      <c r="A379" s="962"/>
      <c r="B379" s="963"/>
      <c r="C379" s="963"/>
      <c r="D379" s="963"/>
      <c r="E379" s="963"/>
      <c r="F379" s="963"/>
      <c r="G379" s="963"/>
      <c r="H379" s="963"/>
      <c r="I379" s="963"/>
      <c r="J379" s="963"/>
      <c r="K379" s="963"/>
      <c r="L379" s="963"/>
      <c r="M379" s="963"/>
      <c r="N379" s="975" t="str">
        <f>+N352</f>
        <v>CALLLE 40B ENTRE CARRERA 20  Y CARRERA 19D</v>
      </c>
      <c r="O379" s="976"/>
      <c r="P379" s="174"/>
      <c r="Q379" s="174"/>
      <c r="R379" s="175"/>
      <c r="S379" s="126"/>
      <c r="T379" s="126"/>
      <c r="U379" s="126"/>
      <c r="V379" s="160">
        <v>6</v>
      </c>
      <c r="W379" s="196">
        <f>+V379</f>
        <v>6</v>
      </c>
    </row>
    <row r="380" spans="1:23" ht="47.25" customHeight="1" x14ac:dyDescent="0.25">
      <c r="A380" s="962"/>
      <c r="B380" s="963"/>
      <c r="C380" s="963"/>
      <c r="D380" s="963"/>
      <c r="E380" s="963"/>
      <c r="F380" s="963"/>
      <c r="G380" s="963"/>
      <c r="H380" s="963"/>
      <c r="I380" s="963"/>
      <c r="J380" s="963"/>
      <c r="K380" s="963"/>
      <c r="L380" s="963"/>
      <c r="M380" s="963"/>
      <c r="N380" s="975" t="str">
        <f t="shared" ref="N380:N384" si="50">+N353</f>
        <v xml:space="preserve">CARRERA 19D ENTRE CALLE 40B Y ENTRADA ESTADIO </v>
      </c>
      <c r="O380" s="976"/>
      <c r="P380" s="174"/>
      <c r="Q380" s="174"/>
      <c r="R380" s="175"/>
      <c r="S380" s="126"/>
      <c r="T380" s="126"/>
      <c r="U380" s="126"/>
      <c r="V380" s="160">
        <v>2</v>
      </c>
      <c r="W380" s="196">
        <f t="shared" ref="W380:W382" si="51">+V380</f>
        <v>2</v>
      </c>
    </row>
    <row r="381" spans="1:23" ht="47.25" customHeight="1" x14ac:dyDescent="0.25">
      <c r="A381" s="962"/>
      <c r="B381" s="963"/>
      <c r="C381" s="963"/>
      <c r="D381" s="963"/>
      <c r="E381" s="963"/>
      <c r="F381" s="963"/>
      <c r="G381" s="963"/>
      <c r="H381" s="963"/>
      <c r="I381" s="963"/>
      <c r="J381" s="963"/>
      <c r="K381" s="963"/>
      <c r="L381" s="963"/>
      <c r="M381" s="963"/>
      <c r="N381" s="975" t="str">
        <f t="shared" si="50"/>
        <v>CALE 40B ENTRE CARREAR 19B Y CARRERA 19D</v>
      </c>
      <c r="O381" s="976"/>
      <c r="P381" s="174"/>
      <c r="Q381" s="174"/>
      <c r="R381" s="175"/>
      <c r="S381" s="126"/>
      <c r="T381" s="126"/>
      <c r="U381" s="126"/>
      <c r="V381" s="160">
        <v>1</v>
      </c>
      <c r="W381" s="196">
        <f t="shared" si="51"/>
        <v>1</v>
      </c>
    </row>
    <row r="382" spans="1:23" ht="47.25" customHeight="1" x14ac:dyDescent="0.25">
      <c r="A382" s="962"/>
      <c r="B382" s="963"/>
      <c r="C382" s="963"/>
      <c r="D382" s="963"/>
      <c r="E382" s="963"/>
      <c r="F382" s="963"/>
      <c r="G382" s="963"/>
      <c r="H382" s="963"/>
      <c r="I382" s="963"/>
      <c r="J382" s="963"/>
      <c r="K382" s="963"/>
      <c r="L382" s="963"/>
      <c r="M382" s="963"/>
      <c r="N382" s="975" t="str">
        <f t="shared" si="50"/>
        <v xml:space="preserve">ACCESO A ENTRADA ESTADIO </v>
      </c>
      <c r="O382" s="976"/>
      <c r="P382" s="174"/>
      <c r="Q382" s="174"/>
      <c r="R382" s="175"/>
      <c r="S382" s="126"/>
      <c r="T382" s="126"/>
      <c r="U382" s="126"/>
      <c r="V382" s="160">
        <v>1</v>
      </c>
      <c r="W382" s="196">
        <f t="shared" si="51"/>
        <v>1</v>
      </c>
    </row>
    <row r="383" spans="1:23" ht="36" customHeight="1" x14ac:dyDescent="0.25">
      <c r="A383" s="962"/>
      <c r="B383" s="963"/>
      <c r="C383" s="963"/>
      <c r="D383" s="963"/>
      <c r="E383" s="963"/>
      <c r="F383" s="963"/>
      <c r="G383" s="963"/>
      <c r="H383" s="963"/>
      <c r="I383" s="963"/>
      <c r="J383" s="963"/>
      <c r="K383" s="963"/>
      <c r="L383" s="963"/>
      <c r="M383" s="963"/>
      <c r="N383" s="975" t="str">
        <f t="shared" si="50"/>
        <v>CARRERA 20 ENTRE CALLE 40B Y CALLE 40</v>
      </c>
      <c r="O383" s="976"/>
      <c r="P383" s="174"/>
      <c r="Q383" s="174"/>
      <c r="R383" s="175"/>
      <c r="S383" s="126"/>
      <c r="T383" s="126"/>
      <c r="U383" s="126"/>
      <c r="V383" s="160">
        <v>2</v>
      </c>
      <c r="W383" s="196">
        <f t="shared" ref="W383" si="52">+V383</f>
        <v>2</v>
      </c>
    </row>
    <row r="384" spans="1:23" ht="36" customHeight="1" x14ac:dyDescent="0.25">
      <c r="A384" s="962"/>
      <c r="B384" s="963"/>
      <c r="C384" s="963"/>
      <c r="D384" s="963"/>
      <c r="E384" s="963"/>
      <c r="F384" s="963"/>
      <c r="G384" s="963"/>
      <c r="H384" s="963"/>
      <c r="I384" s="963"/>
      <c r="J384" s="963"/>
      <c r="K384" s="963"/>
      <c r="L384" s="963"/>
      <c r="M384" s="963"/>
      <c r="N384" s="975" t="str">
        <f t="shared" si="50"/>
        <v>CARRERA 19B ENTRE CALLE 40A Y CALLE 40B</v>
      </c>
      <c r="O384" s="976"/>
      <c r="P384" s="174"/>
      <c r="Q384" s="174"/>
      <c r="R384" s="175"/>
      <c r="S384" s="126"/>
      <c r="T384" s="126"/>
      <c r="U384" s="126"/>
      <c r="V384" s="160">
        <v>0</v>
      </c>
      <c r="W384" s="196">
        <f t="shared" ref="W384" si="53">+V384</f>
        <v>0</v>
      </c>
    </row>
    <row r="385" spans="1:28" ht="15.75" x14ac:dyDescent="0.25">
      <c r="A385" s="962"/>
      <c r="B385" s="963"/>
      <c r="C385" s="963"/>
      <c r="D385" s="963"/>
      <c r="E385" s="963"/>
      <c r="F385" s="963"/>
      <c r="G385" s="963"/>
      <c r="H385" s="963"/>
      <c r="I385" s="963"/>
      <c r="J385" s="963"/>
      <c r="K385" s="963"/>
      <c r="L385" s="963"/>
      <c r="M385" s="963"/>
      <c r="N385" s="161"/>
      <c r="O385" s="477"/>
      <c r="P385" s="174"/>
      <c r="Q385" s="174"/>
      <c r="R385" s="175"/>
      <c r="S385" s="126"/>
      <c r="T385" s="126"/>
      <c r="U385" s="126"/>
      <c r="V385" s="160"/>
      <c r="W385" s="196"/>
    </row>
    <row r="386" spans="1:28" ht="15.75" x14ac:dyDescent="0.25">
      <c r="A386" s="962"/>
      <c r="B386" s="963"/>
      <c r="C386" s="963"/>
      <c r="D386" s="963"/>
      <c r="E386" s="963"/>
      <c r="F386" s="963"/>
      <c r="G386" s="963"/>
      <c r="H386" s="963"/>
      <c r="I386" s="963"/>
      <c r="J386" s="963"/>
      <c r="K386" s="963"/>
      <c r="L386" s="963"/>
      <c r="M386" s="963"/>
      <c r="N386" s="161"/>
      <c r="O386" s="477"/>
      <c r="P386" s="174"/>
      <c r="Q386" s="174"/>
      <c r="R386" s="175"/>
      <c r="S386" s="126"/>
      <c r="T386" s="126"/>
      <c r="U386" s="126"/>
      <c r="V386" s="160"/>
      <c r="W386" s="196"/>
    </row>
    <row r="387" spans="1:28" ht="15.75" x14ac:dyDescent="0.25">
      <c r="A387" s="962"/>
      <c r="B387" s="963"/>
      <c r="C387" s="963"/>
      <c r="D387" s="963"/>
      <c r="E387" s="963"/>
      <c r="F387" s="963"/>
      <c r="G387" s="963"/>
      <c r="H387" s="963"/>
      <c r="I387" s="963"/>
      <c r="J387" s="963"/>
      <c r="K387" s="963"/>
      <c r="L387" s="963"/>
      <c r="M387" s="963"/>
      <c r="N387" s="161"/>
      <c r="O387" s="477"/>
      <c r="P387" s="180"/>
      <c r="Q387" s="174"/>
      <c r="R387" s="175"/>
      <c r="S387" s="126"/>
      <c r="T387" s="126"/>
      <c r="U387" s="126"/>
      <c r="V387" s="159"/>
      <c r="W387" s="196"/>
    </row>
    <row r="388" spans="1:28" ht="15.75" thickBot="1" x14ac:dyDescent="0.3">
      <c r="A388" s="964"/>
      <c r="B388" s="965"/>
      <c r="C388" s="965"/>
      <c r="D388" s="965"/>
      <c r="E388" s="965"/>
      <c r="F388" s="965"/>
      <c r="G388" s="965"/>
      <c r="H388" s="965"/>
      <c r="I388" s="965"/>
      <c r="J388" s="965"/>
      <c r="K388" s="965"/>
      <c r="L388" s="965"/>
      <c r="M388" s="965"/>
      <c r="N388" s="919" t="s">
        <v>11</v>
      </c>
      <c r="O388" s="920"/>
      <c r="P388" s="920"/>
      <c r="Q388" s="920"/>
      <c r="R388" s="920"/>
      <c r="S388" s="920"/>
      <c r="T388" s="920"/>
      <c r="U388" s="920"/>
      <c r="V388" s="921"/>
      <c r="W388" s="197">
        <f>SUM(W377:W387)</f>
        <v>12</v>
      </c>
      <c r="Y388" s="340" t="s">
        <v>154</v>
      </c>
      <c r="Z388" s="340"/>
      <c r="AA388" s="340"/>
      <c r="AB388" s="340"/>
    </row>
    <row r="389" spans="1:28" x14ac:dyDescent="0.25">
      <c r="B389" s="20"/>
      <c r="C389" s="20"/>
      <c r="D389" s="20"/>
      <c r="E389" s="45"/>
    </row>
    <row r="390" spans="1:28" x14ac:dyDescent="0.25">
      <c r="B390" s="20"/>
      <c r="C390" s="20"/>
      <c r="D390" s="20"/>
      <c r="E390" s="45"/>
    </row>
    <row r="391" spans="1:28" x14ac:dyDescent="0.25">
      <c r="B391" s="20"/>
      <c r="C391" s="20"/>
      <c r="D391" s="20"/>
      <c r="E391" s="45"/>
    </row>
    <row r="392" spans="1:28" x14ac:dyDescent="0.25">
      <c r="B392" s="20"/>
      <c r="C392" s="20"/>
      <c r="D392" s="20"/>
      <c r="E392" s="45"/>
    </row>
    <row r="393" spans="1:28" ht="18" x14ac:dyDescent="0.25">
      <c r="B393" s="677" t="s">
        <v>415</v>
      </c>
      <c r="C393" s="10"/>
      <c r="D393" s="10"/>
      <c r="E393" s="10"/>
      <c r="F393" s="10"/>
      <c r="G393" s="10"/>
      <c r="H393" s="10"/>
      <c r="I393" s="10"/>
      <c r="J393" s="10"/>
      <c r="K393" s="10"/>
    </row>
    <row r="394" spans="1:28" ht="18" x14ac:dyDescent="0.25">
      <c r="B394" s="450" t="s">
        <v>416</v>
      </c>
      <c r="C394" s="11"/>
      <c r="D394" s="11"/>
      <c r="E394" s="11"/>
      <c r="F394" s="11"/>
      <c r="G394" s="11"/>
      <c r="H394" s="11"/>
      <c r="I394" s="11"/>
      <c r="J394" s="11"/>
      <c r="K394" s="11"/>
    </row>
    <row r="395" spans="1:28" ht="18.75" thickBot="1" x14ac:dyDescent="0.3">
      <c r="B395" s="678" t="s">
        <v>414</v>
      </c>
      <c r="C395" s="11"/>
      <c r="D395" s="11"/>
      <c r="E395" s="11"/>
      <c r="F395" s="11"/>
      <c r="G395" s="11"/>
      <c r="H395" s="11"/>
      <c r="I395" s="11"/>
      <c r="J395" s="11"/>
      <c r="K395" s="11"/>
    </row>
    <row r="396" spans="1:28" ht="27.6" customHeight="1" x14ac:dyDescent="0.25">
      <c r="A396" s="922" t="str">
        <f>+A370</f>
        <v>MEMORIA DE CANTIDADES</v>
      </c>
      <c r="B396" s="923"/>
      <c r="C396" s="923"/>
      <c r="D396" s="923"/>
      <c r="E396" s="923"/>
      <c r="F396" s="923"/>
      <c r="G396" s="923"/>
      <c r="H396" s="923"/>
      <c r="I396" s="923"/>
      <c r="J396" s="923"/>
      <c r="K396" s="923"/>
      <c r="L396" s="923"/>
      <c r="M396" s="923"/>
      <c r="N396" s="923"/>
      <c r="O396" s="923"/>
      <c r="P396" s="923"/>
      <c r="Q396" s="923"/>
      <c r="R396" s="923"/>
      <c r="S396" s="923"/>
      <c r="T396" s="923"/>
      <c r="U396" s="923"/>
      <c r="V396" s="923"/>
      <c r="W396" s="924"/>
    </row>
    <row r="397" spans="1:28" ht="27.6" customHeight="1" x14ac:dyDescent="0.25">
      <c r="A397" s="925"/>
      <c r="B397" s="926"/>
      <c r="C397" s="926"/>
      <c r="D397" s="926"/>
      <c r="E397" s="926"/>
      <c r="F397" s="926"/>
      <c r="G397" s="926"/>
      <c r="H397" s="926"/>
      <c r="I397" s="926"/>
      <c r="J397" s="926"/>
      <c r="K397" s="926"/>
      <c r="L397" s="926"/>
      <c r="M397" s="926"/>
      <c r="N397" s="926"/>
      <c r="O397" s="926"/>
      <c r="P397" s="926"/>
      <c r="Q397" s="926"/>
      <c r="R397" s="926"/>
      <c r="S397" s="926"/>
      <c r="T397" s="926"/>
      <c r="U397" s="926"/>
      <c r="V397" s="926"/>
      <c r="W397" s="927"/>
    </row>
    <row r="398" spans="1:28" ht="17.45" customHeight="1" x14ac:dyDescent="0.25">
      <c r="A398" s="928" t="str">
        <f>+A372</f>
        <v>ADQUISICIÓN E INSTALACIÓN DE CIRCUITO INTEGRADO DE VIGILANCIA PARA BODEGA QUE CUSTODIA MERCANCÍA APREHENDIDA POR EL GRUPO ANTICONTRABANDO DEL DEPARTAMENTO DE CÓRDOBA</v>
      </c>
      <c r="B398" s="929"/>
      <c r="C398" s="929"/>
      <c r="D398" s="929"/>
      <c r="E398" s="929"/>
      <c r="F398" s="929"/>
      <c r="G398" s="929"/>
      <c r="H398" s="929"/>
      <c r="I398" s="929"/>
      <c r="J398" s="929"/>
      <c r="K398" s="929"/>
      <c r="L398" s="929"/>
      <c r="M398" s="929"/>
      <c r="N398" s="929"/>
      <c r="O398" s="929"/>
      <c r="P398" s="929"/>
      <c r="Q398" s="929"/>
      <c r="R398" s="929"/>
      <c r="S398" s="929"/>
      <c r="T398" s="929"/>
      <c r="U398" s="929"/>
      <c r="V398" s="929"/>
      <c r="W398" s="930"/>
    </row>
    <row r="399" spans="1:28" ht="44.25" customHeight="1" thickBot="1" x14ac:dyDescent="0.3">
      <c r="A399" s="931"/>
      <c r="B399" s="932"/>
      <c r="C399" s="932"/>
      <c r="D399" s="932"/>
      <c r="E399" s="932"/>
      <c r="F399" s="932"/>
      <c r="G399" s="932"/>
      <c r="H399" s="932"/>
      <c r="I399" s="932"/>
      <c r="J399" s="932"/>
      <c r="K399" s="932"/>
      <c r="L399" s="932"/>
      <c r="M399" s="932"/>
      <c r="N399" s="932"/>
      <c r="O399" s="932"/>
      <c r="P399" s="932"/>
      <c r="Q399" s="932"/>
      <c r="R399" s="932"/>
      <c r="S399" s="932"/>
      <c r="T399" s="932"/>
      <c r="U399" s="932"/>
      <c r="V399" s="932"/>
      <c r="W399" s="933"/>
    </row>
    <row r="400" spans="1:28" ht="110.1" customHeight="1" thickBot="1" x14ac:dyDescent="0.3">
      <c r="A400" s="934" t="s">
        <v>137</v>
      </c>
      <c r="B400" s="935"/>
      <c r="C400" s="935"/>
      <c r="D400" s="935"/>
      <c r="E400" s="935"/>
      <c r="F400" s="936" t="s">
        <v>312</v>
      </c>
      <c r="G400" s="937"/>
      <c r="H400" s="937"/>
      <c r="I400" s="937"/>
      <c r="J400" s="937"/>
      <c r="K400" s="937"/>
      <c r="L400" s="966">
        <v>4.12</v>
      </c>
      <c r="M400" s="967"/>
      <c r="N400" s="940" t="s">
        <v>275</v>
      </c>
      <c r="O400" s="941"/>
      <c r="P400" s="941"/>
      <c r="Q400" s="942"/>
      <c r="R400" s="116" t="s">
        <v>138</v>
      </c>
      <c r="S400" s="117" t="s">
        <v>42</v>
      </c>
      <c r="T400" s="116"/>
      <c r="U400" s="118"/>
      <c r="V400" s="347"/>
      <c r="W400" s="348"/>
    </row>
    <row r="401" spans="1:28" ht="31.35" customHeight="1" x14ac:dyDescent="0.25">
      <c r="A401" s="960"/>
      <c r="B401" s="961"/>
      <c r="C401" s="961"/>
      <c r="D401" s="961"/>
      <c r="E401" s="961"/>
      <c r="F401" s="961"/>
      <c r="G401" s="961"/>
      <c r="H401" s="961"/>
      <c r="I401" s="961"/>
      <c r="J401" s="961"/>
      <c r="K401" s="961"/>
      <c r="L401" s="961"/>
      <c r="M401" s="961"/>
      <c r="N401" s="949" t="s">
        <v>139</v>
      </c>
      <c r="O401" s="469"/>
      <c r="P401" s="951" t="s">
        <v>140</v>
      </c>
      <c r="Q401" s="953" t="s">
        <v>141</v>
      </c>
      <c r="R401" s="912" t="s">
        <v>142</v>
      </c>
      <c r="S401" s="913"/>
      <c r="T401" s="913"/>
      <c r="U401" s="914"/>
      <c r="V401" s="915" t="s">
        <v>148</v>
      </c>
      <c r="W401" s="917" t="s">
        <v>144</v>
      </c>
    </row>
    <row r="402" spans="1:28" ht="16.5" thickBot="1" x14ac:dyDescent="0.3">
      <c r="A402" s="962"/>
      <c r="B402" s="963"/>
      <c r="C402" s="963"/>
      <c r="D402" s="963"/>
      <c r="E402" s="963"/>
      <c r="F402" s="963"/>
      <c r="G402" s="963"/>
      <c r="H402" s="963"/>
      <c r="I402" s="963"/>
      <c r="J402" s="963"/>
      <c r="K402" s="963"/>
      <c r="L402" s="963"/>
      <c r="M402" s="963"/>
      <c r="N402" s="950"/>
      <c r="O402" s="482"/>
      <c r="P402" s="952"/>
      <c r="Q402" s="954"/>
      <c r="R402" s="154" t="s">
        <v>145</v>
      </c>
      <c r="S402" s="154" t="s">
        <v>147</v>
      </c>
      <c r="T402" s="154" t="s">
        <v>146</v>
      </c>
      <c r="U402" s="154" t="s">
        <v>153</v>
      </c>
      <c r="V402" s="916"/>
      <c r="W402" s="918"/>
    </row>
    <row r="403" spans="1:28" ht="15.75" x14ac:dyDescent="0.25">
      <c r="A403" s="962"/>
      <c r="B403" s="963"/>
      <c r="C403" s="963"/>
      <c r="D403" s="963"/>
      <c r="E403" s="963"/>
      <c r="F403" s="963"/>
      <c r="G403" s="963"/>
      <c r="H403" s="963"/>
      <c r="I403" s="963"/>
      <c r="J403" s="963"/>
      <c r="K403" s="963"/>
      <c r="L403" s="963"/>
      <c r="M403" s="963"/>
      <c r="N403" s="161"/>
      <c r="O403" s="477"/>
      <c r="P403" s="174"/>
      <c r="Q403" s="174"/>
      <c r="R403" s="175"/>
      <c r="S403" s="126"/>
      <c r="T403" s="126"/>
      <c r="U403" s="126"/>
      <c r="V403" s="159"/>
      <c r="W403" s="176"/>
    </row>
    <row r="404" spans="1:28" ht="15.75" x14ac:dyDescent="0.25">
      <c r="A404" s="962"/>
      <c r="B404" s="963"/>
      <c r="C404" s="963"/>
      <c r="D404" s="963"/>
      <c r="E404" s="963"/>
      <c r="F404" s="963"/>
      <c r="G404" s="963"/>
      <c r="H404" s="963"/>
      <c r="I404" s="963"/>
      <c r="J404" s="963"/>
      <c r="K404" s="963"/>
      <c r="L404" s="963"/>
      <c r="M404" s="963"/>
      <c r="N404" s="173"/>
      <c r="O404" s="475"/>
      <c r="P404" s="174"/>
      <c r="Q404" s="174"/>
      <c r="R404" s="175"/>
      <c r="S404" s="126"/>
      <c r="T404" s="126"/>
      <c r="U404" s="126"/>
      <c r="V404" s="160"/>
      <c r="W404" s="193"/>
    </row>
    <row r="405" spans="1:28" ht="47.25" customHeight="1" x14ac:dyDescent="0.25">
      <c r="A405" s="962"/>
      <c r="B405" s="963"/>
      <c r="C405" s="963"/>
      <c r="D405" s="963"/>
      <c r="E405" s="963"/>
      <c r="F405" s="963"/>
      <c r="G405" s="963"/>
      <c r="H405" s="963"/>
      <c r="I405" s="963"/>
      <c r="J405" s="963"/>
      <c r="K405" s="963"/>
      <c r="L405" s="963"/>
      <c r="M405" s="963"/>
      <c r="N405" s="975" t="str">
        <f>+N379</f>
        <v>CALLLE 40B ENTRE CARRERA 20  Y CARRERA 19D</v>
      </c>
      <c r="O405" s="976"/>
      <c r="P405" s="398"/>
      <c r="Q405" s="398"/>
      <c r="R405" s="406"/>
      <c r="S405" s="126"/>
      <c r="T405" s="126"/>
      <c r="U405" s="126"/>
      <c r="V405" s="160">
        <f>+V379</f>
        <v>6</v>
      </c>
      <c r="W405" s="413">
        <f>+V405</f>
        <v>6</v>
      </c>
    </row>
    <row r="406" spans="1:28" ht="47.25" customHeight="1" x14ac:dyDescent="0.25">
      <c r="A406" s="962"/>
      <c r="B406" s="963"/>
      <c r="C406" s="963"/>
      <c r="D406" s="963"/>
      <c r="E406" s="963"/>
      <c r="F406" s="963"/>
      <c r="G406" s="963"/>
      <c r="H406" s="963"/>
      <c r="I406" s="963"/>
      <c r="J406" s="963"/>
      <c r="K406" s="963"/>
      <c r="L406" s="963"/>
      <c r="M406" s="963"/>
      <c r="N406" s="975" t="str">
        <f t="shared" ref="N406:N410" si="54">+N380</f>
        <v xml:space="preserve">CARRERA 19D ENTRE CALLE 40B Y ENTRADA ESTADIO </v>
      </c>
      <c r="O406" s="976"/>
      <c r="P406" s="398"/>
      <c r="Q406" s="398"/>
      <c r="R406" s="406"/>
      <c r="S406" s="126"/>
      <c r="T406" s="126"/>
      <c r="U406" s="126"/>
      <c r="V406" s="160">
        <f t="shared" ref="V406:V410" si="55">+V380</f>
        <v>2</v>
      </c>
      <c r="W406" s="413">
        <f t="shared" ref="W406:W408" si="56">+V406</f>
        <v>2</v>
      </c>
    </row>
    <row r="407" spans="1:28" ht="47.25" customHeight="1" x14ac:dyDescent="0.25">
      <c r="A407" s="962"/>
      <c r="B407" s="963"/>
      <c r="C407" s="963"/>
      <c r="D407" s="963"/>
      <c r="E407" s="963"/>
      <c r="F407" s="963"/>
      <c r="G407" s="963"/>
      <c r="H407" s="963"/>
      <c r="I407" s="963"/>
      <c r="J407" s="963"/>
      <c r="K407" s="963"/>
      <c r="L407" s="963"/>
      <c r="M407" s="963"/>
      <c r="N407" s="975" t="str">
        <f t="shared" si="54"/>
        <v>CALE 40B ENTRE CARREAR 19B Y CARRERA 19D</v>
      </c>
      <c r="O407" s="976"/>
      <c r="P407" s="398"/>
      <c r="Q407" s="398"/>
      <c r="R407" s="406"/>
      <c r="S407" s="126"/>
      <c r="T407" s="126"/>
      <c r="U407" s="126"/>
      <c r="V407" s="160">
        <f t="shared" si="55"/>
        <v>1</v>
      </c>
      <c r="W407" s="413">
        <f t="shared" si="56"/>
        <v>1</v>
      </c>
    </row>
    <row r="408" spans="1:28" ht="47.25" customHeight="1" x14ac:dyDescent="0.25">
      <c r="A408" s="962"/>
      <c r="B408" s="963"/>
      <c r="C408" s="963"/>
      <c r="D408" s="963"/>
      <c r="E408" s="963"/>
      <c r="F408" s="963"/>
      <c r="G408" s="963"/>
      <c r="H408" s="963"/>
      <c r="I408" s="963"/>
      <c r="J408" s="963"/>
      <c r="K408" s="963"/>
      <c r="L408" s="963"/>
      <c r="M408" s="963"/>
      <c r="N408" s="975" t="str">
        <f t="shared" si="54"/>
        <v xml:space="preserve">ACCESO A ENTRADA ESTADIO </v>
      </c>
      <c r="O408" s="976"/>
      <c r="P408" s="398"/>
      <c r="Q408" s="398"/>
      <c r="R408" s="406"/>
      <c r="S408" s="126"/>
      <c r="T408" s="126"/>
      <c r="U408" s="126"/>
      <c r="V408" s="160">
        <f t="shared" si="55"/>
        <v>1</v>
      </c>
      <c r="W408" s="413">
        <f t="shared" si="56"/>
        <v>1</v>
      </c>
    </row>
    <row r="409" spans="1:28" ht="40.5" customHeight="1" x14ac:dyDescent="0.25">
      <c r="A409" s="962"/>
      <c r="B409" s="963"/>
      <c r="C409" s="963"/>
      <c r="D409" s="963"/>
      <c r="E409" s="963"/>
      <c r="F409" s="963"/>
      <c r="G409" s="963"/>
      <c r="H409" s="963"/>
      <c r="I409" s="963"/>
      <c r="J409" s="963"/>
      <c r="K409" s="963"/>
      <c r="L409" s="963"/>
      <c r="M409" s="963"/>
      <c r="N409" s="975" t="str">
        <f t="shared" si="54"/>
        <v>CARRERA 20 ENTRE CALLE 40B Y CALLE 40</v>
      </c>
      <c r="O409" s="976"/>
      <c r="P409" s="398"/>
      <c r="Q409" s="398"/>
      <c r="R409" s="406"/>
      <c r="S409" s="126"/>
      <c r="T409" s="126"/>
      <c r="U409" s="126"/>
      <c r="V409" s="160">
        <v>2</v>
      </c>
      <c r="W409" s="413">
        <f t="shared" ref="W409" si="57">+V409</f>
        <v>2</v>
      </c>
    </row>
    <row r="410" spans="1:28" ht="40.5" customHeight="1" x14ac:dyDescent="0.25">
      <c r="A410" s="962"/>
      <c r="B410" s="963"/>
      <c r="C410" s="963"/>
      <c r="D410" s="963"/>
      <c r="E410" s="963"/>
      <c r="F410" s="963"/>
      <c r="G410" s="963"/>
      <c r="H410" s="963"/>
      <c r="I410" s="963"/>
      <c r="J410" s="963"/>
      <c r="K410" s="963"/>
      <c r="L410" s="963"/>
      <c r="M410" s="963"/>
      <c r="N410" s="975" t="str">
        <f t="shared" si="54"/>
        <v>CARRERA 19B ENTRE CALLE 40A Y CALLE 40B</v>
      </c>
      <c r="O410" s="976"/>
      <c r="P410" s="398"/>
      <c r="Q410" s="398"/>
      <c r="R410" s="406"/>
      <c r="S410" s="126"/>
      <c r="T410" s="126"/>
      <c r="U410" s="126"/>
      <c r="V410" s="160">
        <f t="shared" si="55"/>
        <v>0</v>
      </c>
      <c r="W410" s="413">
        <f t="shared" ref="W410" si="58">+V410</f>
        <v>0</v>
      </c>
    </row>
    <row r="411" spans="1:28" ht="15.75" x14ac:dyDescent="0.25">
      <c r="A411" s="962"/>
      <c r="B411" s="963"/>
      <c r="C411" s="963"/>
      <c r="D411" s="963"/>
      <c r="E411" s="963"/>
      <c r="F411" s="963"/>
      <c r="G411" s="963"/>
      <c r="H411" s="963"/>
      <c r="I411" s="963"/>
      <c r="J411" s="963"/>
      <c r="K411" s="963"/>
      <c r="L411" s="963"/>
      <c r="M411" s="963"/>
      <c r="N411" s="161"/>
      <c r="O411" s="477"/>
      <c r="P411" s="174"/>
      <c r="Q411" s="174"/>
      <c r="R411" s="175"/>
      <c r="S411" s="126"/>
      <c r="T411" s="126"/>
      <c r="U411" s="126"/>
      <c r="V411" s="160"/>
      <c r="W411" s="196"/>
    </row>
    <row r="412" spans="1:28" ht="15.75" x14ac:dyDescent="0.25">
      <c r="A412" s="962"/>
      <c r="B412" s="963"/>
      <c r="C412" s="963"/>
      <c r="D412" s="963"/>
      <c r="E412" s="963"/>
      <c r="F412" s="963"/>
      <c r="G412" s="963"/>
      <c r="H412" s="963"/>
      <c r="I412" s="963"/>
      <c r="J412" s="963"/>
      <c r="K412" s="963"/>
      <c r="L412" s="963"/>
      <c r="M412" s="963"/>
      <c r="N412" s="161"/>
      <c r="O412" s="477"/>
      <c r="P412" s="174"/>
      <c r="Q412" s="174"/>
      <c r="R412" s="175"/>
      <c r="S412" s="126"/>
      <c r="T412" s="126"/>
      <c r="U412" s="126"/>
      <c r="V412" s="160"/>
      <c r="W412" s="196"/>
    </row>
    <row r="413" spans="1:28" ht="15.75" x14ac:dyDescent="0.25">
      <c r="A413" s="962"/>
      <c r="B413" s="963"/>
      <c r="C413" s="963"/>
      <c r="D413" s="963"/>
      <c r="E413" s="963"/>
      <c r="F413" s="963"/>
      <c r="G413" s="963"/>
      <c r="H413" s="963"/>
      <c r="I413" s="963"/>
      <c r="J413" s="963"/>
      <c r="K413" s="963"/>
      <c r="L413" s="963"/>
      <c r="M413" s="963"/>
      <c r="N413" s="161"/>
      <c r="O413" s="477"/>
      <c r="P413" s="180"/>
      <c r="Q413" s="174"/>
      <c r="R413" s="175"/>
      <c r="S413" s="126"/>
      <c r="T413" s="126"/>
      <c r="U413" s="126"/>
      <c r="V413" s="159"/>
      <c r="W413" s="196"/>
    </row>
    <row r="414" spans="1:28" ht="15.75" thickBot="1" x14ac:dyDescent="0.3">
      <c r="A414" s="964"/>
      <c r="B414" s="965"/>
      <c r="C414" s="965"/>
      <c r="D414" s="965"/>
      <c r="E414" s="965"/>
      <c r="F414" s="965"/>
      <c r="G414" s="965"/>
      <c r="H414" s="965"/>
      <c r="I414" s="965"/>
      <c r="J414" s="965"/>
      <c r="K414" s="965"/>
      <c r="L414" s="965"/>
      <c r="M414" s="965"/>
      <c r="N414" s="919" t="s">
        <v>11</v>
      </c>
      <c r="O414" s="920"/>
      <c r="P414" s="920"/>
      <c r="Q414" s="920"/>
      <c r="R414" s="920"/>
      <c r="S414" s="920"/>
      <c r="T414" s="920"/>
      <c r="U414" s="920"/>
      <c r="V414" s="921"/>
      <c r="W414" s="197">
        <f>SUM(W403:W413)</f>
        <v>12</v>
      </c>
      <c r="Y414" s="340" t="s">
        <v>154</v>
      </c>
      <c r="Z414" s="340"/>
      <c r="AA414" s="340"/>
      <c r="AB414" s="340"/>
    </row>
    <row r="415" spans="1:28" x14ac:dyDescent="0.25">
      <c r="B415" s="20"/>
      <c r="C415" s="20"/>
      <c r="D415" s="20"/>
      <c r="E415" s="45"/>
    </row>
    <row r="416" spans="1:28" x14ac:dyDescent="0.25">
      <c r="B416" s="20"/>
      <c r="C416" s="20"/>
      <c r="D416" s="20"/>
      <c r="E416" s="45"/>
    </row>
    <row r="417" spans="2:11" x14ac:dyDescent="0.25">
      <c r="B417" s="20"/>
      <c r="C417" s="20"/>
      <c r="D417" s="20"/>
      <c r="E417" s="45"/>
    </row>
    <row r="418" spans="2:11" x14ac:dyDescent="0.25">
      <c r="B418" s="20"/>
      <c r="C418" s="20"/>
      <c r="D418" s="20"/>
      <c r="E418" s="45"/>
    </row>
    <row r="419" spans="2:11" ht="18" x14ac:dyDescent="0.25">
      <c r="B419" s="677" t="s">
        <v>415</v>
      </c>
      <c r="C419" s="10"/>
      <c r="D419" s="10"/>
      <c r="E419" s="10"/>
      <c r="F419" s="10"/>
      <c r="G419" s="10"/>
      <c r="H419" s="10"/>
      <c r="I419" s="10"/>
      <c r="J419" s="10"/>
      <c r="K419" s="10"/>
    </row>
    <row r="420" spans="2:11" ht="18" x14ac:dyDescent="0.25">
      <c r="B420" s="450" t="s">
        <v>416</v>
      </c>
      <c r="C420" s="11"/>
      <c r="D420" s="11"/>
      <c r="E420" s="11"/>
      <c r="F420" s="11"/>
      <c r="G420" s="11"/>
      <c r="H420" s="11"/>
      <c r="I420" s="11"/>
      <c r="J420" s="11"/>
      <c r="K420" s="11"/>
    </row>
    <row r="421" spans="2:11" ht="18" x14ac:dyDescent="0.25">
      <c r="B421" s="678" t="s">
        <v>414</v>
      </c>
      <c r="C421" s="11"/>
      <c r="D421" s="11"/>
      <c r="E421" s="11"/>
      <c r="F421" s="11"/>
      <c r="G421" s="11"/>
      <c r="H421" s="11"/>
      <c r="I421" s="11"/>
      <c r="J421" s="11"/>
      <c r="K421" s="11"/>
    </row>
  </sheetData>
  <mergeCells count="287">
    <mergeCell ref="N21:O21"/>
    <mergeCell ref="N48:O48"/>
    <mergeCell ref="N79:O79"/>
    <mergeCell ref="N140:O140"/>
    <mergeCell ref="N175:O175"/>
    <mergeCell ref="N208:O208"/>
    <mergeCell ref="N219:O219"/>
    <mergeCell ref="N243:O243"/>
    <mergeCell ref="N244:O244"/>
    <mergeCell ref="A128:W129"/>
    <mergeCell ref="A130:W131"/>
    <mergeCell ref="A132:E132"/>
    <mergeCell ref="F132:K132"/>
    <mergeCell ref="L132:M132"/>
    <mergeCell ref="N132:Q132"/>
    <mergeCell ref="N133:N134"/>
    <mergeCell ref="P71:P72"/>
    <mergeCell ref="Q71:Q72"/>
    <mergeCell ref="V71:V72"/>
    <mergeCell ref="W71:W72"/>
    <mergeCell ref="R71:U71"/>
    <mergeCell ref="N88:V88"/>
    <mergeCell ref="A71:M88"/>
    <mergeCell ref="N71:N72"/>
    <mergeCell ref="A70:E70"/>
    <mergeCell ref="F70:K70"/>
    <mergeCell ref="A68:W69"/>
    <mergeCell ref="L70:M70"/>
    <mergeCell ref="N70:Q70"/>
    <mergeCell ref="A6:M29"/>
    <mergeCell ref="A3:W4"/>
    <mergeCell ref="A1:W2"/>
    <mergeCell ref="N29:V29"/>
    <mergeCell ref="A66:W67"/>
    <mergeCell ref="R6:U6"/>
    <mergeCell ref="N6:Q7"/>
    <mergeCell ref="V6:V7"/>
    <mergeCell ref="W6:W7"/>
    <mergeCell ref="A5:E5"/>
    <mergeCell ref="F5:K5"/>
    <mergeCell ref="L5:M5"/>
    <mergeCell ref="N5:Q5"/>
    <mergeCell ref="N9:O9"/>
    <mergeCell ref="N14:O14"/>
    <mergeCell ref="N15:O15"/>
    <mergeCell ref="N17:O17"/>
    <mergeCell ref="N19:O19"/>
    <mergeCell ref="A36:W37"/>
    <mergeCell ref="N75:O75"/>
    <mergeCell ref="N76:O76"/>
    <mergeCell ref="N77:O77"/>
    <mergeCell ref="N78:O78"/>
    <mergeCell ref="A95:W96"/>
    <mergeCell ref="A97:W98"/>
    <mergeCell ref="A99:E99"/>
    <mergeCell ref="F99:K99"/>
    <mergeCell ref="L99:M99"/>
    <mergeCell ref="N99:Q99"/>
    <mergeCell ref="A163:W164"/>
    <mergeCell ref="A165:W166"/>
    <mergeCell ref="A167:E167"/>
    <mergeCell ref="F167:K167"/>
    <mergeCell ref="L167:M167"/>
    <mergeCell ref="N167:Q167"/>
    <mergeCell ref="P133:P134"/>
    <mergeCell ref="Q133:Q134"/>
    <mergeCell ref="R133:U133"/>
    <mergeCell ref="V133:V134"/>
    <mergeCell ref="W133:W134"/>
    <mergeCell ref="A133:M155"/>
    <mergeCell ref="N155:V155"/>
    <mergeCell ref="N136:O136"/>
    <mergeCell ref="N137:O137"/>
    <mergeCell ref="N138:O138"/>
    <mergeCell ref="N139:O139"/>
    <mergeCell ref="N143:O143"/>
    <mergeCell ref="N188:V188"/>
    <mergeCell ref="A168:M188"/>
    <mergeCell ref="A196:W197"/>
    <mergeCell ref="A198:W199"/>
    <mergeCell ref="A200:E200"/>
    <mergeCell ref="F200:K200"/>
    <mergeCell ref="L200:M200"/>
    <mergeCell ref="N200:Q200"/>
    <mergeCell ref="N168:N169"/>
    <mergeCell ref="P168:P169"/>
    <mergeCell ref="Q168:Q169"/>
    <mergeCell ref="R168:U168"/>
    <mergeCell ref="V168:V169"/>
    <mergeCell ref="W168:W169"/>
    <mergeCell ref="N171:O171"/>
    <mergeCell ref="N172:O172"/>
    <mergeCell ref="N173:O173"/>
    <mergeCell ref="N174:O174"/>
    <mergeCell ref="N179:O179"/>
    <mergeCell ref="N223:V223"/>
    <mergeCell ref="A201:M223"/>
    <mergeCell ref="A231:W232"/>
    <mergeCell ref="A233:W234"/>
    <mergeCell ref="A235:E235"/>
    <mergeCell ref="F235:K235"/>
    <mergeCell ref="L235:M235"/>
    <mergeCell ref="N235:Q235"/>
    <mergeCell ref="N201:N202"/>
    <mergeCell ref="P201:P202"/>
    <mergeCell ref="Q201:Q202"/>
    <mergeCell ref="R201:U201"/>
    <mergeCell ref="V201:V202"/>
    <mergeCell ref="W201:W202"/>
    <mergeCell ref="N204:O204"/>
    <mergeCell ref="N205:O205"/>
    <mergeCell ref="N206:O206"/>
    <mergeCell ref="N207:O207"/>
    <mergeCell ref="N215:O215"/>
    <mergeCell ref="N216:O216"/>
    <mergeCell ref="N217:O217"/>
    <mergeCell ref="N218:O218"/>
    <mergeCell ref="N212:O212"/>
    <mergeCell ref="N252:V252"/>
    <mergeCell ref="A236:M252"/>
    <mergeCell ref="A260:W261"/>
    <mergeCell ref="A262:W263"/>
    <mergeCell ref="A264:E264"/>
    <mergeCell ref="F264:K264"/>
    <mergeCell ref="L264:M264"/>
    <mergeCell ref="N264:Q264"/>
    <mergeCell ref="N236:N237"/>
    <mergeCell ref="P236:P237"/>
    <mergeCell ref="Q236:Q237"/>
    <mergeCell ref="R236:U236"/>
    <mergeCell ref="V236:V237"/>
    <mergeCell ref="W236:W237"/>
    <mergeCell ref="N239:O239"/>
    <mergeCell ref="N240:O240"/>
    <mergeCell ref="N241:O241"/>
    <mergeCell ref="N242:O242"/>
    <mergeCell ref="N279:V279"/>
    <mergeCell ref="A265:M279"/>
    <mergeCell ref="A287:W288"/>
    <mergeCell ref="A289:W290"/>
    <mergeCell ref="A291:E291"/>
    <mergeCell ref="F291:K291"/>
    <mergeCell ref="L291:M291"/>
    <mergeCell ref="N291:Q291"/>
    <mergeCell ref="N265:N266"/>
    <mergeCell ref="P265:P266"/>
    <mergeCell ref="Q265:Q266"/>
    <mergeCell ref="R265:U265"/>
    <mergeCell ref="V265:V266"/>
    <mergeCell ref="W265:W266"/>
    <mergeCell ref="N269:O269"/>
    <mergeCell ref="N270:O270"/>
    <mergeCell ref="N271:O271"/>
    <mergeCell ref="N272:O272"/>
    <mergeCell ref="N273:O273"/>
    <mergeCell ref="N328:O328"/>
    <mergeCell ref="N329:O329"/>
    <mergeCell ref="N330:O330"/>
    <mergeCell ref="N331:O331"/>
    <mergeCell ref="A292:M309"/>
    <mergeCell ref="A317:W318"/>
    <mergeCell ref="A319:W320"/>
    <mergeCell ref="A321:E321"/>
    <mergeCell ref="F321:K321"/>
    <mergeCell ref="L321:M321"/>
    <mergeCell ref="N321:Q321"/>
    <mergeCell ref="N292:N293"/>
    <mergeCell ref="P292:P293"/>
    <mergeCell ref="Q292:Q293"/>
    <mergeCell ref="R292:U292"/>
    <mergeCell ref="V292:V293"/>
    <mergeCell ref="W292:W293"/>
    <mergeCell ref="N309:V309"/>
    <mergeCell ref="N296:O296"/>
    <mergeCell ref="N297:O297"/>
    <mergeCell ref="N298:O298"/>
    <mergeCell ref="N299:O299"/>
    <mergeCell ref="N300:O300"/>
    <mergeCell ref="A375:M388"/>
    <mergeCell ref="N362:V362"/>
    <mergeCell ref="N388:V388"/>
    <mergeCell ref="A396:W397"/>
    <mergeCell ref="A398:W399"/>
    <mergeCell ref="N375:N376"/>
    <mergeCell ref="P375:P376"/>
    <mergeCell ref="Q375:Q376"/>
    <mergeCell ref="R375:U375"/>
    <mergeCell ref="V375:V376"/>
    <mergeCell ref="W375:W376"/>
    <mergeCell ref="A348:M362"/>
    <mergeCell ref="A370:W371"/>
    <mergeCell ref="A372:W373"/>
    <mergeCell ref="A374:E374"/>
    <mergeCell ref="F374:K374"/>
    <mergeCell ref="L374:M374"/>
    <mergeCell ref="N374:Q374"/>
    <mergeCell ref="N348:N349"/>
    <mergeCell ref="P348:P349"/>
    <mergeCell ref="Q348:Q349"/>
    <mergeCell ref="R348:U348"/>
    <mergeCell ref="V348:V349"/>
    <mergeCell ref="W348:W349"/>
    <mergeCell ref="A400:E400"/>
    <mergeCell ref="F400:K400"/>
    <mergeCell ref="L400:M400"/>
    <mergeCell ref="N400:Q400"/>
    <mergeCell ref="A401:M414"/>
    <mergeCell ref="V401:V402"/>
    <mergeCell ref="N406:O406"/>
    <mergeCell ref="N407:O407"/>
    <mergeCell ref="N408:O408"/>
    <mergeCell ref="N409:O409"/>
    <mergeCell ref="N410:O410"/>
    <mergeCell ref="N47:O47"/>
    <mergeCell ref="N58:V58"/>
    <mergeCell ref="N51:O51"/>
    <mergeCell ref="N414:V414"/>
    <mergeCell ref="W401:W402"/>
    <mergeCell ref="N401:N402"/>
    <mergeCell ref="P401:P402"/>
    <mergeCell ref="Q401:Q402"/>
    <mergeCell ref="R401:U401"/>
    <mergeCell ref="A345:W346"/>
    <mergeCell ref="A347:E347"/>
    <mergeCell ref="F347:K347"/>
    <mergeCell ref="L347:M347"/>
    <mergeCell ref="N347:Q347"/>
    <mergeCell ref="N322:N323"/>
    <mergeCell ref="P322:P323"/>
    <mergeCell ref="Q322:Q323"/>
    <mergeCell ref="R322:U322"/>
    <mergeCell ref="V322:V323"/>
    <mergeCell ref="W322:W323"/>
    <mergeCell ref="N335:V335"/>
    <mergeCell ref="A343:W344"/>
    <mergeCell ref="N326:O326"/>
    <mergeCell ref="N327:O327"/>
    <mergeCell ref="N352:O352"/>
    <mergeCell ref="N353:O353"/>
    <mergeCell ref="N354:O354"/>
    <mergeCell ref="N355:O355"/>
    <mergeCell ref="N379:O379"/>
    <mergeCell ref="N380:O380"/>
    <mergeCell ref="N381:O381"/>
    <mergeCell ref="N382:O382"/>
    <mergeCell ref="N405:O405"/>
    <mergeCell ref="N356:O356"/>
    <mergeCell ref="N383:O383"/>
    <mergeCell ref="N357:O357"/>
    <mergeCell ref="N384:O384"/>
    <mergeCell ref="A100:M120"/>
    <mergeCell ref="N100:N101"/>
    <mergeCell ref="P100:P101"/>
    <mergeCell ref="Q100:Q101"/>
    <mergeCell ref="R100:U100"/>
    <mergeCell ref="V100:V101"/>
    <mergeCell ref="W100:W101"/>
    <mergeCell ref="N103:O103"/>
    <mergeCell ref="N105:O105"/>
    <mergeCell ref="N106:O106"/>
    <mergeCell ref="N108:O108"/>
    <mergeCell ref="N120:V120"/>
    <mergeCell ref="N104:O104"/>
    <mergeCell ref="N24:O24"/>
    <mergeCell ref="N49:O49"/>
    <mergeCell ref="N80:O80"/>
    <mergeCell ref="N141:O141"/>
    <mergeCell ref="N176:O176"/>
    <mergeCell ref="N209:O209"/>
    <mergeCell ref="N220:O220"/>
    <mergeCell ref="N274:O274"/>
    <mergeCell ref="N301:O301"/>
    <mergeCell ref="A38:W39"/>
    <mergeCell ref="A40:E40"/>
    <mergeCell ref="F40:K40"/>
    <mergeCell ref="L40:M40"/>
    <mergeCell ref="N40:Q40"/>
    <mergeCell ref="A41:M58"/>
    <mergeCell ref="N41:N42"/>
    <mergeCell ref="P41:P42"/>
    <mergeCell ref="Q41:Q42"/>
    <mergeCell ref="R41:U41"/>
    <mergeCell ref="V41:V42"/>
    <mergeCell ref="W41:W42"/>
    <mergeCell ref="N44:O44"/>
    <mergeCell ref="N45:O45"/>
    <mergeCell ref="N46:O46"/>
  </mergeCells>
  <phoneticPr fontId="42" type="noConversion"/>
  <pageMargins left="0.7" right="0.7" top="0.75" bottom="0.75" header="0.3" footer="0.3"/>
  <pageSetup paperSize="9" scale="47" fitToHeight="0" orientation="landscape" r:id="rId1"/>
  <rowBreaks count="13" manualBreakCount="13">
    <brk id="35" max="22" man="1"/>
    <brk id="65" max="33" man="1"/>
    <brk id="94" max="22" man="1"/>
    <brk id="127" max="33" man="1"/>
    <brk id="162" max="33" man="1"/>
    <brk id="195" max="33" man="1"/>
    <brk id="230" max="33" man="1"/>
    <brk id="259" max="33" man="1"/>
    <brk id="286" max="33" man="1"/>
    <brk id="316" max="33" man="1"/>
    <brk id="342" max="33" man="1"/>
    <brk id="369" max="33" man="1"/>
    <brk id="395" max="3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R303"/>
  <sheetViews>
    <sheetView view="pageBreakPreview" zoomScale="70" zoomScaleNormal="70" zoomScaleSheetLayoutView="70" workbookViewId="0">
      <selection activeCell="A29" sqref="A29:W29"/>
    </sheetView>
  </sheetViews>
  <sheetFormatPr baseColWidth="10" defaultColWidth="8.85546875" defaultRowHeight="15" x14ac:dyDescent="0.25"/>
  <cols>
    <col min="1" max="1" width="35.85546875" customWidth="1"/>
    <col min="2" max="2" width="13.140625" bestFit="1" customWidth="1"/>
    <col min="3" max="10" width="5.7109375" customWidth="1"/>
    <col min="11" max="22" width="7.7109375" customWidth="1"/>
    <col min="23" max="23" width="24.28515625" bestFit="1" customWidth="1"/>
    <col min="25" max="25" width="20.140625" bestFit="1" customWidth="1"/>
    <col min="26" max="26" width="18.42578125" bestFit="1" customWidth="1"/>
  </cols>
  <sheetData>
    <row r="1" spans="1:41" ht="38.25" customHeight="1" x14ac:dyDescent="0.25">
      <c r="A1" s="1003" t="str">
        <f>+PRESUPUESTO!A1</f>
        <v>ADQUISICIÓN E INSTALACIÓN DE CIRCUITO INTEGRADO DE VIGILANCIA PARA BODEGA QUE CUSTODIA MERCANCÍA APREHENDIDA POR EL GRUPO ANTICONTRABANDO DEL DEPARTAMENTO DE CÓRDOBA</v>
      </c>
      <c r="B1" s="1004"/>
      <c r="C1" s="1004"/>
      <c r="D1" s="1004"/>
      <c r="E1" s="1004"/>
      <c r="F1" s="1004"/>
      <c r="G1" s="1004"/>
      <c r="H1" s="1004"/>
      <c r="I1" s="1004"/>
      <c r="J1" s="1004"/>
      <c r="K1" s="1004"/>
      <c r="L1" s="1004"/>
      <c r="M1" s="1004"/>
      <c r="N1" s="1004"/>
      <c r="O1" s="1004"/>
      <c r="P1" s="1004"/>
      <c r="Q1" s="1004"/>
      <c r="R1" s="1004"/>
      <c r="S1" s="1004"/>
      <c r="T1" s="1004"/>
      <c r="U1" s="1004"/>
      <c r="V1" s="1004"/>
      <c r="W1" s="1005"/>
      <c r="X1" s="4"/>
      <c r="Y1" s="4"/>
      <c r="Z1" s="4"/>
      <c r="AA1" s="4"/>
      <c r="AB1" s="4"/>
      <c r="AC1" s="4"/>
      <c r="AE1" s="4"/>
      <c r="AF1" s="4"/>
      <c r="AG1" s="4"/>
      <c r="AH1" s="4"/>
      <c r="AI1" s="4"/>
      <c r="AJ1" s="4"/>
      <c r="AK1" s="4"/>
      <c r="AL1" s="4"/>
      <c r="AM1" s="4"/>
      <c r="AN1" s="4"/>
      <c r="AO1" s="4"/>
    </row>
    <row r="2" spans="1:41" x14ac:dyDescent="0.25">
      <c r="A2" s="301"/>
      <c r="B2" s="302"/>
      <c r="C2" s="302"/>
      <c r="D2" s="302"/>
      <c r="E2" s="302"/>
      <c r="F2" s="302"/>
      <c r="G2" s="302"/>
      <c r="H2" s="302"/>
      <c r="I2" s="302"/>
      <c r="J2" s="302"/>
      <c r="K2" s="302"/>
      <c r="L2" s="302"/>
      <c r="M2" s="302"/>
      <c r="N2" s="302"/>
      <c r="O2" s="302"/>
      <c r="P2" s="302"/>
      <c r="Q2" s="302"/>
      <c r="R2" s="302"/>
      <c r="S2" s="302"/>
      <c r="T2" s="302"/>
      <c r="U2" s="302"/>
      <c r="V2" s="302"/>
      <c r="W2" s="303"/>
      <c r="X2" s="4"/>
      <c r="Y2" s="4"/>
      <c r="Z2" s="4"/>
      <c r="AA2" s="4"/>
      <c r="AB2" s="4"/>
      <c r="AC2" s="4"/>
      <c r="AE2" s="4"/>
      <c r="AF2" s="4"/>
      <c r="AG2" s="4"/>
      <c r="AH2" s="4"/>
      <c r="AI2" s="4"/>
      <c r="AJ2" s="4"/>
      <c r="AK2" s="4"/>
      <c r="AL2" s="4"/>
      <c r="AM2" s="4"/>
      <c r="AN2" s="4"/>
      <c r="AO2" s="4"/>
    </row>
    <row r="3" spans="1:41" ht="28.5" x14ac:dyDescent="0.25">
      <c r="A3" s="237" t="s">
        <v>8</v>
      </c>
      <c r="B3" s="236" t="s">
        <v>92</v>
      </c>
      <c r="C3" s="1006" t="s">
        <v>93</v>
      </c>
      <c r="D3" s="1007"/>
      <c r="E3" s="1007"/>
      <c r="F3" s="1008"/>
      <c r="G3" s="1006" t="s">
        <v>94</v>
      </c>
      <c r="H3" s="1007"/>
      <c r="I3" s="1007"/>
      <c r="J3" s="1008"/>
      <c r="K3" s="1006" t="s">
        <v>95</v>
      </c>
      <c r="L3" s="1007"/>
      <c r="M3" s="1007"/>
      <c r="N3" s="1008"/>
      <c r="O3" s="1006" t="s">
        <v>96</v>
      </c>
      <c r="P3" s="1007"/>
      <c r="Q3" s="1007"/>
      <c r="R3" s="1008"/>
      <c r="S3" s="1006" t="s">
        <v>411</v>
      </c>
      <c r="T3" s="1007"/>
      <c r="U3" s="1007"/>
      <c r="V3" s="1008"/>
      <c r="W3" s="237" t="s">
        <v>97</v>
      </c>
      <c r="X3" s="4"/>
      <c r="Y3" s="4"/>
      <c r="Z3" s="4"/>
      <c r="AA3" s="4"/>
      <c r="AB3" s="4"/>
      <c r="AC3" s="4"/>
      <c r="AE3" s="4"/>
      <c r="AF3" s="4"/>
      <c r="AG3" s="4"/>
      <c r="AH3" s="4"/>
      <c r="AI3" s="4"/>
      <c r="AJ3" s="4"/>
      <c r="AK3" s="4"/>
      <c r="AL3" s="4"/>
      <c r="AM3" s="4"/>
      <c r="AN3" s="4"/>
      <c r="AO3" s="4"/>
    </row>
    <row r="4" spans="1:41" x14ac:dyDescent="0.25">
      <c r="A4" s="237"/>
      <c r="B4" s="238">
        <v>20</v>
      </c>
      <c r="C4" s="238">
        <v>1</v>
      </c>
      <c r="D4" s="238">
        <v>2</v>
      </c>
      <c r="E4" s="238">
        <v>3</v>
      </c>
      <c r="F4" s="238">
        <v>4</v>
      </c>
      <c r="G4" s="238">
        <v>5</v>
      </c>
      <c r="H4" s="238">
        <v>6</v>
      </c>
      <c r="I4" s="238">
        <v>7</v>
      </c>
      <c r="J4" s="238">
        <v>8</v>
      </c>
      <c r="K4" s="238">
        <f>+J4+1</f>
        <v>9</v>
      </c>
      <c r="L4" s="238">
        <f t="shared" ref="L4:N4" si="0">+K4+1</f>
        <v>10</v>
      </c>
      <c r="M4" s="238">
        <f t="shared" si="0"/>
        <v>11</v>
      </c>
      <c r="N4" s="238">
        <f t="shared" si="0"/>
        <v>12</v>
      </c>
      <c r="O4" s="238">
        <f t="shared" ref="O4" si="1">+N4+1</f>
        <v>13</v>
      </c>
      <c r="P4" s="238">
        <f t="shared" ref="P4" si="2">+O4+1</f>
        <v>14</v>
      </c>
      <c r="Q4" s="238">
        <f t="shared" ref="Q4" si="3">+P4+1</f>
        <v>15</v>
      </c>
      <c r="R4" s="238">
        <f t="shared" ref="R4" si="4">+Q4+1</f>
        <v>16</v>
      </c>
      <c r="S4" s="238">
        <f t="shared" ref="S4" si="5">+R4+1</f>
        <v>17</v>
      </c>
      <c r="T4" s="238">
        <f t="shared" ref="T4" si="6">+S4+1</f>
        <v>18</v>
      </c>
      <c r="U4" s="238">
        <f t="shared" ref="U4" si="7">+T4+1</f>
        <v>19</v>
      </c>
      <c r="V4" s="238">
        <f t="shared" ref="V4" si="8">+U4+1</f>
        <v>20</v>
      </c>
      <c r="W4" s="239">
        <f>+PRESUPUESTO!F40</f>
        <v>36853720.010000005</v>
      </c>
      <c r="X4" s="4"/>
      <c r="Y4" s="4"/>
      <c r="Z4" s="4"/>
      <c r="AA4" s="4"/>
      <c r="AB4" s="4"/>
      <c r="AC4" s="4"/>
      <c r="AE4" s="4"/>
      <c r="AF4" s="4"/>
      <c r="AG4" s="4"/>
      <c r="AH4" s="4"/>
      <c r="AI4" s="4"/>
      <c r="AJ4" s="4"/>
      <c r="AK4" s="4"/>
      <c r="AL4" s="4"/>
      <c r="AM4" s="4"/>
      <c r="AN4" s="4"/>
      <c r="AO4" s="4"/>
    </row>
    <row r="5" spans="1:41" ht="25.5" customHeight="1" x14ac:dyDescent="0.25">
      <c r="A5" s="304" t="s">
        <v>98</v>
      </c>
      <c r="B5" s="304"/>
      <c r="C5" s="304"/>
      <c r="D5" s="304"/>
      <c r="E5" s="304"/>
      <c r="F5" s="304"/>
      <c r="G5" s="304"/>
      <c r="H5" s="304"/>
      <c r="I5" s="304"/>
      <c r="J5" s="304"/>
      <c r="K5" s="304"/>
      <c r="L5" s="304"/>
      <c r="M5" s="304"/>
      <c r="N5" s="304"/>
      <c r="O5" s="304"/>
      <c r="P5" s="304"/>
      <c r="Q5" s="304"/>
      <c r="R5" s="304"/>
      <c r="S5" s="304"/>
      <c r="T5" s="304"/>
      <c r="U5" s="304"/>
      <c r="V5" s="304"/>
      <c r="W5" s="304"/>
      <c r="X5" s="4"/>
      <c r="Y5" s="4"/>
      <c r="Z5" s="4"/>
      <c r="AA5" s="4"/>
      <c r="AB5" s="4"/>
      <c r="AC5" s="4"/>
      <c r="AE5" s="4"/>
      <c r="AF5" s="4"/>
      <c r="AG5" s="4"/>
      <c r="AH5" s="4"/>
      <c r="AI5" s="4"/>
      <c r="AJ5" s="4"/>
      <c r="AK5" s="4"/>
      <c r="AL5" s="4"/>
      <c r="AM5" s="4"/>
      <c r="AN5" s="4"/>
      <c r="AO5" s="4"/>
    </row>
    <row r="6" spans="1:41" x14ac:dyDescent="0.25">
      <c r="A6" s="263"/>
      <c r="B6" s="263"/>
      <c r="C6" s="263"/>
      <c r="D6" s="263"/>
      <c r="E6" s="263"/>
      <c r="F6" s="263"/>
      <c r="G6" s="263"/>
      <c r="H6" s="263"/>
      <c r="I6" s="263"/>
      <c r="J6" s="263"/>
      <c r="K6" s="263"/>
      <c r="L6" s="263"/>
      <c r="M6" s="263"/>
      <c r="N6" s="263"/>
      <c r="O6" s="263"/>
      <c r="P6" s="263"/>
      <c r="Q6" s="263"/>
      <c r="R6" s="263"/>
      <c r="S6" s="263"/>
      <c r="T6" s="263"/>
      <c r="U6" s="263"/>
      <c r="V6" s="263"/>
      <c r="W6" s="263"/>
      <c r="X6" s="4"/>
      <c r="Y6" s="4"/>
      <c r="Z6" s="4"/>
      <c r="AA6" s="4"/>
      <c r="AB6" s="4"/>
      <c r="AC6" s="4"/>
      <c r="AE6" s="4"/>
      <c r="AF6" s="4"/>
      <c r="AG6" s="4"/>
      <c r="AH6" s="4"/>
      <c r="AI6" s="4"/>
      <c r="AJ6" s="4"/>
      <c r="AK6" s="4"/>
      <c r="AL6" s="4"/>
      <c r="AM6" s="4"/>
      <c r="AN6" s="4"/>
      <c r="AO6" s="4"/>
    </row>
    <row r="7" spans="1:41" x14ac:dyDescent="0.25">
      <c r="A7" s="305" t="s">
        <v>99</v>
      </c>
      <c r="B7" s="305"/>
      <c r="C7" s="305"/>
      <c r="D7" s="305"/>
      <c r="E7" s="305"/>
      <c r="F7" s="305"/>
      <c r="G7" s="305"/>
      <c r="H7" s="305"/>
      <c r="I7" s="305"/>
      <c r="J7" s="305"/>
      <c r="K7" s="305"/>
      <c r="L7" s="305"/>
      <c r="M7" s="305"/>
      <c r="N7" s="305"/>
      <c r="O7" s="305"/>
      <c r="P7" s="305"/>
      <c r="Q7" s="305"/>
      <c r="R7" s="305"/>
      <c r="S7" s="305"/>
      <c r="T7" s="305"/>
      <c r="U7" s="305"/>
      <c r="V7" s="305"/>
      <c r="W7" s="305"/>
      <c r="X7" s="4"/>
      <c r="Y7" s="4"/>
      <c r="Z7" s="4"/>
      <c r="AA7" s="4"/>
      <c r="AB7" s="4"/>
      <c r="AC7" s="4"/>
      <c r="AE7" s="4"/>
      <c r="AF7" s="4"/>
      <c r="AG7" s="4"/>
      <c r="AH7" s="4"/>
      <c r="AI7" s="4"/>
      <c r="AJ7" s="4"/>
      <c r="AK7" s="4"/>
      <c r="AL7" s="4"/>
      <c r="AM7" s="4"/>
      <c r="AN7" s="4"/>
      <c r="AO7" s="4"/>
    </row>
    <row r="8" spans="1:41" ht="30" x14ac:dyDescent="0.25">
      <c r="A8" s="240" t="s">
        <v>100</v>
      </c>
      <c r="B8" s="241">
        <v>1</v>
      </c>
      <c r="C8" s="242">
        <v>1</v>
      </c>
      <c r="D8" s="242">
        <v>2</v>
      </c>
      <c r="E8" s="243">
        <v>3</v>
      </c>
      <c r="F8" s="242">
        <v>4</v>
      </c>
      <c r="G8" s="242">
        <v>1</v>
      </c>
      <c r="H8" s="242">
        <v>2</v>
      </c>
      <c r="I8" s="242">
        <v>3</v>
      </c>
      <c r="J8" s="242">
        <v>4</v>
      </c>
      <c r="K8" s="242">
        <v>1</v>
      </c>
      <c r="L8" s="242">
        <v>2</v>
      </c>
      <c r="M8" s="242">
        <v>3</v>
      </c>
      <c r="N8" s="242">
        <v>4</v>
      </c>
      <c r="O8" s="242">
        <v>1</v>
      </c>
      <c r="P8" s="242">
        <v>2</v>
      </c>
      <c r="Q8" s="242">
        <v>3</v>
      </c>
      <c r="R8" s="242">
        <v>4</v>
      </c>
      <c r="S8" s="242">
        <v>1</v>
      </c>
      <c r="T8" s="242">
        <v>2</v>
      </c>
      <c r="U8" s="242">
        <v>3</v>
      </c>
      <c r="V8" s="242">
        <v>4</v>
      </c>
      <c r="W8" s="252" t="s">
        <v>13</v>
      </c>
      <c r="X8" s="4"/>
      <c r="Y8" s="4"/>
      <c r="Z8" s="4"/>
      <c r="AA8" s="4"/>
      <c r="AB8" s="4"/>
      <c r="AC8" s="4"/>
      <c r="AE8" s="4"/>
      <c r="AF8" s="4"/>
      <c r="AG8" s="4"/>
      <c r="AH8" s="4"/>
      <c r="AI8" s="4"/>
      <c r="AJ8" s="4"/>
      <c r="AK8" s="4"/>
      <c r="AL8" s="4"/>
      <c r="AM8" s="4"/>
      <c r="AN8" s="4"/>
      <c r="AO8" s="4"/>
    </row>
    <row r="9" spans="1:41" x14ac:dyDescent="0.25">
      <c r="A9" s="244" t="s">
        <v>101</v>
      </c>
      <c r="B9" s="245"/>
      <c r="C9" s="306" t="s">
        <v>13</v>
      </c>
      <c r="D9" s="307"/>
      <c r="E9" s="307"/>
      <c r="F9" s="308"/>
      <c r="G9" s="288"/>
      <c r="H9" s="289"/>
      <c r="I9" s="289"/>
      <c r="J9" s="290"/>
      <c r="K9" s="288"/>
      <c r="L9" s="289"/>
      <c r="M9" s="289"/>
      <c r="N9" s="290"/>
      <c r="O9" s="288"/>
      <c r="P9" s="289"/>
      <c r="Q9" s="289"/>
      <c r="R9" s="290"/>
      <c r="S9" s="288"/>
      <c r="T9" s="289"/>
      <c r="U9" s="289"/>
      <c r="V9" s="290"/>
      <c r="W9" s="252"/>
      <c r="X9" s="4"/>
      <c r="Y9" s="4"/>
      <c r="Z9" s="4"/>
      <c r="AA9" s="4"/>
      <c r="AB9" s="4"/>
      <c r="AC9" s="4"/>
      <c r="AE9" s="4"/>
      <c r="AF9" s="4"/>
      <c r="AG9" s="4"/>
      <c r="AH9" s="4"/>
      <c r="AI9" s="4"/>
      <c r="AJ9" s="4"/>
      <c r="AK9" s="4"/>
      <c r="AL9" s="4"/>
      <c r="AM9" s="4"/>
      <c r="AN9" s="4"/>
      <c r="AO9" s="4"/>
    </row>
    <row r="10" spans="1:41" x14ac:dyDescent="0.25">
      <c r="A10" s="240" t="s">
        <v>102</v>
      </c>
      <c r="B10" s="241">
        <v>4</v>
      </c>
      <c r="C10" s="242">
        <v>1</v>
      </c>
      <c r="D10" s="242">
        <v>2</v>
      </c>
      <c r="E10" s="243">
        <v>3</v>
      </c>
      <c r="F10" s="243">
        <v>4</v>
      </c>
      <c r="G10" s="243">
        <v>1</v>
      </c>
      <c r="H10" s="243">
        <v>2</v>
      </c>
      <c r="I10" s="242">
        <v>3</v>
      </c>
      <c r="J10" s="242">
        <v>4</v>
      </c>
      <c r="K10" s="242">
        <v>1</v>
      </c>
      <c r="L10" s="242">
        <v>2</v>
      </c>
      <c r="M10" s="242">
        <v>3</v>
      </c>
      <c r="N10" s="242">
        <v>4</v>
      </c>
      <c r="O10" s="242">
        <v>1</v>
      </c>
      <c r="P10" s="242">
        <v>2</v>
      </c>
      <c r="Q10" s="242">
        <v>3</v>
      </c>
      <c r="R10" s="242">
        <v>4</v>
      </c>
      <c r="S10" s="242">
        <v>1</v>
      </c>
      <c r="T10" s="242">
        <v>2</v>
      </c>
      <c r="U10" s="242">
        <v>3</v>
      </c>
      <c r="V10" s="242">
        <v>4</v>
      </c>
      <c r="W10" s="252" t="s">
        <v>13</v>
      </c>
      <c r="X10" s="4"/>
      <c r="Y10" s="4"/>
      <c r="Z10" s="4"/>
      <c r="AA10" s="4"/>
      <c r="AB10" s="4"/>
      <c r="AC10" s="4"/>
      <c r="AE10" s="4"/>
      <c r="AF10" s="4"/>
      <c r="AG10" s="4"/>
      <c r="AH10" s="4"/>
      <c r="AI10" s="4"/>
      <c r="AJ10" s="4"/>
      <c r="AK10" s="4"/>
      <c r="AL10" s="4"/>
      <c r="AM10" s="4"/>
      <c r="AN10" s="4"/>
      <c r="AO10" s="4"/>
    </row>
    <row r="11" spans="1:41" x14ac:dyDescent="0.25">
      <c r="A11" s="244" t="s">
        <v>101</v>
      </c>
      <c r="B11" s="245"/>
      <c r="C11" s="306" t="s">
        <v>13</v>
      </c>
      <c r="D11" s="307"/>
      <c r="E11" s="307"/>
      <c r="F11" s="308"/>
      <c r="G11" s="306" t="s">
        <v>13</v>
      </c>
      <c r="H11" s="307"/>
      <c r="I11" s="307"/>
      <c r="J11" s="308"/>
      <c r="K11" s="288"/>
      <c r="L11" s="289"/>
      <c r="M11" s="289"/>
      <c r="N11" s="290"/>
      <c r="O11" s="288"/>
      <c r="P11" s="289"/>
      <c r="Q11" s="289"/>
      <c r="R11" s="290"/>
      <c r="S11" s="288"/>
      <c r="T11" s="289"/>
      <c r="U11" s="289"/>
      <c r="V11" s="290"/>
      <c r="W11" s="252"/>
    </row>
    <row r="12" spans="1:41" x14ac:dyDescent="0.25">
      <c r="A12" s="240" t="s">
        <v>103</v>
      </c>
      <c r="B12" s="242">
        <v>1</v>
      </c>
      <c r="C12" s="242">
        <v>1</v>
      </c>
      <c r="D12" s="242">
        <v>2</v>
      </c>
      <c r="E12" s="242">
        <v>3</v>
      </c>
      <c r="F12" s="242">
        <v>4</v>
      </c>
      <c r="G12" s="243">
        <v>1</v>
      </c>
      <c r="H12" s="242">
        <v>2</v>
      </c>
      <c r="I12" s="242">
        <v>3</v>
      </c>
      <c r="J12" s="242">
        <v>4</v>
      </c>
      <c r="K12" s="242">
        <v>1</v>
      </c>
      <c r="L12" s="242">
        <v>2</v>
      </c>
      <c r="M12" s="242">
        <v>3</v>
      </c>
      <c r="N12" s="242">
        <v>4</v>
      </c>
      <c r="O12" s="242">
        <v>1</v>
      </c>
      <c r="P12" s="242">
        <v>2</v>
      </c>
      <c r="Q12" s="242">
        <v>3</v>
      </c>
      <c r="R12" s="242">
        <v>4</v>
      </c>
      <c r="S12" s="242">
        <v>1</v>
      </c>
      <c r="T12" s="242">
        <v>2</v>
      </c>
      <c r="U12" s="242">
        <v>3</v>
      </c>
      <c r="V12" s="242">
        <v>4</v>
      </c>
      <c r="W12" s="252" t="s">
        <v>13</v>
      </c>
      <c r="X12" s="4"/>
      <c r="Y12" s="4"/>
      <c r="Z12" s="4"/>
      <c r="AA12" s="4"/>
      <c r="AB12" s="4"/>
      <c r="AC12" s="4"/>
      <c r="AE12" s="4"/>
      <c r="AF12" s="4"/>
      <c r="AG12" s="4"/>
      <c r="AH12" s="4"/>
      <c r="AI12" s="4"/>
      <c r="AJ12" s="4"/>
      <c r="AK12" s="4"/>
      <c r="AL12" s="4"/>
      <c r="AM12" s="4"/>
      <c r="AN12" s="4"/>
      <c r="AO12" s="4"/>
    </row>
    <row r="13" spans="1:41" x14ac:dyDescent="0.25">
      <c r="A13" s="244" t="s">
        <v>101</v>
      </c>
      <c r="B13" s="246"/>
      <c r="C13" s="291"/>
      <c r="D13" s="292"/>
      <c r="E13" s="292"/>
      <c r="F13" s="293"/>
      <c r="G13" s="306" t="s">
        <v>13</v>
      </c>
      <c r="H13" s="307"/>
      <c r="I13" s="307"/>
      <c r="J13" s="308"/>
      <c r="K13" s="288"/>
      <c r="L13" s="289"/>
      <c r="M13" s="289"/>
      <c r="N13" s="290"/>
      <c r="O13" s="288"/>
      <c r="P13" s="289"/>
      <c r="Q13" s="289"/>
      <c r="R13" s="290"/>
      <c r="S13" s="288"/>
      <c r="T13" s="289"/>
      <c r="U13" s="289"/>
      <c r="V13" s="290"/>
      <c r="W13" s="252"/>
      <c r="X13" s="4"/>
      <c r="Y13" s="4"/>
      <c r="Z13" s="4"/>
      <c r="AA13" s="4"/>
      <c r="AB13" s="4"/>
      <c r="AC13" s="4"/>
      <c r="AE13" s="4"/>
      <c r="AF13" s="4"/>
      <c r="AG13" s="4"/>
      <c r="AH13" s="4"/>
      <c r="AI13" s="4"/>
      <c r="AJ13" s="4"/>
      <c r="AK13" s="4"/>
      <c r="AL13" s="4"/>
      <c r="AM13" s="4"/>
      <c r="AN13" s="4"/>
      <c r="AO13" s="4"/>
    </row>
    <row r="14" spans="1:41" x14ac:dyDescent="0.25">
      <c r="A14" s="240" t="s">
        <v>104</v>
      </c>
      <c r="B14" s="242">
        <v>1</v>
      </c>
      <c r="C14" s="242">
        <v>1</v>
      </c>
      <c r="D14" s="242">
        <v>2</v>
      </c>
      <c r="E14" s="242">
        <v>3</v>
      </c>
      <c r="F14" s="242">
        <v>4</v>
      </c>
      <c r="G14" s="242">
        <v>1</v>
      </c>
      <c r="H14" s="242">
        <v>2</v>
      </c>
      <c r="I14" s="243">
        <v>3</v>
      </c>
      <c r="J14" s="242">
        <v>4</v>
      </c>
      <c r="K14" s="242">
        <v>1</v>
      </c>
      <c r="L14" s="242">
        <v>2</v>
      </c>
      <c r="M14" s="242">
        <v>3</v>
      </c>
      <c r="N14" s="242">
        <v>4</v>
      </c>
      <c r="O14" s="242">
        <v>1</v>
      </c>
      <c r="P14" s="242">
        <v>2</v>
      </c>
      <c r="Q14" s="242">
        <v>3</v>
      </c>
      <c r="R14" s="242">
        <v>4</v>
      </c>
      <c r="S14" s="242">
        <v>1</v>
      </c>
      <c r="T14" s="242">
        <v>2</v>
      </c>
      <c r="U14" s="242">
        <v>3</v>
      </c>
      <c r="V14" s="242">
        <v>4</v>
      </c>
      <c r="W14" s="252" t="s">
        <v>13</v>
      </c>
      <c r="X14" s="4"/>
      <c r="Y14" s="4"/>
      <c r="Z14" s="4"/>
      <c r="AA14" s="4"/>
      <c r="AB14" s="4"/>
      <c r="AC14" s="4"/>
      <c r="AE14" s="4"/>
      <c r="AF14" s="4"/>
      <c r="AG14" s="4"/>
      <c r="AH14" s="4"/>
      <c r="AI14" s="4"/>
      <c r="AJ14" s="4"/>
      <c r="AK14" s="4"/>
      <c r="AL14" s="4"/>
      <c r="AM14" s="4"/>
      <c r="AN14" s="4"/>
      <c r="AO14" s="4"/>
    </row>
    <row r="15" spans="1:41" x14ac:dyDescent="0.25">
      <c r="A15" s="244" t="s">
        <v>101</v>
      </c>
      <c r="B15" s="246"/>
      <c r="C15" s="291"/>
      <c r="D15" s="292"/>
      <c r="E15" s="292"/>
      <c r="F15" s="293"/>
      <c r="G15" s="306" t="s">
        <v>13</v>
      </c>
      <c r="H15" s="307"/>
      <c r="I15" s="307"/>
      <c r="J15" s="308"/>
      <c r="K15" s="288"/>
      <c r="L15" s="289"/>
      <c r="M15" s="289"/>
      <c r="N15" s="290"/>
      <c r="O15" s="288"/>
      <c r="P15" s="289"/>
      <c r="Q15" s="289"/>
      <c r="R15" s="290"/>
      <c r="S15" s="288"/>
      <c r="T15" s="289"/>
      <c r="U15" s="289"/>
      <c r="V15" s="290"/>
      <c r="W15" s="252"/>
      <c r="X15" s="4"/>
      <c r="Y15" s="4"/>
      <c r="Z15" s="4"/>
      <c r="AA15" s="4"/>
      <c r="AB15" s="4"/>
      <c r="AC15" s="4"/>
      <c r="AE15" s="4"/>
      <c r="AF15" s="4"/>
      <c r="AG15" s="4"/>
      <c r="AH15" s="4"/>
      <c r="AI15" s="4"/>
      <c r="AJ15" s="4"/>
      <c r="AK15" s="4"/>
      <c r="AL15" s="4"/>
      <c r="AM15" s="4"/>
      <c r="AN15" s="4"/>
      <c r="AO15" s="4"/>
    </row>
    <row r="16" spans="1:41" x14ac:dyDescent="0.25">
      <c r="A16" s="240" t="s">
        <v>105</v>
      </c>
      <c r="B16" s="242">
        <v>1</v>
      </c>
      <c r="C16" s="242">
        <v>1</v>
      </c>
      <c r="D16" s="242">
        <v>2</v>
      </c>
      <c r="E16" s="242">
        <v>3</v>
      </c>
      <c r="F16" s="242">
        <v>4</v>
      </c>
      <c r="G16" s="242">
        <v>1</v>
      </c>
      <c r="H16" s="242">
        <v>2</v>
      </c>
      <c r="I16" s="242">
        <v>3</v>
      </c>
      <c r="J16" s="243">
        <v>4</v>
      </c>
      <c r="K16" s="242">
        <v>1</v>
      </c>
      <c r="L16" s="242">
        <v>2</v>
      </c>
      <c r="M16" s="242">
        <v>3</v>
      </c>
      <c r="N16" s="242">
        <v>4</v>
      </c>
      <c r="O16" s="242">
        <v>1</v>
      </c>
      <c r="P16" s="242">
        <v>2</v>
      </c>
      <c r="Q16" s="242">
        <v>3</v>
      </c>
      <c r="R16" s="242">
        <v>4</v>
      </c>
      <c r="S16" s="242">
        <v>1</v>
      </c>
      <c r="T16" s="242">
        <v>2</v>
      </c>
      <c r="U16" s="242">
        <v>3</v>
      </c>
      <c r="V16" s="242">
        <v>4</v>
      </c>
      <c r="W16" s="252" t="s">
        <v>13</v>
      </c>
      <c r="X16" s="4"/>
      <c r="Y16" s="4"/>
      <c r="Z16" s="4"/>
      <c r="AA16" s="4"/>
      <c r="AB16" s="4"/>
      <c r="AC16" s="4"/>
      <c r="AE16" s="4"/>
      <c r="AF16" s="4"/>
      <c r="AG16" s="4"/>
      <c r="AH16" s="4"/>
      <c r="AI16" s="4"/>
      <c r="AJ16" s="4"/>
      <c r="AK16" s="4"/>
      <c r="AL16" s="4"/>
      <c r="AM16" s="4"/>
      <c r="AN16" s="4"/>
      <c r="AO16" s="4"/>
    </row>
    <row r="17" spans="1:41" x14ac:dyDescent="0.25">
      <c r="A17" s="244" t="s">
        <v>101</v>
      </c>
      <c r="B17" s="246"/>
      <c r="C17" s="291"/>
      <c r="D17" s="292"/>
      <c r="E17" s="292"/>
      <c r="F17" s="293"/>
      <c r="G17" s="306" t="s">
        <v>13</v>
      </c>
      <c r="H17" s="307"/>
      <c r="I17" s="307"/>
      <c r="J17" s="308"/>
      <c r="K17" s="288"/>
      <c r="L17" s="289"/>
      <c r="M17" s="289"/>
      <c r="N17" s="290"/>
      <c r="O17" s="288"/>
      <c r="P17" s="289"/>
      <c r="Q17" s="289"/>
      <c r="R17" s="290"/>
      <c r="S17" s="288"/>
      <c r="T17" s="289"/>
      <c r="U17" s="289"/>
      <c r="V17" s="290"/>
      <c r="W17" s="252"/>
      <c r="X17" s="4"/>
      <c r="Y17" s="4"/>
      <c r="Z17" s="4"/>
      <c r="AA17" s="4"/>
      <c r="AB17" s="4"/>
      <c r="AC17" s="4"/>
      <c r="AE17" s="4"/>
      <c r="AF17" s="4"/>
      <c r="AG17" s="4"/>
      <c r="AH17" s="4"/>
      <c r="AI17" s="4"/>
      <c r="AJ17" s="4"/>
      <c r="AK17" s="4"/>
      <c r="AL17" s="4"/>
      <c r="AM17" s="4"/>
      <c r="AN17" s="4"/>
      <c r="AO17" s="4"/>
    </row>
    <row r="18" spans="1:41" x14ac:dyDescent="0.25">
      <c r="A18" s="309" t="s">
        <v>106</v>
      </c>
      <c r="B18" s="310"/>
      <c r="C18" s="310"/>
      <c r="D18" s="310"/>
      <c r="E18" s="310"/>
      <c r="F18" s="310"/>
      <c r="G18" s="310"/>
      <c r="H18" s="310"/>
      <c r="I18" s="310"/>
      <c r="J18" s="310"/>
      <c r="K18" s="310"/>
      <c r="L18" s="310"/>
      <c r="M18" s="310"/>
      <c r="N18" s="310"/>
      <c r="O18" s="310"/>
      <c r="P18" s="310"/>
      <c r="Q18" s="310"/>
      <c r="R18" s="310"/>
      <c r="S18" s="310"/>
      <c r="T18" s="310"/>
      <c r="U18" s="310"/>
      <c r="V18" s="310"/>
      <c r="W18" s="311"/>
      <c r="X18" s="4"/>
      <c r="Y18" s="4"/>
      <c r="Z18" s="4"/>
      <c r="AA18" s="4"/>
      <c r="AB18" s="4"/>
      <c r="AC18" s="4"/>
      <c r="AE18" s="4"/>
      <c r="AF18" s="4"/>
      <c r="AG18" s="4"/>
      <c r="AH18" s="4"/>
      <c r="AI18" s="4"/>
      <c r="AJ18" s="4"/>
      <c r="AK18" s="4"/>
      <c r="AL18" s="4"/>
      <c r="AM18" s="4"/>
      <c r="AN18" s="4"/>
      <c r="AO18" s="4"/>
    </row>
    <row r="19" spans="1:41" ht="30" x14ac:dyDescent="0.25">
      <c r="A19" s="240" t="s">
        <v>100</v>
      </c>
      <c r="B19" s="242">
        <v>1</v>
      </c>
      <c r="C19" s="242">
        <v>1</v>
      </c>
      <c r="D19" s="242">
        <v>2</v>
      </c>
      <c r="E19" s="243">
        <v>3</v>
      </c>
      <c r="F19" s="242">
        <v>4</v>
      </c>
      <c r="G19" s="242">
        <v>1</v>
      </c>
      <c r="H19" s="242">
        <v>2</v>
      </c>
      <c r="I19" s="242">
        <v>3</v>
      </c>
      <c r="J19" s="242">
        <v>4</v>
      </c>
      <c r="K19" s="242">
        <v>1</v>
      </c>
      <c r="L19" s="242">
        <v>2</v>
      </c>
      <c r="M19" s="242">
        <v>3</v>
      </c>
      <c r="N19" s="242">
        <v>4</v>
      </c>
      <c r="O19" s="242">
        <v>1</v>
      </c>
      <c r="P19" s="242">
        <v>2</v>
      </c>
      <c r="Q19" s="242">
        <v>3</v>
      </c>
      <c r="R19" s="242">
        <v>4</v>
      </c>
      <c r="S19" s="242">
        <v>1</v>
      </c>
      <c r="T19" s="242">
        <v>2</v>
      </c>
      <c r="U19" s="242">
        <v>3</v>
      </c>
      <c r="V19" s="242">
        <v>4</v>
      </c>
      <c r="W19" s="283" t="s">
        <v>13</v>
      </c>
      <c r="X19" s="4"/>
      <c r="Y19" s="4"/>
      <c r="Z19" s="4"/>
      <c r="AA19" s="4"/>
      <c r="AB19" s="4"/>
      <c r="AC19" s="4"/>
      <c r="AE19" s="4"/>
      <c r="AF19" s="4"/>
      <c r="AG19" s="4"/>
      <c r="AH19" s="4"/>
      <c r="AI19" s="4"/>
      <c r="AJ19" s="4"/>
      <c r="AK19" s="4"/>
      <c r="AL19" s="4"/>
      <c r="AM19" s="4"/>
      <c r="AN19" s="4"/>
      <c r="AO19" s="4"/>
    </row>
    <row r="20" spans="1:41" x14ac:dyDescent="0.25">
      <c r="A20" s="244" t="s">
        <v>101</v>
      </c>
      <c r="B20" s="247"/>
      <c r="C20" s="306" t="s">
        <v>13</v>
      </c>
      <c r="D20" s="307"/>
      <c r="E20" s="307"/>
      <c r="F20" s="308"/>
      <c r="G20" s="288"/>
      <c r="H20" s="289"/>
      <c r="I20" s="289"/>
      <c r="J20" s="290"/>
      <c r="K20" s="288"/>
      <c r="L20" s="289"/>
      <c r="M20" s="289"/>
      <c r="N20" s="290"/>
      <c r="O20" s="288"/>
      <c r="P20" s="289"/>
      <c r="Q20" s="289"/>
      <c r="R20" s="290"/>
      <c r="S20" s="288"/>
      <c r="T20" s="289"/>
      <c r="U20" s="289"/>
      <c r="V20" s="290"/>
      <c r="W20" s="284"/>
      <c r="X20" s="4"/>
      <c r="Y20" s="4"/>
      <c r="Z20" s="4"/>
      <c r="AA20" s="4"/>
      <c r="AB20" s="4"/>
      <c r="AC20" s="4"/>
      <c r="AE20" s="4"/>
      <c r="AF20" s="4"/>
      <c r="AG20" s="4"/>
      <c r="AH20" s="4"/>
      <c r="AI20" s="4"/>
      <c r="AJ20" s="4"/>
      <c r="AK20" s="4"/>
      <c r="AL20" s="4"/>
      <c r="AM20" s="4"/>
      <c r="AN20" s="4"/>
      <c r="AO20" s="4"/>
    </row>
    <row r="21" spans="1:41" x14ac:dyDescent="0.25">
      <c r="A21" s="240" t="s">
        <v>102</v>
      </c>
      <c r="B21" s="242">
        <v>4</v>
      </c>
      <c r="C21" s="242">
        <v>1</v>
      </c>
      <c r="D21" s="242">
        <v>2</v>
      </c>
      <c r="E21" s="243">
        <v>3</v>
      </c>
      <c r="F21" s="243">
        <v>4</v>
      </c>
      <c r="G21" s="243">
        <v>1</v>
      </c>
      <c r="H21" s="243">
        <v>2</v>
      </c>
      <c r="I21" s="242">
        <v>3</v>
      </c>
      <c r="J21" s="242">
        <v>4</v>
      </c>
      <c r="K21" s="242">
        <v>1</v>
      </c>
      <c r="L21" s="242">
        <v>2</v>
      </c>
      <c r="M21" s="242">
        <v>3</v>
      </c>
      <c r="N21" s="242">
        <v>4</v>
      </c>
      <c r="O21" s="242">
        <v>1</v>
      </c>
      <c r="P21" s="242">
        <v>2</v>
      </c>
      <c r="Q21" s="242">
        <v>3</v>
      </c>
      <c r="R21" s="242">
        <v>4</v>
      </c>
      <c r="S21" s="242">
        <v>1</v>
      </c>
      <c r="T21" s="242">
        <v>2</v>
      </c>
      <c r="U21" s="242">
        <v>3</v>
      </c>
      <c r="V21" s="242">
        <v>4</v>
      </c>
      <c r="W21" s="283" t="s">
        <v>13</v>
      </c>
      <c r="X21" s="4"/>
      <c r="Y21" s="4"/>
      <c r="Z21" s="4"/>
      <c r="AA21" s="4"/>
      <c r="AB21" s="4"/>
      <c r="AC21" s="4"/>
      <c r="AE21" s="4"/>
      <c r="AF21" s="4"/>
      <c r="AG21" s="4"/>
      <c r="AH21" s="4"/>
      <c r="AI21" s="4"/>
      <c r="AJ21" s="4"/>
      <c r="AK21" s="4"/>
      <c r="AL21" s="4"/>
      <c r="AM21" s="4"/>
      <c r="AN21" s="4"/>
      <c r="AO21" s="4"/>
    </row>
    <row r="22" spans="1:41" x14ac:dyDescent="0.25">
      <c r="A22" s="244" t="s">
        <v>101</v>
      </c>
      <c r="B22" s="247"/>
      <c r="C22" s="306" t="s">
        <v>13</v>
      </c>
      <c r="D22" s="307"/>
      <c r="E22" s="307"/>
      <c r="F22" s="308"/>
      <c r="G22" s="306" t="s">
        <v>13</v>
      </c>
      <c r="H22" s="307"/>
      <c r="I22" s="307"/>
      <c r="J22" s="308"/>
      <c r="K22" s="288"/>
      <c r="L22" s="289"/>
      <c r="M22" s="289"/>
      <c r="N22" s="290"/>
      <c r="O22" s="288"/>
      <c r="P22" s="289"/>
      <c r="Q22" s="289"/>
      <c r="R22" s="290"/>
      <c r="S22" s="288"/>
      <c r="T22" s="289"/>
      <c r="U22" s="289"/>
      <c r="V22" s="290"/>
      <c r="W22" s="284"/>
      <c r="X22" s="4"/>
      <c r="Y22" s="4"/>
      <c r="Z22" s="4"/>
      <c r="AA22" s="4"/>
      <c r="AB22" s="4"/>
      <c r="AC22" s="4"/>
      <c r="AE22" s="4"/>
      <c r="AF22" s="4"/>
      <c r="AG22" s="4"/>
      <c r="AH22" s="4"/>
      <c r="AI22" s="4"/>
      <c r="AJ22" s="4"/>
      <c r="AK22" s="4"/>
      <c r="AL22" s="4"/>
      <c r="AM22" s="4"/>
      <c r="AN22" s="4"/>
      <c r="AO22" s="4"/>
    </row>
    <row r="23" spans="1:41" x14ac:dyDescent="0.25">
      <c r="A23" s="240" t="s">
        <v>103</v>
      </c>
      <c r="B23" s="242">
        <v>1</v>
      </c>
      <c r="C23" s="242">
        <v>1</v>
      </c>
      <c r="D23" s="242">
        <v>2</v>
      </c>
      <c r="E23" s="242">
        <v>3</v>
      </c>
      <c r="F23" s="242">
        <v>4</v>
      </c>
      <c r="G23" s="243">
        <v>1</v>
      </c>
      <c r="H23" s="242">
        <v>2</v>
      </c>
      <c r="I23" s="242">
        <v>3</v>
      </c>
      <c r="J23" s="242">
        <v>4</v>
      </c>
      <c r="K23" s="242">
        <v>1</v>
      </c>
      <c r="L23" s="242">
        <v>2</v>
      </c>
      <c r="M23" s="242">
        <v>3</v>
      </c>
      <c r="N23" s="242">
        <v>4</v>
      </c>
      <c r="O23" s="242">
        <v>1</v>
      </c>
      <c r="P23" s="242">
        <v>2</v>
      </c>
      <c r="Q23" s="242">
        <v>3</v>
      </c>
      <c r="R23" s="242">
        <v>4</v>
      </c>
      <c r="S23" s="242">
        <v>1</v>
      </c>
      <c r="T23" s="242">
        <v>2</v>
      </c>
      <c r="U23" s="242">
        <v>3</v>
      </c>
      <c r="V23" s="242">
        <v>4</v>
      </c>
      <c r="W23" s="283" t="s">
        <v>13</v>
      </c>
      <c r="X23" s="4"/>
      <c r="Y23" s="4"/>
      <c r="Z23" s="4"/>
      <c r="AA23" s="4"/>
      <c r="AB23" s="4"/>
      <c r="AC23" s="4"/>
      <c r="AE23" s="4"/>
      <c r="AF23" s="4"/>
      <c r="AG23" s="4"/>
      <c r="AH23" s="4"/>
      <c r="AI23" s="4"/>
      <c r="AJ23" s="4"/>
      <c r="AK23" s="4"/>
      <c r="AL23" s="4"/>
      <c r="AM23" s="4"/>
      <c r="AN23" s="4"/>
      <c r="AO23" s="4"/>
    </row>
    <row r="24" spans="1:41" x14ac:dyDescent="0.25">
      <c r="A24" s="244" t="s">
        <v>101</v>
      </c>
      <c r="B24" s="246"/>
      <c r="C24" s="291"/>
      <c r="D24" s="292"/>
      <c r="E24" s="292"/>
      <c r="F24" s="293"/>
      <c r="G24" s="306" t="s">
        <v>13</v>
      </c>
      <c r="H24" s="307"/>
      <c r="I24" s="307"/>
      <c r="J24" s="308"/>
      <c r="K24" s="288"/>
      <c r="L24" s="289"/>
      <c r="M24" s="289"/>
      <c r="N24" s="290"/>
      <c r="O24" s="288"/>
      <c r="P24" s="289"/>
      <c r="Q24" s="289"/>
      <c r="R24" s="290"/>
      <c r="S24" s="288"/>
      <c r="T24" s="289"/>
      <c r="U24" s="289"/>
      <c r="V24" s="290"/>
      <c r="W24" s="284"/>
      <c r="X24" s="4"/>
      <c r="Y24" s="4"/>
      <c r="Z24" s="4"/>
      <c r="AA24" s="4"/>
      <c r="AB24" s="4"/>
      <c r="AC24" s="4"/>
      <c r="AE24" s="4"/>
      <c r="AF24" s="4"/>
      <c r="AG24" s="4"/>
      <c r="AH24" s="4"/>
      <c r="AI24" s="4"/>
      <c r="AJ24" s="4"/>
      <c r="AK24" s="4"/>
      <c r="AL24" s="4"/>
      <c r="AM24" s="4"/>
      <c r="AN24" s="4"/>
      <c r="AO24" s="4"/>
    </row>
    <row r="25" spans="1:41" x14ac:dyDescent="0.25">
      <c r="A25" s="240" t="s">
        <v>104</v>
      </c>
      <c r="B25" s="242">
        <v>1</v>
      </c>
      <c r="C25" s="242">
        <v>1</v>
      </c>
      <c r="D25" s="242">
        <v>2</v>
      </c>
      <c r="E25" s="242">
        <v>3</v>
      </c>
      <c r="F25" s="242">
        <v>4</v>
      </c>
      <c r="G25" s="242">
        <v>1</v>
      </c>
      <c r="H25" s="242">
        <v>2</v>
      </c>
      <c r="I25" s="243">
        <v>3</v>
      </c>
      <c r="J25" s="242">
        <v>4</v>
      </c>
      <c r="K25" s="242">
        <v>1</v>
      </c>
      <c r="L25" s="242">
        <v>2</v>
      </c>
      <c r="M25" s="242">
        <v>3</v>
      </c>
      <c r="N25" s="242">
        <v>4</v>
      </c>
      <c r="O25" s="242">
        <v>1</v>
      </c>
      <c r="P25" s="242">
        <v>2</v>
      </c>
      <c r="Q25" s="242">
        <v>3</v>
      </c>
      <c r="R25" s="242">
        <v>4</v>
      </c>
      <c r="S25" s="242">
        <v>1</v>
      </c>
      <c r="T25" s="242">
        <v>2</v>
      </c>
      <c r="U25" s="242">
        <v>3</v>
      </c>
      <c r="V25" s="242">
        <v>4</v>
      </c>
      <c r="W25" s="283" t="s">
        <v>13</v>
      </c>
      <c r="X25" s="4"/>
      <c r="Y25" s="4"/>
      <c r="Z25" s="4"/>
      <c r="AA25" s="4"/>
      <c r="AB25" s="4"/>
      <c r="AC25" s="4"/>
      <c r="AE25" s="4"/>
      <c r="AF25" s="4"/>
      <c r="AG25" s="4"/>
      <c r="AH25" s="4"/>
      <c r="AI25" s="4"/>
      <c r="AJ25" s="4"/>
      <c r="AK25" s="4"/>
      <c r="AL25" s="4"/>
      <c r="AM25" s="4"/>
      <c r="AN25" s="4"/>
      <c r="AO25" s="4"/>
    </row>
    <row r="26" spans="1:41" x14ac:dyDescent="0.25">
      <c r="A26" s="244" t="s">
        <v>101</v>
      </c>
      <c r="B26" s="246"/>
      <c r="C26" s="291"/>
      <c r="D26" s="292"/>
      <c r="E26" s="292"/>
      <c r="F26" s="293"/>
      <c r="G26" s="306" t="s">
        <v>13</v>
      </c>
      <c r="H26" s="307"/>
      <c r="I26" s="307"/>
      <c r="J26" s="308"/>
      <c r="K26" s="288"/>
      <c r="L26" s="289"/>
      <c r="M26" s="289"/>
      <c r="N26" s="290"/>
      <c r="O26" s="288"/>
      <c r="P26" s="289"/>
      <c r="Q26" s="289"/>
      <c r="R26" s="290"/>
      <c r="S26" s="288"/>
      <c r="T26" s="289"/>
      <c r="U26" s="289"/>
      <c r="V26" s="290"/>
      <c r="W26" s="284"/>
      <c r="X26" s="4"/>
      <c r="Y26" s="4"/>
      <c r="Z26" s="4"/>
      <c r="AA26" s="4"/>
      <c r="AB26" s="4"/>
      <c r="AC26" s="4"/>
      <c r="AE26" s="4"/>
      <c r="AF26" s="4"/>
      <c r="AG26" s="4"/>
      <c r="AH26" s="4"/>
      <c r="AI26" s="4"/>
      <c r="AJ26" s="4"/>
      <c r="AK26" s="4"/>
      <c r="AL26" s="4"/>
      <c r="AM26" s="4"/>
      <c r="AN26" s="4"/>
      <c r="AO26" s="4"/>
    </row>
    <row r="27" spans="1:41" x14ac:dyDescent="0.25">
      <c r="A27" s="240" t="s">
        <v>105</v>
      </c>
      <c r="B27" s="242">
        <v>1</v>
      </c>
      <c r="C27" s="242">
        <v>1</v>
      </c>
      <c r="D27" s="242">
        <v>2</v>
      </c>
      <c r="E27" s="242">
        <v>3</v>
      </c>
      <c r="F27" s="242">
        <v>4</v>
      </c>
      <c r="G27" s="242">
        <v>1</v>
      </c>
      <c r="H27" s="242">
        <v>2</v>
      </c>
      <c r="I27" s="242">
        <v>3</v>
      </c>
      <c r="J27" s="243">
        <v>4</v>
      </c>
      <c r="K27" s="242">
        <v>1</v>
      </c>
      <c r="L27" s="242">
        <v>2</v>
      </c>
      <c r="M27" s="242">
        <v>3</v>
      </c>
      <c r="N27" s="242">
        <v>4</v>
      </c>
      <c r="O27" s="242">
        <v>1</v>
      </c>
      <c r="P27" s="242">
        <v>2</v>
      </c>
      <c r="Q27" s="242">
        <v>3</v>
      </c>
      <c r="R27" s="242">
        <v>4</v>
      </c>
      <c r="S27" s="242">
        <v>1</v>
      </c>
      <c r="T27" s="242">
        <v>2</v>
      </c>
      <c r="U27" s="242">
        <v>3</v>
      </c>
      <c r="V27" s="242">
        <v>4</v>
      </c>
      <c r="W27" s="283" t="s">
        <v>13</v>
      </c>
      <c r="X27" s="4"/>
      <c r="Y27" s="4"/>
      <c r="Z27" s="4"/>
      <c r="AA27" s="4"/>
      <c r="AB27" s="4"/>
      <c r="AC27" s="4"/>
      <c r="AE27" s="4"/>
      <c r="AF27" s="4"/>
      <c r="AG27" s="4"/>
      <c r="AH27" s="4"/>
      <c r="AI27" s="4"/>
      <c r="AJ27" s="4"/>
      <c r="AK27" s="4"/>
      <c r="AL27" s="4"/>
      <c r="AM27" s="4"/>
      <c r="AN27" s="4"/>
      <c r="AO27" s="4"/>
    </row>
    <row r="28" spans="1:41" x14ac:dyDescent="0.25">
      <c r="A28" s="244" t="s">
        <v>101</v>
      </c>
      <c r="B28" s="246"/>
      <c r="C28" s="291"/>
      <c r="D28" s="292"/>
      <c r="E28" s="292"/>
      <c r="F28" s="293"/>
      <c r="G28" s="306" t="s">
        <v>13</v>
      </c>
      <c r="H28" s="307"/>
      <c r="I28" s="307"/>
      <c r="J28" s="308"/>
      <c r="K28" s="288"/>
      <c r="L28" s="289"/>
      <c r="M28" s="289"/>
      <c r="N28" s="290"/>
      <c r="O28" s="288"/>
      <c r="P28" s="289"/>
      <c r="Q28" s="289"/>
      <c r="R28" s="290"/>
      <c r="S28" s="288"/>
      <c r="T28" s="289"/>
      <c r="U28" s="289"/>
      <c r="V28" s="290"/>
      <c r="W28" s="284"/>
      <c r="X28" s="4"/>
      <c r="Y28" s="4"/>
      <c r="Z28" s="4"/>
      <c r="AA28" s="4"/>
      <c r="AB28" s="4"/>
      <c r="AC28" s="4"/>
      <c r="AE28" s="4"/>
      <c r="AF28" s="4"/>
      <c r="AG28" s="4"/>
      <c r="AH28" s="4"/>
      <c r="AI28" s="4"/>
      <c r="AJ28" s="4"/>
      <c r="AK28" s="4"/>
      <c r="AL28" s="4"/>
      <c r="AM28" s="4"/>
      <c r="AN28" s="4"/>
      <c r="AO28" s="4"/>
    </row>
    <row r="29" spans="1:41" ht="25.5" customHeight="1" x14ac:dyDescent="0.25">
      <c r="A29" s="1009" t="s">
        <v>107</v>
      </c>
      <c r="B29" s="1010"/>
      <c r="C29" s="1010"/>
      <c r="D29" s="1010"/>
      <c r="E29" s="1010"/>
      <c r="F29" s="1010"/>
      <c r="G29" s="1010"/>
      <c r="H29" s="1010"/>
      <c r="I29" s="1010"/>
      <c r="J29" s="1010"/>
      <c r="K29" s="1010"/>
      <c r="L29" s="1010"/>
      <c r="M29" s="1010"/>
      <c r="N29" s="1010"/>
      <c r="O29" s="1010"/>
      <c r="P29" s="1010"/>
      <c r="Q29" s="1010"/>
      <c r="R29" s="1010"/>
      <c r="S29" s="1010"/>
      <c r="T29" s="1010"/>
      <c r="U29" s="1010"/>
      <c r="V29" s="1010"/>
      <c r="W29" s="1011"/>
      <c r="X29" s="4"/>
      <c r="Y29" s="4"/>
      <c r="Z29" s="4"/>
      <c r="AA29" s="4"/>
      <c r="AB29" s="4"/>
      <c r="AC29" s="4"/>
      <c r="AE29" s="4"/>
      <c r="AF29" s="4"/>
      <c r="AG29" s="4"/>
      <c r="AH29" s="4"/>
      <c r="AI29" s="4"/>
      <c r="AJ29" s="4"/>
      <c r="AK29" s="4"/>
      <c r="AL29" s="4"/>
      <c r="AM29" s="4"/>
      <c r="AN29" s="4"/>
      <c r="AO29" s="4"/>
    </row>
    <row r="30" spans="1:41" ht="20.25" customHeight="1" x14ac:dyDescent="0.25">
      <c r="A30" s="1012" t="e">
        <f>+PRESUPUESTO!#REF!</f>
        <v>#REF!</v>
      </c>
      <c r="B30" s="1013"/>
      <c r="C30" s="1013"/>
      <c r="D30" s="1013"/>
      <c r="E30" s="1013"/>
      <c r="F30" s="1013"/>
      <c r="G30" s="1013"/>
      <c r="H30" s="1013"/>
      <c r="I30" s="1013"/>
      <c r="J30" s="1013"/>
      <c r="K30" s="1013"/>
      <c r="L30" s="1013"/>
      <c r="M30" s="1013"/>
      <c r="N30" s="1013"/>
      <c r="O30" s="1013"/>
      <c r="P30" s="1013"/>
      <c r="Q30" s="1013"/>
      <c r="R30" s="1013"/>
      <c r="S30" s="1013"/>
      <c r="T30" s="1013"/>
      <c r="U30" s="1013"/>
      <c r="V30" s="1013"/>
      <c r="W30" s="1014"/>
      <c r="X30" s="4"/>
      <c r="Y30" s="4"/>
      <c r="Z30" s="4"/>
      <c r="AA30" s="4"/>
      <c r="AB30" s="4"/>
      <c r="AC30" s="4"/>
      <c r="AE30" s="4"/>
      <c r="AF30" s="4"/>
      <c r="AG30" s="4"/>
      <c r="AH30" s="4"/>
      <c r="AI30" s="4"/>
      <c r="AJ30" s="4"/>
      <c r="AK30" s="4"/>
      <c r="AL30" s="4"/>
      <c r="AM30" s="4"/>
      <c r="AN30" s="4"/>
      <c r="AO30" s="4"/>
    </row>
    <row r="31" spans="1:41" ht="315" x14ac:dyDescent="0.25">
      <c r="A31" s="248" t="str">
        <f>+PRESUPUESTO!B11</f>
        <v>SUMINISTRO E INSTALACION DE GRABADOR DE VIDEO EN RED (NVR) DE 16 CANALES. COMPRESIÓN: H265. CAPACIDAD DE DECODIFICACIÓN: 1 CANAL EN RESOLUCIÓN 4K O 4 CANALES EN 4MP SIMULTÁNEAMENTE. ANCHO DE BANDA: 80 MBPS. ALMACENTAMIENTO: 1 SATA. CON SALIDA HDMI; SOPORTA 16 CÁMARAS SIMULTÁNEAS A 4 MP CON GRABACIÓN CONTINUA. TIEMPO MÍNIMO DE ALMACENAMIENTO: 20 DÍAS EN GRABACIÓN CONTINUA. COMPATIBLE CON TODOS LOS PROTOCOLOS. SOPORTE MONITOREO Y BUSQUEDA EN TIEMPO REAL POR APP MÓVIL. GARANTÍA: POR DEFECTO DE FÁBRICA 12 MESES</v>
      </c>
      <c r="B31" s="242">
        <v>2</v>
      </c>
      <c r="C31" s="242">
        <v>1</v>
      </c>
      <c r="D31" s="242">
        <v>2</v>
      </c>
      <c r="E31" s="242">
        <v>3</v>
      </c>
      <c r="F31" s="242">
        <v>4</v>
      </c>
      <c r="G31" s="242">
        <v>1</v>
      </c>
      <c r="H31" s="242">
        <v>2</v>
      </c>
      <c r="I31" s="242">
        <v>3</v>
      </c>
      <c r="J31" s="242">
        <v>4</v>
      </c>
      <c r="K31" s="652">
        <v>1</v>
      </c>
      <c r="L31" s="652">
        <v>2</v>
      </c>
      <c r="M31" s="242">
        <v>3</v>
      </c>
      <c r="N31" s="242">
        <v>4</v>
      </c>
      <c r="O31" s="242">
        <v>1</v>
      </c>
      <c r="P31" s="242">
        <v>2</v>
      </c>
      <c r="Q31" s="242">
        <v>3</v>
      </c>
      <c r="R31" s="242">
        <v>4</v>
      </c>
      <c r="S31" s="242">
        <v>1</v>
      </c>
      <c r="T31" s="242">
        <v>2</v>
      </c>
      <c r="U31" s="242">
        <v>3</v>
      </c>
      <c r="V31" s="242">
        <v>4</v>
      </c>
      <c r="W31" s="252">
        <f>+PRESUPUESTO!F11</f>
        <v>1523076</v>
      </c>
      <c r="X31" s="4"/>
      <c r="Y31" s="4"/>
      <c r="AL31" s="4"/>
      <c r="AM31" s="4"/>
      <c r="AN31" s="4"/>
      <c r="AO31" s="4"/>
    </row>
    <row r="32" spans="1:41" x14ac:dyDescent="0.25">
      <c r="A32" s="244" t="s">
        <v>101</v>
      </c>
      <c r="B32" s="246"/>
      <c r="C32" s="291"/>
      <c r="D32" s="292"/>
      <c r="E32" s="292"/>
      <c r="F32" s="293"/>
      <c r="G32" s="291"/>
      <c r="H32" s="292"/>
      <c r="I32" s="292"/>
      <c r="J32" s="293"/>
      <c r="K32" s="991">
        <f>+(W31/B31)*2</f>
        <v>1523076</v>
      </c>
      <c r="L32" s="992"/>
      <c r="M32" s="992"/>
      <c r="N32" s="993"/>
      <c r="O32" s="994"/>
      <c r="P32" s="995"/>
      <c r="Q32" s="995"/>
      <c r="R32" s="996"/>
      <c r="S32" s="291"/>
      <c r="T32" s="292"/>
      <c r="U32" s="292"/>
      <c r="V32" s="293"/>
      <c r="W32" s="252"/>
      <c r="X32" s="4"/>
      <c r="Y32" s="4"/>
      <c r="AL32" s="4"/>
      <c r="AM32" s="4"/>
      <c r="AN32" s="4"/>
      <c r="AO32" s="4"/>
    </row>
    <row r="33" spans="1:41" ht="270" x14ac:dyDescent="0.25">
      <c r="A33" s="248" t="str">
        <f>+PRESUPUESTO!B12</f>
        <v>SUMINISTRO E INSTALACION DE DISPOSITIVO DE VIGILANCIA (CÁMARA IP) DE ALTA RESOLUCIÓN: 4 MEGAPIXELES. TECNOLOGÍA SMART DUAL LIGHT. LENTE: FIJO DE 2.8MM. CON LUZ VISIBLE, RESISTENTENCIA: IP67, IMPERMEABLE Y RESISTENTE AL POLVO. ESTUCTURA: SEMIMETÁLICA. RESOLUCIÓN MÍNIMA EFECTIVA,  VISIÓN NOCTURNA, DISTANCIA IR/LUZ BLANCA INFRAROJA A TOTAL OSCURIDAD, DISTANCIA IR/LUZ BLANCA. 20 MTS. GARANTÍA: POR DEFECTO DE FÁBRICA 12 MESES</v>
      </c>
      <c r="B33" s="242">
        <v>2</v>
      </c>
      <c r="C33" s="242">
        <v>1</v>
      </c>
      <c r="D33" s="242">
        <v>2</v>
      </c>
      <c r="E33" s="242">
        <v>3</v>
      </c>
      <c r="F33" s="242">
        <v>4</v>
      </c>
      <c r="G33" s="242">
        <v>1</v>
      </c>
      <c r="H33" s="242">
        <v>2</v>
      </c>
      <c r="I33" s="242">
        <v>3</v>
      </c>
      <c r="J33" s="242">
        <v>4</v>
      </c>
      <c r="K33" s="652">
        <v>1</v>
      </c>
      <c r="L33" s="652">
        <v>2</v>
      </c>
      <c r="M33" s="242">
        <v>3</v>
      </c>
      <c r="N33" s="242">
        <v>4</v>
      </c>
      <c r="O33" s="242">
        <v>1</v>
      </c>
      <c r="P33" s="242">
        <v>2</v>
      </c>
      <c r="Q33" s="242">
        <v>3</v>
      </c>
      <c r="R33" s="242">
        <v>4</v>
      </c>
      <c r="S33" s="242">
        <v>1</v>
      </c>
      <c r="T33" s="242">
        <v>2</v>
      </c>
      <c r="U33" s="242">
        <v>3</v>
      </c>
      <c r="V33" s="242">
        <v>4</v>
      </c>
      <c r="W33" s="252">
        <f>+PRESUPUESTO!F12</f>
        <v>8061526.2400000002</v>
      </c>
      <c r="X33" s="4"/>
      <c r="Y33" s="4"/>
      <c r="AL33" s="4"/>
      <c r="AM33" s="4"/>
      <c r="AN33" s="4"/>
      <c r="AO33" s="4"/>
    </row>
    <row r="34" spans="1:41" x14ac:dyDescent="0.25">
      <c r="A34" s="249" t="s">
        <v>101</v>
      </c>
      <c r="B34" s="250"/>
      <c r="C34" s="294"/>
      <c r="D34" s="295"/>
      <c r="E34" s="295"/>
      <c r="F34" s="296"/>
      <c r="G34" s="294"/>
      <c r="H34" s="295"/>
      <c r="I34" s="295"/>
      <c r="J34" s="296"/>
      <c r="K34" s="991">
        <f>+(W33/B33)*2</f>
        <v>8061526.2400000002</v>
      </c>
      <c r="L34" s="992"/>
      <c r="M34" s="992"/>
      <c r="N34" s="993"/>
      <c r="O34" s="994"/>
      <c r="P34" s="995"/>
      <c r="Q34" s="995"/>
      <c r="R34" s="996"/>
      <c r="S34" s="294"/>
      <c r="T34" s="295"/>
      <c r="U34" s="295"/>
      <c r="V34" s="296"/>
      <c r="W34" s="283"/>
      <c r="X34" s="4"/>
      <c r="Y34" s="4"/>
      <c r="AL34" s="4"/>
      <c r="AM34" s="4"/>
      <c r="AN34" s="4"/>
      <c r="AO34" s="4"/>
    </row>
    <row r="35" spans="1:41" ht="150" x14ac:dyDescent="0.25">
      <c r="A35" s="248" t="str">
        <f>+PRESUPUESTO!B13</f>
        <v>SUMINISTRO E INSTALACION DE CONDUCTOR DE RED DE ALTO RENDIMIENTO (CABLE UTP). CATEGORÍA 6 PARA REDES DE ALTA VELOCIDAD. MATERIAL: 100% COBRE. CALIBRE: 4P ESTÁNDAR DE 8 HILOS, 0,53 MM. REVESTIMIENTO EXTERIOR EN CHAQUETA PVC. GARANTÍA: POR DEFECTO DE FABRICA 60 MESES</v>
      </c>
      <c r="B35" s="242">
        <v>3</v>
      </c>
      <c r="C35" s="242">
        <v>1</v>
      </c>
      <c r="D35" s="242">
        <v>2</v>
      </c>
      <c r="E35" s="242">
        <v>3</v>
      </c>
      <c r="F35" s="242">
        <v>4</v>
      </c>
      <c r="G35" s="242">
        <v>1</v>
      </c>
      <c r="H35" s="242">
        <v>2</v>
      </c>
      <c r="I35" s="242">
        <v>3</v>
      </c>
      <c r="J35" s="242">
        <v>4</v>
      </c>
      <c r="K35" s="242">
        <v>1</v>
      </c>
      <c r="L35" s="652">
        <v>2</v>
      </c>
      <c r="M35" s="652">
        <v>3</v>
      </c>
      <c r="N35" s="652">
        <v>4</v>
      </c>
      <c r="O35" s="242">
        <v>1</v>
      </c>
      <c r="P35" s="242">
        <v>2</v>
      </c>
      <c r="Q35" s="242">
        <v>3</v>
      </c>
      <c r="R35" s="242">
        <v>4</v>
      </c>
      <c r="S35" s="242">
        <v>1</v>
      </c>
      <c r="T35" s="242">
        <v>2</v>
      </c>
      <c r="U35" s="242">
        <v>3</v>
      </c>
      <c r="V35" s="242">
        <v>4</v>
      </c>
      <c r="W35" s="252">
        <f>+PRESUPUESTO!F13</f>
        <v>1815175.9999999998</v>
      </c>
      <c r="X35" s="4"/>
      <c r="Y35" s="4"/>
      <c r="AL35" s="4"/>
      <c r="AM35" s="4"/>
      <c r="AN35" s="4"/>
      <c r="AO35" s="4"/>
    </row>
    <row r="36" spans="1:41" x14ac:dyDescent="0.25">
      <c r="A36" s="249" t="s">
        <v>101</v>
      </c>
      <c r="B36" s="250"/>
      <c r="C36" s="294"/>
      <c r="D36" s="295"/>
      <c r="E36" s="295"/>
      <c r="F36" s="296"/>
      <c r="G36" s="294"/>
      <c r="H36" s="295"/>
      <c r="I36" s="295"/>
      <c r="J36" s="296"/>
      <c r="K36" s="991">
        <f>+(W35/B35)*3</f>
        <v>1815176</v>
      </c>
      <c r="L36" s="992"/>
      <c r="M36" s="992"/>
      <c r="N36" s="993"/>
      <c r="O36" s="994"/>
      <c r="P36" s="995"/>
      <c r="Q36" s="995"/>
      <c r="R36" s="996"/>
      <c r="S36" s="294"/>
      <c r="T36" s="295"/>
      <c r="U36" s="295"/>
      <c r="V36" s="296"/>
      <c r="W36" s="283"/>
      <c r="X36" s="4"/>
      <c r="Y36" s="4"/>
      <c r="AL36" s="4"/>
      <c r="AM36" s="4"/>
      <c r="AN36" s="4"/>
      <c r="AO36" s="4"/>
    </row>
    <row r="37" spans="1:41" ht="165" x14ac:dyDescent="0.25">
      <c r="A37" s="248" t="str">
        <f>+PRESUPUESTO!B14</f>
        <v>SUMINISTRO E INSTALACION DE DISCO DURO/UNIDAD DE ALMACENAMIENTO DE 3.5 PULGADAS. CON SISTEMA DE VIDEOVIGILANCIA CONTINUA 24/7. CAPACIDAD DE ALMACENAMIENTO: 4 TERABYTES. TIEMPO MINIMO DE ALMACENAMIENTO: 20 DIAS.GARANTÍA: POR DEFECTO DE FÁBRICA 12 MESES</v>
      </c>
      <c r="B37" s="242">
        <v>3</v>
      </c>
      <c r="C37" s="242">
        <v>1</v>
      </c>
      <c r="D37" s="242">
        <v>2</v>
      </c>
      <c r="E37" s="242">
        <v>3</v>
      </c>
      <c r="F37" s="242">
        <v>4</v>
      </c>
      <c r="G37" s="242">
        <v>1</v>
      </c>
      <c r="H37" s="242">
        <v>2</v>
      </c>
      <c r="I37" s="242">
        <v>3</v>
      </c>
      <c r="J37" s="242">
        <v>4</v>
      </c>
      <c r="K37" s="242">
        <v>1</v>
      </c>
      <c r="L37" s="242">
        <v>2</v>
      </c>
      <c r="M37" s="242">
        <v>3</v>
      </c>
      <c r="N37" s="652">
        <v>4</v>
      </c>
      <c r="O37" s="652">
        <v>1</v>
      </c>
      <c r="P37" s="652">
        <v>2</v>
      </c>
      <c r="Q37" s="242">
        <v>3</v>
      </c>
      <c r="R37" s="242">
        <v>4</v>
      </c>
      <c r="S37" s="242">
        <v>1</v>
      </c>
      <c r="T37" s="242">
        <v>2</v>
      </c>
      <c r="U37" s="242">
        <v>3</v>
      </c>
      <c r="V37" s="242">
        <v>4</v>
      </c>
      <c r="W37" s="252">
        <f>+PRESUPUESTO!F14</f>
        <v>1277956.42</v>
      </c>
      <c r="X37" s="4"/>
      <c r="Y37" s="4"/>
      <c r="AL37" s="4"/>
      <c r="AM37" s="4"/>
      <c r="AN37" s="4"/>
      <c r="AO37" s="4"/>
    </row>
    <row r="38" spans="1:41" x14ac:dyDescent="0.25">
      <c r="A38" s="249" t="s">
        <v>101</v>
      </c>
      <c r="B38" s="250"/>
      <c r="C38" s="294"/>
      <c r="D38" s="295"/>
      <c r="E38" s="295"/>
      <c r="F38" s="296"/>
      <c r="G38" s="294"/>
      <c r="H38" s="295"/>
      <c r="I38" s="295"/>
      <c r="J38" s="296"/>
      <c r="K38" s="991">
        <f>+(W37/B37)*1</f>
        <v>425985.47333333333</v>
      </c>
      <c r="L38" s="992"/>
      <c r="M38" s="992"/>
      <c r="N38" s="993"/>
      <c r="O38" s="991">
        <f>+(W37/B37)*2</f>
        <v>851970.94666666666</v>
      </c>
      <c r="P38" s="992"/>
      <c r="Q38" s="992"/>
      <c r="R38" s="993"/>
      <c r="S38" s="294"/>
      <c r="T38" s="295"/>
      <c r="U38" s="295"/>
      <c r="V38" s="296"/>
      <c r="W38" s="283"/>
      <c r="X38" s="4"/>
      <c r="Y38" s="4"/>
      <c r="AL38" s="4"/>
      <c r="AM38" s="4"/>
      <c r="AN38" s="4"/>
      <c r="AO38" s="4"/>
    </row>
    <row r="39" spans="1:41" ht="120" x14ac:dyDescent="0.25">
      <c r="A39" s="248" t="str">
        <f>+PRESUPUESTO!B15</f>
        <v>SUMINISTRO E INSTALACION DE CONECTORES RJ45 DISEÑADOS PARA REDES DE ALTA VELOCIDAD DE HASTA 10GBPS. CATEGORÍA: 6 PARA REDUCIR INTERFERENCIA (RUIDO). GARANTÍA: POR DEFECTO DE FÁBRICA 12 MESES</v>
      </c>
      <c r="B39" s="242">
        <v>3</v>
      </c>
      <c r="C39" s="242">
        <v>1</v>
      </c>
      <c r="D39" s="242">
        <v>2</v>
      </c>
      <c r="E39" s="242">
        <v>3</v>
      </c>
      <c r="F39" s="242">
        <v>4</v>
      </c>
      <c r="G39" s="242">
        <v>1</v>
      </c>
      <c r="H39" s="242">
        <v>2</v>
      </c>
      <c r="I39" s="242">
        <v>3</v>
      </c>
      <c r="J39" s="242">
        <v>4</v>
      </c>
      <c r="K39" s="242">
        <v>1</v>
      </c>
      <c r="L39" s="242">
        <v>2</v>
      </c>
      <c r="M39" s="242">
        <v>3</v>
      </c>
      <c r="N39" s="652">
        <v>4</v>
      </c>
      <c r="O39" s="652">
        <v>1</v>
      </c>
      <c r="P39" s="652">
        <v>2</v>
      </c>
      <c r="Q39" s="242">
        <v>3</v>
      </c>
      <c r="R39" s="242">
        <v>4</v>
      </c>
      <c r="S39" s="242">
        <v>1</v>
      </c>
      <c r="T39" s="242">
        <v>2</v>
      </c>
      <c r="U39" s="242">
        <v>3</v>
      </c>
      <c r="V39" s="242">
        <v>4</v>
      </c>
      <c r="W39" s="252">
        <f>+PRESUPUESTO!F15</f>
        <v>76923.199999999997</v>
      </c>
      <c r="X39" s="4"/>
      <c r="Y39" s="4"/>
      <c r="AL39" s="4"/>
      <c r="AM39" s="4"/>
      <c r="AN39" s="4"/>
      <c r="AO39" s="4"/>
    </row>
    <row r="40" spans="1:41" x14ac:dyDescent="0.25">
      <c r="A40" s="249" t="s">
        <v>101</v>
      </c>
      <c r="B40" s="250"/>
      <c r="C40" s="294"/>
      <c r="D40" s="295"/>
      <c r="E40" s="295"/>
      <c r="F40" s="296"/>
      <c r="G40" s="294"/>
      <c r="H40" s="295"/>
      <c r="I40" s="295"/>
      <c r="J40" s="296"/>
      <c r="K40" s="991">
        <f>+(W39/B39)*1</f>
        <v>25641.066666666666</v>
      </c>
      <c r="L40" s="992"/>
      <c r="M40" s="992"/>
      <c r="N40" s="993"/>
      <c r="O40" s="991">
        <f>+(W39/B39)*2</f>
        <v>51282.133333333331</v>
      </c>
      <c r="P40" s="992"/>
      <c r="Q40" s="992"/>
      <c r="R40" s="993"/>
      <c r="S40" s="294"/>
      <c r="T40" s="295"/>
      <c r="U40" s="295"/>
      <c r="V40" s="296"/>
      <c r="W40" s="283"/>
      <c r="X40" s="4"/>
      <c r="Y40" s="4"/>
      <c r="AL40" s="4"/>
      <c r="AM40" s="4"/>
      <c r="AN40" s="4"/>
      <c r="AO40" s="4"/>
    </row>
    <row r="41" spans="1:41" ht="180" x14ac:dyDescent="0.25">
      <c r="A41" s="248" t="str">
        <f>+PRESUPUESTO!B16</f>
        <v>SUMINISTRO E INSTALACION DE GABINETE DE RED DE 11U TIPO RACK PARA ORGANIZACIÓN DE DISPOSITIVOS: ESTRUCTURA: METÁLICA. CON PUERTA MATERIAL METALICO CON CERRADURA, DISEÑADA PARA ALOJAR Y ORGANIZAR EQUIPOS DE RED Y CABLEADO CON CAPACIDAD DE CARGA DE 50KG. GARANTÍA: POR DEFECTO DE FÁBRICA 12 MESES</v>
      </c>
      <c r="B41" s="242">
        <v>3</v>
      </c>
      <c r="C41" s="242">
        <v>1</v>
      </c>
      <c r="D41" s="242">
        <v>2</v>
      </c>
      <c r="E41" s="242">
        <v>3</v>
      </c>
      <c r="F41" s="242">
        <v>4</v>
      </c>
      <c r="G41" s="242">
        <v>1</v>
      </c>
      <c r="H41" s="242">
        <v>2</v>
      </c>
      <c r="I41" s="242">
        <v>3</v>
      </c>
      <c r="J41" s="242">
        <v>4</v>
      </c>
      <c r="K41" s="242">
        <v>1</v>
      </c>
      <c r="L41" s="242">
        <v>2</v>
      </c>
      <c r="M41" s="242">
        <v>3</v>
      </c>
      <c r="N41" s="652">
        <v>4</v>
      </c>
      <c r="O41" s="652">
        <v>1</v>
      </c>
      <c r="P41" s="652">
        <v>2</v>
      </c>
      <c r="Q41" s="242">
        <v>3</v>
      </c>
      <c r="R41" s="242">
        <v>4</v>
      </c>
      <c r="S41" s="242">
        <v>1</v>
      </c>
      <c r="T41" s="242">
        <v>2</v>
      </c>
      <c r="U41" s="242">
        <v>3</v>
      </c>
      <c r="V41" s="242">
        <v>4</v>
      </c>
      <c r="W41" s="252">
        <f>+PRESUPUESTO!F16</f>
        <v>1029550</v>
      </c>
      <c r="X41" s="4"/>
      <c r="Y41" s="4"/>
      <c r="AL41" s="4"/>
      <c r="AM41" s="4"/>
      <c r="AN41" s="4"/>
      <c r="AO41" s="4"/>
    </row>
    <row r="42" spans="1:41" x14ac:dyDescent="0.25">
      <c r="A42" s="249" t="s">
        <v>101</v>
      </c>
      <c r="B42" s="250"/>
      <c r="C42" s="294"/>
      <c r="D42" s="295"/>
      <c r="E42" s="295"/>
      <c r="F42" s="296"/>
      <c r="G42" s="294"/>
      <c r="H42" s="295"/>
      <c r="I42" s="295"/>
      <c r="J42" s="296"/>
      <c r="K42" s="991">
        <f>+(W41/B41)*1</f>
        <v>343183.33333333331</v>
      </c>
      <c r="L42" s="992"/>
      <c r="M42" s="992"/>
      <c r="N42" s="993"/>
      <c r="O42" s="991">
        <f>+(W41/B41)*2</f>
        <v>686366.66666666663</v>
      </c>
      <c r="P42" s="992"/>
      <c r="Q42" s="992"/>
      <c r="R42" s="993"/>
      <c r="S42" s="994"/>
      <c r="T42" s="995"/>
      <c r="U42" s="995"/>
      <c r="V42" s="996"/>
      <c r="W42" s="283"/>
      <c r="X42" s="4"/>
      <c r="Y42" s="4"/>
      <c r="AL42" s="4"/>
      <c r="AM42" s="4"/>
      <c r="AN42" s="4"/>
      <c r="AO42" s="4"/>
    </row>
    <row r="43" spans="1:41" ht="120" x14ac:dyDescent="0.25">
      <c r="A43" s="248" t="str">
        <f>+PRESUPUESTO!B17</f>
        <v>SUMINISTRO E INSTALACION DE CAJA MEDIDAS 10X10 CMS: CAJA DE CONEXIÓN ELÉCTRICA EN MATERIAL PLÁSTICO PARA PROTECCIÓN Y DISTRIBUCIÓN DE CABLEADO ELÉCTRICO O DE DATOS. GARANTÍA: POR DEFECTO DE FÁBRICA 12 MESES</v>
      </c>
      <c r="B43" s="242">
        <v>3</v>
      </c>
      <c r="C43" s="242">
        <v>1</v>
      </c>
      <c r="D43" s="242">
        <v>2</v>
      </c>
      <c r="E43" s="242">
        <v>3</v>
      </c>
      <c r="F43" s="242">
        <v>4</v>
      </c>
      <c r="G43" s="242">
        <v>1</v>
      </c>
      <c r="H43" s="242">
        <v>2</v>
      </c>
      <c r="I43" s="242">
        <v>3</v>
      </c>
      <c r="J43" s="242">
        <v>4</v>
      </c>
      <c r="K43" s="242">
        <v>1</v>
      </c>
      <c r="L43" s="242">
        <v>2</v>
      </c>
      <c r="M43" s="242">
        <v>3</v>
      </c>
      <c r="N43" s="652">
        <v>4</v>
      </c>
      <c r="O43" s="652">
        <v>1</v>
      </c>
      <c r="P43" s="652">
        <v>2</v>
      </c>
      <c r="Q43" s="242">
        <v>3</v>
      </c>
      <c r="R43" s="242">
        <v>4</v>
      </c>
      <c r="S43" s="242">
        <v>1</v>
      </c>
      <c r="T43" s="242">
        <v>2</v>
      </c>
      <c r="U43" s="242">
        <v>3</v>
      </c>
      <c r="V43" s="242">
        <v>4</v>
      </c>
      <c r="W43" s="252">
        <f>+PRESUPUESTO!F17</f>
        <v>183462.65</v>
      </c>
      <c r="X43" s="4"/>
      <c r="Y43" s="4"/>
      <c r="AL43" s="4"/>
      <c r="AM43" s="4"/>
      <c r="AN43" s="4"/>
      <c r="AO43" s="4"/>
    </row>
    <row r="44" spans="1:41" x14ac:dyDescent="0.25">
      <c r="A44" s="249" t="s">
        <v>101</v>
      </c>
      <c r="B44" s="250"/>
      <c r="C44" s="294"/>
      <c r="D44" s="295"/>
      <c r="E44" s="295"/>
      <c r="F44" s="296"/>
      <c r="G44" s="294"/>
      <c r="H44" s="295"/>
      <c r="I44" s="295"/>
      <c r="J44" s="296"/>
      <c r="K44" s="991">
        <f>+(W43/B43)*1</f>
        <v>61154.216666666667</v>
      </c>
      <c r="L44" s="992"/>
      <c r="M44" s="992"/>
      <c r="N44" s="993"/>
      <c r="O44" s="991">
        <f>+(W43/B43)*2</f>
        <v>122308.43333333333</v>
      </c>
      <c r="P44" s="992"/>
      <c r="Q44" s="992"/>
      <c r="R44" s="993"/>
      <c r="S44" s="994"/>
      <c r="T44" s="995"/>
      <c r="U44" s="995"/>
      <c r="V44" s="996"/>
      <c r="W44" s="283"/>
      <c r="X44" s="4"/>
      <c r="Y44" s="4"/>
      <c r="AL44" s="4"/>
      <c r="AM44" s="4"/>
      <c r="AN44" s="4"/>
      <c r="AO44" s="4"/>
    </row>
    <row r="45" spans="1:41" ht="105" x14ac:dyDescent="0.25">
      <c r="A45" s="248" t="str">
        <f>+PRESUPUESTO!B18</f>
        <v>SUMINISTRO E INSTALACION DE CAJA DE PASO MEDIDAS: 38X38X10 CMS. MATERIAL: METÁLICA. PARA EMPALMES Y DERIVACIONES DE CABLEADO.GARANTÍA: POR DEFECTO DE FÁBRICA 12 MESES</v>
      </c>
      <c r="B45" s="242">
        <v>3</v>
      </c>
      <c r="C45" s="242">
        <v>1</v>
      </c>
      <c r="D45" s="242">
        <v>2</v>
      </c>
      <c r="E45" s="242">
        <v>3</v>
      </c>
      <c r="F45" s="242">
        <v>4</v>
      </c>
      <c r="G45" s="242">
        <v>1</v>
      </c>
      <c r="H45" s="242">
        <v>2</v>
      </c>
      <c r="I45" s="242">
        <v>3</v>
      </c>
      <c r="J45" s="242">
        <v>4</v>
      </c>
      <c r="K45" s="242">
        <v>1</v>
      </c>
      <c r="L45" s="242">
        <v>2</v>
      </c>
      <c r="M45" s="242">
        <v>3</v>
      </c>
      <c r="N45" s="242">
        <v>4</v>
      </c>
      <c r="O45" s="652">
        <v>1</v>
      </c>
      <c r="P45" s="652">
        <v>2</v>
      </c>
      <c r="Q45" s="652">
        <v>3</v>
      </c>
      <c r="R45" s="242">
        <v>4</v>
      </c>
      <c r="S45" s="242">
        <v>1</v>
      </c>
      <c r="T45" s="242">
        <v>2</v>
      </c>
      <c r="U45" s="242">
        <v>3</v>
      </c>
      <c r="V45" s="242">
        <v>4</v>
      </c>
      <c r="W45" s="252">
        <f>+PRESUPUESTO!F18</f>
        <v>295987.68</v>
      </c>
      <c r="X45" s="4"/>
      <c r="Y45" s="4"/>
      <c r="AL45" s="4"/>
      <c r="AM45" s="4"/>
      <c r="AN45" s="4"/>
      <c r="AO45" s="4"/>
    </row>
    <row r="46" spans="1:41" x14ac:dyDescent="0.25">
      <c r="A46" s="249" t="s">
        <v>101</v>
      </c>
      <c r="B46" s="250"/>
      <c r="C46" s="294"/>
      <c r="D46" s="295"/>
      <c r="E46" s="295"/>
      <c r="F46" s="296"/>
      <c r="G46" s="294"/>
      <c r="H46" s="295"/>
      <c r="I46" s="295"/>
      <c r="J46" s="296"/>
      <c r="K46" s="994"/>
      <c r="L46" s="995"/>
      <c r="M46" s="995"/>
      <c r="N46" s="996"/>
      <c r="O46" s="991">
        <f>+(W45/B45)*3</f>
        <v>295987.68</v>
      </c>
      <c r="P46" s="992"/>
      <c r="Q46" s="992"/>
      <c r="R46" s="993"/>
      <c r="S46" s="994"/>
      <c r="T46" s="995"/>
      <c r="U46" s="995"/>
      <c r="V46" s="996"/>
      <c r="W46" s="283"/>
      <c r="X46" s="4"/>
      <c r="Y46" s="4"/>
      <c r="AL46" s="4"/>
      <c r="AM46" s="4"/>
      <c r="AN46" s="4"/>
      <c r="AO46" s="4"/>
    </row>
    <row r="47" spans="1:41" ht="165" x14ac:dyDescent="0.25">
      <c r="A47" s="248" t="str">
        <f>+PRESUPUESTO!B19</f>
        <v>SUMINISTRO E INSTALACION DE TUBERÍA EMT 1/2: CONDUCTO METÁLICO DE 1/2”POR METRO PARA PROTECCIÓN DE CABLES ELÉCTRICOS, CON SUS RESPECTIVOS ACCESORIOS DE INSTALACIÓN (ADAPTADORES,UNIONES, CURVAS, GRAPAS). GARANTÍA: POR DEFECTO DE FÁBRICA 12 MESES</v>
      </c>
      <c r="B47" s="242">
        <v>2</v>
      </c>
      <c r="C47" s="242">
        <v>1</v>
      </c>
      <c r="D47" s="242">
        <v>2</v>
      </c>
      <c r="E47" s="242">
        <v>3</v>
      </c>
      <c r="F47" s="242">
        <v>4</v>
      </c>
      <c r="G47" s="242">
        <v>1</v>
      </c>
      <c r="H47" s="242">
        <v>2</v>
      </c>
      <c r="I47" s="242">
        <v>3</v>
      </c>
      <c r="J47" s="242">
        <v>4</v>
      </c>
      <c r="K47" s="242">
        <v>1</v>
      </c>
      <c r="L47" s="242">
        <v>2</v>
      </c>
      <c r="M47" s="242">
        <v>3</v>
      </c>
      <c r="N47" s="242">
        <v>4</v>
      </c>
      <c r="O47" s="242">
        <v>1</v>
      </c>
      <c r="P47" s="242">
        <v>2</v>
      </c>
      <c r="Q47" s="652">
        <v>3</v>
      </c>
      <c r="R47" s="652">
        <v>4</v>
      </c>
      <c r="S47" s="242">
        <v>1</v>
      </c>
      <c r="T47" s="242">
        <v>2</v>
      </c>
      <c r="U47" s="242">
        <v>3</v>
      </c>
      <c r="V47" s="242">
        <v>4</v>
      </c>
      <c r="W47" s="252">
        <f>+PRESUPUESTO!F19</f>
        <v>668790</v>
      </c>
      <c r="X47" s="4"/>
      <c r="Y47" s="4"/>
      <c r="AL47" s="4"/>
      <c r="AM47" s="4"/>
      <c r="AN47" s="4"/>
      <c r="AO47" s="4"/>
    </row>
    <row r="48" spans="1:41" x14ac:dyDescent="0.25">
      <c r="A48" s="249" t="s">
        <v>101</v>
      </c>
      <c r="B48" s="250"/>
      <c r="C48" s="294"/>
      <c r="D48" s="295"/>
      <c r="E48" s="295"/>
      <c r="F48" s="296"/>
      <c r="G48" s="294"/>
      <c r="H48" s="295"/>
      <c r="I48" s="295"/>
      <c r="J48" s="296"/>
      <c r="K48" s="994"/>
      <c r="L48" s="995"/>
      <c r="M48" s="995"/>
      <c r="N48" s="996"/>
      <c r="O48" s="991">
        <f>+(W47/B47)*2</f>
        <v>668790</v>
      </c>
      <c r="P48" s="992"/>
      <c r="Q48" s="992"/>
      <c r="R48" s="993"/>
      <c r="S48" s="994"/>
      <c r="T48" s="995"/>
      <c r="U48" s="995"/>
      <c r="V48" s="996"/>
      <c r="W48" s="283"/>
      <c r="X48" s="4"/>
      <c r="Y48" s="4"/>
      <c r="AL48" s="4"/>
      <c r="AM48" s="4"/>
      <c r="AN48" s="4"/>
      <c r="AO48" s="4"/>
    </row>
    <row r="49" spans="1:41" ht="165" x14ac:dyDescent="0.25">
      <c r="A49" s="248" t="str">
        <f>+PRESUPUESTO!B20</f>
        <v>SUMINISTRO E INSTALACION DE TUBERÍA EMT 3/4:CONDUCTO METÁLICO DE 3/4” POR METRO PARA PROTECCIÓN DE CABLES ELÉCTRICOS, CON SUS RESPECTIVOS ACCESORIOS DE INSTALACIÓN (ADAPTADORES,UNIONES, CURVAS, GRAPAS). GARANTÍA: POR DEFECTO DE FÁBRICA 12 MESES</v>
      </c>
      <c r="B49" s="242">
        <v>2</v>
      </c>
      <c r="C49" s="242">
        <v>1</v>
      </c>
      <c r="D49" s="242">
        <v>2</v>
      </c>
      <c r="E49" s="242">
        <v>3</v>
      </c>
      <c r="F49" s="242">
        <v>4</v>
      </c>
      <c r="G49" s="242">
        <v>1</v>
      </c>
      <c r="H49" s="242">
        <v>2</v>
      </c>
      <c r="I49" s="242">
        <v>3</v>
      </c>
      <c r="J49" s="242">
        <v>4</v>
      </c>
      <c r="K49" s="242">
        <v>1</v>
      </c>
      <c r="L49" s="242">
        <v>2</v>
      </c>
      <c r="M49" s="242">
        <v>3</v>
      </c>
      <c r="N49" s="242">
        <v>4</v>
      </c>
      <c r="O49" s="242">
        <v>1</v>
      </c>
      <c r="P49" s="242">
        <v>2</v>
      </c>
      <c r="Q49" s="652">
        <v>3</v>
      </c>
      <c r="R49" s="652">
        <v>4</v>
      </c>
      <c r="S49" s="242">
        <v>1</v>
      </c>
      <c r="T49" s="242">
        <v>2</v>
      </c>
      <c r="U49" s="242">
        <v>3</v>
      </c>
      <c r="V49" s="242">
        <v>4</v>
      </c>
      <c r="W49" s="252">
        <f>+PRESUPUESTO!F20</f>
        <v>724500</v>
      </c>
      <c r="X49" s="4"/>
      <c r="Y49" s="4"/>
      <c r="AL49" s="4"/>
      <c r="AM49" s="4"/>
      <c r="AN49" s="4"/>
      <c r="AO49" s="4"/>
    </row>
    <row r="50" spans="1:41" x14ac:dyDescent="0.25">
      <c r="A50" s="249" t="s">
        <v>101</v>
      </c>
      <c r="B50" s="250"/>
      <c r="C50" s="294"/>
      <c r="D50" s="295"/>
      <c r="E50" s="295"/>
      <c r="F50" s="296"/>
      <c r="G50" s="294"/>
      <c r="H50" s="295"/>
      <c r="I50" s="295"/>
      <c r="J50" s="296"/>
      <c r="K50" s="994"/>
      <c r="L50" s="995"/>
      <c r="M50" s="995"/>
      <c r="N50" s="996"/>
      <c r="O50" s="991">
        <f>+(W49/B49)*2</f>
        <v>724500</v>
      </c>
      <c r="P50" s="992"/>
      <c r="Q50" s="992"/>
      <c r="R50" s="993"/>
      <c r="S50" s="994"/>
      <c r="T50" s="995"/>
      <c r="U50" s="995"/>
      <c r="V50" s="996"/>
      <c r="W50" s="283"/>
      <c r="X50" s="4"/>
      <c r="Y50" s="4"/>
      <c r="AL50" s="4"/>
      <c r="AM50" s="4"/>
      <c r="AN50" s="4"/>
      <c r="AO50" s="4"/>
    </row>
    <row r="51" spans="1:41" ht="90" x14ac:dyDescent="0.25">
      <c r="A51" s="248" t="str">
        <f>+PRESUPUESTO!B21</f>
        <v>SUMINISTRO E INSTALACION DE CANALETA. MATERIAL: PLÁSTICO. MEDIDAS 40X25 CMS. PARA CABLEADO ELÉCTRICO. GARANTÍA: POR DEFECTO DE FÁBRICA 12 MESES</v>
      </c>
      <c r="B51" s="242">
        <v>2</v>
      </c>
      <c r="C51" s="242">
        <v>1</v>
      </c>
      <c r="D51" s="242">
        <v>2</v>
      </c>
      <c r="E51" s="242">
        <v>3</v>
      </c>
      <c r="F51" s="242">
        <v>4</v>
      </c>
      <c r="G51" s="242">
        <v>1</v>
      </c>
      <c r="H51" s="242">
        <v>2</v>
      </c>
      <c r="I51" s="242">
        <v>3</v>
      </c>
      <c r="J51" s="242">
        <v>4</v>
      </c>
      <c r="K51" s="242">
        <v>1</v>
      </c>
      <c r="L51" s="242">
        <v>2</v>
      </c>
      <c r="M51" s="242">
        <v>3</v>
      </c>
      <c r="N51" s="242">
        <v>4</v>
      </c>
      <c r="O51" s="242">
        <v>1</v>
      </c>
      <c r="P51" s="242">
        <v>2</v>
      </c>
      <c r="Q51" s="652">
        <v>3</v>
      </c>
      <c r="R51" s="652">
        <v>4</v>
      </c>
      <c r="S51" s="242">
        <v>1</v>
      </c>
      <c r="T51" s="242">
        <v>2</v>
      </c>
      <c r="U51" s="242">
        <v>3</v>
      </c>
      <c r="V51" s="242">
        <v>4</v>
      </c>
      <c r="W51" s="252">
        <f>+PRESUPUESTO!F21</f>
        <v>423060</v>
      </c>
      <c r="X51" s="4"/>
      <c r="Y51" s="4"/>
      <c r="AL51" s="4"/>
      <c r="AM51" s="4"/>
      <c r="AN51" s="4"/>
      <c r="AO51" s="4"/>
    </row>
    <row r="52" spans="1:41" x14ac:dyDescent="0.25">
      <c r="A52" s="249" t="s">
        <v>101</v>
      </c>
      <c r="B52" s="250"/>
      <c r="C52" s="294"/>
      <c r="D52" s="295"/>
      <c r="E52" s="295"/>
      <c r="F52" s="296"/>
      <c r="G52" s="294"/>
      <c r="H52" s="295"/>
      <c r="I52" s="295"/>
      <c r="J52" s="296"/>
      <c r="K52" s="994"/>
      <c r="L52" s="995"/>
      <c r="M52" s="995"/>
      <c r="N52" s="996"/>
      <c r="O52" s="991">
        <f>+(W51/B51)*2</f>
        <v>423060</v>
      </c>
      <c r="P52" s="992"/>
      <c r="Q52" s="992"/>
      <c r="R52" s="993"/>
      <c r="S52" s="994"/>
      <c r="T52" s="995"/>
      <c r="U52" s="995"/>
      <c r="V52" s="996"/>
      <c r="W52" s="283"/>
      <c r="X52" s="4"/>
      <c r="Y52" s="4"/>
      <c r="AL52" s="4"/>
      <c r="AM52" s="4"/>
      <c r="AN52" s="4"/>
      <c r="AO52" s="4"/>
    </row>
    <row r="53" spans="1:41" ht="24.75" customHeight="1" x14ac:dyDescent="0.25">
      <c r="A53" s="1012" t="e">
        <f>+PRESUPUESTO!#REF!</f>
        <v>#REF!</v>
      </c>
      <c r="B53" s="1013"/>
      <c r="C53" s="1013"/>
      <c r="D53" s="1013"/>
      <c r="E53" s="1013"/>
      <c r="F53" s="1013"/>
      <c r="G53" s="1013"/>
      <c r="H53" s="1013"/>
      <c r="I53" s="1013"/>
      <c r="J53" s="1013"/>
      <c r="K53" s="1013"/>
      <c r="L53" s="1013"/>
      <c r="M53" s="1013"/>
      <c r="N53" s="1013"/>
      <c r="O53" s="1013"/>
      <c r="P53" s="1013"/>
      <c r="Q53" s="1013"/>
      <c r="R53" s="1013"/>
      <c r="S53" s="1013"/>
      <c r="T53" s="1013"/>
      <c r="U53" s="1013"/>
      <c r="V53" s="1013"/>
      <c r="W53" s="1014"/>
      <c r="X53" s="4"/>
      <c r="Y53" s="4"/>
      <c r="Z53" s="4"/>
      <c r="AA53" s="4"/>
      <c r="AB53" s="4"/>
      <c r="AC53" s="4"/>
      <c r="AE53" s="4"/>
      <c r="AF53" s="4"/>
      <c r="AG53" s="4"/>
      <c r="AH53" s="4"/>
      <c r="AI53" s="4"/>
      <c r="AJ53" s="4"/>
      <c r="AK53" s="4"/>
      <c r="AL53" s="4"/>
      <c r="AM53" s="4"/>
      <c r="AN53" s="4"/>
      <c r="AO53" s="4"/>
    </row>
    <row r="54" spans="1:41" ht="150" x14ac:dyDescent="0.25">
      <c r="A54" s="248" t="str">
        <f>+PRESUPUESTO!B22</f>
        <v>SUMINISTRO E INSTALACION DE TUBERÍA MATERIAL PVC. GROSOR DE PARED SCH 40. MEDIDAS DE 1/2” PARA CONDUCCIÓN DE CABLEADO, INCLUYE ACCESORIOS (ADAPTADORES,UNIONES, CURVAS, GRAPAS). GARANTÍA: POR DEFECTO DE FÁBRICA 12 MESES</v>
      </c>
      <c r="B54" s="242">
        <v>2</v>
      </c>
      <c r="C54" s="242">
        <v>1</v>
      </c>
      <c r="D54" s="242">
        <v>2</v>
      </c>
      <c r="E54" s="242">
        <v>3</v>
      </c>
      <c r="F54" s="242">
        <v>4</v>
      </c>
      <c r="G54" s="242">
        <v>1</v>
      </c>
      <c r="H54" s="242">
        <v>2</v>
      </c>
      <c r="I54" s="242">
        <v>3</v>
      </c>
      <c r="J54" s="242">
        <v>4</v>
      </c>
      <c r="K54" s="652">
        <v>1</v>
      </c>
      <c r="L54" s="652">
        <v>2</v>
      </c>
      <c r="M54" s="242">
        <v>3</v>
      </c>
      <c r="N54" s="242">
        <v>4</v>
      </c>
      <c r="O54" s="242">
        <v>1</v>
      </c>
      <c r="P54" s="242">
        <v>2</v>
      </c>
      <c r="Q54" s="242">
        <v>3</v>
      </c>
      <c r="R54" s="242">
        <v>4</v>
      </c>
      <c r="S54" s="242">
        <v>1</v>
      </c>
      <c r="T54" s="242">
        <v>2</v>
      </c>
      <c r="U54" s="242">
        <v>3</v>
      </c>
      <c r="V54" s="242">
        <v>4</v>
      </c>
      <c r="W54" s="283">
        <f>+PRESUPUESTO!F22</f>
        <v>223350</v>
      </c>
      <c r="X54" s="4"/>
      <c r="Y54" s="4"/>
      <c r="AL54" s="4"/>
      <c r="AM54" s="4"/>
      <c r="AN54" s="4"/>
      <c r="AO54" s="4"/>
    </row>
    <row r="55" spans="1:41" x14ac:dyDescent="0.25">
      <c r="A55" s="244" t="s">
        <v>101</v>
      </c>
      <c r="B55" s="251"/>
      <c r="C55" s="285"/>
      <c r="D55" s="286"/>
      <c r="E55" s="286"/>
      <c r="F55" s="287"/>
      <c r="G55" s="285"/>
      <c r="H55" s="286"/>
      <c r="I55" s="286"/>
      <c r="J55" s="287"/>
      <c r="K55" s="991">
        <f>+(W54/B54)*2</f>
        <v>223350</v>
      </c>
      <c r="L55" s="992"/>
      <c r="M55" s="992"/>
      <c r="N55" s="993"/>
      <c r="O55" s="994"/>
      <c r="P55" s="995"/>
      <c r="Q55" s="995"/>
      <c r="R55" s="996"/>
      <c r="S55" s="994"/>
      <c r="T55" s="995"/>
      <c r="U55" s="995"/>
      <c r="V55" s="996"/>
      <c r="W55" s="284"/>
      <c r="X55" s="4"/>
      <c r="Y55" s="4"/>
      <c r="AL55" s="4"/>
      <c r="AM55" s="4"/>
      <c r="AN55" s="4"/>
      <c r="AO55" s="4"/>
    </row>
    <row r="56" spans="1:41" ht="150" x14ac:dyDescent="0.25">
      <c r="A56" s="248" t="str">
        <f>+PRESUPUESTO!B23</f>
        <v>SUMINISTRO E INSTALACION DE TUBERÍA MATERIAL PVC. GROSOR DE PARED SCH 40. MEDIDAS DE 3/4” PARA CONDUCCIÓN DE CABLEADO, INCLUYE ACCESORIOS (ADAPTADORES,UNIONES, CURVAS, GRAPAS). GARANTÍA: POR DEFECTO DE FÁBRICA 12 MESES</v>
      </c>
      <c r="B56" s="242">
        <v>2</v>
      </c>
      <c r="C56" s="242">
        <v>1</v>
      </c>
      <c r="D56" s="242">
        <v>2</v>
      </c>
      <c r="E56" s="242">
        <v>3</v>
      </c>
      <c r="F56" s="242">
        <v>4</v>
      </c>
      <c r="G56" s="242">
        <v>1</v>
      </c>
      <c r="H56" s="242">
        <v>2</v>
      </c>
      <c r="I56" s="242">
        <v>3</v>
      </c>
      <c r="J56" s="242">
        <v>4</v>
      </c>
      <c r="K56" s="652">
        <v>1</v>
      </c>
      <c r="L56" s="652">
        <v>2</v>
      </c>
      <c r="M56" s="242">
        <v>3</v>
      </c>
      <c r="N56" s="242">
        <v>4</v>
      </c>
      <c r="O56" s="242">
        <v>1</v>
      </c>
      <c r="P56" s="242">
        <v>2</v>
      </c>
      <c r="Q56" s="242">
        <v>3</v>
      </c>
      <c r="R56" s="242">
        <v>4</v>
      </c>
      <c r="S56" s="242">
        <v>1</v>
      </c>
      <c r="T56" s="242">
        <v>2</v>
      </c>
      <c r="U56" s="242">
        <v>3</v>
      </c>
      <c r="V56" s="242">
        <v>4</v>
      </c>
      <c r="W56" s="283">
        <f>+PRESUPUESTO!F23</f>
        <v>277695</v>
      </c>
      <c r="X56" s="4"/>
      <c r="Y56" s="4"/>
      <c r="AL56" s="4"/>
      <c r="AM56" s="4"/>
      <c r="AN56" s="4"/>
      <c r="AO56" s="4"/>
    </row>
    <row r="57" spans="1:41" x14ac:dyDescent="0.25">
      <c r="A57" s="244" t="s">
        <v>101</v>
      </c>
      <c r="B57" s="251"/>
      <c r="C57" s="285"/>
      <c r="D57" s="286"/>
      <c r="E57" s="286"/>
      <c r="F57" s="287"/>
      <c r="G57" s="285"/>
      <c r="H57" s="286"/>
      <c r="I57" s="286"/>
      <c r="J57" s="287"/>
      <c r="K57" s="991">
        <f>+(W56/B56)*2</f>
        <v>277695</v>
      </c>
      <c r="L57" s="992"/>
      <c r="M57" s="992"/>
      <c r="N57" s="993"/>
      <c r="O57" s="994"/>
      <c r="P57" s="995"/>
      <c r="Q57" s="995"/>
      <c r="R57" s="996"/>
      <c r="S57" s="994"/>
      <c r="T57" s="995"/>
      <c r="U57" s="995"/>
      <c r="V57" s="996"/>
      <c r="W57" s="284"/>
      <c r="X57" s="4"/>
      <c r="Y57" s="4"/>
      <c r="AL57" s="4"/>
      <c r="AM57" s="4"/>
      <c r="AN57" s="4"/>
      <c r="AO57" s="4"/>
    </row>
    <row r="58" spans="1:41" ht="105" x14ac:dyDescent="0.25">
      <c r="A58" s="248" t="str">
        <f>+PRESUPUESTO!B24</f>
        <v>SUMINISTRO E INSTALACION DE CABLE ENCAUCHETADO POR ML. CABLE ELÉCTRICO FLEXIBLE DE 3 CONDUCTORES CALIBRE 12 CON RECUBRIMIENTO PROTECTOR. GARANTÍA: POR DEFECTO DE FÁBRICA 36 MESES</v>
      </c>
      <c r="B58" s="242">
        <v>2</v>
      </c>
      <c r="C58" s="242">
        <v>1</v>
      </c>
      <c r="D58" s="242">
        <v>2</v>
      </c>
      <c r="E58" s="242">
        <v>3</v>
      </c>
      <c r="F58" s="242">
        <v>4</v>
      </c>
      <c r="G58" s="242">
        <v>1</v>
      </c>
      <c r="H58" s="242">
        <v>2</v>
      </c>
      <c r="I58" s="242">
        <v>3</v>
      </c>
      <c r="J58" s="242">
        <v>4</v>
      </c>
      <c r="K58" s="652">
        <v>1</v>
      </c>
      <c r="L58" s="652">
        <v>2</v>
      </c>
      <c r="M58" s="242">
        <v>3</v>
      </c>
      <c r="N58" s="242">
        <v>4</v>
      </c>
      <c r="O58" s="242">
        <v>1</v>
      </c>
      <c r="P58" s="242">
        <v>2</v>
      </c>
      <c r="Q58" s="242">
        <v>3</v>
      </c>
      <c r="R58" s="242">
        <v>4</v>
      </c>
      <c r="S58" s="242">
        <v>1</v>
      </c>
      <c r="T58" s="242">
        <v>2</v>
      </c>
      <c r="U58" s="242">
        <v>3</v>
      </c>
      <c r="V58" s="242">
        <v>4</v>
      </c>
      <c r="W58" s="283">
        <f>+PRESUPUESTO!F24</f>
        <v>692284.5</v>
      </c>
      <c r="X58" s="4"/>
      <c r="Y58" s="4"/>
      <c r="AL58" s="4"/>
      <c r="AM58" s="4"/>
      <c r="AN58" s="4"/>
      <c r="AO58" s="4"/>
    </row>
    <row r="59" spans="1:41" x14ac:dyDescent="0.25">
      <c r="A59" s="244" t="s">
        <v>101</v>
      </c>
      <c r="B59" s="251"/>
      <c r="C59" s="285"/>
      <c r="D59" s="286"/>
      <c r="E59" s="286"/>
      <c r="F59" s="287"/>
      <c r="G59" s="285"/>
      <c r="H59" s="286"/>
      <c r="I59" s="286"/>
      <c r="J59" s="287"/>
      <c r="K59" s="991">
        <f>+(W58/B58)*2</f>
        <v>692284.5</v>
      </c>
      <c r="L59" s="992"/>
      <c r="M59" s="992"/>
      <c r="N59" s="993"/>
      <c r="O59" s="994"/>
      <c r="P59" s="995"/>
      <c r="Q59" s="995"/>
      <c r="R59" s="996"/>
      <c r="S59" s="994"/>
      <c r="T59" s="995"/>
      <c r="U59" s="995"/>
      <c r="V59" s="996"/>
      <c r="W59" s="284"/>
      <c r="X59" s="4"/>
      <c r="Y59" s="4"/>
      <c r="AL59" s="4"/>
      <c r="AM59" s="4"/>
      <c r="AN59" s="4"/>
      <c r="AO59" s="4"/>
    </row>
    <row r="60" spans="1:41" ht="120" x14ac:dyDescent="0.25">
      <c r="A60" s="248" t="str">
        <f>+PRESUPUESTO!B25</f>
        <v>SUMINISTRO E INSTALACION DE TOMA ELECTRICO 15 AMP: DISPOSITIVO DE CONEXIÓN ELÉCTRICA PARA SUMINISTRO DE ENERGÍA. TIPO: DOBLE. SOPORTE DE POTENCIA DE 1800W A 120V. GARANTÍA: POR DEFECTO DE FÁBRICA 12 MESES</v>
      </c>
      <c r="B60" s="242">
        <v>3</v>
      </c>
      <c r="C60" s="242">
        <v>1</v>
      </c>
      <c r="D60" s="242">
        <v>2</v>
      </c>
      <c r="E60" s="242">
        <v>3</v>
      </c>
      <c r="F60" s="242">
        <v>4</v>
      </c>
      <c r="G60" s="242">
        <v>1</v>
      </c>
      <c r="H60" s="242">
        <v>2</v>
      </c>
      <c r="I60" s="242">
        <v>3</v>
      </c>
      <c r="J60" s="242">
        <v>4</v>
      </c>
      <c r="K60" s="242">
        <v>1</v>
      </c>
      <c r="L60" s="652">
        <v>2</v>
      </c>
      <c r="M60" s="652">
        <v>3</v>
      </c>
      <c r="N60" s="652">
        <v>4</v>
      </c>
      <c r="O60" s="242">
        <v>1</v>
      </c>
      <c r="P60" s="242">
        <v>2</v>
      </c>
      <c r="Q60" s="242">
        <v>3</v>
      </c>
      <c r="R60" s="242">
        <v>4</v>
      </c>
      <c r="S60" s="242">
        <v>1</v>
      </c>
      <c r="T60" s="242">
        <v>2</v>
      </c>
      <c r="U60" s="242">
        <v>3</v>
      </c>
      <c r="V60" s="242">
        <v>4</v>
      </c>
      <c r="W60" s="283">
        <f>+PRESUPUESTO!F25</f>
        <v>21918.449999999997</v>
      </c>
      <c r="X60" s="4"/>
      <c r="Y60" s="4"/>
      <c r="AL60" s="4"/>
      <c r="AM60" s="4"/>
      <c r="AN60" s="4"/>
      <c r="AO60" s="4"/>
    </row>
    <row r="61" spans="1:41" x14ac:dyDescent="0.25">
      <c r="A61" s="244" t="s">
        <v>101</v>
      </c>
      <c r="B61" s="251"/>
      <c r="C61" s="285"/>
      <c r="D61" s="286"/>
      <c r="E61" s="286"/>
      <c r="F61" s="287"/>
      <c r="G61" s="285"/>
      <c r="H61" s="286"/>
      <c r="I61" s="286"/>
      <c r="J61" s="287"/>
      <c r="K61" s="991">
        <f>+(W60/B60)*3</f>
        <v>21918.449999999997</v>
      </c>
      <c r="L61" s="992"/>
      <c r="M61" s="992"/>
      <c r="N61" s="993"/>
      <c r="O61" s="994"/>
      <c r="P61" s="995"/>
      <c r="Q61" s="995"/>
      <c r="R61" s="996"/>
      <c r="S61" s="994"/>
      <c r="T61" s="995"/>
      <c r="U61" s="995"/>
      <c r="V61" s="996"/>
      <c r="W61" s="284"/>
      <c r="X61" s="4"/>
      <c r="Y61" s="4"/>
      <c r="AL61" s="4"/>
      <c r="AM61" s="4"/>
      <c r="AN61" s="4"/>
      <c r="AO61" s="4"/>
    </row>
    <row r="62" spans="1:41" ht="120" x14ac:dyDescent="0.25">
      <c r="A62" s="248" t="str">
        <f>+PRESUPUESTO!B26</f>
        <v>SUMINISTRO E INSTALACION DE CINTA BANDIT: ROLLO DE CINTA DE 2M MATERIAL: METÁLICA UTILIZADA PARA FIJACIÓN Y SUJECIÓN EN INSTALACIONES. RESISTENCIA: ALTA. GARANTÍA: POR DEFECTO DE FÁBRICA 60 MESES</v>
      </c>
      <c r="B62" s="242">
        <v>3</v>
      </c>
      <c r="C62" s="242">
        <v>1</v>
      </c>
      <c r="D62" s="242">
        <v>2</v>
      </c>
      <c r="E62" s="242">
        <v>3</v>
      </c>
      <c r="F62" s="242">
        <v>4</v>
      </c>
      <c r="G62" s="242">
        <v>1</v>
      </c>
      <c r="H62" s="242">
        <v>2</v>
      </c>
      <c r="I62" s="242">
        <v>3</v>
      </c>
      <c r="J62" s="242">
        <v>4</v>
      </c>
      <c r="K62" s="242">
        <v>1</v>
      </c>
      <c r="L62" s="242">
        <v>2</v>
      </c>
      <c r="M62" s="242">
        <v>3</v>
      </c>
      <c r="N62" s="652">
        <v>4</v>
      </c>
      <c r="O62" s="652">
        <v>1</v>
      </c>
      <c r="P62" s="652">
        <v>2</v>
      </c>
      <c r="Q62" s="242">
        <v>3</v>
      </c>
      <c r="R62" s="242">
        <v>4</v>
      </c>
      <c r="S62" s="242">
        <v>1</v>
      </c>
      <c r="T62" s="242">
        <v>2</v>
      </c>
      <c r="U62" s="242">
        <v>3</v>
      </c>
      <c r="V62" s="242">
        <v>4</v>
      </c>
      <c r="W62" s="283">
        <f>+PRESUPUESTO!F26</f>
        <v>18830</v>
      </c>
      <c r="X62" s="4"/>
      <c r="Y62" s="4"/>
      <c r="AL62" s="4"/>
      <c r="AM62" s="4"/>
      <c r="AN62" s="4"/>
      <c r="AO62" s="4"/>
    </row>
    <row r="63" spans="1:41" x14ac:dyDescent="0.25">
      <c r="A63" s="244" t="s">
        <v>101</v>
      </c>
      <c r="B63" s="251"/>
      <c r="C63" s="285"/>
      <c r="D63" s="286"/>
      <c r="E63" s="286"/>
      <c r="F63" s="287"/>
      <c r="G63" s="285"/>
      <c r="H63" s="286"/>
      <c r="I63" s="286"/>
      <c r="J63" s="287"/>
      <c r="K63" s="991">
        <f>+(W62/B62)*1</f>
        <v>6276.666666666667</v>
      </c>
      <c r="L63" s="992"/>
      <c r="M63" s="992"/>
      <c r="N63" s="993"/>
      <c r="O63" s="991">
        <f>+(W62/B62)*2</f>
        <v>12553.333333333334</v>
      </c>
      <c r="P63" s="992"/>
      <c r="Q63" s="992"/>
      <c r="R63" s="993"/>
      <c r="S63" s="994"/>
      <c r="T63" s="995"/>
      <c r="U63" s="995"/>
      <c r="V63" s="996"/>
      <c r="W63" s="284"/>
      <c r="X63" s="4"/>
      <c r="Y63" s="4"/>
      <c r="AL63" s="4"/>
      <c r="AM63" s="4"/>
      <c r="AN63" s="4"/>
      <c r="AO63" s="4"/>
    </row>
    <row r="64" spans="1:41" ht="105" x14ac:dyDescent="0.25">
      <c r="A64" s="248" t="str">
        <f>+PRESUPUESTO!B27</f>
        <v>SUMINISTRO E INSTALACION DE HEBILLA CINTA BANDIT: MATERIAL: ACERO INOXIDABLE DE ALTA RESISTENCIA COMPATIBLE CON CINTA BANDIT DE 2M. GARANTÍA: POR DEFECTO DE FÁBRICA 12 MESES</v>
      </c>
      <c r="B64" s="242">
        <v>3</v>
      </c>
      <c r="C64" s="242">
        <v>1</v>
      </c>
      <c r="D64" s="242">
        <v>2</v>
      </c>
      <c r="E64" s="242">
        <v>3</v>
      </c>
      <c r="F64" s="242">
        <v>4</v>
      </c>
      <c r="G64" s="242">
        <v>1</v>
      </c>
      <c r="H64" s="242">
        <v>2</v>
      </c>
      <c r="I64" s="242">
        <v>3</v>
      </c>
      <c r="J64" s="242">
        <v>4</v>
      </c>
      <c r="K64" s="242">
        <v>1</v>
      </c>
      <c r="L64" s="242">
        <v>2</v>
      </c>
      <c r="M64" s="242">
        <v>3</v>
      </c>
      <c r="N64" s="652">
        <v>4</v>
      </c>
      <c r="O64" s="652">
        <v>1</v>
      </c>
      <c r="P64" s="652">
        <v>2</v>
      </c>
      <c r="Q64" s="242">
        <v>3</v>
      </c>
      <c r="R64" s="242">
        <v>4</v>
      </c>
      <c r="S64" s="242">
        <v>1</v>
      </c>
      <c r="T64" s="242">
        <v>2</v>
      </c>
      <c r="U64" s="242">
        <v>3</v>
      </c>
      <c r="V64" s="242">
        <v>4</v>
      </c>
      <c r="W64" s="283">
        <f>+PRESUPUESTO!F27</f>
        <v>4818.9799999999996</v>
      </c>
      <c r="X64" s="4"/>
      <c r="Y64" s="4"/>
      <c r="AL64" s="4"/>
      <c r="AM64" s="4"/>
      <c r="AN64" s="4"/>
      <c r="AO64" s="4"/>
    </row>
    <row r="65" spans="1:41" x14ac:dyDescent="0.25">
      <c r="A65" s="244" t="s">
        <v>101</v>
      </c>
      <c r="B65" s="251"/>
      <c r="C65" s="285"/>
      <c r="D65" s="286"/>
      <c r="E65" s="286"/>
      <c r="F65" s="287"/>
      <c r="G65" s="285"/>
      <c r="H65" s="286"/>
      <c r="I65" s="286"/>
      <c r="J65" s="287"/>
      <c r="K65" s="991">
        <f>+(W64/B64)*1</f>
        <v>1606.3266666666666</v>
      </c>
      <c r="L65" s="992"/>
      <c r="M65" s="992"/>
      <c r="N65" s="993"/>
      <c r="O65" s="991">
        <f>+(W64/B64)*2</f>
        <v>3212.6533333333332</v>
      </c>
      <c r="P65" s="992"/>
      <c r="Q65" s="992"/>
      <c r="R65" s="993"/>
      <c r="S65" s="994"/>
      <c r="T65" s="995"/>
      <c r="U65" s="995"/>
      <c r="V65" s="996"/>
      <c r="W65" s="284"/>
      <c r="X65" s="4"/>
      <c r="Y65" s="4"/>
      <c r="AL65" s="4"/>
      <c r="AM65" s="4"/>
      <c r="AN65" s="4"/>
      <c r="AO65" s="4"/>
    </row>
    <row r="66" spans="1:41" x14ac:dyDescent="0.25">
      <c r="A66" s="248" t="e">
        <f>+PRESUPUESTO!#REF!</f>
        <v>#REF!</v>
      </c>
      <c r="B66" s="242">
        <v>3</v>
      </c>
      <c r="C66" s="242">
        <v>1</v>
      </c>
      <c r="D66" s="242">
        <v>2</v>
      </c>
      <c r="E66" s="242">
        <v>3</v>
      </c>
      <c r="F66" s="242">
        <v>4</v>
      </c>
      <c r="G66" s="242">
        <v>1</v>
      </c>
      <c r="H66" s="242">
        <v>2</v>
      </c>
      <c r="I66" s="242">
        <v>3</v>
      </c>
      <c r="J66" s="242">
        <v>4</v>
      </c>
      <c r="K66" s="242">
        <v>1</v>
      </c>
      <c r="L66" s="242">
        <v>2</v>
      </c>
      <c r="M66" s="242">
        <v>3</v>
      </c>
      <c r="N66" s="652">
        <v>4</v>
      </c>
      <c r="O66" s="652">
        <v>1</v>
      </c>
      <c r="P66" s="652">
        <v>2</v>
      </c>
      <c r="Q66" s="242">
        <v>3</v>
      </c>
      <c r="R66" s="242">
        <v>4</v>
      </c>
      <c r="S66" s="242">
        <v>1</v>
      </c>
      <c r="T66" s="242">
        <v>2</v>
      </c>
      <c r="U66" s="242">
        <v>3</v>
      </c>
      <c r="V66" s="242">
        <v>4</v>
      </c>
      <c r="W66" s="283" t="e">
        <f>+PRESUPUESTO!#REF!</f>
        <v>#REF!</v>
      </c>
      <c r="X66" s="4"/>
      <c r="Y66" s="4"/>
      <c r="AL66" s="4"/>
      <c r="AM66" s="4"/>
      <c r="AN66" s="4"/>
      <c r="AO66" s="4"/>
    </row>
    <row r="67" spans="1:41" x14ac:dyDescent="0.25">
      <c r="A67" s="244" t="s">
        <v>101</v>
      </c>
      <c r="B67" s="251"/>
      <c r="C67" s="285"/>
      <c r="D67" s="286"/>
      <c r="E67" s="286"/>
      <c r="F67" s="287"/>
      <c r="G67" s="285"/>
      <c r="H67" s="286"/>
      <c r="I67" s="286"/>
      <c r="J67" s="287"/>
      <c r="K67" s="991" t="e">
        <f>+(W66/B66)*1</f>
        <v>#REF!</v>
      </c>
      <c r="L67" s="992"/>
      <c r="M67" s="992"/>
      <c r="N67" s="993"/>
      <c r="O67" s="991" t="e">
        <f>+(W66/B66)*2</f>
        <v>#REF!</v>
      </c>
      <c r="P67" s="992"/>
      <c r="Q67" s="992"/>
      <c r="R67" s="993"/>
      <c r="S67" s="994"/>
      <c r="T67" s="995"/>
      <c r="U67" s="995"/>
      <c r="V67" s="996"/>
      <c r="W67" s="284"/>
      <c r="X67" s="4"/>
      <c r="Y67" s="4"/>
      <c r="AL67" s="4"/>
      <c r="AM67" s="4"/>
      <c r="AN67" s="4"/>
      <c r="AO67" s="4"/>
    </row>
    <row r="68" spans="1:41" x14ac:dyDescent="0.25">
      <c r="A68" s="248" t="e">
        <f>+PRESUPUESTO!#REF!</f>
        <v>#REF!</v>
      </c>
      <c r="B68" s="242">
        <v>2</v>
      </c>
      <c r="C68" s="242">
        <v>1</v>
      </c>
      <c r="D68" s="242">
        <v>2</v>
      </c>
      <c r="E68" s="242">
        <v>3</v>
      </c>
      <c r="F68" s="242">
        <v>4</v>
      </c>
      <c r="G68" s="242">
        <v>1</v>
      </c>
      <c r="H68" s="242">
        <v>2</v>
      </c>
      <c r="I68" s="242">
        <v>3</v>
      </c>
      <c r="J68" s="242">
        <v>4</v>
      </c>
      <c r="K68" s="242">
        <v>1</v>
      </c>
      <c r="L68" s="242">
        <v>2</v>
      </c>
      <c r="M68" s="242">
        <v>3</v>
      </c>
      <c r="N68" s="242">
        <v>4</v>
      </c>
      <c r="O68" s="242">
        <v>1</v>
      </c>
      <c r="P68" s="242">
        <v>2</v>
      </c>
      <c r="Q68" s="652">
        <v>3</v>
      </c>
      <c r="R68" s="652">
        <v>4</v>
      </c>
      <c r="S68" s="242">
        <v>1</v>
      </c>
      <c r="T68" s="242">
        <v>2</v>
      </c>
      <c r="U68" s="242">
        <v>3</v>
      </c>
      <c r="V68" s="242">
        <v>4</v>
      </c>
      <c r="W68" s="283" t="e">
        <f>+PRESUPUESTO!#REF!</f>
        <v>#REF!</v>
      </c>
      <c r="X68" s="4"/>
      <c r="Y68" s="4"/>
      <c r="AL68" s="4"/>
      <c r="AM68" s="4"/>
      <c r="AN68" s="4"/>
      <c r="AO68" s="4"/>
    </row>
    <row r="69" spans="1:41" x14ac:dyDescent="0.25">
      <c r="A69" s="244" t="s">
        <v>101</v>
      </c>
      <c r="B69" s="251"/>
      <c r="C69" s="285"/>
      <c r="D69" s="286"/>
      <c r="E69" s="286"/>
      <c r="F69" s="287"/>
      <c r="G69" s="285"/>
      <c r="H69" s="286"/>
      <c r="I69" s="286"/>
      <c r="J69" s="287"/>
      <c r="K69" s="994"/>
      <c r="L69" s="995"/>
      <c r="M69" s="995"/>
      <c r="N69" s="996"/>
      <c r="O69" s="991" t="e">
        <f>+(W68/B68)*2</f>
        <v>#REF!</v>
      </c>
      <c r="P69" s="992"/>
      <c r="Q69" s="992"/>
      <c r="R69" s="993"/>
      <c r="S69" s="994"/>
      <c r="T69" s="995"/>
      <c r="U69" s="995"/>
      <c r="V69" s="996"/>
      <c r="W69" s="284"/>
      <c r="X69" s="4"/>
      <c r="Y69" s="4"/>
      <c r="AL69" s="4"/>
      <c r="AM69" s="4"/>
      <c r="AN69" s="4"/>
      <c r="AO69" s="4"/>
    </row>
    <row r="70" spans="1:41" x14ac:dyDescent="0.25">
      <c r="A70" s="248" t="e">
        <f>+PRESUPUESTO!#REF!</f>
        <v>#REF!</v>
      </c>
      <c r="B70" s="242">
        <v>3</v>
      </c>
      <c r="C70" s="242">
        <v>1</v>
      </c>
      <c r="D70" s="242">
        <v>2</v>
      </c>
      <c r="E70" s="242">
        <v>3</v>
      </c>
      <c r="F70" s="242">
        <v>4</v>
      </c>
      <c r="G70" s="242">
        <v>1</v>
      </c>
      <c r="H70" s="242">
        <v>2</v>
      </c>
      <c r="I70" s="242">
        <v>3</v>
      </c>
      <c r="J70" s="242">
        <v>4</v>
      </c>
      <c r="K70" s="242">
        <v>1</v>
      </c>
      <c r="L70" s="242">
        <v>2</v>
      </c>
      <c r="M70" s="242">
        <v>3</v>
      </c>
      <c r="N70" s="242">
        <v>4</v>
      </c>
      <c r="O70" s="652">
        <v>1</v>
      </c>
      <c r="P70" s="652">
        <v>2</v>
      </c>
      <c r="Q70" s="652">
        <v>3</v>
      </c>
      <c r="R70" s="242">
        <v>4</v>
      </c>
      <c r="S70" s="242">
        <v>1</v>
      </c>
      <c r="T70" s="242">
        <v>2</v>
      </c>
      <c r="U70" s="242">
        <v>3</v>
      </c>
      <c r="V70" s="242">
        <v>4</v>
      </c>
      <c r="W70" s="283" t="e">
        <f>+PRESUPUESTO!#REF!</f>
        <v>#REF!</v>
      </c>
      <c r="X70" s="4"/>
      <c r="Y70" s="4"/>
      <c r="AL70" s="4"/>
      <c r="AM70" s="4"/>
      <c r="AN70" s="4"/>
      <c r="AO70" s="4"/>
    </row>
    <row r="71" spans="1:41" x14ac:dyDescent="0.25">
      <c r="A71" s="244" t="s">
        <v>101</v>
      </c>
      <c r="B71" s="251"/>
      <c r="C71" s="285"/>
      <c r="D71" s="286"/>
      <c r="E71" s="286"/>
      <c r="F71" s="287"/>
      <c r="G71" s="285"/>
      <c r="H71" s="286"/>
      <c r="I71" s="286"/>
      <c r="J71" s="287"/>
      <c r="K71" s="994"/>
      <c r="L71" s="995"/>
      <c r="M71" s="995"/>
      <c r="N71" s="996"/>
      <c r="O71" s="991" t="e">
        <f>+(W70/B70)*3</f>
        <v>#REF!</v>
      </c>
      <c r="P71" s="992"/>
      <c r="Q71" s="992"/>
      <c r="R71" s="993"/>
      <c r="S71" s="994"/>
      <c r="T71" s="995"/>
      <c r="U71" s="995"/>
      <c r="V71" s="996"/>
      <c r="W71" s="284"/>
      <c r="X71" s="4"/>
      <c r="Y71" s="4"/>
      <c r="AL71" s="4"/>
      <c r="AM71" s="4"/>
      <c r="AN71" s="4"/>
      <c r="AO71" s="4"/>
    </row>
    <row r="72" spans="1:41" x14ac:dyDescent="0.25">
      <c r="A72" s="248">
        <f>+PRESUPUESTO!B45</f>
        <v>0</v>
      </c>
      <c r="B72" s="242">
        <v>3</v>
      </c>
      <c r="C72" s="242">
        <v>1</v>
      </c>
      <c r="D72" s="242">
        <v>2</v>
      </c>
      <c r="E72" s="242">
        <v>3</v>
      </c>
      <c r="F72" s="242">
        <v>4</v>
      </c>
      <c r="G72" s="242">
        <v>1</v>
      </c>
      <c r="H72" s="242">
        <v>2</v>
      </c>
      <c r="I72" s="242">
        <v>3</v>
      </c>
      <c r="J72" s="242">
        <v>4</v>
      </c>
      <c r="K72" s="242">
        <v>1</v>
      </c>
      <c r="L72" s="242">
        <v>2</v>
      </c>
      <c r="M72" s="242">
        <v>3</v>
      </c>
      <c r="N72" s="652">
        <v>4</v>
      </c>
      <c r="O72" s="652">
        <v>1</v>
      </c>
      <c r="P72" s="652">
        <v>2</v>
      </c>
      <c r="Q72" s="242">
        <v>3</v>
      </c>
      <c r="R72" s="242">
        <v>4</v>
      </c>
      <c r="S72" s="242">
        <v>1</v>
      </c>
      <c r="T72" s="242">
        <v>2</v>
      </c>
      <c r="U72" s="242">
        <v>3</v>
      </c>
      <c r="V72" s="242">
        <v>4</v>
      </c>
      <c r="W72" s="283">
        <f>+PRESUPUESTO!F45</f>
        <v>670000</v>
      </c>
      <c r="X72" s="4"/>
      <c r="Y72" s="4"/>
      <c r="AL72" s="4"/>
      <c r="AM72" s="4"/>
      <c r="AN72" s="4"/>
      <c r="AO72" s="4"/>
    </row>
    <row r="73" spans="1:41" x14ac:dyDescent="0.25">
      <c r="A73" s="244" t="s">
        <v>101</v>
      </c>
      <c r="B73" s="251"/>
      <c r="C73" s="285"/>
      <c r="D73" s="286"/>
      <c r="E73" s="286"/>
      <c r="F73" s="287"/>
      <c r="G73" s="285"/>
      <c r="H73" s="286"/>
      <c r="I73" s="286"/>
      <c r="J73" s="287"/>
      <c r="K73" s="991">
        <f>+(W72/B72)*1</f>
        <v>223333.33333333334</v>
      </c>
      <c r="L73" s="992"/>
      <c r="M73" s="992"/>
      <c r="N73" s="993"/>
      <c r="O73" s="991">
        <f>+(W72/B72)*2</f>
        <v>446666.66666666669</v>
      </c>
      <c r="P73" s="992"/>
      <c r="Q73" s="992"/>
      <c r="R73" s="993"/>
      <c r="S73" s="994"/>
      <c r="T73" s="995"/>
      <c r="U73" s="995"/>
      <c r="V73" s="996"/>
      <c r="W73" s="284"/>
      <c r="X73" s="4"/>
      <c r="Y73" s="4"/>
      <c r="AL73" s="4"/>
      <c r="AM73" s="4"/>
      <c r="AN73" s="4"/>
      <c r="AO73" s="4"/>
    </row>
    <row r="74" spans="1:41" ht="255" x14ac:dyDescent="0.25">
      <c r="A74" s="248" t="str">
        <f>+PRESUPUESTO!B28</f>
        <v>SUMINISTRO E INSTALACION DE SWITCH POE O DISPOSITIVO DE RED PARA CONEXIÓN DE HASTA 8 EQUIPOS (CÁMARAS IP, TELÉFONOS, PUNTOS DE ACCESO, ETC) A UNA RED LOCAL Y SUMINISTRO DE ENERGÍA A TRAVÉS DE CABLE ETHERNET (DATOS Y POTENCIA COMBINADOS) CAPACIDAD DE ALIMENTACIÓN POE TOTAL MÍNIMA DE 110 W, CON SUMINISTRO DE HASTA 90 W EN EL PUERTO 1 Y HASTA 30 W POR CADA UNO DE LOS PUERTOS 2–8. GARANTÍA: POR DEFECTO DE FÁBRICA 12 MESES</v>
      </c>
      <c r="B74" s="242">
        <v>3</v>
      </c>
      <c r="C74" s="242">
        <v>1</v>
      </c>
      <c r="D74" s="242">
        <v>2</v>
      </c>
      <c r="E74" s="242">
        <v>3</v>
      </c>
      <c r="F74" s="242">
        <v>4</v>
      </c>
      <c r="G74" s="242">
        <v>1</v>
      </c>
      <c r="H74" s="242">
        <v>2</v>
      </c>
      <c r="I74" s="242">
        <v>3</v>
      </c>
      <c r="J74" s="242">
        <v>4</v>
      </c>
      <c r="K74" s="242">
        <v>1</v>
      </c>
      <c r="L74" s="242">
        <v>2</v>
      </c>
      <c r="M74" s="242">
        <v>3</v>
      </c>
      <c r="N74" s="652">
        <v>4</v>
      </c>
      <c r="O74" s="652">
        <v>1</v>
      </c>
      <c r="P74" s="652">
        <v>2</v>
      </c>
      <c r="Q74" s="242">
        <v>3</v>
      </c>
      <c r="R74" s="242">
        <v>4</v>
      </c>
      <c r="S74" s="242">
        <v>1</v>
      </c>
      <c r="T74" s="242">
        <v>2</v>
      </c>
      <c r="U74" s="242">
        <v>3</v>
      </c>
      <c r="V74" s="242">
        <v>4</v>
      </c>
      <c r="W74" s="283">
        <f>+PRESUPUESTO!F28</f>
        <v>1261536.92</v>
      </c>
      <c r="X74" s="4"/>
      <c r="Y74" s="4"/>
      <c r="AL74" s="4"/>
      <c r="AM74" s="4"/>
      <c r="AN74" s="4"/>
      <c r="AO74" s="4"/>
    </row>
    <row r="75" spans="1:41" x14ac:dyDescent="0.25">
      <c r="A75" s="244" t="s">
        <v>101</v>
      </c>
      <c r="B75" s="251"/>
      <c r="C75" s="285"/>
      <c r="D75" s="286"/>
      <c r="E75" s="286"/>
      <c r="F75" s="287"/>
      <c r="G75" s="285"/>
      <c r="H75" s="286"/>
      <c r="I75" s="286"/>
      <c r="J75" s="287"/>
      <c r="K75" s="991">
        <f>+(W74/B74)*1</f>
        <v>420512.30666666664</v>
      </c>
      <c r="L75" s="992"/>
      <c r="M75" s="992"/>
      <c r="N75" s="993"/>
      <c r="O75" s="991">
        <f>+(W74/B74)*2</f>
        <v>841024.61333333328</v>
      </c>
      <c r="P75" s="992"/>
      <c r="Q75" s="992"/>
      <c r="R75" s="993"/>
      <c r="S75" s="994"/>
      <c r="T75" s="995"/>
      <c r="U75" s="995"/>
      <c r="V75" s="996"/>
      <c r="W75" s="284"/>
      <c r="X75" s="4"/>
      <c r="Y75" s="4"/>
      <c r="AL75" s="4"/>
      <c r="AM75" s="4"/>
      <c r="AN75" s="4"/>
      <c r="AO75" s="4"/>
    </row>
    <row r="76" spans="1:41" x14ac:dyDescent="0.25">
      <c r="A76" s="248" t="e">
        <f>+PRESUPUESTO!#REF!</f>
        <v>#REF!</v>
      </c>
      <c r="B76" s="242">
        <v>3</v>
      </c>
      <c r="C76" s="242">
        <v>1</v>
      </c>
      <c r="D76" s="242">
        <v>2</v>
      </c>
      <c r="E76" s="242">
        <v>3</v>
      </c>
      <c r="F76" s="242">
        <v>4</v>
      </c>
      <c r="G76" s="242">
        <v>1</v>
      </c>
      <c r="H76" s="242">
        <v>2</v>
      </c>
      <c r="I76" s="242">
        <v>3</v>
      </c>
      <c r="J76" s="242">
        <v>4</v>
      </c>
      <c r="K76" s="242">
        <v>1</v>
      </c>
      <c r="L76" s="242">
        <v>2</v>
      </c>
      <c r="M76" s="242">
        <v>3</v>
      </c>
      <c r="N76" s="652">
        <v>4</v>
      </c>
      <c r="O76" s="652">
        <v>1</v>
      </c>
      <c r="P76" s="652">
        <v>2</v>
      </c>
      <c r="Q76" s="242">
        <v>3</v>
      </c>
      <c r="R76" s="242">
        <v>4</v>
      </c>
      <c r="S76" s="242">
        <v>1</v>
      </c>
      <c r="T76" s="242">
        <v>2</v>
      </c>
      <c r="U76" s="242">
        <v>3</v>
      </c>
      <c r="V76" s="242">
        <v>4</v>
      </c>
      <c r="W76" s="283" t="e">
        <f>+PRESUPUESTO!#REF!</f>
        <v>#REF!</v>
      </c>
      <c r="X76" s="4"/>
      <c r="Y76" s="4"/>
      <c r="AL76" s="4"/>
      <c r="AM76" s="4"/>
      <c r="AN76" s="4"/>
      <c r="AO76" s="4"/>
    </row>
    <row r="77" spans="1:41" x14ac:dyDescent="0.25">
      <c r="A77" s="244" t="s">
        <v>101</v>
      </c>
      <c r="B77" s="251"/>
      <c r="C77" s="285"/>
      <c r="D77" s="286"/>
      <c r="E77" s="286"/>
      <c r="F77" s="287"/>
      <c r="G77" s="285"/>
      <c r="H77" s="286"/>
      <c r="I77" s="286"/>
      <c r="J77" s="287"/>
      <c r="K77" s="991" t="e">
        <f>+(W76/B76)*1</f>
        <v>#REF!</v>
      </c>
      <c r="L77" s="992"/>
      <c r="M77" s="992"/>
      <c r="N77" s="993"/>
      <c r="O77" s="991" t="e">
        <f>+(W76/B76)*2</f>
        <v>#REF!</v>
      </c>
      <c r="P77" s="992"/>
      <c r="Q77" s="992"/>
      <c r="R77" s="993"/>
      <c r="S77" s="994"/>
      <c r="T77" s="995"/>
      <c r="U77" s="995"/>
      <c r="V77" s="996"/>
      <c r="W77" s="284"/>
      <c r="X77" s="4"/>
      <c r="Y77" s="4"/>
      <c r="AL77" s="4"/>
      <c r="AM77" s="4"/>
      <c r="AN77" s="4"/>
      <c r="AO77" s="4"/>
    </row>
    <row r="78" spans="1:41" x14ac:dyDescent="0.25">
      <c r="A78" s="248" t="e">
        <f>+PRESUPUESTO!#REF!</f>
        <v>#REF!</v>
      </c>
      <c r="B78" s="242">
        <v>2</v>
      </c>
      <c r="C78" s="242">
        <v>1</v>
      </c>
      <c r="D78" s="242">
        <v>2</v>
      </c>
      <c r="E78" s="242">
        <v>3</v>
      </c>
      <c r="F78" s="242">
        <v>4</v>
      </c>
      <c r="G78" s="242">
        <v>1</v>
      </c>
      <c r="H78" s="242">
        <v>2</v>
      </c>
      <c r="I78" s="242">
        <v>3</v>
      </c>
      <c r="J78" s="242">
        <v>4</v>
      </c>
      <c r="K78" s="242">
        <v>1</v>
      </c>
      <c r="L78" s="242">
        <v>2</v>
      </c>
      <c r="M78" s="242">
        <v>3</v>
      </c>
      <c r="N78" s="242">
        <v>4</v>
      </c>
      <c r="O78" s="242">
        <v>1</v>
      </c>
      <c r="P78" s="242">
        <v>2</v>
      </c>
      <c r="Q78" s="652">
        <v>3</v>
      </c>
      <c r="R78" s="652">
        <v>4</v>
      </c>
      <c r="S78" s="242">
        <v>1</v>
      </c>
      <c r="T78" s="242">
        <v>2</v>
      </c>
      <c r="U78" s="242">
        <v>3</v>
      </c>
      <c r="V78" s="242">
        <v>4</v>
      </c>
      <c r="W78" s="283" t="e">
        <f>+PRESUPUESTO!#REF!</f>
        <v>#REF!</v>
      </c>
      <c r="X78" s="4"/>
      <c r="Y78" s="4"/>
      <c r="AL78" s="4"/>
      <c r="AM78" s="4"/>
      <c r="AN78" s="4"/>
      <c r="AO78" s="4"/>
    </row>
    <row r="79" spans="1:41" x14ac:dyDescent="0.25">
      <c r="A79" s="244" t="s">
        <v>101</v>
      </c>
      <c r="B79" s="251"/>
      <c r="C79" s="285"/>
      <c r="D79" s="286"/>
      <c r="E79" s="286"/>
      <c r="F79" s="287"/>
      <c r="G79" s="285"/>
      <c r="H79" s="286"/>
      <c r="I79" s="286"/>
      <c r="J79" s="287"/>
      <c r="K79" s="994"/>
      <c r="L79" s="995"/>
      <c r="M79" s="995"/>
      <c r="N79" s="996"/>
      <c r="O79" s="991" t="e">
        <f>+(W78/B78)*2</f>
        <v>#REF!</v>
      </c>
      <c r="P79" s="992"/>
      <c r="Q79" s="992"/>
      <c r="R79" s="993"/>
      <c r="S79" s="994"/>
      <c r="T79" s="995"/>
      <c r="U79" s="995"/>
      <c r="V79" s="996"/>
      <c r="W79" s="284"/>
      <c r="X79" s="4"/>
      <c r="Y79" s="4"/>
      <c r="AL79" s="4"/>
      <c r="AM79" s="4"/>
      <c r="AN79" s="4"/>
      <c r="AO79" s="4"/>
    </row>
    <row r="80" spans="1:41" x14ac:dyDescent="0.25">
      <c r="A80" s="248" t="e">
        <f>+PRESUPUESTO!#REF!</f>
        <v>#REF!</v>
      </c>
      <c r="B80" s="242">
        <v>2</v>
      </c>
      <c r="C80" s="242">
        <v>1</v>
      </c>
      <c r="D80" s="242">
        <v>2</v>
      </c>
      <c r="E80" s="242">
        <v>3</v>
      </c>
      <c r="F80" s="242">
        <v>4</v>
      </c>
      <c r="G80" s="242">
        <v>1</v>
      </c>
      <c r="H80" s="242">
        <v>2</v>
      </c>
      <c r="I80" s="242">
        <v>3</v>
      </c>
      <c r="J80" s="242">
        <v>4</v>
      </c>
      <c r="K80" s="242">
        <v>1</v>
      </c>
      <c r="L80" s="242">
        <v>2</v>
      </c>
      <c r="M80" s="242">
        <v>3</v>
      </c>
      <c r="N80" s="242">
        <v>4</v>
      </c>
      <c r="O80" s="242">
        <v>1</v>
      </c>
      <c r="P80" s="242">
        <v>2</v>
      </c>
      <c r="Q80" s="652">
        <v>3</v>
      </c>
      <c r="R80" s="652">
        <v>4</v>
      </c>
      <c r="S80" s="242">
        <v>1</v>
      </c>
      <c r="T80" s="242">
        <v>2</v>
      </c>
      <c r="U80" s="242">
        <v>3</v>
      </c>
      <c r="V80" s="242">
        <v>4</v>
      </c>
      <c r="W80" s="283" t="e">
        <f>+PRESUPUESTO!#REF!</f>
        <v>#REF!</v>
      </c>
      <c r="X80" s="4"/>
      <c r="Y80" s="4"/>
      <c r="AL80" s="4"/>
      <c r="AM80" s="4"/>
      <c r="AN80" s="4"/>
      <c r="AO80" s="4"/>
    </row>
    <row r="81" spans="1:41" x14ac:dyDescent="0.25">
      <c r="A81" s="244" t="s">
        <v>101</v>
      </c>
      <c r="B81" s="251"/>
      <c r="C81" s="285"/>
      <c r="D81" s="286"/>
      <c r="E81" s="286"/>
      <c r="F81" s="287"/>
      <c r="G81" s="285"/>
      <c r="H81" s="286"/>
      <c r="I81" s="286"/>
      <c r="J81" s="287"/>
      <c r="K81" s="994"/>
      <c r="L81" s="995"/>
      <c r="M81" s="995"/>
      <c r="N81" s="996"/>
      <c r="O81" s="991" t="e">
        <f>+(W80/B80)*2</f>
        <v>#REF!</v>
      </c>
      <c r="P81" s="992"/>
      <c r="Q81" s="992"/>
      <c r="R81" s="993"/>
      <c r="S81" s="994"/>
      <c r="T81" s="995"/>
      <c r="U81" s="995"/>
      <c r="V81" s="996"/>
      <c r="W81" s="284"/>
      <c r="X81" s="4"/>
      <c r="Y81" s="4"/>
      <c r="AL81" s="4"/>
      <c r="AM81" s="4"/>
      <c r="AN81" s="4"/>
      <c r="AO81" s="4"/>
    </row>
    <row r="82" spans="1:41" x14ac:dyDescent="0.25">
      <c r="A82" s="298" t="s">
        <v>243</v>
      </c>
      <c r="B82" s="299"/>
      <c r="C82" s="299"/>
      <c r="D82" s="299"/>
      <c r="E82" s="299"/>
      <c r="F82" s="299"/>
      <c r="G82" s="299"/>
      <c r="H82" s="299"/>
      <c r="I82" s="299"/>
      <c r="J82" s="299"/>
      <c r="K82" s="299"/>
      <c r="L82" s="299"/>
      <c r="M82" s="299"/>
      <c r="N82" s="299"/>
      <c r="O82" s="299"/>
      <c r="P82" s="299"/>
      <c r="Q82" s="299"/>
      <c r="R82" s="299"/>
      <c r="S82" s="299"/>
      <c r="T82" s="299"/>
      <c r="U82" s="299"/>
      <c r="V82" s="299"/>
      <c r="W82" s="300"/>
      <c r="X82" s="4"/>
      <c r="Y82" s="9">
        <f>+PRESUPUESTO!F40</f>
        <v>36853720.010000005</v>
      </c>
      <c r="Z82" s="397" t="e">
        <f>+Y82-W83</f>
        <v>#REF!</v>
      </c>
      <c r="AL82" s="4"/>
      <c r="AM82" s="4"/>
      <c r="AN82" s="4"/>
      <c r="AO82" s="4"/>
    </row>
    <row r="83" spans="1:41" x14ac:dyDescent="0.25">
      <c r="A83" s="281" t="s">
        <v>108</v>
      </c>
      <c r="B83" s="282"/>
      <c r="C83" s="256" t="s">
        <v>13</v>
      </c>
      <c r="D83" s="257"/>
      <c r="E83" s="257"/>
      <c r="F83" s="258"/>
      <c r="G83" s="256" t="s">
        <v>13</v>
      </c>
      <c r="H83" s="257"/>
      <c r="I83" s="257"/>
      <c r="J83" s="258"/>
      <c r="K83" s="1000" t="e">
        <f>+K32+K34+K36+K38+K40+K42+K44+K46+K48+K50+K52+K55+K57+K59+K61+K63+K65+K67+K69+K71+K73+K75+K77+K79+K81</f>
        <v>#REF!</v>
      </c>
      <c r="L83" s="1001"/>
      <c r="M83" s="1001"/>
      <c r="N83" s="1002"/>
      <c r="O83" s="1000" t="e">
        <f>+O32+O34+O36+O38+O40+O42+O44+O46+O48+O50+O52+O55+O57+O59+O61+O63+O65+O67+O69+O71+O73+O75+O77+O79+O81</f>
        <v>#REF!</v>
      </c>
      <c r="P83" s="1001"/>
      <c r="Q83" s="1001"/>
      <c r="R83" s="1002"/>
      <c r="S83" s="1000">
        <v>0</v>
      </c>
      <c r="T83" s="1001"/>
      <c r="U83" s="1001"/>
      <c r="V83" s="1002"/>
      <c r="W83" s="252" t="e">
        <f>SUM(W31:W81)</f>
        <v>#REF!</v>
      </c>
      <c r="X83" s="4"/>
      <c r="Y83" s="6" t="e">
        <f>+SUM(K83:R83)</f>
        <v>#REF!</v>
      </c>
      <c r="Z83" s="9" t="e">
        <f>+Y83-W83</f>
        <v>#REF!</v>
      </c>
      <c r="AA83" s="4"/>
      <c r="AB83" s="4"/>
      <c r="AC83" s="4"/>
      <c r="AD83" s="4"/>
      <c r="AE83" s="4"/>
    </row>
    <row r="84" spans="1:41" x14ac:dyDescent="0.25">
      <c r="A84" s="253" t="s">
        <v>109</v>
      </c>
      <c r="B84" s="254">
        <v>0.35</v>
      </c>
      <c r="C84" s="256" t="s">
        <v>13</v>
      </c>
      <c r="D84" s="257"/>
      <c r="E84" s="257"/>
      <c r="F84" s="258"/>
      <c r="G84" s="256" t="s">
        <v>13</v>
      </c>
      <c r="H84" s="257"/>
      <c r="I84" s="257"/>
      <c r="J84" s="258"/>
      <c r="K84" s="1000" t="e">
        <f>ROUND(K83*$B$84,0)</f>
        <v>#REF!</v>
      </c>
      <c r="L84" s="1001"/>
      <c r="M84" s="1001"/>
      <c r="N84" s="1002"/>
      <c r="O84" s="1000" t="e">
        <f>ROUND(O83*$B$84,0)</f>
        <v>#REF!</v>
      </c>
      <c r="P84" s="1001"/>
      <c r="Q84" s="1001"/>
      <c r="R84" s="1002"/>
      <c r="S84" s="1000">
        <v>0</v>
      </c>
      <c r="T84" s="1001"/>
      <c r="U84" s="1001"/>
      <c r="V84" s="1002"/>
      <c r="W84" s="252">
        <f>+PRESUPUESTO!F44</f>
        <v>11056116</v>
      </c>
      <c r="X84" s="4"/>
      <c r="Y84" s="6" t="e">
        <f>+SUM(K84:R84)</f>
        <v>#REF!</v>
      </c>
      <c r="Z84" s="9" t="e">
        <f t="shared" ref="Z84:Z86" si="9">+Y84-W84</f>
        <v>#REF!</v>
      </c>
      <c r="AA84" s="4"/>
      <c r="AB84" s="4"/>
      <c r="AC84" s="4"/>
      <c r="AD84" s="4"/>
      <c r="AE84" s="4"/>
    </row>
    <row r="85" spans="1:41" x14ac:dyDescent="0.25">
      <c r="A85" s="279" t="s">
        <v>79</v>
      </c>
      <c r="B85" s="280"/>
      <c r="C85" s="256"/>
      <c r="D85" s="257"/>
      <c r="E85" s="257"/>
      <c r="F85" s="258"/>
      <c r="G85" s="256"/>
      <c r="H85" s="257"/>
      <c r="I85" s="257"/>
      <c r="J85" s="258"/>
      <c r="K85" s="1000" t="e">
        <f>+W85/2</f>
        <v>#REF!</v>
      </c>
      <c r="L85" s="1001"/>
      <c r="M85" s="1001"/>
      <c r="N85" s="1002"/>
      <c r="O85" s="1000" t="e">
        <f>+K85</f>
        <v>#REF!</v>
      </c>
      <c r="P85" s="1001"/>
      <c r="Q85" s="1001"/>
      <c r="R85" s="1002"/>
      <c r="S85" s="1000">
        <v>0</v>
      </c>
      <c r="T85" s="1001"/>
      <c r="U85" s="1001"/>
      <c r="V85" s="1002"/>
      <c r="W85" s="252" t="e">
        <f>+PRESUPUESTO!#REF!</f>
        <v>#REF!</v>
      </c>
      <c r="X85" s="4"/>
      <c r="Y85" s="6" t="e">
        <f>+SUM(K85:R85)</f>
        <v>#REF!</v>
      </c>
      <c r="Z85" s="9" t="e">
        <f t="shared" si="9"/>
        <v>#REF!</v>
      </c>
      <c r="AA85" s="4"/>
      <c r="AB85" s="4"/>
      <c r="AC85" s="4"/>
      <c r="AD85" s="4"/>
      <c r="AE85" s="4"/>
    </row>
    <row r="86" spans="1:41" x14ac:dyDescent="0.25">
      <c r="A86" s="279" t="s">
        <v>117</v>
      </c>
      <c r="B86" s="280"/>
      <c r="C86" s="256"/>
      <c r="D86" s="257"/>
      <c r="E86" s="257"/>
      <c r="F86" s="258"/>
      <c r="G86" s="256"/>
      <c r="H86" s="257"/>
      <c r="I86" s="257"/>
      <c r="J86" s="258"/>
      <c r="K86" s="1000" t="e">
        <f>+W86/2</f>
        <v>#REF!</v>
      </c>
      <c r="L86" s="1001"/>
      <c r="M86" s="1001"/>
      <c r="N86" s="1002"/>
      <c r="O86" s="1000" t="e">
        <f>+K86</f>
        <v>#REF!</v>
      </c>
      <c r="P86" s="1001"/>
      <c r="Q86" s="1001"/>
      <c r="R86" s="1002"/>
      <c r="S86" s="1000">
        <v>0</v>
      </c>
      <c r="T86" s="1001"/>
      <c r="U86" s="1001"/>
      <c r="V86" s="1002"/>
      <c r="W86" s="252" t="e">
        <f>+PRESUPUESTO!#REF!</f>
        <v>#REF!</v>
      </c>
      <c r="X86" s="4"/>
      <c r="Y86" s="6" t="e">
        <f>+SUM(K86:R86)</f>
        <v>#REF!</v>
      </c>
      <c r="Z86" s="9" t="e">
        <f t="shared" si="9"/>
        <v>#REF!</v>
      </c>
      <c r="AA86" s="4"/>
      <c r="AB86" s="4"/>
      <c r="AC86" s="4"/>
      <c r="AD86" s="4"/>
      <c r="AE86" s="4"/>
    </row>
    <row r="87" spans="1:41" x14ac:dyDescent="0.25">
      <c r="A87" s="281" t="s">
        <v>110</v>
      </c>
      <c r="B87" s="282"/>
      <c r="C87" s="256" t="s">
        <v>13</v>
      </c>
      <c r="D87" s="257"/>
      <c r="E87" s="257"/>
      <c r="F87" s="258"/>
      <c r="G87" s="256" t="s">
        <v>13</v>
      </c>
      <c r="H87" s="257"/>
      <c r="I87" s="257"/>
      <c r="J87" s="258"/>
      <c r="K87" s="1000" t="e">
        <f>+K83+K84+K85+K86</f>
        <v>#REF!</v>
      </c>
      <c r="L87" s="1001"/>
      <c r="M87" s="1001"/>
      <c r="N87" s="1002"/>
      <c r="O87" s="1000" t="e">
        <f>+O83+O84+O85+O86</f>
        <v>#REF!</v>
      </c>
      <c r="P87" s="1001"/>
      <c r="Q87" s="1001"/>
      <c r="R87" s="1002"/>
      <c r="S87" s="1000">
        <v>0</v>
      </c>
      <c r="T87" s="1001"/>
      <c r="U87" s="1001"/>
      <c r="V87" s="1002"/>
      <c r="W87" s="252" t="e">
        <f>W83+W84+W85+W86</f>
        <v>#REF!</v>
      </c>
      <c r="X87" s="4"/>
      <c r="Y87" s="255" t="e">
        <f>+W87-SUM(K87:N87)</f>
        <v>#REF!</v>
      </c>
      <c r="Z87" s="4"/>
      <c r="AA87" s="4"/>
      <c r="AB87" s="4"/>
      <c r="AC87" s="4"/>
      <c r="AD87" s="4"/>
      <c r="AE87" s="4"/>
    </row>
    <row r="88" spans="1:41" x14ac:dyDescent="0.25">
      <c r="A88" s="279" t="s">
        <v>106</v>
      </c>
      <c r="B88" s="280"/>
      <c r="C88" s="256" t="s">
        <v>13</v>
      </c>
      <c r="D88" s="257"/>
      <c r="E88" s="257"/>
      <c r="F88" s="258"/>
      <c r="G88" s="256" t="s">
        <v>13</v>
      </c>
      <c r="H88" s="257"/>
      <c r="I88" s="257"/>
      <c r="J88" s="258"/>
      <c r="K88" s="1000" t="e">
        <f>+W88/2</f>
        <v>#REF!</v>
      </c>
      <c r="L88" s="1001"/>
      <c r="M88" s="1001"/>
      <c r="N88" s="1002"/>
      <c r="O88" s="1000" t="e">
        <f>+K88</f>
        <v>#REF!</v>
      </c>
      <c r="P88" s="1001"/>
      <c r="Q88" s="1001"/>
      <c r="R88" s="1002"/>
      <c r="S88" s="1000">
        <v>0</v>
      </c>
      <c r="T88" s="1001"/>
      <c r="U88" s="1001"/>
      <c r="V88" s="1002"/>
      <c r="W88" s="252" t="e">
        <f>+PRESUPUESTO!#REF!</f>
        <v>#REF!</v>
      </c>
      <c r="Y88" s="255" t="e">
        <f>+W88-SUM(K88:N88)</f>
        <v>#REF!</v>
      </c>
    </row>
    <row r="89" spans="1:41" x14ac:dyDescent="0.25">
      <c r="A89" s="281" t="s">
        <v>111</v>
      </c>
      <c r="B89" s="282"/>
      <c r="C89" s="256" t="s">
        <v>13</v>
      </c>
      <c r="D89" s="257"/>
      <c r="E89" s="257"/>
      <c r="F89" s="258"/>
      <c r="G89" s="256" t="s">
        <v>13</v>
      </c>
      <c r="H89" s="257"/>
      <c r="I89" s="257"/>
      <c r="J89" s="258"/>
      <c r="K89" s="1000" t="e">
        <f>+ROUND(K87+K88,0)</f>
        <v>#REF!</v>
      </c>
      <c r="L89" s="1001"/>
      <c r="M89" s="1001"/>
      <c r="N89" s="1002"/>
      <c r="O89" s="1000" t="e">
        <f>+ROUND(O87+O88,0)</f>
        <v>#REF!</v>
      </c>
      <c r="P89" s="1001"/>
      <c r="Q89" s="1001"/>
      <c r="R89" s="1002"/>
      <c r="S89" s="1000">
        <v>0</v>
      </c>
      <c r="T89" s="1001"/>
      <c r="U89" s="1001"/>
      <c r="V89" s="1002"/>
      <c r="W89" s="252" t="e">
        <f>+W87+W88</f>
        <v>#REF!</v>
      </c>
      <c r="Y89" s="255" t="e">
        <f>+W89-SUM(K89:N89)</f>
        <v>#REF!</v>
      </c>
      <c r="Z89" s="259" t="e">
        <f>+W89-Y89</f>
        <v>#REF!</v>
      </c>
    </row>
    <row r="90" spans="1:41" x14ac:dyDescent="0.25">
      <c r="A90" s="281" t="s">
        <v>112</v>
      </c>
      <c r="B90" s="282"/>
      <c r="C90" s="256" t="s">
        <v>13</v>
      </c>
      <c r="D90" s="257"/>
      <c r="E90" s="257"/>
      <c r="F90" s="258"/>
      <c r="G90" s="256" t="s">
        <v>13</v>
      </c>
      <c r="H90" s="257"/>
      <c r="I90" s="257"/>
      <c r="J90" s="258"/>
      <c r="K90" s="1000" t="e">
        <f>+K89</f>
        <v>#REF!</v>
      </c>
      <c r="L90" s="1001"/>
      <c r="M90" s="1001"/>
      <c r="N90" s="1002"/>
      <c r="O90" s="1000" t="e">
        <f>K90+O89-1</f>
        <v>#REF!</v>
      </c>
      <c r="P90" s="1001"/>
      <c r="Q90" s="1001"/>
      <c r="R90" s="1002"/>
      <c r="S90" s="1000">
        <v>0</v>
      </c>
      <c r="T90" s="1001"/>
      <c r="U90" s="1001"/>
      <c r="V90" s="1002"/>
      <c r="W90" s="252" t="e">
        <f>+W89</f>
        <v>#REF!</v>
      </c>
      <c r="Y90" s="255"/>
    </row>
    <row r="91" spans="1:41" x14ac:dyDescent="0.25">
      <c r="A91" s="281" t="s">
        <v>113</v>
      </c>
      <c r="B91" s="282"/>
      <c r="C91" s="256" t="s">
        <v>13</v>
      </c>
      <c r="D91" s="257"/>
      <c r="E91" s="257"/>
      <c r="F91" s="258"/>
      <c r="G91" s="256" t="s">
        <v>13</v>
      </c>
      <c r="H91" s="257"/>
      <c r="I91" s="257"/>
      <c r="J91" s="258"/>
      <c r="K91" s="997" t="e">
        <f>K89/$W$89</f>
        <v>#REF!</v>
      </c>
      <c r="L91" s="998"/>
      <c r="M91" s="998"/>
      <c r="N91" s="999"/>
      <c r="O91" s="997" t="e">
        <f>O89/$W$89</f>
        <v>#REF!</v>
      </c>
      <c r="P91" s="998"/>
      <c r="Q91" s="998"/>
      <c r="R91" s="999"/>
      <c r="S91" s="997"/>
      <c r="T91" s="998"/>
      <c r="U91" s="998"/>
      <c r="V91" s="999"/>
      <c r="W91" s="260" t="e">
        <f>+SUM(K91:R91)</f>
        <v>#REF!</v>
      </c>
    </row>
    <row r="92" spans="1:41" x14ac:dyDescent="0.25">
      <c r="A92" s="281" t="s">
        <v>114</v>
      </c>
      <c r="B92" s="282"/>
      <c r="C92" s="256" t="s">
        <v>13</v>
      </c>
      <c r="D92" s="257"/>
      <c r="E92" s="257"/>
      <c r="F92" s="258"/>
      <c r="G92" s="256" t="s">
        <v>13</v>
      </c>
      <c r="H92" s="257"/>
      <c r="I92" s="257"/>
      <c r="J92" s="258"/>
      <c r="K92" s="997" t="e">
        <f>+K91</f>
        <v>#REF!</v>
      </c>
      <c r="L92" s="998"/>
      <c r="M92" s="998"/>
      <c r="N92" s="999"/>
      <c r="O92" s="997" t="e">
        <f>+K92+O91</f>
        <v>#REF!</v>
      </c>
      <c r="P92" s="998"/>
      <c r="Q92" s="998"/>
      <c r="R92" s="999"/>
      <c r="S92" s="997"/>
      <c r="T92" s="998"/>
      <c r="U92" s="998"/>
      <c r="V92" s="999"/>
      <c r="W92" s="260" t="e">
        <f>+W91</f>
        <v>#REF!</v>
      </c>
    </row>
    <row r="93" spans="1:41" x14ac:dyDescent="0.25">
      <c r="A93" s="298" t="s">
        <v>115</v>
      </c>
      <c r="B93" s="299"/>
      <c r="C93" s="299"/>
      <c r="D93" s="299"/>
      <c r="E93" s="299"/>
      <c r="F93" s="299"/>
      <c r="G93" s="299"/>
      <c r="H93" s="299"/>
      <c r="I93" s="299"/>
      <c r="J93" s="299"/>
      <c r="K93" s="299"/>
      <c r="L93" s="299"/>
      <c r="M93" s="299"/>
      <c r="N93" s="299"/>
      <c r="O93" s="299"/>
      <c r="P93" s="299"/>
      <c r="Q93" s="299"/>
      <c r="R93" s="299"/>
      <c r="S93" s="299"/>
      <c r="T93" s="299"/>
      <c r="U93" s="299"/>
      <c r="V93" s="299"/>
      <c r="W93" s="300"/>
      <c r="X93" s="4"/>
      <c r="Y93" s="4"/>
      <c r="Z93" s="4"/>
      <c r="AA93" s="4"/>
      <c r="AB93" s="4"/>
      <c r="AC93" s="4"/>
      <c r="AD93" s="4"/>
      <c r="AE93" s="4"/>
    </row>
    <row r="94" spans="1:41" ht="45" x14ac:dyDescent="0.25">
      <c r="A94" s="248" t="s">
        <v>116</v>
      </c>
      <c r="B94" s="242">
        <v>4</v>
      </c>
      <c r="C94" s="242">
        <v>1</v>
      </c>
      <c r="D94" s="242">
        <v>2</v>
      </c>
      <c r="E94" s="242">
        <v>3</v>
      </c>
      <c r="F94" s="242">
        <v>4</v>
      </c>
      <c r="G94" s="242">
        <v>1</v>
      </c>
      <c r="H94" s="242">
        <v>2</v>
      </c>
      <c r="I94" s="242">
        <v>3</v>
      </c>
      <c r="J94" s="242">
        <v>4</v>
      </c>
      <c r="K94" s="242">
        <v>1</v>
      </c>
      <c r="L94" s="242">
        <v>2</v>
      </c>
      <c r="M94" s="242">
        <v>3</v>
      </c>
      <c r="N94" s="242">
        <v>4</v>
      </c>
      <c r="O94" s="242">
        <v>1</v>
      </c>
      <c r="P94" s="242">
        <v>2</v>
      </c>
      <c r="Q94" s="242">
        <v>3</v>
      </c>
      <c r="R94" s="242">
        <v>4</v>
      </c>
      <c r="S94" s="652">
        <v>1</v>
      </c>
      <c r="T94" s="652">
        <v>2</v>
      </c>
      <c r="U94" s="652">
        <v>3</v>
      </c>
      <c r="V94" s="652">
        <v>4</v>
      </c>
      <c r="W94" s="312"/>
      <c r="X94" s="4"/>
      <c r="Y94" s="4"/>
      <c r="Z94" s="4"/>
      <c r="AA94" s="4"/>
      <c r="AB94" s="4"/>
      <c r="AC94" s="4"/>
      <c r="AD94" s="4"/>
      <c r="AE94" s="4"/>
    </row>
    <row r="95" spans="1:41" x14ac:dyDescent="0.25">
      <c r="A95" s="244" t="s">
        <v>101</v>
      </c>
      <c r="B95" s="246"/>
      <c r="C95" s="291"/>
      <c r="D95" s="292"/>
      <c r="E95" s="292"/>
      <c r="F95" s="293"/>
      <c r="G95" s="291"/>
      <c r="H95" s="292"/>
      <c r="I95" s="292"/>
      <c r="J95" s="293"/>
      <c r="K95" s="313"/>
      <c r="L95" s="313"/>
      <c r="M95" s="313"/>
      <c r="N95" s="313"/>
      <c r="O95" s="313"/>
      <c r="P95" s="313"/>
      <c r="Q95" s="313"/>
      <c r="R95" s="313"/>
      <c r="S95" s="653"/>
      <c r="T95" s="653"/>
      <c r="U95" s="653"/>
      <c r="V95" s="653"/>
      <c r="W95" s="312"/>
      <c r="X95" s="4"/>
      <c r="Y95" s="4"/>
      <c r="Z95" s="4"/>
      <c r="AA95" s="4"/>
      <c r="AB95" s="4"/>
      <c r="AC95" s="4"/>
      <c r="AD95" s="4"/>
      <c r="AE95" s="4"/>
    </row>
    <row r="96" spans="1:41" x14ac:dyDescent="0.25">
      <c r="A96" s="261"/>
      <c r="B96" s="262"/>
      <c r="C96" s="263"/>
      <c r="D96" s="263"/>
      <c r="E96" s="263"/>
      <c r="F96" s="263"/>
      <c r="G96" s="263"/>
      <c r="H96" s="263"/>
      <c r="I96" s="263"/>
      <c r="J96" s="263"/>
      <c r="K96" s="264"/>
      <c r="L96" s="264"/>
      <c r="M96" s="264"/>
      <c r="N96" s="264"/>
      <c r="O96" s="264"/>
      <c r="P96" s="264"/>
      <c r="Q96" s="264"/>
      <c r="R96" s="264"/>
      <c r="S96" s="264"/>
      <c r="T96" s="264"/>
      <c r="U96" s="264"/>
      <c r="V96" s="264"/>
      <c r="W96" s="265"/>
      <c r="X96" s="4"/>
      <c r="Y96" s="4"/>
      <c r="Z96" s="4"/>
      <c r="AA96" s="4"/>
      <c r="AB96" s="4"/>
      <c r="AC96" s="4"/>
      <c r="AD96" s="4"/>
      <c r="AE96" s="4"/>
    </row>
    <row r="97" spans="1:31" x14ac:dyDescent="0.25">
      <c r="A97" s="261"/>
      <c r="B97" s="262"/>
      <c r="C97" s="263"/>
      <c r="D97" s="263"/>
      <c r="E97" s="263"/>
      <c r="F97" s="263"/>
      <c r="G97" s="263"/>
      <c r="H97" s="263"/>
      <c r="I97" s="263"/>
      <c r="J97" s="263"/>
      <c r="K97" s="264"/>
      <c r="L97" s="264"/>
      <c r="M97" s="264"/>
      <c r="N97" s="264"/>
      <c r="O97" s="264"/>
      <c r="P97" s="264"/>
      <c r="Q97" s="264"/>
      <c r="R97" s="264"/>
      <c r="W97" s="265"/>
      <c r="X97" s="4"/>
      <c r="Y97" s="4"/>
      <c r="Z97" s="4"/>
      <c r="AA97" s="4"/>
      <c r="AB97" s="4"/>
      <c r="AC97" s="4"/>
      <c r="AD97" s="4"/>
      <c r="AE97" s="4"/>
    </row>
    <row r="98" spans="1:31" x14ac:dyDescent="0.25">
      <c r="A98" s="114"/>
      <c r="B98" s="114"/>
      <c r="C98" s="114"/>
      <c r="D98" s="114"/>
      <c r="E98" s="114"/>
      <c r="F98" s="114"/>
      <c r="G98" s="114"/>
      <c r="H98" s="114"/>
      <c r="I98" s="114"/>
      <c r="J98" s="114"/>
      <c r="K98" s="114"/>
    </row>
    <row r="99" spans="1:31" x14ac:dyDescent="0.25">
      <c r="A99" s="114"/>
      <c r="B99" s="114"/>
      <c r="C99" s="114"/>
      <c r="D99" s="114"/>
      <c r="E99" s="114"/>
      <c r="F99" s="114"/>
      <c r="G99" s="114"/>
      <c r="H99" s="114"/>
      <c r="I99" s="114"/>
      <c r="J99" s="114"/>
      <c r="K99" s="114"/>
    </row>
    <row r="100" spans="1:31" x14ac:dyDescent="0.25">
      <c r="A100" s="114"/>
      <c r="B100" s="114"/>
      <c r="C100" s="114"/>
      <c r="D100" s="114"/>
      <c r="E100" s="114"/>
      <c r="F100" s="114"/>
      <c r="G100" s="114"/>
      <c r="H100" s="114"/>
      <c r="I100" s="114"/>
      <c r="J100" s="114"/>
      <c r="K100" s="114"/>
    </row>
    <row r="101" spans="1:31" ht="15.75" x14ac:dyDescent="0.25">
      <c r="A101" s="426"/>
      <c r="B101" s="426"/>
      <c r="C101" s="297"/>
      <c r="D101" s="297"/>
      <c r="E101" s="297"/>
      <c r="F101" s="297"/>
      <c r="G101" s="297"/>
      <c r="H101" s="297"/>
      <c r="I101" s="297"/>
      <c r="J101" s="297"/>
      <c r="K101" s="297"/>
    </row>
    <row r="102" spans="1:31" ht="18" x14ac:dyDescent="0.25">
      <c r="A102" s="677" t="s">
        <v>415</v>
      </c>
      <c r="B102" s="10"/>
      <c r="C102" s="10"/>
      <c r="D102" s="10"/>
      <c r="E102" s="10"/>
      <c r="F102" s="10"/>
      <c r="G102" s="10"/>
      <c r="H102" s="10"/>
      <c r="I102" s="10"/>
      <c r="J102" s="10"/>
      <c r="K102" s="10"/>
    </row>
    <row r="103" spans="1:31" ht="18" x14ac:dyDescent="0.25">
      <c r="A103" s="450" t="s">
        <v>416</v>
      </c>
      <c r="B103" s="11"/>
      <c r="C103" s="11"/>
      <c r="D103" s="11"/>
      <c r="E103" s="11"/>
      <c r="F103" s="11"/>
      <c r="G103" s="11"/>
      <c r="H103" s="11"/>
      <c r="I103" s="11"/>
      <c r="J103" s="11"/>
      <c r="K103" s="11"/>
    </row>
    <row r="104" spans="1:31" ht="18" x14ac:dyDescent="0.25">
      <c r="A104" s="678" t="s">
        <v>414</v>
      </c>
      <c r="B104" s="11"/>
      <c r="C104" s="11"/>
      <c r="D104" s="11"/>
      <c r="E104" s="11"/>
      <c r="F104" s="11"/>
      <c r="G104" s="11"/>
      <c r="H104" s="11"/>
      <c r="I104" s="11"/>
      <c r="J104" s="11"/>
      <c r="K104" s="11"/>
    </row>
    <row r="121" spans="1:44"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row>
    <row r="122" spans="1:44"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row>
    <row r="123" spans="1:44"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row>
    <row r="124" spans="1:44"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row>
    <row r="125" spans="1:44"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row>
    <row r="126" spans="1:44"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row>
    <row r="127" spans="1:44"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row>
    <row r="128" spans="1:44"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row>
    <row r="129" spans="1:44"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row>
    <row r="130" spans="1:44"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row>
    <row r="131" spans="1:44"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row>
    <row r="132" spans="1:44"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row>
    <row r="133" spans="1:44"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row>
    <row r="134" spans="1:44"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row>
    <row r="135" spans="1:44"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row>
    <row r="136" spans="1:44"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row>
    <row r="137" spans="1:44"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row>
    <row r="138" spans="1:44"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row>
    <row r="139" spans="1:44"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row>
    <row r="140" spans="1:44"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row>
    <row r="141" spans="1:44"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row>
    <row r="142" spans="1:44"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row>
    <row r="143" spans="1:44"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row>
    <row r="144" spans="1:44"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row>
    <row r="145" spans="1:44"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row>
    <row r="146" spans="1:44"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row>
    <row r="147" spans="1:44"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row>
    <row r="148" spans="1:44"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row>
    <row r="149" spans="1:44"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row>
    <row r="150" spans="1:44"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row>
    <row r="151" spans="1:44"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row>
    <row r="152" spans="1:44"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row>
    <row r="153" spans="1:44"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row>
    <row r="154" spans="1:44"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row>
    <row r="155" spans="1:44"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row>
    <row r="156" spans="1:44"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row>
    <row r="157" spans="1:44"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row>
    <row r="158" spans="1:44"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row>
    <row r="159" spans="1:44"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row>
    <row r="160" spans="1:44"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row>
    <row r="161" spans="1:44"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row>
    <row r="162" spans="1:44"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row>
    <row r="163" spans="1:44"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row>
    <row r="164" spans="1:44"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row>
    <row r="165" spans="1:44"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row>
    <row r="166" spans="1:44"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row>
    <row r="167" spans="1:44"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row>
    <row r="168" spans="1:44"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row>
    <row r="169" spans="1:44"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row>
    <row r="170" spans="1:44"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row>
    <row r="171" spans="1:44"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row>
    <row r="172" spans="1:44"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row>
    <row r="173" spans="1:44"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row>
    <row r="174" spans="1:44"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row>
    <row r="175" spans="1:44"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row>
    <row r="176" spans="1:44"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row>
    <row r="177" spans="1:44"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row>
    <row r="178" spans="1:44"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row>
    <row r="179" spans="1:44"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row>
    <row r="180" spans="1:44"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row>
    <row r="181" spans="1:44"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row>
    <row r="182" spans="1:44"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row>
    <row r="183" spans="1:44"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row>
    <row r="184" spans="1:44"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row>
    <row r="185" spans="1:44"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row>
    <row r="186" spans="1:44"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row>
    <row r="187" spans="1:44"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row>
    <row r="188" spans="1:44"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row>
    <row r="189" spans="1:44"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row>
    <row r="190" spans="1:44"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row>
    <row r="191" spans="1:44"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row>
    <row r="192" spans="1:44"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row>
    <row r="193" spans="1:44"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row>
    <row r="194" spans="1:44"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row>
    <row r="195" spans="1:44"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row>
    <row r="196" spans="1:44"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row>
    <row r="197" spans="1:44"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row>
    <row r="198" spans="1:44"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row>
    <row r="199" spans="1:44"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row>
    <row r="200" spans="1:44"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row>
    <row r="201" spans="1:44"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row>
    <row r="202" spans="1:44"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row>
    <row r="203" spans="1:44"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row>
    <row r="204" spans="1:44"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row>
    <row r="205" spans="1:44"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row>
    <row r="206" spans="1:44"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row>
    <row r="207" spans="1:44"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row>
    <row r="208" spans="1:44"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row>
    <row r="209" spans="1:44"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row>
    <row r="210" spans="1:44"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row>
    <row r="211" spans="1:44"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row>
    <row r="212" spans="1:44"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row>
    <row r="213" spans="1:44"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row>
    <row r="214" spans="1:44"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row>
    <row r="215" spans="1:44"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row>
    <row r="216" spans="1:44"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row>
    <row r="217" spans="1:44"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row>
    <row r="218" spans="1:44"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row>
    <row r="219" spans="1:44"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row>
    <row r="220" spans="1:44"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row>
    <row r="221" spans="1:44"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row>
    <row r="222" spans="1:44"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row>
    <row r="223" spans="1:44"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row>
    <row r="224" spans="1:44"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row>
    <row r="225" spans="1:44"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row>
    <row r="226" spans="1:44"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row>
    <row r="227" spans="1:44"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row>
    <row r="228" spans="1:44"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row>
    <row r="229" spans="1:44"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row>
    <row r="230" spans="1:44"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row>
    <row r="231" spans="1:44"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row>
    <row r="232" spans="1:44"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row>
    <row r="233" spans="1:44"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row>
    <row r="234" spans="1:44"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row>
    <row r="235" spans="1:44"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row>
    <row r="236" spans="1:44"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row>
    <row r="237" spans="1:44"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row>
    <row r="238" spans="1:44"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row>
    <row r="239" spans="1:44"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row>
    <row r="240" spans="1:44"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row>
    <row r="241" spans="1:44"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row>
    <row r="242" spans="1:44"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row>
    <row r="243" spans="1:44"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row>
    <row r="244" spans="1:44"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row>
    <row r="245" spans="1:44"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row>
    <row r="246" spans="1:44"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row>
    <row r="247" spans="1:44"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row>
    <row r="248" spans="1:44"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row>
    <row r="249" spans="1:44"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row>
    <row r="250" spans="1:44"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row>
    <row r="251" spans="1:44"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row>
    <row r="252" spans="1:44"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row>
    <row r="253" spans="1:44"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row>
    <row r="254" spans="1:44"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row>
    <row r="255" spans="1:44"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row>
    <row r="256" spans="1:44"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row>
    <row r="257" spans="1:44"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row>
    <row r="258" spans="1:44"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row>
    <row r="259" spans="1:44"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row>
    <row r="260" spans="1:44"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row>
    <row r="261" spans="1:44"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row>
    <row r="262" spans="1:44"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row>
    <row r="263" spans="1:44"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row>
    <row r="264" spans="1:44"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row>
    <row r="265" spans="1:44"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row>
    <row r="266" spans="1:44"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row>
    <row r="267" spans="1:44"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row>
    <row r="268" spans="1:44"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row>
    <row r="269" spans="1:44"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row>
    <row r="270" spans="1:44"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row>
    <row r="271" spans="1:44"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row>
    <row r="272" spans="1:44"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row>
    <row r="273" spans="1:44"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row>
    <row r="274" spans="1:44"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row>
    <row r="275" spans="1:44"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row>
    <row r="276" spans="1:44"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row>
    <row r="277" spans="1:44"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row>
    <row r="278" spans="1:44"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row>
    <row r="279" spans="1:44"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row>
    <row r="280" spans="1:44"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row>
    <row r="281" spans="1:44"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row>
    <row r="282" spans="1:44"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row>
    <row r="283" spans="1:44"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row>
    <row r="284" spans="1:44"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row>
    <row r="285" spans="1:44"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row>
    <row r="286" spans="1:44"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row>
    <row r="287" spans="1:44"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row>
    <row r="288" spans="1:44"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row>
    <row r="289" spans="1:44"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row>
    <row r="290" spans="1:44"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row>
    <row r="291" spans="1:44"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row>
    <row r="292" spans="1:44"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row>
    <row r="293" spans="1:44"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row>
    <row r="294" spans="1:44"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row>
    <row r="295" spans="1:44"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row>
    <row r="296" spans="1:44"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row>
    <row r="297" spans="1:44"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row>
    <row r="298" spans="1:44"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row>
    <row r="299" spans="1:44"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row>
    <row r="300" spans="1:44"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row>
    <row r="301" spans="1:44"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row>
    <row r="302" spans="1:44"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row>
    <row r="303" spans="1:44"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row>
  </sheetData>
  <mergeCells count="109">
    <mergeCell ref="O92:R92"/>
    <mergeCell ref="O73:R73"/>
    <mergeCell ref="O75:R75"/>
    <mergeCell ref="O77:R77"/>
    <mergeCell ref="O79:R79"/>
    <mergeCell ref="O81:R81"/>
    <mergeCell ref="O83:R83"/>
    <mergeCell ref="O84:R84"/>
    <mergeCell ref="O85:R85"/>
    <mergeCell ref="O86:R86"/>
    <mergeCell ref="O87:R87"/>
    <mergeCell ref="O88:R88"/>
    <mergeCell ref="O89:R89"/>
    <mergeCell ref="O90:R90"/>
    <mergeCell ref="O91:R91"/>
    <mergeCell ref="O36:R36"/>
    <mergeCell ref="O32:R32"/>
    <mergeCell ref="O34:R34"/>
    <mergeCell ref="O38:R38"/>
    <mergeCell ref="O40:R40"/>
    <mergeCell ref="O42:R42"/>
    <mergeCell ref="O44:R44"/>
    <mergeCell ref="O46:R46"/>
    <mergeCell ref="O55:R55"/>
    <mergeCell ref="S91:V91"/>
    <mergeCell ref="S92:V92"/>
    <mergeCell ref="S69:V69"/>
    <mergeCell ref="S71:V71"/>
    <mergeCell ref="S73:V73"/>
    <mergeCell ref="S75:V75"/>
    <mergeCell ref="S77:V77"/>
    <mergeCell ref="S79:V79"/>
    <mergeCell ref="S81:V81"/>
    <mergeCell ref="S83:V83"/>
    <mergeCell ref="S84:V84"/>
    <mergeCell ref="S89:V89"/>
    <mergeCell ref="S90:V90"/>
    <mergeCell ref="S87:V87"/>
    <mergeCell ref="S88:V88"/>
    <mergeCell ref="S85:V85"/>
    <mergeCell ref="K52:N52"/>
    <mergeCell ref="A53:W53"/>
    <mergeCell ref="K59:N59"/>
    <mergeCell ref="K57:N57"/>
    <mergeCell ref="S44:V44"/>
    <mergeCell ref="S46:V46"/>
    <mergeCell ref="S48:V48"/>
    <mergeCell ref="K79:N79"/>
    <mergeCell ref="K75:N75"/>
    <mergeCell ref="K69:N69"/>
    <mergeCell ref="K55:N55"/>
    <mergeCell ref="K36:N36"/>
    <mergeCell ref="O67:R67"/>
    <mergeCell ref="O69:R69"/>
    <mergeCell ref="O71:R71"/>
    <mergeCell ref="S86:V86"/>
    <mergeCell ref="S67:V67"/>
    <mergeCell ref="K83:N83"/>
    <mergeCell ref="K85:N85"/>
    <mergeCell ref="K87:N87"/>
    <mergeCell ref="S42:V42"/>
    <mergeCell ref="K65:N65"/>
    <mergeCell ref="K63:N63"/>
    <mergeCell ref="K61:N61"/>
    <mergeCell ref="S50:V50"/>
    <mergeCell ref="S52:V52"/>
    <mergeCell ref="S55:V55"/>
    <mergeCell ref="S57:V57"/>
    <mergeCell ref="S59:V59"/>
    <mergeCell ref="S61:V61"/>
    <mergeCell ref="S63:V63"/>
    <mergeCell ref="S65:V65"/>
    <mergeCell ref="O57:R57"/>
    <mergeCell ref="O59:R59"/>
    <mergeCell ref="O61:R61"/>
    <mergeCell ref="A1:W1"/>
    <mergeCell ref="C3:F3"/>
    <mergeCell ref="G3:J3"/>
    <mergeCell ref="K3:N3"/>
    <mergeCell ref="S3:V3"/>
    <mergeCell ref="K34:N34"/>
    <mergeCell ref="A29:W29"/>
    <mergeCell ref="A30:W30"/>
    <mergeCell ref="K32:N32"/>
    <mergeCell ref="O3:R3"/>
    <mergeCell ref="K38:N38"/>
    <mergeCell ref="K40:N40"/>
    <mergeCell ref="K73:N73"/>
    <mergeCell ref="K71:N71"/>
    <mergeCell ref="O48:R48"/>
    <mergeCell ref="O50:R50"/>
    <mergeCell ref="O52:R52"/>
    <mergeCell ref="K92:N92"/>
    <mergeCell ref="K86:N86"/>
    <mergeCell ref="K91:N91"/>
    <mergeCell ref="K90:N90"/>
    <mergeCell ref="K84:N84"/>
    <mergeCell ref="K81:N81"/>
    <mergeCell ref="K42:N42"/>
    <mergeCell ref="K44:N44"/>
    <mergeCell ref="K46:N46"/>
    <mergeCell ref="K48:N48"/>
    <mergeCell ref="K50:N50"/>
    <mergeCell ref="K77:N77"/>
    <mergeCell ref="K67:N67"/>
    <mergeCell ref="K89:N89"/>
    <mergeCell ref="K88:N88"/>
    <mergeCell ref="O63:R63"/>
    <mergeCell ref="O65:R65"/>
  </mergeCells>
  <phoneticPr fontId="42" type="noConversion"/>
  <printOptions horizontalCentered="1"/>
  <pageMargins left="0.70866141732283472" right="0.70866141732283472" top="0.74803149606299213" bottom="0.74803149606299213" header="0.31496062992125984" footer="0.31496062992125984"/>
  <pageSetup paperSize="127"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24</vt:i4>
      </vt:variant>
    </vt:vector>
  </HeadingPairs>
  <TitlesOfParts>
    <vt:vector size="44" baseType="lpstr">
      <vt:lpstr>MAQUINARIA</vt:lpstr>
      <vt:lpstr>PRESUPUESTO (2)</vt:lpstr>
      <vt:lpstr>Hoja1</vt:lpstr>
      <vt:lpstr>INTERVENTORIA</vt:lpstr>
      <vt:lpstr>PRESUPUESTO</vt:lpstr>
      <vt:lpstr>AUI</vt:lpstr>
      <vt:lpstr>FACTOR PRESTASIONAL</vt:lpstr>
      <vt:lpstr>APU CAP. I</vt:lpstr>
      <vt:lpstr>INSUMOS</vt:lpstr>
      <vt:lpstr>.FM</vt:lpstr>
      <vt:lpstr>AUI </vt:lpstr>
      <vt:lpstr>REVISION DE ESTUDIOS Y DISEÑOS </vt:lpstr>
      <vt:lpstr>PMT</vt:lpstr>
      <vt:lpstr>PGIO </vt:lpstr>
      <vt:lpstr>FACTOR PRESTACIONAL</vt:lpstr>
      <vt:lpstr>MANO DE OBRA</vt:lpstr>
      <vt:lpstr>APU CAP. II</vt:lpstr>
      <vt:lpstr>CANTIDADES I</vt:lpstr>
      <vt:lpstr>CANTIDADES II</vt:lpstr>
      <vt:lpstr>CRONOGRAMA</vt:lpstr>
      <vt:lpstr>'.FM'!Área_de_impresión</vt:lpstr>
      <vt:lpstr>'APU CAP. I'!Área_de_impresión</vt:lpstr>
      <vt:lpstr>'APU CAP. II'!Área_de_impresión</vt:lpstr>
      <vt:lpstr>AUI!Área_de_impresión</vt:lpstr>
      <vt:lpstr>'AUI '!Área_de_impresión</vt:lpstr>
      <vt:lpstr>'CANTIDADES I'!Área_de_impresión</vt:lpstr>
      <vt:lpstr>'CANTIDADES II'!Área_de_impresión</vt:lpstr>
      <vt:lpstr>CRONOGRAMA!Área_de_impresión</vt:lpstr>
      <vt:lpstr>'FACTOR PRESTASIONAL'!Área_de_impresión</vt:lpstr>
      <vt:lpstr>INSUMOS!Área_de_impresión</vt:lpstr>
      <vt:lpstr>INTERVENTORIA!Área_de_impresión</vt:lpstr>
      <vt:lpstr>'MANO DE OBRA'!Área_de_impresión</vt:lpstr>
      <vt:lpstr>MAQUINARIA!Área_de_impresión</vt:lpstr>
      <vt:lpstr>'PGIO '!Área_de_impresión</vt:lpstr>
      <vt:lpstr>PMT!Área_de_impresión</vt:lpstr>
      <vt:lpstr>PRESUPUESTO!Área_de_impresión</vt:lpstr>
      <vt:lpstr>'PRESUPUESTO (2)'!Área_de_impresión</vt:lpstr>
      <vt:lpstr>'REVISION DE ESTUDIOS Y DISEÑOS '!Área_de_impresión</vt:lpstr>
      <vt:lpstr>'APU CAP. I'!Títulos_a_imprimir</vt:lpstr>
      <vt:lpstr>'APU CAP. II'!Títulos_a_imprimir</vt:lpstr>
      <vt:lpstr>'FACTOR PRESTACIONAL'!Títulos_a_imprimir</vt:lpstr>
      <vt:lpstr>INSUMOS!Títulos_a_imprimir</vt:lpstr>
      <vt:lpstr>MAQUINARIA!Títulos_a_imprimir</vt:lpstr>
      <vt:lpstr>'PGIO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PC_MIGUEL</dc:creator>
  <cp:lastModifiedBy>Esteban Perez Botia</cp:lastModifiedBy>
  <cp:lastPrinted>2026-03-15T20:45:41Z</cp:lastPrinted>
  <dcterms:created xsi:type="dcterms:W3CDTF">2020-07-20T02:04:10Z</dcterms:created>
  <dcterms:modified xsi:type="dcterms:W3CDTF">2026-06-04T14:35:51Z</dcterms:modified>
</cp:coreProperties>
</file>