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codeName="ThisWorkbook"/>
  <xr:revisionPtr revIDLastSave="0" documentId="8_{741D8A0D-A573-4CFB-AF12-5EDDAF702DB2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SMMLV" sheetId="4" state="hidden" r:id="rId1"/>
    <sheet name="EXPERIENCIA DEL PROPONENTE" sheetId="1" r:id="rId2"/>
  </sheets>
  <definedNames>
    <definedName name="Codigo">'EXPERIENCIA DEL PROPONENTE'!$L$26</definedName>
    <definedName name="CR">'EXPERIENCIA DEL PROPONENTE'!$L$1</definedName>
    <definedName name="EEED">'EXPERIENCIA DEL PROPONENTE'!$U$24</definedName>
    <definedName name="EEM">'EXPERIENCIA DEL PROPONENTE'!$Y$24</definedName>
    <definedName name="EEOC">'EXPERIENCIA DEL PROPONENTE'!$S$24</definedName>
    <definedName name="EG">'EXPERIENCIA DEL PROPONENTE'!$O$24</definedName>
    <definedName name="EstDis">'EXPERIENCIA DEL PROPONENTE'!$U$1</definedName>
    <definedName name="Mob">'EXPERIENCIA DEL PROPONENTE'!$Y$1</definedName>
    <definedName name="RangoExpG1">'EXPERIENCIA DEL PROPONENTE'!$F$27:$O$27</definedName>
    <definedName name="RangoExpG10">'EXPERIENCIA DEL PROPONENTE'!$F$36:$O$36</definedName>
    <definedName name="RangoExpG2">'EXPERIENCIA DEL PROPONENTE'!$F$28:$O$28</definedName>
    <definedName name="RangoExpG3">'EXPERIENCIA DEL PROPONENTE'!$F$29:$O$29</definedName>
    <definedName name="RangoExpG4">'EXPERIENCIA DEL PROPONENTE'!$F$30:$O$30</definedName>
    <definedName name="RangoExpG5">'EXPERIENCIA DEL PROPONENTE'!$F$31:$O$31</definedName>
    <definedName name="RangoExpG6">'EXPERIENCIA DEL PROPONENTE'!$F$32:$O$32</definedName>
    <definedName name="RangoExpG7">'EXPERIENCIA DEL PROPONENTE'!$F$33:$O$33</definedName>
    <definedName name="RangoExpG8">'EXPERIENCIA DEL PROPONENTE'!$F$34:$O$34</definedName>
    <definedName name="RangoExpG9">'EXPERIENCIA DEL PROPONENTE'!$F$35:$O$35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XER26" i="1"/>
  <c r="XER27" i="1" s="1"/>
  <c r="XES26" i="1"/>
  <c r="XES31" i="1" s="1"/>
  <c r="XET26" i="1"/>
  <c r="XET32" i="1" s="1"/>
  <c r="XEU26" i="1"/>
  <c r="XEU28" i="1" s="1"/>
  <c r="XEV26" i="1"/>
  <c r="XEV31" i="1" s="1"/>
  <c r="XEQ26" i="1"/>
  <c r="XEQ36" i="1" s="1"/>
  <c r="XEX28" i="1"/>
  <c r="XER33" i="1" l="1"/>
  <c r="XEV30" i="1"/>
  <c r="XEV36" i="1"/>
  <c r="XEQ28" i="1"/>
  <c r="XET31" i="1"/>
  <c r="XEU27" i="1"/>
  <c r="XES35" i="1"/>
  <c r="XEQ29" i="1"/>
  <c r="XEV29" i="1"/>
  <c r="XER36" i="1"/>
  <c r="XEU33" i="1"/>
  <c r="XEQ30" i="1"/>
  <c r="XES28" i="1"/>
  <c r="XEU29" i="1"/>
  <c r="XER32" i="1"/>
  <c r="XEQ32" i="1"/>
  <c r="XEV34" i="1"/>
  <c r="XES34" i="1"/>
  <c r="XEV28" i="1"/>
  <c r="XEQ33" i="1"/>
  <c r="XET34" i="1"/>
  <c r="XET35" i="1"/>
  <c r="XES27" i="1"/>
  <c r="XEQ34" i="1"/>
  <c r="XET29" i="1"/>
  <c r="XEV33" i="1"/>
  <c r="XER35" i="1"/>
  <c r="XEQ35" i="1"/>
  <c r="XEV27" i="1"/>
  <c r="XEU30" i="1"/>
  <c r="XET33" i="1"/>
  <c r="XER30" i="1"/>
  <c r="XER29" i="1"/>
  <c r="XET36" i="1"/>
  <c r="XEU35" i="1"/>
  <c r="XET27" i="1"/>
  <c r="XES30" i="1"/>
  <c r="XET28" i="1"/>
  <c r="XER34" i="1"/>
  <c r="XEU31" i="1"/>
  <c r="XES36" i="1"/>
  <c r="O34" i="1"/>
  <c r="O36" i="1"/>
  <c r="XEU36" i="1"/>
  <c r="XEU34" i="1"/>
  <c r="X36" i="1" l="1"/>
  <c r="X29" i="1"/>
  <c r="X30" i="1"/>
  <c r="X31" i="1"/>
  <c r="X32" i="1"/>
  <c r="X33" i="1"/>
  <c r="X34" i="1"/>
  <c r="X35" i="1"/>
  <c r="X28" i="1"/>
  <c r="X27" i="1"/>
  <c r="Y36" i="1" l="1"/>
  <c r="U36" i="1"/>
  <c r="S36" i="1"/>
  <c r="Y35" i="1"/>
  <c r="U35" i="1"/>
  <c r="S35" i="1"/>
  <c r="O35" i="1"/>
  <c r="Y34" i="1"/>
  <c r="U34" i="1"/>
  <c r="S34" i="1"/>
  <c r="Y33" i="1"/>
  <c r="U33" i="1"/>
  <c r="S33" i="1"/>
  <c r="O33" i="1"/>
  <c r="Y32" i="1"/>
  <c r="U32" i="1"/>
  <c r="S32" i="1"/>
  <c r="O32" i="1"/>
  <c r="Y31" i="1"/>
  <c r="U31" i="1"/>
  <c r="S31" i="1"/>
  <c r="O31" i="1"/>
  <c r="Y30" i="1"/>
  <c r="U30" i="1"/>
  <c r="S30" i="1"/>
  <c r="O30" i="1"/>
  <c r="Y29" i="1"/>
  <c r="U29" i="1"/>
  <c r="S29" i="1"/>
  <c r="O29" i="1"/>
  <c r="Y28" i="1"/>
  <c r="U28" i="1"/>
  <c r="S28" i="1"/>
  <c r="O28" i="1"/>
  <c r="Y27" i="1"/>
  <c r="U27" i="1"/>
  <c r="S27" i="1"/>
  <c r="O27" i="1"/>
  <c r="XES32" i="1"/>
  <c r="XER31" i="1"/>
  <c r="XEU32" i="1"/>
  <c r="XEV35" i="1"/>
  <c r="XES33" i="1"/>
  <c r="XEV32" i="1"/>
  <c r="XET30" i="1"/>
  <c r="XER28" i="1"/>
  <c r="XEQ31" i="1"/>
  <c r="XEQ27" i="1"/>
  <c r="XES29" i="1"/>
  <c r="XEU37" i="1" l="1"/>
  <c r="H19" i="1" s="1"/>
  <c r="XEV37" i="1"/>
  <c r="H20" i="1" s="1"/>
  <c r="XES37" i="1"/>
  <c r="XEQ37" i="1"/>
  <c r="H15" i="1" s="1"/>
  <c r="XER37" i="1"/>
  <c r="H16" i="1" s="1"/>
  <c r="XET37" i="1"/>
  <c r="H18" i="1" s="1"/>
  <c r="O37" i="1"/>
  <c r="O38" i="1" s="1"/>
  <c r="Y37" i="1"/>
  <c r="Y38" i="1" s="1"/>
  <c r="S37" i="1"/>
  <c r="S38" i="1" s="1"/>
  <c r="U37" i="1"/>
  <c r="U38" i="1" s="1"/>
</calcChain>
</file>

<file path=xl/sharedStrings.xml><?xml version="1.0" encoding="utf-8"?>
<sst xmlns="http://schemas.openxmlformats.org/spreadsheetml/2006/main" count="64" uniqueCount="50">
  <si>
    <t>Año</t>
  </si>
  <si>
    <t>Salario Mínimo</t>
  </si>
  <si>
    <t>(Pesos Colombianos)</t>
  </si>
  <si>
    <t>Rama Judicial del Poder Público</t>
  </si>
  <si>
    <t>Consejo Superior de la Judicatura</t>
  </si>
  <si>
    <t>Formato 5 – Experiencia del proponente</t>
  </si>
  <si>
    <t>NUMERO DE PROCESO:</t>
  </si>
  <si>
    <t>[INDICAR NUMERO DEL PROCESO]</t>
  </si>
  <si>
    <t>OBJETO DEL PROCESO:</t>
  </si>
  <si>
    <t>[INDICAR OBJETO DEL PROCESO]</t>
  </si>
  <si>
    <t xml:space="preserve">NOMBRE DEL PROPONENTE: </t>
  </si>
  <si>
    <t>[INDICAR NOMBRE DEL PROPONENTE]</t>
  </si>
  <si>
    <t>CONTRATOS EJECUTADOS REPORTADOS EN EL RUP</t>
  </si>
  <si>
    <t>EXPERIENCIA GENERAL</t>
  </si>
  <si>
    <t>EXPERIENCIA ESPECIFICA</t>
  </si>
  <si>
    <t>OBRA CIVIL</t>
  </si>
  <si>
    <t>SMMLV Min</t>
  </si>
  <si>
    <t>M2 Min</t>
  </si>
  <si>
    <t>ID</t>
  </si>
  <si>
    <t>Numero consecutivo del reporte del contrato ejecutado</t>
  </si>
  <si>
    <t>Nombre del contratista</t>
  </si>
  <si>
    <t>Nombre del contratante</t>
  </si>
  <si>
    <t xml:space="preserve">En caso de proponente plural indicar el nombre del integrante de la figura asociativa que acredita la experiencia </t>
  </si>
  <si>
    <t>UNSPSC</t>
  </si>
  <si>
    <t>Valor del contrato ejecutado expresado en SMMLV consignado en el RUP</t>
  </si>
  <si>
    <t>Porcentaje de participación en el valor ejecutado como figura asociativa consignado en el RUP, en el caso contrario indicar 100%.</t>
  </si>
  <si>
    <t>Valor total del contrato en SMMLV afectado por el porcentaje de participación</t>
  </si>
  <si>
    <t>Objeto del Contrato</t>
  </si>
  <si>
    <t xml:space="preserve">Áreas Construidas o Intervenidas Certificada
(M2) </t>
  </si>
  <si>
    <t xml:space="preserve">Áreas Construidas o Intervenidas certificada, afectada por el porcentaje de participación
(M2) </t>
  </si>
  <si>
    <t>TOTAL (SMMLV)</t>
  </si>
  <si>
    <t>TOTAL (M2)</t>
  </si>
  <si>
    <t xml:space="preserve">ESTUDIOS Y DISEÑOS </t>
  </si>
  <si>
    <t>MOBILIARIO</t>
  </si>
  <si>
    <t>Area diseñada cubierta certificada 
(M2)</t>
  </si>
  <si>
    <t xml:space="preserve">Area diseñada cubierta certificada,  afectada por el porcentaje de participación
(M2) </t>
  </si>
  <si>
    <t>Valor del contrato o actividades</t>
  </si>
  <si>
    <t>Año de Terminación del Contrato</t>
  </si>
  <si>
    <t>Valor en SMMLV
(La conversión se realiza con el SMMLV del año
de terminación del contrato)</t>
  </si>
  <si>
    <t>Valor total en SMMLV afectado por el porcentaje de participación</t>
  </si>
  <si>
    <t xml:space="preserve"> </t>
  </si>
  <si>
    <t>[INDICAR EL NOMBRE DEL INTEGRANTE DEL PROPONENTE PLURAL]</t>
  </si>
  <si>
    <t>Integrante</t>
  </si>
  <si>
    <t>No</t>
  </si>
  <si>
    <t>Conformación del Proponente Plural</t>
  </si>
  <si>
    <t xml:space="preserve">Tipo y Numero de Identificacion </t>
  </si>
  <si>
    <t>Porcentaje de Participación</t>
  </si>
  <si>
    <t>Porcentaje de Exp General Aportada</t>
  </si>
  <si>
    <t xml:space="preserve"> [C.C., NIT, ETC Y NUMERO DE IDENTIFICACIÓN]</t>
  </si>
  <si>
    <t>Agregar Experiencia Adicional Relevante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</si>
</sst>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3" borderId="0" applyNumberFormat="0" applyBorder="0" applyAlignment="0" applyProtection="0"/>
  </cellStyleXfs>
  <cellXfs count="175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0" fontId="21" fillId="0" borderId="24" xfId="0" applyFont="1" applyBorder="1" applyAlignment="1" applyProtection="1">
      <alignment horizontal="center" vertical="center" wrapText="1"/>
      <protection locked="0"/>
    </xf>
    <xf numFmtId="0" fontId="21" fillId="0" borderId="25" xfId="0" applyFont="1" applyBorder="1" applyAlignment="1" applyProtection="1">
      <alignment horizontal="center" vertical="center" wrapText="1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1" fillId="0" borderId="27" xfId="0" applyFont="1" applyBorder="1" applyAlignment="1" applyProtection="1">
      <alignment horizontal="center" vertical="center" wrapText="1"/>
      <protection locked="0"/>
    </xf>
    <xf numFmtId="0" fontId="21" fillId="0" borderId="28" xfId="0" applyFont="1" applyBorder="1" applyAlignment="1" applyProtection="1">
      <alignment horizontal="center" vertical="center" wrapText="1"/>
      <protection locked="0"/>
    </xf>
    <xf numFmtId="4" fontId="21" fillId="0" borderId="28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29" xfId="5" applyFont="1" applyFill="1" applyBorder="1" applyAlignment="1" applyProtection="1">
      <alignment horizontal="center" vertical="center" wrapText="1"/>
      <protection locked="0"/>
    </xf>
    <xf numFmtId="0" fontId="21" fillId="0" borderId="31" xfId="0" applyFont="1" applyBorder="1" applyAlignment="1" applyProtection="1">
      <alignment horizontal="center" vertical="center" wrapText="1"/>
      <protection locked="0"/>
    </xf>
    <xf numFmtId="0" fontId="21" fillId="0" borderId="32" xfId="0" applyFont="1" applyBorder="1" applyAlignment="1" applyProtection="1">
      <alignment horizontal="center" vertical="center" wrapText="1"/>
      <protection locked="0"/>
    </xf>
    <xf numFmtId="0" fontId="21" fillId="0" borderId="33" xfId="0" applyFont="1" applyBorder="1" applyAlignment="1" applyProtection="1">
      <alignment horizontal="center" vertical="center" wrapText="1"/>
      <protection locked="0"/>
    </xf>
    <xf numFmtId="0" fontId="21" fillId="0" borderId="34" xfId="0" applyFont="1" applyBorder="1" applyAlignment="1" applyProtection="1">
      <alignment horizontal="center" vertical="center" wrapText="1"/>
      <protection locked="0"/>
    </xf>
    <xf numFmtId="0" fontId="21" fillId="0" borderId="35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4" fontId="21" fillId="0" borderId="36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37" xfId="5" applyFont="1" applyFill="1" applyBorder="1" applyAlignment="1" applyProtection="1">
      <alignment horizontal="center" vertical="center" wrapText="1"/>
      <protection locked="0"/>
    </xf>
    <xf numFmtId="4" fontId="21" fillId="0" borderId="26" xfId="4" applyNumberFormat="1" applyFont="1" applyFill="1" applyBorder="1" applyAlignment="1" applyProtection="1">
      <alignment horizontal="center" vertical="center" wrapText="1"/>
      <protection locked="0"/>
    </xf>
    <xf numFmtId="4" fontId="21" fillId="0" borderId="16" xfId="4" applyNumberFormat="1" applyFont="1" applyFill="1" applyBorder="1" applyAlignment="1" applyProtection="1">
      <alignment horizontal="center" vertical="center" wrapText="1"/>
      <protection locked="0"/>
    </xf>
    <xf numFmtId="1" fontId="21" fillId="0" borderId="13" xfId="4" applyNumberFormat="1" applyFont="1" applyFill="1" applyBorder="1" applyAlignment="1" applyProtection="1">
      <alignment horizontal="center" vertical="center" wrapText="1"/>
      <protection locked="0"/>
    </xf>
    <xf numFmtId="4" fontId="21" fillId="0" borderId="34" xfId="4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4" fontId="14" fillId="11" borderId="30" xfId="0" applyNumberFormat="1" applyFont="1" applyFill="1" applyBorder="1" applyAlignment="1">
      <alignment horizontal="center" vertical="center" wrapText="1"/>
    </xf>
    <xf numFmtId="4" fontId="14" fillId="8" borderId="28" xfId="0" applyNumberFormat="1" applyFont="1" applyFill="1" applyBorder="1" applyAlignment="1">
      <alignment horizontal="center" vertical="center" wrapText="1"/>
    </xf>
    <xf numFmtId="4" fontId="14" fillId="11" borderId="38" xfId="0" applyNumberFormat="1" applyFont="1" applyFill="1" applyBorder="1" applyAlignment="1">
      <alignment horizontal="center" vertical="center" wrapText="1"/>
    </xf>
    <xf numFmtId="4" fontId="14" fillId="8" borderId="36" xfId="0" applyNumberFormat="1" applyFont="1" applyFill="1" applyBorder="1" applyAlignment="1">
      <alignment horizontal="center" vertical="center" wrapText="1"/>
    </xf>
    <xf numFmtId="4" fontId="14" fillId="11" borderId="44" xfId="0" applyNumberFormat="1" applyFont="1" applyFill="1" applyBorder="1" applyAlignment="1">
      <alignment horizontal="center" vertical="center" wrapText="1"/>
    </xf>
    <xf numFmtId="4" fontId="22" fillId="3" borderId="54" xfId="6" applyNumberFormat="1" applyFont="1" applyBorder="1" applyAlignment="1" applyProtection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11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horizontal="left" vertical="top"/>
      <protection locked="0"/>
    </xf>
    <xf numFmtId="0" fontId="11" fillId="4" borderId="0" xfId="0" applyFont="1" applyFill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4" fontId="21" fillId="0" borderId="34" xfId="0" applyNumberFormat="1" applyFont="1" applyBorder="1" applyAlignment="1" applyProtection="1">
      <alignment horizontal="center" vertical="center" wrapText="1"/>
      <protection locked="0"/>
    </xf>
    <xf numFmtId="1" fontId="21" fillId="0" borderId="36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21" fillId="0" borderId="69" xfId="0" applyFont="1" applyBorder="1" applyAlignment="1" applyProtection="1">
      <alignment horizontal="center" vertical="center" wrapText="1"/>
      <protection locked="0"/>
    </xf>
    <xf numFmtId="0" fontId="21" fillId="0" borderId="71" xfId="0" applyFont="1" applyBorder="1" applyAlignment="1" applyProtection="1">
      <alignment horizontal="center" vertical="center" wrapText="1"/>
      <protection locked="0"/>
    </xf>
    <xf numFmtId="0" fontId="21" fillId="0" borderId="72" xfId="0" applyFont="1" applyBorder="1" applyAlignment="1" applyProtection="1">
      <alignment horizontal="center" vertical="center" wrapText="1"/>
      <protection locked="0"/>
    </xf>
    <xf numFmtId="1" fontId="13" fillId="4" borderId="73" xfId="0" applyNumberFormat="1" applyFont="1" applyFill="1" applyBorder="1" applyAlignment="1">
      <alignment horizontal="center" vertical="center" shrinkToFit="1"/>
    </xf>
    <xf numFmtId="2" fontId="18" fillId="9" borderId="50" xfId="4" applyNumberFormat="1" applyFont="1" applyFill="1" applyBorder="1" applyAlignment="1" applyProtection="1">
      <alignment horizontal="center" vertical="center" wrapText="1"/>
      <protection locked="0"/>
    </xf>
    <xf numFmtId="0" fontId="21" fillId="0" borderId="39" xfId="0" applyFont="1" applyBorder="1" applyAlignment="1" applyProtection="1">
      <alignment horizontal="center" vertical="center" wrapText="1"/>
      <protection locked="0"/>
    </xf>
    <xf numFmtId="0" fontId="21" fillId="0" borderId="40" xfId="0" applyFont="1" applyBorder="1" applyAlignment="1" applyProtection="1">
      <alignment horizontal="center" vertical="center" wrapText="1"/>
      <protection locked="0"/>
    </xf>
    <xf numFmtId="0" fontId="21" fillId="0" borderId="74" xfId="0" applyFont="1" applyBorder="1" applyAlignment="1" applyProtection="1">
      <alignment horizontal="center" vertical="center" wrapText="1"/>
      <protection locked="0"/>
    </xf>
    <xf numFmtId="0" fontId="21" fillId="0" borderId="41" xfId="0" applyFont="1" applyBorder="1" applyAlignment="1" applyProtection="1">
      <alignment horizontal="center" vertical="center" wrapText="1"/>
      <protection locked="0"/>
    </xf>
    <xf numFmtId="0" fontId="21" fillId="0" borderId="42" xfId="0" applyFont="1" applyBorder="1" applyAlignment="1" applyProtection="1">
      <alignment horizontal="center" vertical="center" wrapText="1"/>
      <protection locked="0"/>
    </xf>
    <xf numFmtId="0" fontId="21" fillId="0" borderId="43" xfId="0" applyFont="1" applyBorder="1" applyAlignment="1" applyProtection="1">
      <alignment horizontal="center" vertical="center" wrapText="1"/>
      <protection locked="0"/>
    </xf>
    <xf numFmtId="4" fontId="21" fillId="0" borderId="43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43" xfId="5" applyFont="1" applyFill="1" applyBorder="1" applyAlignment="1" applyProtection="1">
      <alignment horizontal="center" vertical="center" wrapText="1"/>
      <protection locked="0"/>
    </xf>
    <xf numFmtId="4" fontId="21" fillId="0" borderId="41" xfId="4" applyNumberFormat="1" applyFont="1" applyFill="1" applyBorder="1" applyAlignment="1" applyProtection="1">
      <alignment horizontal="center" vertical="center" wrapText="1"/>
      <protection locked="0"/>
    </xf>
    <xf numFmtId="4" fontId="21" fillId="0" borderId="41" xfId="0" applyNumberFormat="1" applyFont="1" applyBorder="1" applyAlignment="1" applyProtection="1">
      <alignment horizontal="center" vertical="center" wrapText="1"/>
      <protection locked="0"/>
    </xf>
    <xf numFmtId="1" fontId="21" fillId="0" borderId="43" xfId="0" applyNumberFormat="1" applyFont="1" applyBorder="1" applyAlignment="1" applyProtection="1">
      <alignment horizontal="center" vertical="center" wrapText="1"/>
      <protection locked="0"/>
    </xf>
    <xf numFmtId="4" fontId="12" fillId="13" borderId="56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8" fillId="8" borderId="11" xfId="0" applyFont="1" applyFill="1" applyBorder="1" applyAlignment="1">
      <alignment horizontal="right" vertical="center"/>
    </xf>
    <xf numFmtId="0" fontId="6" fillId="0" borderId="0" xfId="0" applyFont="1" applyAlignment="1" applyProtection="1">
      <alignment horizontal="left" vertical="top"/>
      <protection locked="0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4" fillId="11" borderId="77" xfId="0" applyFont="1" applyFill="1" applyBorder="1" applyAlignment="1">
      <alignment horizontal="center" vertical="center" wrapText="1"/>
    </xf>
    <xf numFmtId="10" fontId="14" fillId="0" borderId="12" xfId="5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13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3" fillId="0" borderId="76" xfId="0" applyFont="1" applyBorder="1" applyAlignment="1">
      <alignment horizontal="center" vertical="center" wrapText="1"/>
    </xf>
    <xf numFmtId="0" fontId="24" fillId="0" borderId="84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20" fillId="10" borderId="18" xfId="0" applyFont="1" applyFill="1" applyBorder="1" applyAlignment="1">
      <alignment horizontal="center" vertical="center" textRotation="90" wrapText="1"/>
    </xf>
    <xf numFmtId="0" fontId="20" fillId="10" borderId="19" xfId="0" applyFont="1" applyFill="1" applyBorder="1" applyAlignment="1">
      <alignment horizontal="center" vertical="center" textRotation="90" wrapText="1"/>
    </xf>
    <xf numFmtId="0" fontId="20" fillId="10" borderId="20" xfId="0" applyFont="1" applyFill="1" applyBorder="1" applyAlignment="1">
      <alignment horizontal="center" vertical="center" textRotation="90" wrapText="1"/>
    </xf>
    <xf numFmtId="1" fontId="13" fillId="4" borderId="68" xfId="0" applyNumberFormat="1" applyFont="1" applyFill="1" applyBorder="1" applyAlignment="1">
      <alignment horizontal="center" vertical="center" shrinkToFit="1"/>
    </xf>
    <xf numFmtId="1" fontId="13" fillId="4" borderId="70" xfId="0" applyNumberFormat="1" applyFont="1" applyFill="1" applyBorder="1" applyAlignment="1">
      <alignment horizontal="center" vertical="center" shrinkToFit="1"/>
    </xf>
    <xf numFmtId="0" fontId="23" fillId="0" borderId="11" xfId="0" applyFont="1" applyBorder="1" applyAlignment="1">
      <alignment horizontal="center" vertical="center" wrapText="1"/>
    </xf>
    <xf numFmtId="10" fontId="14" fillId="11" borderId="50" xfId="5" applyNumberFormat="1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57" xfId="0" applyFont="1" applyBorder="1" applyAlignment="1" applyProtection="1">
      <alignment horizontal="center" vertical="center" wrapText="1"/>
      <protection locked="0"/>
    </xf>
    <xf numFmtId="10" fontId="14" fillId="0" borderId="57" xfId="5" applyNumberFormat="1" applyFont="1" applyBorder="1" applyAlignment="1" applyProtection="1">
      <alignment horizontal="center" vertical="center" wrapText="1"/>
      <protection locked="0"/>
    </xf>
    <xf numFmtId="10" fontId="14" fillId="11" borderId="54" xfId="5" applyNumberFormat="1" applyFont="1" applyFill="1" applyBorder="1" applyAlignment="1" applyProtection="1">
      <alignment horizontal="center" vertical="center" wrapText="1"/>
    </xf>
    <xf numFmtId="0" fontId="0" fillId="12" borderId="56" xfId="0" applyFill="1" applyBorder="1" applyAlignment="1">
      <alignment horizontal="center" vertical="top"/>
    </xf>
    <xf numFmtId="0" fontId="0" fillId="12" borderId="57" xfId="0" applyFill="1" applyBorder="1" applyAlignment="1">
      <alignment horizontal="center" vertical="top"/>
    </xf>
    <xf numFmtId="0" fontId="0" fillId="12" borderId="54" xfId="0" applyFill="1" applyBorder="1" applyAlignment="1">
      <alignment horizontal="center" vertical="top"/>
    </xf>
    <xf numFmtId="0" fontId="20" fillId="10" borderId="13" xfId="0" applyFont="1" applyFill="1" applyBorder="1" applyAlignment="1">
      <alignment horizontal="center" vertical="center" wrapText="1"/>
    </xf>
    <xf numFmtId="0" fontId="20" fillId="10" borderId="23" xfId="0" applyFont="1" applyFill="1" applyBorder="1" applyAlignment="1">
      <alignment horizontal="center" vertical="center" wrapText="1"/>
    </xf>
    <xf numFmtId="0" fontId="20" fillId="11" borderId="45" xfId="0" applyFont="1" applyFill="1" applyBorder="1" applyAlignment="1">
      <alignment horizontal="center" vertical="center" wrapText="1"/>
    </xf>
    <xf numFmtId="0" fontId="20" fillId="11" borderId="51" xfId="0" applyFont="1" applyFill="1" applyBorder="1" applyAlignment="1">
      <alignment horizontal="center" vertical="center" wrapText="1"/>
    </xf>
    <xf numFmtId="0" fontId="20" fillId="10" borderId="16" xfId="0" applyFont="1" applyFill="1" applyBorder="1" applyAlignment="1">
      <alignment horizontal="center" vertical="center" wrapText="1"/>
    </xf>
    <xf numFmtId="0" fontId="20" fillId="10" borderId="22" xfId="0" applyFont="1" applyFill="1" applyBorder="1" applyAlignment="1">
      <alignment horizontal="center" vertical="center" wrapText="1"/>
    </xf>
    <xf numFmtId="0" fontId="19" fillId="7" borderId="5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21" xfId="0" applyFont="1" applyFill="1" applyBorder="1" applyAlignment="1">
      <alignment horizontal="center" vertical="center" wrapText="1"/>
    </xf>
    <xf numFmtId="0" fontId="2" fillId="10" borderId="16" xfId="0" applyFont="1" applyFill="1" applyBorder="1" applyAlignment="1">
      <alignment horizontal="center" vertical="center" wrapText="1"/>
    </xf>
    <xf numFmtId="0" fontId="2" fillId="10" borderId="66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 wrapText="1"/>
    </xf>
    <xf numFmtId="0" fontId="2" fillId="10" borderId="45" xfId="0" applyFont="1" applyFill="1" applyBorder="1" applyAlignment="1">
      <alignment horizontal="center" vertical="center" wrapText="1"/>
    </xf>
    <xf numFmtId="0" fontId="2" fillId="10" borderId="67" xfId="0" applyFont="1" applyFill="1" applyBorder="1" applyAlignment="1">
      <alignment horizontal="center" vertical="center" wrapText="1"/>
    </xf>
    <xf numFmtId="0" fontId="12" fillId="13" borderId="56" xfId="0" applyFont="1" applyFill="1" applyBorder="1" applyAlignment="1">
      <alignment horizontal="center" vertical="center"/>
    </xf>
    <xf numFmtId="0" fontId="12" fillId="13" borderId="57" xfId="0" applyFont="1" applyFill="1" applyBorder="1" applyAlignment="1">
      <alignment horizontal="center" vertical="center"/>
    </xf>
    <xf numFmtId="0" fontId="12" fillId="13" borderId="52" xfId="0" applyFont="1" applyFill="1" applyBorder="1" applyAlignment="1">
      <alignment horizontal="center" vertical="center"/>
    </xf>
    <xf numFmtId="0" fontId="12" fillId="13" borderId="80" xfId="0" applyFont="1" applyFill="1" applyBorder="1" applyAlignment="1">
      <alignment horizontal="center" vertical="center"/>
    </xf>
    <xf numFmtId="0" fontId="12" fillId="13" borderId="53" xfId="0" applyFont="1" applyFill="1" applyBorder="1" applyAlignment="1">
      <alignment horizontal="center" vertical="center"/>
    </xf>
    <xf numFmtId="0" fontId="18" fillId="8" borderId="11" xfId="0" applyFont="1" applyFill="1" applyBorder="1" applyAlignment="1">
      <alignment horizontal="right" vertical="center"/>
    </xf>
    <xf numFmtId="0" fontId="18" fillId="8" borderId="12" xfId="0" applyFont="1" applyFill="1" applyBorder="1" applyAlignment="1">
      <alignment horizontal="right" vertical="center"/>
    </xf>
    <xf numFmtId="0" fontId="18" fillId="8" borderId="6" xfId="0" applyFont="1" applyFill="1" applyBorder="1" applyAlignment="1">
      <alignment horizontal="right" vertical="center"/>
    </xf>
    <xf numFmtId="0" fontId="18" fillId="8" borderId="55" xfId="0" applyFont="1" applyFill="1" applyBorder="1" applyAlignment="1">
      <alignment horizontal="right" vertical="center"/>
    </xf>
    <xf numFmtId="0" fontId="18" fillId="8" borderId="7" xfId="0" applyFont="1" applyFill="1" applyBorder="1" applyAlignment="1">
      <alignment horizontal="right" vertical="center"/>
    </xf>
    <xf numFmtId="4" fontId="18" fillId="8" borderId="6" xfId="0" applyNumberFormat="1" applyFont="1" applyFill="1" applyBorder="1" applyAlignment="1">
      <alignment horizontal="right" vertical="center" wrapText="1"/>
    </xf>
    <xf numFmtId="4" fontId="18" fillId="8" borderId="55" xfId="0" applyNumberFormat="1" applyFont="1" applyFill="1" applyBorder="1" applyAlignment="1">
      <alignment horizontal="right" vertical="center" wrapText="1"/>
    </xf>
    <xf numFmtId="4" fontId="18" fillId="8" borderId="7" xfId="0" applyNumberFormat="1" applyFont="1" applyFill="1" applyBorder="1" applyAlignment="1">
      <alignment horizontal="right" vertical="center" wrapText="1"/>
    </xf>
    <xf numFmtId="0" fontId="11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4" fontId="12" fillId="13" borderId="56" xfId="0" applyNumberFormat="1" applyFont="1" applyFill="1" applyBorder="1" applyAlignment="1">
      <alignment horizontal="center" vertical="center" wrapText="1"/>
    </xf>
    <xf numFmtId="4" fontId="12" fillId="13" borderId="57" xfId="0" applyNumberFormat="1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8" fillId="5" borderId="61" xfId="0" applyFont="1" applyFill="1" applyBorder="1" applyAlignment="1">
      <alignment horizontal="center" vertical="center" wrapText="1"/>
    </xf>
    <xf numFmtId="0" fontId="8" fillId="5" borderId="62" xfId="0" applyFont="1" applyFill="1" applyBorder="1" applyAlignment="1">
      <alignment horizontal="center" vertical="center" wrapText="1"/>
    </xf>
    <xf numFmtId="0" fontId="8" fillId="5" borderId="63" xfId="0" applyFont="1" applyFill="1" applyBorder="1" applyAlignment="1">
      <alignment horizontal="center" vertical="center" wrapText="1"/>
    </xf>
    <xf numFmtId="0" fontId="8" fillId="5" borderId="64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65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16" fillId="6" borderId="61" xfId="0" applyFont="1" applyFill="1" applyBorder="1" applyAlignment="1">
      <alignment horizontal="center" vertical="center" wrapText="1"/>
    </xf>
    <xf numFmtId="0" fontId="16" fillId="6" borderId="62" xfId="0" applyFont="1" applyFill="1" applyBorder="1" applyAlignment="1">
      <alignment horizontal="center" vertical="center" wrapText="1"/>
    </xf>
    <xf numFmtId="0" fontId="16" fillId="6" borderId="63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16" fillId="7" borderId="58" xfId="0" applyFont="1" applyFill="1" applyBorder="1" applyAlignment="1">
      <alignment horizontal="center" vertical="center" wrapText="1"/>
    </xf>
    <xf numFmtId="0" fontId="16" fillId="7" borderId="59" xfId="0" applyFont="1" applyFill="1" applyBorder="1" applyAlignment="1">
      <alignment horizontal="center" vertical="center" wrapText="1"/>
    </xf>
    <xf numFmtId="0" fontId="16" fillId="7" borderId="60" xfId="0" applyFont="1" applyFill="1" applyBorder="1" applyAlignment="1">
      <alignment horizontal="center" vertical="center" wrapText="1"/>
    </xf>
    <xf numFmtId="0" fontId="17" fillId="7" borderId="47" xfId="0" applyFont="1" applyFill="1" applyBorder="1" applyAlignment="1">
      <alignment horizontal="center" vertical="center" wrapText="1"/>
    </xf>
    <xf numFmtId="0" fontId="17" fillId="7" borderId="75" xfId="0" applyFont="1" applyFill="1" applyBorder="1" applyAlignment="1">
      <alignment horizontal="center" vertical="center" wrapText="1"/>
    </xf>
    <xf numFmtId="0" fontId="17" fillId="7" borderId="48" xfId="0" applyFont="1" applyFill="1" applyBorder="1" applyAlignment="1">
      <alignment horizontal="center" vertical="center" wrapText="1"/>
    </xf>
    <xf numFmtId="0" fontId="17" fillId="7" borderId="49" xfId="0" applyFont="1" applyFill="1" applyBorder="1" applyAlignment="1">
      <alignment horizontal="center" vertical="center" wrapText="1"/>
    </xf>
    <xf numFmtId="0" fontId="14" fillId="0" borderId="12" xfId="0" applyFont="1" applyBorder="1" applyAlignment="1" applyProtection="1">
      <alignment horizontal="center" vertical="center"/>
      <protection locked="0"/>
    </xf>
    <xf numFmtId="0" fontId="14" fillId="0" borderId="57" xfId="0" applyFont="1" applyBorder="1" applyAlignment="1" applyProtection="1">
      <alignment horizontal="center" vertical="center"/>
      <protection locked="0"/>
    </xf>
    <xf numFmtId="0" fontId="17" fillId="0" borderId="58" xfId="0" applyFont="1" applyBorder="1" applyAlignment="1">
      <alignment horizontal="center" vertical="center" wrapText="1"/>
    </xf>
    <xf numFmtId="0" fontId="17" fillId="0" borderId="59" xfId="0" applyFont="1" applyBorder="1" applyAlignment="1">
      <alignment horizontal="center" vertical="center" wrapText="1"/>
    </xf>
    <xf numFmtId="0" fontId="17" fillId="0" borderId="60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textRotation="90"/>
      <protection locked="0"/>
    </xf>
    <xf numFmtId="9" fontId="21" fillId="0" borderId="82" xfId="5" applyFont="1" applyFill="1" applyBorder="1" applyAlignment="1" applyProtection="1">
      <alignment horizontal="center" vertical="center" wrapText="1"/>
      <protection locked="0"/>
    </xf>
    <xf numFmtId="9" fontId="21" fillId="0" borderId="35" xfId="5" applyFont="1" applyFill="1" applyBorder="1" applyAlignment="1" applyProtection="1">
      <alignment horizontal="center" vertical="center" wrapText="1"/>
      <protection locked="0"/>
    </xf>
    <xf numFmtId="9" fontId="21" fillId="0" borderId="83" xfId="5" applyFont="1" applyFill="1" applyBorder="1" applyAlignment="1" applyProtection="1">
      <alignment horizontal="center" vertical="center" wrapText="1"/>
      <protection locked="0"/>
    </xf>
    <xf numFmtId="9" fontId="21" fillId="0" borderId="42" xfId="5" applyFont="1" applyFill="1" applyBorder="1" applyAlignment="1" applyProtection="1">
      <alignment horizontal="center" vertical="center" wrapText="1"/>
      <protection locked="0"/>
    </xf>
    <xf numFmtId="0" fontId="20" fillId="10" borderId="5" xfId="0" applyFont="1" applyFill="1" applyBorder="1" applyAlignment="1">
      <alignment horizontal="center" vertical="center" wrapText="1"/>
    </xf>
    <xf numFmtId="0" fontId="20" fillId="10" borderId="78" xfId="0" applyFont="1" applyFill="1" applyBorder="1" applyAlignment="1">
      <alignment horizontal="center" vertical="center" wrapText="1"/>
    </xf>
    <xf numFmtId="0" fontId="20" fillId="10" borderId="8" xfId="0" applyFont="1" applyFill="1" applyBorder="1" applyAlignment="1">
      <alignment horizontal="center" vertical="center" wrapText="1"/>
    </xf>
    <xf numFmtId="0" fontId="20" fillId="10" borderId="79" xfId="0" applyFont="1" applyFill="1" applyBorder="1" applyAlignment="1">
      <alignment horizontal="center" vertical="center" wrapText="1"/>
    </xf>
    <xf numFmtId="9" fontId="21" fillId="0" borderId="81" xfId="5" applyFont="1" applyFill="1" applyBorder="1" applyAlignment="1" applyProtection="1">
      <alignment horizontal="center" vertical="center" wrapText="1"/>
      <protection locked="0"/>
    </xf>
    <xf numFmtId="9" fontId="21" fillId="0" borderId="27" xfId="5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</cellXfs>
  <cellStyles count="7">
    <cellStyle name="Incorrecto" xfId="6" builtinId="27"/>
    <cellStyle name="Millares" xfId="4" builtinId="3"/>
    <cellStyle name="Millares 2" xfId="3" xr:uid="{00000000-0005-0000-0000-000001000000}"/>
    <cellStyle name="Normal" xfId="0" builtinId="0"/>
    <cellStyle name="Normal 10 2" xfId="2" xr:uid="{00000000-0005-0000-0000-000003000000}"/>
    <cellStyle name="Normal 3" xfId="1" xr:uid="{00000000-0005-0000-0000-000004000000}"/>
    <cellStyle name="Porcentaje" xfId="5" builtinId="5"/>
  </cellStyles>
  <dxfs count="25"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D7777"/>
      <color rgb="FFFFC7CE"/>
      <color rgb="FF9C0006"/>
      <color rgb="FFFFCEC2"/>
      <color rgb="FFFF8B8B"/>
      <color rgb="FF2DF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SMMLV!$B$1:$B$2</c:f>
              <c:strCache>
                <c:ptCount val="2"/>
                <c:pt idx="0">
                  <c:v>Salario Mínimo</c:v>
                </c:pt>
                <c:pt idx="1">
                  <c:v>(Pesos Colombianos)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SMMLV!$A$3:$A$43</c:f>
              <c:numCache>
                <c:formatCode>General</c:formatCode>
                <c:ptCount val="41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  <c:pt idx="5">
                  <c:v>2019</c:v>
                </c:pt>
                <c:pt idx="6">
                  <c:v>2018</c:v>
                </c:pt>
                <c:pt idx="7">
                  <c:v>2017</c:v>
                </c:pt>
                <c:pt idx="8">
                  <c:v>2016</c:v>
                </c:pt>
                <c:pt idx="9">
                  <c:v>2015</c:v>
                </c:pt>
                <c:pt idx="10">
                  <c:v>2014</c:v>
                </c:pt>
                <c:pt idx="11">
                  <c:v>2013</c:v>
                </c:pt>
                <c:pt idx="12">
                  <c:v>2012</c:v>
                </c:pt>
                <c:pt idx="13">
                  <c:v>2011</c:v>
                </c:pt>
                <c:pt idx="14">
                  <c:v>2010</c:v>
                </c:pt>
                <c:pt idx="15">
                  <c:v>2009</c:v>
                </c:pt>
                <c:pt idx="16">
                  <c:v>2008</c:v>
                </c:pt>
                <c:pt idx="17">
                  <c:v>2007</c:v>
                </c:pt>
                <c:pt idx="18">
                  <c:v>2006</c:v>
                </c:pt>
                <c:pt idx="19">
                  <c:v>2005</c:v>
                </c:pt>
                <c:pt idx="20">
                  <c:v>2004</c:v>
                </c:pt>
                <c:pt idx="21">
                  <c:v>2003</c:v>
                </c:pt>
                <c:pt idx="22">
                  <c:v>2002</c:v>
                </c:pt>
                <c:pt idx="23">
                  <c:v>2001</c:v>
                </c:pt>
                <c:pt idx="24">
                  <c:v>2000</c:v>
                </c:pt>
                <c:pt idx="25">
                  <c:v>1999</c:v>
                </c:pt>
                <c:pt idx="26">
                  <c:v>1998</c:v>
                </c:pt>
                <c:pt idx="27">
                  <c:v>1997</c:v>
                </c:pt>
                <c:pt idx="28">
                  <c:v>1996</c:v>
                </c:pt>
                <c:pt idx="29">
                  <c:v>1995</c:v>
                </c:pt>
                <c:pt idx="30">
                  <c:v>1994</c:v>
                </c:pt>
                <c:pt idx="31">
                  <c:v>1993</c:v>
                </c:pt>
                <c:pt idx="32">
                  <c:v>1992</c:v>
                </c:pt>
                <c:pt idx="33">
                  <c:v>1991</c:v>
                </c:pt>
                <c:pt idx="34">
                  <c:v>1990</c:v>
                </c:pt>
                <c:pt idx="35">
                  <c:v>1989</c:v>
                </c:pt>
                <c:pt idx="36">
                  <c:v>1988</c:v>
                </c:pt>
                <c:pt idx="37">
                  <c:v>1987</c:v>
                </c:pt>
                <c:pt idx="38">
                  <c:v>1986</c:v>
                </c:pt>
                <c:pt idx="39">
                  <c:v>1985</c:v>
                </c:pt>
                <c:pt idx="40">
                  <c:v>1984</c:v>
                </c:pt>
              </c:numCache>
            </c:numRef>
          </c:cat>
          <c:val>
            <c:numRef>
              <c:f>SMMLV!$B$3:$B$43</c:f>
              <c:numCache>
                <c:formatCode>"$"#,##0.00_);[Red]\("$"#,##0.00\)</c:formatCode>
                <c:ptCount val="41"/>
                <c:pt idx="0">
                  <c:v>1300000</c:v>
                </c:pt>
                <c:pt idx="1">
                  <c:v>1160000</c:v>
                </c:pt>
                <c:pt idx="2">
                  <c:v>1000000</c:v>
                </c:pt>
                <c:pt idx="3">
                  <c:v>908526</c:v>
                </c:pt>
                <c:pt idx="4">
                  <c:v>877803</c:v>
                </c:pt>
                <c:pt idx="5">
                  <c:v>828116</c:v>
                </c:pt>
                <c:pt idx="6">
                  <c:v>781242</c:v>
                </c:pt>
                <c:pt idx="7">
                  <c:v>737717</c:v>
                </c:pt>
                <c:pt idx="8">
                  <c:v>689455</c:v>
                </c:pt>
                <c:pt idx="9">
                  <c:v>644350</c:v>
                </c:pt>
                <c:pt idx="10">
                  <c:v>616000</c:v>
                </c:pt>
                <c:pt idx="11">
                  <c:v>589500</c:v>
                </c:pt>
                <c:pt idx="12">
                  <c:v>566700</c:v>
                </c:pt>
                <c:pt idx="13">
                  <c:v>535600</c:v>
                </c:pt>
                <c:pt idx="14">
                  <c:v>515000</c:v>
                </c:pt>
                <c:pt idx="15">
                  <c:v>496900</c:v>
                </c:pt>
                <c:pt idx="16">
                  <c:v>461500</c:v>
                </c:pt>
                <c:pt idx="17">
                  <c:v>433700</c:v>
                </c:pt>
                <c:pt idx="18">
                  <c:v>408000</c:v>
                </c:pt>
                <c:pt idx="19">
                  <c:v>381500</c:v>
                </c:pt>
                <c:pt idx="20">
                  <c:v>358000</c:v>
                </c:pt>
                <c:pt idx="21">
                  <c:v>332000</c:v>
                </c:pt>
                <c:pt idx="22">
                  <c:v>309000</c:v>
                </c:pt>
                <c:pt idx="23">
                  <c:v>286000</c:v>
                </c:pt>
                <c:pt idx="24">
                  <c:v>260100</c:v>
                </c:pt>
                <c:pt idx="25">
                  <c:v>236460</c:v>
                </c:pt>
                <c:pt idx="26">
                  <c:v>203826</c:v>
                </c:pt>
                <c:pt idx="27">
                  <c:v>172005</c:v>
                </c:pt>
                <c:pt idx="28">
                  <c:v>142125</c:v>
                </c:pt>
                <c:pt idx="29">
                  <c:v>118934</c:v>
                </c:pt>
                <c:pt idx="30">
                  <c:v>98700</c:v>
                </c:pt>
                <c:pt idx="31">
                  <c:v>81510</c:v>
                </c:pt>
                <c:pt idx="32">
                  <c:v>65190</c:v>
                </c:pt>
                <c:pt idx="33">
                  <c:v>51720</c:v>
                </c:pt>
                <c:pt idx="34">
                  <c:v>41025</c:v>
                </c:pt>
                <c:pt idx="35">
                  <c:v>32560</c:v>
                </c:pt>
                <c:pt idx="36">
                  <c:v>25637</c:v>
                </c:pt>
                <c:pt idx="37">
                  <c:v>20510</c:v>
                </c:pt>
                <c:pt idx="38">
                  <c:v>16811</c:v>
                </c:pt>
                <c:pt idx="39">
                  <c:v>13558</c:v>
                </c:pt>
                <c:pt idx="40">
                  <c:v>11298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A-4C52-9E30-0E2D8D552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499215"/>
        <c:axId val="1782820751"/>
      </c:lineChart>
      <c:catAx>
        <c:axId val="178449921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2820751"/>
        <c:crosses val="autoZero"/>
        <c:auto val="1"/>
        <c:lblAlgn val="ctr"/>
        <c:lblOffset val="100"/>
        <c:noMultiLvlLbl val="0"/>
      </c:catAx>
      <c:valAx>
        <c:axId val="178282075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4499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300036</xdr:rowOff>
    </xdr:from>
    <xdr:to>
      <xdr:col>14</xdr:col>
      <xdr:colOff>742950</xdr:colOff>
      <xdr:row>30</xdr:row>
      <xdr:rowOff>114299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148079</xdr:colOff>
      <xdr:row>1</xdr:row>
      <xdr:rowOff>27431</xdr:rowOff>
    </xdr:from>
    <xdr:to>
      <xdr:col>4</xdr:col>
      <xdr:colOff>717975</xdr:colOff>
      <xdr:row>2</xdr:row>
      <xdr:rowOff>617763</xdr:rowOff>
    </xdr:to>
    <xdr:pic>
      <xdr:nvPicPr>
        <xdr:cNvPr id="7" name="Imagen 6" descr="Logo CSJ RGB_0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79" y="217931"/>
          <a:ext cx="3974885" cy="1229868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43"/>
  <sheetViews>
    <sheetView zoomScale="85" zoomScaleNormal="85" workbookViewId="0">
      <selection activeCell="R33" sqref="R33"/>
    </sheetView>
  </sheetViews>
  <sheetFormatPr baseColWidth="10" defaultColWidth="11.44140625" defaultRowHeight="14.4" x14ac:dyDescent="0.3"/>
  <cols>
    <col min="2" max="2" width="14.33203125" bestFit="1" customWidth="1"/>
  </cols>
  <sheetData>
    <row r="1" spans="1:2" ht="38.4" x14ac:dyDescent="0.45">
      <c r="A1" s="173" t="s">
        <v>0</v>
      </c>
      <c r="B1" s="1" t="s">
        <v>1</v>
      </c>
    </row>
    <row r="2" spans="1:2" ht="30.6" thickBot="1" x14ac:dyDescent="0.4">
      <c r="A2" s="174"/>
      <c r="B2" s="2" t="s">
        <v>2</v>
      </c>
    </row>
    <row r="3" spans="1:2" ht="15" thickTop="1" x14ac:dyDescent="0.3">
      <c r="A3" s="3">
        <v>2024</v>
      </c>
      <c r="B3" s="4">
        <v>1300000</v>
      </c>
    </row>
    <row r="4" spans="1:2" x14ac:dyDescent="0.3">
      <c r="A4" s="3">
        <v>2023</v>
      </c>
      <c r="B4" s="4">
        <v>1160000</v>
      </c>
    </row>
    <row r="5" spans="1:2" x14ac:dyDescent="0.3">
      <c r="A5" s="3">
        <v>2022</v>
      </c>
      <c r="B5" s="4">
        <v>1000000</v>
      </c>
    </row>
    <row r="6" spans="1:2" x14ac:dyDescent="0.3">
      <c r="A6" s="3">
        <v>2021</v>
      </c>
      <c r="B6" s="4">
        <v>908526</v>
      </c>
    </row>
    <row r="7" spans="1:2" x14ac:dyDescent="0.3">
      <c r="A7" s="3">
        <v>2020</v>
      </c>
      <c r="B7" s="4">
        <v>877803</v>
      </c>
    </row>
    <row r="8" spans="1:2" x14ac:dyDescent="0.3">
      <c r="A8" s="3">
        <v>2019</v>
      </c>
      <c r="B8" s="4">
        <v>828116</v>
      </c>
    </row>
    <row r="9" spans="1:2" x14ac:dyDescent="0.3">
      <c r="A9" s="3">
        <v>2018</v>
      </c>
      <c r="B9" s="4">
        <v>781242</v>
      </c>
    </row>
    <row r="10" spans="1:2" x14ac:dyDescent="0.3">
      <c r="A10" s="3">
        <v>2017</v>
      </c>
      <c r="B10" s="4">
        <v>737717</v>
      </c>
    </row>
    <row r="11" spans="1:2" x14ac:dyDescent="0.3">
      <c r="A11" s="3">
        <v>2016</v>
      </c>
      <c r="B11" s="4">
        <v>689455</v>
      </c>
    </row>
    <row r="12" spans="1:2" x14ac:dyDescent="0.3">
      <c r="A12" s="3">
        <v>2015</v>
      </c>
      <c r="B12" s="4">
        <v>644350</v>
      </c>
    </row>
    <row r="13" spans="1:2" x14ac:dyDescent="0.3">
      <c r="A13" s="3">
        <v>2014</v>
      </c>
      <c r="B13" s="4">
        <v>616000</v>
      </c>
    </row>
    <row r="14" spans="1:2" x14ac:dyDescent="0.3">
      <c r="A14" s="3">
        <v>2013</v>
      </c>
      <c r="B14" s="4">
        <v>589500</v>
      </c>
    </row>
    <row r="15" spans="1:2" x14ac:dyDescent="0.3">
      <c r="A15" s="3">
        <v>2012</v>
      </c>
      <c r="B15" s="4">
        <v>566700</v>
      </c>
    </row>
    <row r="16" spans="1:2" x14ac:dyDescent="0.3">
      <c r="A16" s="3">
        <v>2011</v>
      </c>
      <c r="B16" s="4">
        <v>535600</v>
      </c>
    </row>
    <row r="17" spans="1:2" x14ac:dyDescent="0.3">
      <c r="A17" s="3">
        <v>2010</v>
      </c>
      <c r="B17" s="4">
        <v>515000</v>
      </c>
    </row>
    <row r="18" spans="1:2" x14ac:dyDescent="0.3">
      <c r="A18" s="3">
        <v>2009</v>
      </c>
      <c r="B18" s="4">
        <v>496900</v>
      </c>
    </row>
    <row r="19" spans="1:2" x14ac:dyDescent="0.3">
      <c r="A19" s="3">
        <v>2008</v>
      </c>
      <c r="B19" s="4">
        <v>461500</v>
      </c>
    </row>
    <row r="20" spans="1:2" x14ac:dyDescent="0.3">
      <c r="A20" s="3">
        <v>2007</v>
      </c>
      <c r="B20" s="4">
        <v>433700</v>
      </c>
    </row>
    <row r="21" spans="1:2" x14ac:dyDescent="0.3">
      <c r="A21" s="3">
        <v>2006</v>
      </c>
      <c r="B21" s="4">
        <v>408000</v>
      </c>
    </row>
    <row r="22" spans="1:2" x14ac:dyDescent="0.3">
      <c r="A22" s="3">
        <v>2005</v>
      </c>
      <c r="B22" s="4">
        <v>381500</v>
      </c>
    </row>
    <row r="23" spans="1:2" x14ac:dyDescent="0.3">
      <c r="A23" s="3">
        <v>2004</v>
      </c>
      <c r="B23" s="4">
        <v>358000</v>
      </c>
    </row>
    <row r="24" spans="1:2" x14ac:dyDescent="0.3">
      <c r="A24" s="3">
        <v>2003</v>
      </c>
      <c r="B24" s="4">
        <v>332000</v>
      </c>
    </row>
    <row r="25" spans="1:2" x14ac:dyDescent="0.3">
      <c r="A25" s="3">
        <v>2002</v>
      </c>
      <c r="B25" s="4">
        <v>309000</v>
      </c>
    </row>
    <row r="26" spans="1:2" x14ac:dyDescent="0.3">
      <c r="A26" s="3">
        <v>2001</v>
      </c>
      <c r="B26" s="4">
        <v>286000</v>
      </c>
    </row>
    <row r="27" spans="1:2" x14ac:dyDescent="0.3">
      <c r="A27" s="3">
        <v>2000</v>
      </c>
      <c r="B27" s="4">
        <v>260100</v>
      </c>
    </row>
    <row r="28" spans="1:2" x14ac:dyDescent="0.3">
      <c r="A28" s="3">
        <v>1999</v>
      </c>
      <c r="B28" s="4">
        <v>236460</v>
      </c>
    </row>
    <row r="29" spans="1:2" x14ac:dyDescent="0.3">
      <c r="A29" s="3">
        <v>1998</v>
      </c>
      <c r="B29" s="4">
        <v>203826</v>
      </c>
    </row>
    <row r="30" spans="1:2" x14ac:dyDescent="0.3">
      <c r="A30" s="3">
        <v>1997</v>
      </c>
      <c r="B30" s="4">
        <v>172005</v>
      </c>
    </row>
    <row r="31" spans="1:2" x14ac:dyDescent="0.3">
      <c r="A31" s="3">
        <v>1996</v>
      </c>
      <c r="B31" s="4">
        <v>142125</v>
      </c>
    </row>
    <row r="32" spans="1:2" x14ac:dyDescent="0.3">
      <c r="A32" s="3">
        <v>1995</v>
      </c>
      <c r="B32" s="4">
        <v>118934</v>
      </c>
    </row>
    <row r="33" spans="1:2" x14ac:dyDescent="0.3">
      <c r="A33" s="3">
        <v>1994</v>
      </c>
      <c r="B33" s="4">
        <v>98700</v>
      </c>
    </row>
    <row r="34" spans="1:2" x14ac:dyDescent="0.3">
      <c r="A34" s="3">
        <v>1993</v>
      </c>
      <c r="B34" s="4">
        <v>81510</v>
      </c>
    </row>
    <row r="35" spans="1:2" x14ac:dyDescent="0.3">
      <c r="A35" s="3">
        <v>1992</v>
      </c>
      <c r="B35" s="4">
        <v>65190</v>
      </c>
    </row>
    <row r="36" spans="1:2" x14ac:dyDescent="0.3">
      <c r="A36" s="3">
        <v>1991</v>
      </c>
      <c r="B36" s="4">
        <v>51720</v>
      </c>
    </row>
    <row r="37" spans="1:2" x14ac:dyDescent="0.3">
      <c r="A37" s="3">
        <v>1990</v>
      </c>
      <c r="B37" s="4">
        <v>41025</v>
      </c>
    </row>
    <row r="38" spans="1:2" x14ac:dyDescent="0.3">
      <c r="A38" s="3">
        <v>1989</v>
      </c>
      <c r="B38" s="4">
        <v>32560</v>
      </c>
    </row>
    <row r="39" spans="1:2" x14ac:dyDescent="0.3">
      <c r="A39" s="3">
        <v>1988</v>
      </c>
      <c r="B39" s="4">
        <v>25637</v>
      </c>
    </row>
    <row r="40" spans="1:2" x14ac:dyDescent="0.3">
      <c r="A40" s="3">
        <v>1987</v>
      </c>
      <c r="B40" s="4">
        <v>20510</v>
      </c>
    </row>
    <row r="41" spans="1:2" x14ac:dyDescent="0.3">
      <c r="A41" s="3">
        <v>1986</v>
      </c>
      <c r="B41" s="4">
        <v>16811</v>
      </c>
    </row>
    <row r="42" spans="1:2" x14ac:dyDescent="0.3">
      <c r="A42" s="3">
        <v>1985</v>
      </c>
      <c r="B42" s="4">
        <v>13558</v>
      </c>
    </row>
    <row r="43" spans="1:2" x14ac:dyDescent="0.3">
      <c r="A43" s="3">
        <v>1984</v>
      </c>
      <c r="B43" s="4">
        <v>11298</v>
      </c>
    </row>
  </sheetData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XFD40"/>
  <sheetViews>
    <sheetView tabSelected="1" zoomScale="70" zoomScaleNormal="70" workbookViewId="0">
      <selection activeCell="B5" sqref="B5:Y5"/>
    </sheetView>
  </sheetViews>
  <sheetFormatPr baseColWidth="10" defaultColWidth="8" defaultRowHeight="14.4" x14ac:dyDescent="0.3"/>
  <cols>
    <col min="1" max="1" width="8" style="24"/>
    <col min="2" max="2" width="7" style="24" customWidth="1"/>
    <col min="3" max="3" width="16.88671875" style="24" customWidth="1"/>
    <col min="4" max="4" width="27.33203125" style="24" customWidth="1"/>
    <col min="5" max="5" width="23.5546875" style="24" customWidth="1"/>
    <col min="6" max="6" width="30.33203125" style="24" customWidth="1"/>
    <col min="7" max="11" width="14.44140625" style="27" customWidth="1"/>
    <col min="12" max="12" width="7.33203125" style="24" hidden="1" customWidth="1"/>
    <col min="13" max="13" width="17.6640625" style="24" customWidth="1"/>
    <col min="14" max="14" width="20" style="24" customWidth="1"/>
    <col min="15" max="15" width="21.44140625" style="24" customWidth="1"/>
    <col min="16" max="16" width="23" style="24" customWidth="1"/>
    <col min="17" max="17" width="24.5546875" style="24" customWidth="1"/>
    <col min="18" max="18" width="16" style="24" customWidth="1"/>
    <col min="19" max="19" width="21.44140625" style="24" customWidth="1"/>
    <col min="20" max="20" width="20.88671875" style="24" customWidth="1"/>
    <col min="21" max="21" width="21.44140625" style="24" customWidth="1"/>
    <col min="22" max="22" width="14" style="24" customWidth="1"/>
    <col min="23" max="23" width="12.6640625" style="24" customWidth="1"/>
    <col min="24" max="24" width="23" style="24" customWidth="1"/>
    <col min="25" max="25" width="21.44140625" style="24" customWidth="1"/>
    <col min="26" max="26" width="14.33203125" style="24" customWidth="1"/>
    <col min="27" max="16370" width="8" style="24"/>
    <col min="16371" max="16376" width="25.88671875" style="27" hidden="1" customWidth="1"/>
    <col min="16377" max="16377" width="0" style="24" hidden="1" customWidth="1"/>
    <col min="16378" max="16378" width="10.6640625" style="24" hidden="1" customWidth="1"/>
    <col min="16379" max="16384" width="8" style="24"/>
  </cols>
  <sheetData>
    <row r="1" spans="2:25 16370:16378" x14ac:dyDescent="0.3">
      <c r="P1" s="25"/>
      <c r="Q1" s="25"/>
    </row>
    <row r="2" spans="2:25 16370:16378" s="45" customFormat="1" ht="50.25" customHeight="1" x14ac:dyDescent="0.3">
      <c r="B2" s="131" t="s">
        <v>3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63"/>
      <c r="XEQ2" s="67"/>
      <c r="XER2" s="67"/>
      <c r="XES2" s="67"/>
      <c r="XET2" s="67"/>
      <c r="XEU2" s="67"/>
      <c r="XEV2" s="67"/>
    </row>
    <row r="3" spans="2:25 16370:16378" s="45" customFormat="1" ht="50.25" customHeight="1" x14ac:dyDescent="0.3">
      <c r="B3" s="131" t="s">
        <v>4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63"/>
      <c r="XEQ3" s="67"/>
      <c r="XER3" s="67"/>
      <c r="XES3" s="67"/>
      <c r="XET3" s="67"/>
      <c r="XEU3" s="67"/>
      <c r="XEV3" s="67"/>
    </row>
    <row r="4" spans="2:25 16370:16378" x14ac:dyDescent="0.3">
      <c r="B4" s="26"/>
      <c r="C4" s="27"/>
      <c r="D4" s="27"/>
      <c r="E4" s="27"/>
      <c r="F4" s="27"/>
    </row>
    <row r="5" spans="2:25 16370:16378" ht="27.75" customHeight="1" x14ac:dyDescent="0.3">
      <c r="B5" s="132" t="s">
        <v>5</v>
      </c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</row>
    <row r="6" spans="2:25 16370:16378" ht="12.75" customHeight="1" x14ac:dyDescent="0.3"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</row>
    <row r="7" spans="2:25 16370:16378" s="73" customFormat="1" ht="27.75" customHeight="1" x14ac:dyDescent="0.3">
      <c r="B7" s="130" t="s">
        <v>6</v>
      </c>
      <c r="C7" s="130"/>
      <c r="D7" s="130"/>
      <c r="E7" s="38" t="s">
        <v>7</v>
      </c>
      <c r="F7" s="39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XEQ7" s="74"/>
      <c r="XER7" s="74"/>
      <c r="XES7" s="74"/>
      <c r="XET7" s="74"/>
      <c r="XEU7" s="74"/>
      <c r="XEV7" s="74"/>
    </row>
    <row r="8" spans="2:25 16370:16378" ht="12.75" customHeight="1" x14ac:dyDescent="0.3">
      <c r="B8" s="133"/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</row>
    <row r="9" spans="2:25 16370:16378" s="73" customFormat="1" ht="27.75" customHeight="1" x14ac:dyDescent="0.3">
      <c r="B9" s="130" t="s">
        <v>8</v>
      </c>
      <c r="C9" s="130"/>
      <c r="D9" s="130"/>
      <c r="E9" s="38" t="s">
        <v>9</v>
      </c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XEQ9" s="74"/>
      <c r="XER9" s="74"/>
      <c r="XES9" s="74"/>
      <c r="XET9" s="74"/>
      <c r="XEU9" s="74"/>
      <c r="XEV9" s="74"/>
    </row>
    <row r="10" spans="2:25 16370:16378" ht="12.75" customHeight="1" x14ac:dyDescent="0.3"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</row>
    <row r="11" spans="2:25 16370:16378" s="73" customFormat="1" ht="27.75" customHeight="1" x14ac:dyDescent="0.3">
      <c r="B11" s="130" t="s">
        <v>10</v>
      </c>
      <c r="C11" s="130"/>
      <c r="D11" s="130"/>
      <c r="E11" s="38" t="s">
        <v>11</v>
      </c>
      <c r="F11" s="39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XEQ11" s="74"/>
      <c r="XER11" s="74"/>
      <c r="XES11" s="74"/>
      <c r="XET11" s="74"/>
      <c r="XEU11" s="74"/>
      <c r="XEV11" s="74"/>
    </row>
    <row r="12" spans="2:25 16370:16378" ht="12.75" customHeight="1" thickBot="1" x14ac:dyDescent="0.35"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XEP12"/>
      <c r="XEQ12"/>
      <c r="XER12"/>
      <c r="XES12"/>
      <c r="XET12"/>
      <c r="XEU12"/>
      <c r="XEV12"/>
      <c r="XEW12"/>
      <c r="XEX12"/>
    </row>
    <row r="13" spans="2:25 16370:16378" ht="41.25" customHeight="1" thickBot="1" x14ac:dyDescent="0.35">
      <c r="B13" s="158" t="s">
        <v>44</v>
      </c>
      <c r="C13" s="159"/>
      <c r="D13" s="159"/>
      <c r="E13" s="159"/>
      <c r="F13" s="159"/>
      <c r="G13" s="159"/>
      <c r="H13" s="160"/>
      <c r="J13" s="75"/>
      <c r="K13" s="76"/>
      <c r="L13"/>
      <c r="M13"/>
      <c r="N13"/>
      <c r="O13"/>
      <c r="P13"/>
      <c r="Q13"/>
      <c r="R13"/>
      <c r="S13"/>
      <c r="T13"/>
      <c r="U13" s="75"/>
      <c r="V13" s="75"/>
      <c r="W13" s="75"/>
      <c r="X13" s="75"/>
      <c r="Y13" s="75"/>
      <c r="XEP13"/>
      <c r="XEQ13"/>
      <c r="XER13"/>
      <c r="XES13"/>
      <c r="XET13"/>
      <c r="XEU13"/>
      <c r="XEV13"/>
      <c r="XEW13"/>
      <c r="XEX13"/>
    </row>
    <row r="14" spans="2:25 16370:16378" ht="55.2" x14ac:dyDescent="0.3">
      <c r="B14" s="77" t="s">
        <v>43</v>
      </c>
      <c r="C14" s="161" t="s">
        <v>42</v>
      </c>
      <c r="D14" s="161"/>
      <c r="E14" s="161"/>
      <c r="F14" s="78" t="s">
        <v>45</v>
      </c>
      <c r="G14" s="78" t="s">
        <v>46</v>
      </c>
      <c r="H14" s="71" t="s">
        <v>47</v>
      </c>
      <c r="I14" s="76"/>
      <c r="J14" s="76"/>
      <c r="K14" s="76"/>
      <c r="L14"/>
      <c r="N14"/>
      <c r="O14"/>
      <c r="P14"/>
      <c r="Q14"/>
      <c r="R14"/>
      <c r="S14"/>
      <c r="T14"/>
      <c r="U14"/>
      <c r="V14" s="75"/>
      <c r="W14" s="75"/>
      <c r="X14" s="75"/>
      <c r="Y14" s="75"/>
      <c r="XEP14"/>
      <c r="XEQ14"/>
      <c r="XER14"/>
      <c r="XES14"/>
      <c r="XET14"/>
      <c r="XEU14"/>
      <c r="XEV14"/>
      <c r="XEW14"/>
      <c r="XEX14"/>
    </row>
    <row r="15" spans="2:25 16370:16378" ht="22.5" customHeight="1" x14ac:dyDescent="0.3">
      <c r="B15" s="85">
        <v>1</v>
      </c>
      <c r="C15" s="156" t="s">
        <v>41</v>
      </c>
      <c r="D15" s="156"/>
      <c r="E15" s="156"/>
      <c r="F15" s="66" t="s">
        <v>48</v>
      </c>
      <c r="G15" s="72">
        <v>0</v>
      </c>
      <c r="H15" s="86" t="e">
        <f ca="1">XEQ37/EG</f>
        <v>#DIV/0!</v>
      </c>
      <c r="I15" s="76"/>
      <c r="J15" s="76"/>
      <c r="K15" s="76"/>
      <c r="L15"/>
      <c r="M15"/>
      <c r="N15"/>
      <c r="O15"/>
      <c r="P15"/>
      <c r="Q15"/>
      <c r="R15"/>
      <c r="V15" s="75"/>
      <c r="W15" s="75"/>
      <c r="X15" s="75"/>
      <c r="Y15" s="75"/>
      <c r="XEP15"/>
      <c r="XEQ15"/>
      <c r="XER15"/>
      <c r="XES15"/>
      <c r="XET15"/>
      <c r="XEU15"/>
      <c r="XEV15"/>
      <c r="XEW15"/>
      <c r="XEX15"/>
    </row>
    <row r="16" spans="2:25 16370:16378" ht="21.75" customHeight="1" x14ac:dyDescent="0.3">
      <c r="B16" s="87">
        <v>2</v>
      </c>
      <c r="C16" s="156" t="s">
        <v>41</v>
      </c>
      <c r="D16" s="156"/>
      <c r="E16" s="156"/>
      <c r="F16" s="66" t="s">
        <v>48</v>
      </c>
      <c r="G16" s="72">
        <v>0</v>
      </c>
      <c r="H16" s="86" t="e">
        <f ca="1">XER37/EG</f>
        <v>#DIV/0!</v>
      </c>
      <c r="I16" s="76"/>
      <c r="J16" s="76"/>
      <c r="K16" s="76"/>
      <c r="L16"/>
      <c r="M16"/>
      <c r="N16"/>
      <c r="O16"/>
      <c r="P16"/>
      <c r="Q16"/>
      <c r="R16"/>
      <c r="S16"/>
      <c r="T16"/>
      <c r="U16" s="79"/>
      <c r="V16" s="79"/>
      <c r="W16" s="79"/>
      <c r="X16" s="79"/>
      <c r="Y16" s="79"/>
      <c r="XEP16"/>
      <c r="XEQ16"/>
      <c r="XER16"/>
      <c r="XES16"/>
      <c r="XET16"/>
      <c r="XEU16"/>
      <c r="XEV16"/>
      <c r="XEW16"/>
      <c r="XEX16"/>
    </row>
    <row r="17" spans="1:27 16354:16384" ht="21.75" customHeight="1" x14ac:dyDescent="0.3">
      <c r="B17" s="87">
        <v>3</v>
      </c>
      <c r="C17" s="156" t="s">
        <v>41</v>
      </c>
      <c r="D17" s="156"/>
      <c r="E17" s="156"/>
      <c r="F17" s="66" t="s">
        <v>48</v>
      </c>
      <c r="G17" s="72">
        <v>0</v>
      </c>
      <c r="H17" s="86" t="e">
        <f>XES38/EG</f>
        <v>#DIV/0!</v>
      </c>
      <c r="I17" s="76"/>
      <c r="J17" s="76"/>
      <c r="K17" s="76"/>
      <c r="L17"/>
      <c r="M17" t="s">
        <v>40</v>
      </c>
      <c r="N17"/>
      <c r="O17"/>
      <c r="P17"/>
      <c r="Q17"/>
      <c r="R17"/>
      <c r="S17"/>
      <c r="T17"/>
      <c r="U17" s="79"/>
      <c r="V17" s="79"/>
      <c r="W17" s="79"/>
      <c r="X17" s="79"/>
      <c r="Y17" s="79"/>
      <c r="XEP17"/>
      <c r="XEQ17"/>
      <c r="XER17"/>
      <c r="XES17"/>
      <c r="XET17"/>
      <c r="XEU17"/>
      <c r="XEV17"/>
      <c r="XEW17"/>
      <c r="XEX17"/>
    </row>
    <row r="18" spans="1:27 16354:16384" ht="21.75" customHeight="1" x14ac:dyDescent="0.3">
      <c r="B18" s="87">
        <v>4</v>
      </c>
      <c r="C18" s="156" t="s">
        <v>41</v>
      </c>
      <c r="D18" s="156"/>
      <c r="E18" s="156"/>
      <c r="F18" s="66" t="s">
        <v>48</v>
      </c>
      <c r="G18" s="72">
        <v>0</v>
      </c>
      <c r="H18" s="86" t="e">
        <f ca="1">XET37/EG</f>
        <v>#DIV/0!</v>
      </c>
      <c r="I18" s="76"/>
      <c r="J18" s="76"/>
      <c r="K18" s="76"/>
      <c r="L18"/>
      <c r="M18"/>
      <c r="N18"/>
      <c r="O18"/>
      <c r="P18"/>
      <c r="Q18"/>
      <c r="R18"/>
      <c r="S18"/>
      <c r="T18"/>
      <c r="U18" s="79"/>
      <c r="V18" s="79"/>
      <c r="W18" s="79"/>
      <c r="X18" s="79"/>
      <c r="Y18" s="79"/>
      <c r="XEP18"/>
      <c r="XEQ18"/>
      <c r="XER18"/>
      <c r="XES18"/>
      <c r="XET18"/>
      <c r="XEU18"/>
      <c r="XEV18"/>
      <c r="XEW18"/>
      <c r="XEX18"/>
    </row>
    <row r="19" spans="1:27 16354:16384" ht="21.75" customHeight="1" x14ac:dyDescent="0.3">
      <c r="B19" s="87">
        <v>5</v>
      </c>
      <c r="C19" s="156" t="s">
        <v>41</v>
      </c>
      <c r="D19" s="156"/>
      <c r="E19" s="156"/>
      <c r="F19" s="66" t="s">
        <v>48</v>
      </c>
      <c r="G19" s="72">
        <v>0</v>
      </c>
      <c r="H19" s="86" t="e">
        <f ca="1">XEU37/EG</f>
        <v>#DIV/0!</v>
      </c>
      <c r="I19" s="76"/>
      <c r="J19" s="76"/>
      <c r="K19" s="76"/>
      <c r="L19"/>
      <c r="M19"/>
      <c r="N19"/>
      <c r="O19"/>
      <c r="P19"/>
      <c r="Q19"/>
      <c r="R19"/>
      <c r="S19"/>
      <c r="T19"/>
      <c r="U19" s="79"/>
      <c r="V19" s="79"/>
      <c r="W19" s="79"/>
      <c r="X19" s="79"/>
      <c r="Y19" s="79"/>
      <c r="XEP19"/>
      <c r="XEQ19"/>
      <c r="XER19"/>
      <c r="XES19"/>
      <c r="XET19"/>
      <c r="XEU19"/>
      <c r="XEV19"/>
      <c r="XEW19"/>
      <c r="XEX19"/>
    </row>
    <row r="20" spans="1:27 16354:16384" ht="21.75" customHeight="1" thickBot="1" x14ac:dyDescent="0.35">
      <c r="B20" s="88">
        <v>6</v>
      </c>
      <c r="C20" s="157" t="s">
        <v>41</v>
      </c>
      <c r="D20" s="157"/>
      <c r="E20" s="157"/>
      <c r="F20" s="89" t="s">
        <v>48</v>
      </c>
      <c r="G20" s="90">
        <v>0</v>
      </c>
      <c r="H20" s="91" t="e">
        <f ca="1">XEV37/EG</f>
        <v>#DIV/0!</v>
      </c>
      <c r="I20" s="76"/>
      <c r="J20" s="76"/>
      <c r="K20" s="76"/>
      <c r="L20"/>
      <c r="M20"/>
      <c r="N20"/>
      <c r="O20"/>
      <c r="P20"/>
      <c r="Q20"/>
      <c r="R20"/>
      <c r="S20"/>
      <c r="T20"/>
      <c r="U20" s="79"/>
      <c r="V20" s="79"/>
      <c r="W20" s="79"/>
      <c r="X20" s="79"/>
      <c r="Y20" s="79"/>
      <c r="XEP20"/>
      <c r="XEQ20"/>
      <c r="XER20"/>
      <c r="XES20"/>
      <c r="XET20"/>
      <c r="XEU20"/>
      <c r="XEV20"/>
      <c r="XEW20"/>
      <c r="XEX20"/>
    </row>
    <row r="21" spans="1:27 16354:16384" ht="15" thickBot="1" x14ac:dyDescent="0.35">
      <c r="B21" s="26"/>
      <c r="C21" s="27"/>
      <c r="D21" s="27"/>
      <c r="E21" s="27"/>
      <c r="F21" s="27"/>
      <c r="XEP21"/>
      <c r="XEQ21"/>
      <c r="XER21"/>
      <c r="XES21"/>
      <c r="XET21"/>
      <c r="XEU21"/>
      <c r="XEV21"/>
      <c r="XEW21"/>
      <c r="XEX21"/>
    </row>
    <row r="22" spans="1:27 16354:16384" s="41" customFormat="1" ht="23.25" customHeight="1" thickBot="1" x14ac:dyDescent="0.35">
      <c r="A22" s="24"/>
      <c r="B22" s="134" t="s">
        <v>12</v>
      </c>
      <c r="C22" s="135"/>
      <c r="D22" s="135"/>
      <c r="E22" s="135"/>
      <c r="F22" s="136"/>
      <c r="G22" s="143" t="s">
        <v>13</v>
      </c>
      <c r="H22" s="144"/>
      <c r="I22" s="144"/>
      <c r="J22" s="144"/>
      <c r="K22" s="144"/>
      <c r="L22" s="144"/>
      <c r="M22" s="144"/>
      <c r="N22" s="144"/>
      <c r="O22" s="145"/>
      <c r="P22" s="149" t="s">
        <v>14</v>
      </c>
      <c r="Q22" s="150"/>
      <c r="R22" s="150"/>
      <c r="S22" s="150"/>
      <c r="T22" s="150"/>
      <c r="U22" s="150"/>
      <c r="V22" s="150"/>
      <c r="W22" s="150"/>
      <c r="X22" s="150"/>
      <c r="Y22" s="151"/>
      <c r="Z22" s="162" t="s">
        <v>49</v>
      </c>
      <c r="XDZ22" s="24"/>
      <c r="XEA22" s="24"/>
      <c r="XEB22" s="24"/>
      <c r="XEC22" s="24"/>
      <c r="XED22" s="24"/>
      <c r="XEE22" s="24"/>
      <c r="XEF22" s="24"/>
      <c r="XEG22" s="24"/>
      <c r="XEH22" s="24"/>
      <c r="XEI22" s="24"/>
      <c r="XEJ22" s="24"/>
      <c r="XEK22" s="24"/>
      <c r="XEL22" s="24"/>
      <c r="XEM22" s="24"/>
      <c r="XEN22" s="24"/>
      <c r="XEO22" s="24"/>
      <c r="XEP22"/>
      <c r="XEQ22"/>
      <c r="XER22"/>
      <c r="XES22"/>
      <c r="XET22"/>
      <c r="XEU22"/>
      <c r="XEV22"/>
      <c r="XEW22"/>
      <c r="XEX22"/>
      <c r="XEY22" s="24"/>
      <c r="XEZ22" s="24"/>
      <c r="XFA22" s="24"/>
      <c r="XFB22" s="24"/>
      <c r="XFC22" s="24"/>
      <c r="XFD22" s="24"/>
    </row>
    <row r="23" spans="1:27 16354:16384" s="41" customFormat="1" ht="23.25" customHeight="1" x14ac:dyDescent="0.3">
      <c r="A23" s="24"/>
      <c r="B23" s="137"/>
      <c r="C23" s="138"/>
      <c r="D23" s="138"/>
      <c r="E23" s="138"/>
      <c r="F23" s="139"/>
      <c r="G23" s="146"/>
      <c r="H23" s="147"/>
      <c r="I23" s="147"/>
      <c r="J23" s="147"/>
      <c r="K23" s="147"/>
      <c r="L23" s="147"/>
      <c r="M23" s="147"/>
      <c r="N23" s="147"/>
      <c r="O23" s="148"/>
      <c r="P23" s="152" t="s">
        <v>15</v>
      </c>
      <c r="Q23" s="153"/>
      <c r="R23" s="154"/>
      <c r="S23" s="155"/>
      <c r="T23" s="152" t="s">
        <v>32</v>
      </c>
      <c r="U23" s="155"/>
      <c r="V23" s="152" t="s">
        <v>33</v>
      </c>
      <c r="W23" s="154"/>
      <c r="X23" s="154"/>
      <c r="Y23" s="155"/>
      <c r="Z23" s="162"/>
      <c r="XDZ23" s="24"/>
      <c r="XEA23" s="24"/>
      <c r="XEB23" s="24"/>
      <c r="XEC23" s="24"/>
      <c r="XED23" s="24"/>
      <c r="XEE23" s="24"/>
      <c r="XEF23" s="24"/>
      <c r="XEG23" s="24"/>
      <c r="XEH23" s="24"/>
      <c r="XEI23" s="24"/>
      <c r="XEJ23" s="24"/>
      <c r="XEK23" s="24"/>
      <c r="XEL23" s="24"/>
      <c r="XEM23" s="24"/>
      <c r="XEN23" s="24"/>
      <c r="XEO23" s="24"/>
      <c r="XEP23" s="24"/>
      <c r="XEQ23" s="27"/>
      <c r="XER23" s="27"/>
      <c r="XES23" s="27"/>
      <c r="XET23" s="27"/>
      <c r="XEU23" s="27"/>
      <c r="XEV23" s="27"/>
      <c r="XEW23" s="24"/>
      <c r="XEX23" s="24"/>
      <c r="XEY23" s="24"/>
      <c r="XEZ23" s="24"/>
      <c r="XFA23" s="24"/>
      <c r="XFB23" s="24"/>
      <c r="XFC23" s="24"/>
      <c r="XFD23" s="24"/>
    </row>
    <row r="24" spans="1:27 16354:16384" s="65" customFormat="1" ht="23.25" customHeight="1" x14ac:dyDescent="0.3">
      <c r="A24" s="29"/>
      <c r="B24" s="140"/>
      <c r="C24" s="141"/>
      <c r="D24" s="141"/>
      <c r="E24" s="141"/>
      <c r="F24" s="142"/>
      <c r="G24" s="118" t="s">
        <v>16</v>
      </c>
      <c r="H24" s="119"/>
      <c r="I24" s="119"/>
      <c r="J24" s="119"/>
      <c r="K24" s="119"/>
      <c r="L24" s="119"/>
      <c r="M24" s="119"/>
      <c r="N24" s="119"/>
      <c r="O24" s="50"/>
      <c r="P24" s="120" t="s">
        <v>17</v>
      </c>
      <c r="Q24" s="121"/>
      <c r="R24" s="122"/>
      <c r="S24" s="50"/>
      <c r="T24" s="64" t="s">
        <v>17</v>
      </c>
      <c r="U24" s="50"/>
      <c r="V24" s="123" t="s">
        <v>16</v>
      </c>
      <c r="W24" s="124"/>
      <c r="X24" s="125"/>
      <c r="Y24" s="50"/>
      <c r="Z24" s="162"/>
      <c r="XDZ24" s="29"/>
      <c r="XEA24" s="29"/>
      <c r="XEB24" s="29"/>
      <c r="XEC24" s="29"/>
      <c r="XED24" s="29"/>
      <c r="XEE24" s="29"/>
      <c r="XEF24" s="29"/>
      <c r="XEG24" s="29"/>
      <c r="XEH24" s="29"/>
      <c r="XEI24" s="29"/>
      <c r="XEJ24" s="29"/>
      <c r="XEK24" s="29"/>
      <c r="XEL24" s="29"/>
      <c r="XEM24" s="29"/>
      <c r="XEN24" s="29"/>
      <c r="XEO24" s="29"/>
      <c r="XEP24" s="29"/>
      <c r="XEQ24" s="68"/>
      <c r="XER24" s="68"/>
      <c r="XES24" s="68"/>
      <c r="XET24" s="68"/>
      <c r="XEU24" s="68"/>
      <c r="XEV24" s="68"/>
      <c r="XEW24" s="29"/>
      <c r="XEX24" s="29"/>
      <c r="XEY24" s="29"/>
      <c r="XEZ24" s="29"/>
      <c r="XFA24" s="29"/>
      <c r="XFB24" s="29"/>
      <c r="XFC24" s="29"/>
      <c r="XFD24" s="29"/>
    </row>
    <row r="25" spans="1:27 16354:16384" s="42" customFormat="1" ht="19.5" customHeight="1" x14ac:dyDescent="0.3">
      <c r="A25" s="30"/>
      <c r="B25" s="107" t="s">
        <v>18</v>
      </c>
      <c r="C25" s="109" t="s">
        <v>19</v>
      </c>
      <c r="D25" s="109" t="s">
        <v>20</v>
      </c>
      <c r="E25" s="109" t="s">
        <v>21</v>
      </c>
      <c r="F25" s="111" t="s">
        <v>22</v>
      </c>
      <c r="G25" s="101" t="s">
        <v>23</v>
      </c>
      <c r="H25" s="102"/>
      <c r="I25" s="102"/>
      <c r="J25" s="102"/>
      <c r="K25" s="102"/>
      <c r="L25" s="102"/>
      <c r="M25" s="103" t="s">
        <v>24</v>
      </c>
      <c r="N25" s="103" t="s">
        <v>25</v>
      </c>
      <c r="O25" s="105" t="s">
        <v>26</v>
      </c>
      <c r="P25" s="167" t="s">
        <v>27</v>
      </c>
      <c r="Q25" s="168"/>
      <c r="R25" s="95" t="s">
        <v>28</v>
      </c>
      <c r="S25" s="97" t="s">
        <v>29</v>
      </c>
      <c r="T25" s="99" t="s">
        <v>34</v>
      </c>
      <c r="U25" s="97" t="s">
        <v>35</v>
      </c>
      <c r="V25" s="99" t="s">
        <v>36</v>
      </c>
      <c r="W25" s="95" t="s">
        <v>37</v>
      </c>
      <c r="X25" s="95" t="s">
        <v>38</v>
      </c>
      <c r="Y25" s="97" t="s">
        <v>39</v>
      </c>
      <c r="Z25" s="162"/>
      <c r="XDZ25" s="30"/>
      <c r="XEA25" s="30"/>
      <c r="XEB25" s="30"/>
      <c r="XEC25" s="30"/>
      <c r="XED25" s="30"/>
      <c r="XEE25" s="30"/>
      <c r="XEF25" s="30"/>
      <c r="XEG25" s="30"/>
      <c r="XEH25" s="30"/>
      <c r="XEI25" s="30"/>
      <c r="XEJ25" s="30"/>
      <c r="XEK25" s="30"/>
      <c r="XEL25" s="30"/>
      <c r="XEM25" s="30"/>
      <c r="XEN25" s="30"/>
      <c r="XEO25" s="30"/>
      <c r="XEP25" s="30"/>
      <c r="XEQ25" s="69"/>
      <c r="XER25" s="69"/>
      <c r="XES25" s="69"/>
      <c r="XET25" s="69"/>
      <c r="XEU25" s="69"/>
      <c r="XEV25" s="69"/>
      <c r="XEW25" s="30"/>
      <c r="XEX25" s="30"/>
      <c r="XEY25" s="30"/>
      <c r="XEZ25" s="30"/>
      <c r="XFA25" s="30"/>
      <c r="XFB25" s="30"/>
      <c r="XFC25" s="30"/>
      <c r="XFD25" s="30"/>
    </row>
    <row r="26" spans="1:27 16354:16384" s="42" customFormat="1" ht="80.25" customHeight="1" x14ac:dyDescent="0.3">
      <c r="A26" s="30"/>
      <c r="B26" s="108"/>
      <c r="C26" s="110"/>
      <c r="D26" s="110"/>
      <c r="E26" s="110"/>
      <c r="F26" s="112"/>
      <c r="G26" s="80">
        <v>72121100</v>
      </c>
      <c r="H26" s="81">
        <v>72121400</v>
      </c>
      <c r="I26" s="81">
        <v>81101500</v>
      </c>
      <c r="J26" s="82">
        <v>80101600</v>
      </c>
      <c r="K26" s="82"/>
      <c r="L26" s="82"/>
      <c r="M26" s="104"/>
      <c r="N26" s="104"/>
      <c r="O26" s="106"/>
      <c r="P26" s="169"/>
      <c r="Q26" s="170"/>
      <c r="R26" s="96"/>
      <c r="S26" s="98"/>
      <c r="T26" s="100"/>
      <c r="U26" s="98"/>
      <c r="V26" s="100"/>
      <c r="W26" s="96"/>
      <c r="X26" s="96"/>
      <c r="Y26" s="98"/>
      <c r="Z26" s="162"/>
      <c r="XDZ26" s="30"/>
      <c r="XEA26" s="30"/>
      <c r="XEB26" s="30"/>
      <c r="XEC26" s="30"/>
      <c r="XED26" s="30"/>
      <c r="XEE26" s="30"/>
      <c r="XEF26" s="30"/>
      <c r="XEG26" s="30"/>
      <c r="XEH26" s="30"/>
      <c r="XEI26" s="30"/>
      <c r="XEJ26" s="30"/>
      <c r="XEK26" s="30"/>
      <c r="XEL26" s="30"/>
      <c r="XEM26" s="30"/>
      <c r="XEN26" s="30"/>
      <c r="XEO26" s="30"/>
      <c r="XEP26" s="30"/>
      <c r="XEQ26" s="70" t="str">
        <f>C15</f>
        <v>[INDICAR EL NOMBRE DEL INTEGRANTE DEL PROPONENTE PLURAL]</v>
      </c>
      <c r="XER26" s="70" t="str">
        <f>C16</f>
        <v>[INDICAR EL NOMBRE DEL INTEGRANTE DEL PROPONENTE PLURAL]</v>
      </c>
      <c r="XES26" s="70" t="str">
        <f>C17</f>
        <v>[INDICAR EL NOMBRE DEL INTEGRANTE DEL PROPONENTE PLURAL]</v>
      </c>
      <c r="XET26" s="70" t="str">
        <f>C18</f>
        <v>[INDICAR EL NOMBRE DEL INTEGRANTE DEL PROPONENTE PLURAL]</v>
      </c>
      <c r="XEU26" s="70" t="str">
        <f>C19</f>
        <v>[INDICAR EL NOMBRE DEL INTEGRANTE DEL PROPONENTE PLURAL]</v>
      </c>
      <c r="XEV26" s="70" t="str">
        <f>C20</f>
        <v>[INDICAR EL NOMBRE DEL INTEGRANTE DEL PROPONENTE PLURAL]</v>
      </c>
      <c r="XEW26" s="30"/>
      <c r="XEX26" s="30"/>
      <c r="XEY26" s="30"/>
      <c r="XEZ26" s="30"/>
      <c r="XFA26" s="30"/>
      <c r="XFB26" s="30"/>
      <c r="XFC26" s="30"/>
      <c r="XFD26" s="30"/>
    </row>
    <row r="27" spans="1:27 16354:16384" s="41" customFormat="1" x14ac:dyDescent="0.3">
      <c r="A27" s="24"/>
      <c r="B27" s="83">
        <v>1</v>
      </c>
      <c r="C27" s="5"/>
      <c r="D27" s="5"/>
      <c r="E27" s="6"/>
      <c r="F27" s="46"/>
      <c r="G27" s="7"/>
      <c r="H27" s="8"/>
      <c r="I27" s="8"/>
      <c r="J27" s="8"/>
      <c r="K27" s="8"/>
      <c r="L27" s="9"/>
      <c r="M27" s="10"/>
      <c r="N27" s="11"/>
      <c r="O27" s="31">
        <f t="shared" ref="O27:O35" si="0">ROUND(M27*N27,2)</f>
        <v>0</v>
      </c>
      <c r="P27" s="171"/>
      <c r="Q27" s="172"/>
      <c r="R27" s="10"/>
      <c r="S27" s="31">
        <f t="shared" ref="S27:S36" si="1">ROUND(N27*R27,2)</f>
        <v>0</v>
      </c>
      <c r="T27" s="20"/>
      <c r="U27" s="31">
        <f>ROUND(N27*T27,2)</f>
        <v>0</v>
      </c>
      <c r="V27" s="21"/>
      <c r="W27" s="22"/>
      <c r="X27" s="32" t="e">
        <f>(V27/(VLOOKUP(W27,SMMLV!$A$3:$B$43,2,FALSE)))</f>
        <v>#N/A</v>
      </c>
      <c r="Y27" s="31" t="e">
        <f t="shared" ref="Y27:Y36" si="2">ROUND(X27*N27,2)</f>
        <v>#N/A</v>
      </c>
      <c r="Z27" s="162"/>
      <c r="AA27" s="42"/>
      <c r="XDZ27" s="24"/>
      <c r="XEA27" s="24"/>
      <c r="XEB27" s="24"/>
      <c r="XEC27" s="24"/>
      <c r="XED27" s="24"/>
      <c r="XEE27" s="24"/>
      <c r="XEF27" s="24"/>
      <c r="XEG27" s="24"/>
      <c r="XEH27" s="24"/>
      <c r="XEI27" s="24"/>
      <c r="XEJ27" s="24"/>
      <c r="XEK27" s="24"/>
      <c r="XEL27" s="24"/>
      <c r="XEM27" s="24"/>
      <c r="XEN27" s="24"/>
      <c r="XEO27" s="24"/>
      <c r="XEP27" s="24"/>
      <c r="XEQ27" s="27" t="e">
        <f ca="1">VLOOKUP(XEQ$26,RangoExpG1,ContarColumnas(RangoExpG1),FALSE)</f>
        <v>#NAME?</v>
      </c>
      <c r="XER27" s="27" t="e">
        <f ca="1">VLOOKUP(XER$26,RangoExpG1,ContarColumnas(RangoExpG1),FALSE)</f>
        <v>#NAME?</v>
      </c>
      <c r="XES27" s="27" t="e">
        <f ca="1">VLOOKUP(XES$26,RangoExpG1,ContarColumnas(RangoExpG1),FALSE)</f>
        <v>#NAME?</v>
      </c>
      <c r="XET27" s="27" t="e">
        <f ca="1">VLOOKUP(XET$26,RangoExpG1,ContarColumnas(RangoExpG1),FALSE)</f>
        <v>#NAME?</v>
      </c>
      <c r="XEU27" s="27" t="e">
        <f ca="1">VLOOKUP(XEU$26,RangoExpG1,ContarColumnas(RangoExpG1),FALSE)</f>
        <v>#NAME?</v>
      </c>
      <c r="XEV27" s="27" t="e">
        <f ca="1">VLOOKUP(XEV$26,RangoExpG1,ContarColumnas(RangoExpG1),FALSE)</f>
        <v>#NAME?</v>
      </c>
      <c r="XEW27" s="24"/>
      <c r="XEX27" s="24"/>
      <c r="XEY27" s="24"/>
      <c r="XEZ27" s="24"/>
      <c r="XFA27" s="24"/>
      <c r="XFB27" s="24"/>
      <c r="XFC27" s="24"/>
      <c r="XFD27" s="24"/>
    </row>
    <row r="28" spans="1:27 16354:16384" s="41" customFormat="1" x14ac:dyDescent="0.3">
      <c r="A28" s="24"/>
      <c r="B28" s="84">
        <v>2</v>
      </c>
      <c r="C28" s="12"/>
      <c r="D28" s="13"/>
      <c r="E28" s="14"/>
      <c r="F28" s="47"/>
      <c r="G28" s="15"/>
      <c r="H28" s="16"/>
      <c r="I28" s="16"/>
      <c r="J28" s="16"/>
      <c r="K28" s="16"/>
      <c r="L28" s="17"/>
      <c r="M28" s="18"/>
      <c r="N28" s="19"/>
      <c r="O28" s="33">
        <f t="shared" si="0"/>
        <v>0</v>
      </c>
      <c r="P28" s="163"/>
      <c r="Q28" s="164"/>
      <c r="R28" s="18"/>
      <c r="S28" s="33">
        <f t="shared" si="1"/>
        <v>0</v>
      </c>
      <c r="T28" s="23"/>
      <c r="U28" s="33">
        <f t="shared" ref="U28:U36" si="3">ROUND(N28*T28,2)</f>
        <v>0</v>
      </c>
      <c r="V28" s="43"/>
      <c r="W28" s="44"/>
      <c r="X28" s="34" t="e">
        <f>(V28/(VLOOKUP(W28,SMMLV!$A$3:$B$43,2,FALSE)))</f>
        <v>#N/A</v>
      </c>
      <c r="Y28" s="33" t="e">
        <f t="shared" si="2"/>
        <v>#N/A</v>
      </c>
      <c r="Z28" s="162"/>
      <c r="AA28" s="42"/>
      <c r="XDZ28" s="24"/>
      <c r="XEA28" s="24"/>
      <c r="XEB28" s="24"/>
      <c r="XEC28" s="24"/>
      <c r="XED28" s="24"/>
      <c r="XEE28" s="24"/>
      <c r="XEF28" s="24"/>
      <c r="XEG28" s="24"/>
      <c r="XEH28" s="24"/>
      <c r="XEI28" s="24"/>
      <c r="XEJ28" s="24"/>
      <c r="XEK28" s="24"/>
      <c r="XEL28" s="24"/>
      <c r="XEM28" s="24"/>
      <c r="XEN28" s="24"/>
      <c r="XEO28" s="24"/>
      <c r="XEP28" s="24"/>
      <c r="XEQ28" s="27" t="e">
        <f ca="1">VLOOKUP(XEQ$26,RangoExpG2,ContarColumnas(RangoExpG2),FALSE)</f>
        <v>#NAME?</v>
      </c>
      <c r="XER28" s="27" t="e">
        <f ca="1">VLOOKUP(XER$26,RangoExpG2,ContarColumnas(RangoExpG2),FALSE)</f>
        <v>#NAME?</v>
      </c>
      <c r="XES28" s="27" t="e">
        <f ca="1">VLOOKUP(XES$26,RangoExpG2,ContarColumnas(RangoExpG2),FALSE)</f>
        <v>#NAME?</v>
      </c>
      <c r="XET28" s="27" t="e">
        <f ca="1">VLOOKUP(XET$26,RangoExpG2,ContarColumnas(RangoExpG2),FALSE)</f>
        <v>#NAME?</v>
      </c>
      <c r="XEU28" s="27" t="e">
        <f ca="1">VLOOKUP(XEU$26,RangoExpG2,ContarColumnas(RangoExpG2),FALSE)</f>
        <v>#NAME?</v>
      </c>
      <c r="XEV28" s="27" t="e">
        <f ca="1">VLOOKUP(XEV$26,RangoExpG2,ContarColumnas(RangoExpG2),FALSE)</f>
        <v>#NAME?</v>
      </c>
      <c r="XEW28" s="24"/>
      <c r="XEX28" s="24" t="e">
        <f ca="1">ContarColumnas(RangoExpG1)</f>
        <v>#NAME?</v>
      </c>
      <c r="XEY28" s="24"/>
      <c r="XEZ28" s="24"/>
      <c r="XFA28" s="24"/>
      <c r="XFB28" s="24"/>
      <c r="XFC28" s="24"/>
      <c r="XFD28" s="24"/>
    </row>
    <row r="29" spans="1:27 16354:16384" s="41" customFormat="1" x14ac:dyDescent="0.3">
      <c r="A29" s="24"/>
      <c r="B29" s="84">
        <v>3</v>
      </c>
      <c r="C29" s="12"/>
      <c r="D29" s="13"/>
      <c r="E29" s="14"/>
      <c r="F29" s="47"/>
      <c r="G29" s="15"/>
      <c r="H29" s="16"/>
      <c r="I29" s="16"/>
      <c r="J29" s="16"/>
      <c r="K29" s="16"/>
      <c r="L29" s="17"/>
      <c r="M29" s="18"/>
      <c r="N29" s="19"/>
      <c r="O29" s="33">
        <f t="shared" si="0"/>
        <v>0</v>
      </c>
      <c r="P29" s="163"/>
      <c r="Q29" s="164"/>
      <c r="R29" s="18"/>
      <c r="S29" s="33">
        <f t="shared" si="1"/>
        <v>0</v>
      </c>
      <c r="T29" s="23"/>
      <c r="U29" s="33">
        <f t="shared" si="3"/>
        <v>0</v>
      </c>
      <c r="V29" s="43"/>
      <c r="W29" s="44"/>
      <c r="X29" s="34" t="e">
        <f>(V29/(VLOOKUP(W29,SMMLV!$A$3:$B$43,2,FALSE)))</f>
        <v>#N/A</v>
      </c>
      <c r="Y29" s="33" t="e">
        <f t="shared" si="2"/>
        <v>#N/A</v>
      </c>
      <c r="Z29" s="162"/>
      <c r="AA29" s="42"/>
      <c r="XDZ29" s="24"/>
      <c r="XEA29" s="24"/>
      <c r="XEB29" s="24"/>
      <c r="XEC29" s="24"/>
      <c r="XED29" s="24"/>
      <c r="XEE29" s="24"/>
      <c r="XEF29" s="24"/>
      <c r="XEG29" s="24"/>
      <c r="XEH29" s="24"/>
      <c r="XEI29" s="24"/>
      <c r="XEJ29" s="24"/>
      <c r="XEK29" s="24"/>
      <c r="XEL29" s="24"/>
      <c r="XEM29" s="24"/>
      <c r="XEN29" s="24"/>
      <c r="XEO29" s="24"/>
      <c r="XEP29" s="24"/>
      <c r="XEQ29" s="27" t="e">
        <f ca="1">VLOOKUP(XEQ$26,RangoExpG3,ContarColumnas(RangoExpG3),FALSE)</f>
        <v>#NAME?</v>
      </c>
      <c r="XER29" s="27" t="e">
        <f ca="1">VLOOKUP(XER$26,RangoExpG3,ContarColumnas(RangoExpG3),FALSE)</f>
        <v>#NAME?</v>
      </c>
      <c r="XES29" s="27" t="e">
        <f ca="1">VLOOKUP(XES$26,RangoExpG3,ContarColumnas(RangoExpG3),FALSE)</f>
        <v>#NAME?</v>
      </c>
      <c r="XET29" s="27" t="e">
        <f ca="1">VLOOKUP(XET$26,RangoExpG3,ContarColumnas(RangoExpG3),FALSE)</f>
        <v>#NAME?</v>
      </c>
      <c r="XEU29" s="27" t="e">
        <f ca="1">VLOOKUP(XEU$26,RangoExpG3,ContarColumnas(RangoExpG3),FALSE)</f>
        <v>#NAME?</v>
      </c>
      <c r="XEV29" s="27" t="e">
        <f ca="1">VLOOKUP(XEV$26,RangoExpG3,ContarColumnas(RangoExpG3),FALSE)</f>
        <v>#NAME?</v>
      </c>
      <c r="XEW29" s="24"/>
      <c r="XEX29" s="24"/>
      <c r="XEY29" s="24"/>
      <c r="XEZ29" s="24"/>
      <c r="XFA29" s="24"/>
      <c r="XFB29" s="24"/>
      <c r="XFC29" s="24"/>
      <c r="XFD29" s="24"/>
    </row>
    <row r="30" spans="1:27 16354:16384" s="41" customFormat="1" x14ac:dyDescent="0.3">
      <c r="A30" s="24"/>
      <c r="B30" s="84">
        <v>4</v>
      </c>
      <c r="C30" s="12"/>
      <c r="D30" s="12"/>
      <c r="E30" s="13"/>
      <c r="F30" s="48"/>
      <c r="G30" s="15"/>
      <c r="H30" s="16"/>
      <c r="I30" s="16"/>
      <c r="J30" s="16"/>
      <c r="K30" s="16"/>
      <c r="L30" s="17"/>
      <c r="M30" s="18"/>
      <c r="N30" s="19"/>
      <c r="O30" s="33">
        <f t="shared" si="0"/>
        <v>0</v>
      </c>
      <c r="P30" s="163"/>
      <c r="Q30" s="164"/>
      <c r="R30" s="18"/>
      <c r="S30" s="33">
        <f t="shared" si="1"/>
        <v>0</v>
      </c>
      <c r="T30" s="23"/>
      <c r="U30" s="33">
        <f t="shared" si="3"/>
        <v>0</v>
      </c>
      <c r="V30" s="43"/>
      <c r="W30" s="44"/>
      <c r="X30" s="34" t="e">
        <f>(V30/(VLOOKUP(W30,SMMLV!$A$3:$B$43,2,FALSE)))</f>
        <v>#N/A</v>
      </c>
      <c r="Y30" s="33" t="e">
        <f t="shared" si="2"/>
        <v>#N/A</v>
      </c>
      <c r="Z30" s="162"/>
      <c r="AA30" s="42"/>
      <c r="XDZ30" s="24"/>
      <c r="XEA30" s="24"/>
      <c r="XEB30" s="24"/>
      <c r="XEC30" s="24"/>
      <c r="XED30" s="24"/>
      <c r="XEE30" s="24"/>
      <c r="XEF30" s="24"/>
      <c r="XEG30" s="24"/>
      <c r="XEH30" s="24"/>
      <c r="XEI30" s="24"/>
      <c r="XEJ30" s="24"/>
      <c r="XEK30" s="24"/>
      <c r="XEL30" s="24"/>
      <c r="XEM30" s="24"/>
      <c r="XEN30" s="24"/>
      <c r="XEO30" s="24"/>
      <c r="XEP30" s="24"/>
      <c r="XEQ30" s="27" t="e">
        <f ca="1">VLOOKUP(XEQ$26,RangoExpG4,ContarColumnas(RangoExpG4),FALSE)</f>
        <v>#NAME?</v>
      </c>
      <c r="XER30" s="27" t="e">
        <f ca="1">VLOOKUP(XER$26,RangoExpG4,ContarColumnas(RangoExpG4),FALSE)</f>
        <v>#NAME?</v>
      </c>
      <c r="XES30" s="27" t="e">
        <f ca="1">VLOOKUP(XES$26,RangoExpG4,ContarColumnas(RangoExpG4),FALSE)</f>
        <v>#NAME?</v>
      </c>
      <c r="XET30" s="27" t="e">
        <f ca="1">VLOOKUP(XET$26,RangoExpG4,ContarColumnas(RangoExpG4),FALSE)</f>
        <v>#NAME?</v>
      </c>
      <c r="XEU30" s="27" t="e">
        <f ca="1">VLOOKUP(XEU$26,RangoExpG4,ContarColumnas(RangoExpG4),FALSE)</f>
        <v>#NAME?</v>
      </c>
      <c r="XEV30" s="27" t="e">
        <f ca="1">VLOOKUP(XEV$26,RangoExpG4,ContarColumnas(RangoExpG4),FALSE)</f>
        <v>#NAME?</v>
      </c>
      <c r="XEW30" s="24"/>
      <c r="XEX30" s="24"/>
      <c r="XEY30" s="24"/>
      <c r="XEZ30" s="24"/>
      <c r="XFA30" s="24"/>
      <c r="XFB30" s="24"/>
      <c r="XFC30" s="24"/>
      <c r="XFD30" s="24"/>
    </row>
    <row r="31" spans="1:27 16354:16384" s="41" customFormat="1" x14ac:dyDescent="0.3">
      <c r="A31" s="24"/>
      <c r="B31" s="84">
        <v>5</v>
      </c>
      <c r="C31" s="12"/>
      <c r="D31" s="12"/>
      <c r="E31" s="13"/>
      <c r="F31" s="48"/>
      <c r="G31" s="15"/>
      <c r="H31" s="16"/>
      <c r="I31" s="16"/>
      <c r="J31" s="16"/>
      <c r="K31" s="16"/>
      <c r="L31" s="17"/>
      <c r="M31" s="18"/>
      <c r="N31" s="19"/>
      <c r="O31" s="33">
        <f t="shared" si="0"/>
        <v>0</v>
      </c>
      <c r="P31" s="163"/>
      <c r="Q31" s="164"/>
      <c r="R31" s="18"/>
      <c r="S31" s="33">
        <f t="shared" si="1"/>
        <v>0</v>
      </c>
      <c r="T31" s="23"/>
      <c r="U31" s="33">
        <f t="shared" si="3"/>
        <v>0</v>
      </c>
      <c r="V31" s="43"/>
      <c r="W31" s="44"/>
      <c r="X31" s="34" t="e">
        <f>(V31/(VLOOKUP(W31,SMMLV!$A$3:$B$43,2,FALSE)))</f>
        <v>#N/A</v>
      </c>
      <c r="Y31" s="33" t="e">
        <f t="shared" si="2"/>
        <v>#N/A</v>
      </c>
      <c r="Z31" s="162"/>
      <c r="XDZ31" s="24"/>
      <c r="XEA31" s="24"/>
      <c r="XEB31" s="24"/>
      <c r="XEC31" s="24"/>
      <c r="XED31" s="24"/>
      <c r="XEE31" s="24"/>
      <c r="XEF31" s="24"/>
      <c r="XEG31" s="24"/>
      <c r="XEH31" s="24"/>
      <c r="XEI31" s="24"/>
      <c r="XEJ31" s="24"/>
      <c r="XEK31" s="24"/>
      <c r="XEL31" s="24"/>
      <c r="XEM31" s="24"/>
      <c r="XEN31" s="24"/>
      <c r="XEO31" s="24"/>
      <c r="XEP31" s="24"/>
      <c r="XEQ31" s="27" t="e">
        <f ca="1">VLOOKUP(XEQ$26,RangoExpG5,ContarColumnas(RangoExpG5),FALSE)</f>
        <v>#NAME?</v>
      </c>
      <c r="XER31" s="27" t="e">
        <f ca="1">VLOOKUP(XER$26,RangoExpG5,ContarColumnas(RangoExpG5),FALSE)</f>
        <v>#NAME?</v>
      </c>
      <c r="XES31" s="27" t="e">
        <f ca="1">VLOOKUP(XES$26,RangoExpG5,ContarColumnas(RangoExpG5),FALSE)</f>
        <v>#NAME?</v>
      </c>
      <c r="XET31" s="27" t="e">
        <f ca="1">VLOOKUP(XET$26,RangoExpG5,ContarColumnas(RangoExpG5),FALSE)</f>
        <v>#NAME?</v>
      </c>
      <c r="XEU31" s="27" t="e">
        <f ca="1">VLOOKUP(XEU$26,RangoExpG5,ContarColumnas(RangoExpG5),FALSE)</f>
        <v>#NAME?</v>
      </c>
      <c r="XEV31" s="27" t="e">
        <f ca="1">VLOOKUP(XEV$26,RangoExpG5,ContarColumnas(RangoExpG5),FALSE)</f>
        <v>#NAME?</v>
      </c>
      <c r="XEW31" s="24"/>
      <c r="XEX31" s="24"/>
      <c r="XEY31" s="24"/>
      <c r="XEZ31" s="24"/>
      <c r="XFA31" s="24"/>
      <c r="XFB31" s="24"/>
      <c r="XFC31" s="24"/>
      <c r="XFD31" s="24"/>
    </row>
    <row r="32" spans="1:27 16354:16384" s="41" customFormat="1" x14ac:dyDescent="0.3">
      <c r="A32" s="24"/>
      <c r="B32" s="84">
        <v>6</v>
      </c>
      <c r="C32" s="12"/>
      <c r="D32" s="12"/>
      <c r="E32" s="13"/>
      <c r="F32" s="48"/>
      <c r="G32" s="15"/>
      <c r="H32" s="16"/>
      <c r="I32" s="16"/>
      <c r="J32" s="16"/>
      <c r="K32" s="16"/>
      <c r="L32" s="17"/>
      <c r="M32" s="18"/>
      <c r="N32" s="19"/>
      <c r="O32" s="33">
        <f t="shared" si="0"/>
        <v>0</v>
      </c>
      <c r="P32" s="163"/>
      <c r="Q32" s="164"/>
      <c r="R32" s="18"/>
      <c r="S32" s="33">
        <f t="shared" si="1"/>
        <v>0</v>
      </c>
      <c r="T32" s="23"/>
      <c r="U32" s="33">
        <f t="shared" si="3"/>
        <v>0</v>
      </c>
      <c r="V32" s="43"/>
      <c r="W32" s="44"/>
      <c r="X32" s="34" t="e">
        <f>(V32/(VLOOKUP(W32,SMMLV!$A$3:$B$43,2,FALSE)))</f>
        <v>#N/A</v>
      </c>
      <c r="Y32" s="33" t="e">
        <f t="shared" si="2"/>
        <v>#N/A</v>
      </c>
      <c r="Z32" s="162"/>
      <c r="XDZ32" s="24"/>
      <c r="XEA32" s="24"/>
      <c r="XEB32" s="24"/>
      <c r="XEC32" s="24"/>
      <c r="XED32" s="24"/>
      <c r="XEE32" s="24"/>
      <c r="XEF32" s="24"/>
      <c r="XEG32" s="24"/>
      <c r="XEH32" s="24"/>
      <c r="XEI32" s="24"/>
      <c r="XEJ32" s="24"/>
      <c r="XEK32" s="24"/>
      <c r="XEL32" s="24"/>
      <c r="XEM32" s="24"/>
      <c r="XEN32" s="24"/>
      <c r="XEO32" s="24"/>
      <c r="XEP32" s="24"/>
      <c r="XEQ32" s="27" t="e">
        <f ca="1">VLOOKUP(XEQ$26,RangoExpG6,ContarColumnas(RangoExpG6),FALSE)</f>
        <v>#NAME?</v>
      </c>
      <c r="XER32" s="27" t="e">
        <f ca="1">VLOOKUP(XER$26,RangoExpG6,ContarColumnas(RangoExpG6),FALSE)</f>
        <v>#NAME?</v>
      </c>
      <c r="XES32" s="27" t="e">
        <f ca="1">VLOOKUP(XES$26,RangoExpG6,ContarColumnas(RangoExpG6),FALSE)</f>
        <v>#NAME?</v>
      </c>
      <c r="XET32" s="27" t="e">
        <f ca="1">VLOOKUP(XET$26,RangoExpG6,ContarColumnas(RangoExpG6),FALSE)</f>
        <v>#NAME?</v>
      </c>
      <c r="XEU32" s="27" t="e">
        <f ca="1">VLOOKUP(XEU$26,RangoExpG6,ContarColumnas(RangoExpG6),FALSE)</f>
        <v>#NAME?</v>
      </c>
      <c r="XEV32" s="27" t="e">
        <f ca="1">VLOOKUP(XEV$26,RangoExpG6,ContarColumnas(RangoExpG6),FALSE)</f>
        <v>#NAME?</v>
      </c>
      <c r="XEW32" s="24"/>
      <c r="XEX32" s="24"/>
      <c r="XEY32" s="24"/>
      <c r="XEZ32" s="24"/>
      <c r="XFA32" s="24"/>
      <c r="XFB32" s="24"/>
      <c r="XFC32" s="24"/>
      <c r="XFD32" s="24"/>
    </row>
    <row r="33" spans="1:26 16354:16384" s="41" customFormat="1" x14ac:dyDescent="0.3">
      <c r="A33" s="24"/>
      <c r="B33" s="84">
        <v>7</v>
      </c>
      <c r="C33" s="12"/>
      <c r="D33" s="12"/>
      <c r="E33" s="13"/>
      <c r="F33" s="48"/>
      <c r="G33" s="15"/>
      <c r="H33" s="16"/>
      <c r="I33" s="16"/>
      <c r="J33" s="16"/>
      <c r="K33" s="16"/>
      <c r="L33" s="17"/>
      <c r="M33" s="18"/>
      <c r="N33" s="19"/>
      <c r="O33" s="33">
        <f t="shared" si="0"/>
        <v>0</v>
      </c>
      <c r="P33" s="163"/>
      <c r="Q33" s="164"/>
      <c r="R33" s="18"/>
      <c r="S33" s="33">
        <f t="shared" si="1"/>
        <v>0</v>
      </c>
      <c r="T33" s="23"/>
      <c r="U33" s="33">
        <f t="shared" si="3"/>
        <v>0</v>
      </c>
      <c r="V33" s="43"/>
      <c r="W33" s="44"/>
      <c r="X33" s="34" t="e">
        <f>(V33/(VLOOKUP(W33,SMMLV!$A$3:$B$43,2,FALSE)))</f>
        <v>#N/A</v>
      </c>
      <c r="Y33" s="33" t="e">
        <f t="shared" si="2"/>
        <v>#N/A</v>
      </c>
      <c r="Z33" s="162"/>
      <c r="XDZ33" s="24"/>
      <c r="XEA33" s="24"/>
      <c r="XEB33" s="24"/>
      <c r="XEC33" s="24"/>
      <c r="XED33" s="24"/>
      <c r="XEE33" s="24"/>
      <c r="XEF33" s="24"/>
      <c r="XEG33" s="24"/>
      <c r="XEH33" s="24"/>
      <c r="XEI33" s="24"/>
      <c r="XEJ33" s="24"/>
      <c r="XEK33" s="24"/>
      <c r="XEL33" s="24"/>
      <c r="XEM33" s="24"/>
      <c r="XEN33" s="24"/>
      <c r="XEO33" s="24"/>
      <c r="XEP33" s="24"/>
      <c r="XEQ33" s="27" t="e">
        <f ca="1">VLOOKUP(XEQ$26,RangoExpG7,ContarColumnas(RangoExpG7),FALSE)</f>
        <v>#NAME?</v>
      </c>
      <c r="XER33" s="27" t="e">
        <f ca="1">VLOOKUP(XER$26,RangoExpG7,ContarColumnas(RangoExpG7),FALSE)</f>
        <v>#NAME?</v>
      </c>
      <c r="XES33" s="27" t="e">
        <f ca="1">VLOOKUP(XES$26,RangoExpG7,ContarColumnas(RangoExpG7),FALSE)</f>
        <v>#NAME?</v>
      </c>
      <c r="XET33" s="27" t="e">
        <f ca="1">VLOOKUP(XET$26,RangoExpG7,ContarColumnas(RangoExpG7),FALSE)</f>
        <v>#NAME?</v>
      </c>
      <c r="XEU33" s="27" t="e">
        <f ca="1">VLOOKUP(XEU$26,RangoExpG7,ContarColumnas(RangoExpG7),FALSE)</f>
        <v>#NAME?</v>
      </c>
      <c r="XEV33" s="27" t="e">
        <f ca="1">VLOOKUP(XEV$26,RangoExpG7,ContarColumnas(RangoExpG7),FALSE)</f>
        <v>#NAME?</v>
      </c>
      <c r="XEW33" s="24"/>
      <c r="XEX33" s="24"/>
      <c r="XEY33" s="24"/>
      <c r="XEZ33" s="24"/>
      <c r="XFA33" s="24"/>
      <c r="XFB33" s="24"/>
      <c r="XFC33" s="24"/>
      <c r="XFD33" s="24"/>
    </row>
    <row r="34" spans="1:26 16354:16384" s="41" customFormat="1" x14ac:dyDescent="0.3">
      <c r="A34" s="24"/>
      <c r="B34" s="84">
        <v>8</v>
      </c>
      <c r="C34" s="12"/>
      <c r="D34" s="12"/>
      <c r="E34" s="13"/>
      <c r="F34" s="48"/>
      <c r="G34" s="15"/>
      <c r="H34" s="16"/>
      <c r="I34" s="16"/>
      <c r="J34" s="16"/>
      <c r="K34" s="16"/>
      <c r="L34" s="17"/>
      <c r="M34" s="18"/>
      <c r="N34" s="19"/>
      <c r="O34" s="33">
        <f>ROUND(M34*N34,2)</f>
        <v>0</v>
      </c>
      <c r="P34" s="163"/>
      <c r="Q34" s="164"/>
      <c r="R34" s="18"/>
      <c r="S34" s="33">
        <f t="shared" si="1"/>
        <v>0</v>
      </c>
      <c r="T34" s="23"/>
      <c r="U34" s="33">
        <f t="shared" si="3"/>
        <v>0</v>
      </c>
      <c r="V34" s="43"/>
      <c r="W34" s="44"/>
      <c r="X34" s="34" t="e">
        <f>(V34/(VLOOKUP(W34,SMMLV!$A$3:$B$43,2,FALSE)))</f>
        <v>#N/A</v>
      </c>
      <c r="Y34" s="33" t="e">
        <f t="shared" si="2"/>
        <v>#N/A</v>
      </c>
      <c r="Z34" s="162"/>
      <c r="XDZ34" s="24"/>
      <c r="XEA34" s="24"/>
      <c r="XEB34" s="24"/>
      <c r="XEC34" s="24"/>
      <c r="XED34" s="24"/>
      <c r="XEE34" s="24"/>
      <c r="XEF34" s="24"/>
      <c r="XEG34" s="24"/>
      <c r="XEH34" s="24"/>
      <c r="XEI34" s="24"/>
      <c r="XEJ34" s="24"/>
      <c r="XEK34" s="24"/>
      <c r="XEL34" s="24"/>
      <c r="XEM34" s="24"/>
      <c r="XEN34" s="24"/>
      <c r="XEO34" s="24"/>
      <c r="XEP34" s="24"/>
      <c r="XEQ34" s="27" t="e">
        <f ca="1">VLOOKUP(XEQ$26,RangoExpG8,ContarColumnas(RangoExpG8),FALSE)</f>
        <v>#NAME?</v>
      </c>
      <c r="XER34" s="27" t="e">
        <f ca="1">VLOOKUP(XER$26,RangoExpG8,ContarColumnas(RangoExpG8),FALSE)</f>
        <v>#NAME?</v>
      </c>
      <c r="XES34" s="27" t="e">
        <f ca="1">VLOOKUP(XES$26,RangoExpG8,ContarColumnas(RangoExpG8),FALSE)</f>
        <v>#NAME?</v>
      </c>
      <c r="XET34" s="27" t="e">
        <f ca="1">VLOOKUP(XET$26,RangoExpG8,ContarColumnas(RangoExpG8),FALSE)</f>
        <v>#NAME?</v>
      </c>
      <c r="XEU34" s="27" t="e">
        <f ca="1">VLOOKUP(XEU$26,RangoExpG8,ContarColumnas(RangoExpG8),FALSE)</f>
        <v>#NAME?</v>
      </c>
      <c r="XEV34" s="27" t="e">
        <f ca="1">VLOOKUP(XEV$26,RangoExpG8,ContarColumnas(RangoExpG8),FALSE)</f>
        <v>#NAME?</v>
      </c>
      <c r="XEW34" s="24"/>
      <c r="XEX34" s="24"/>
      <c r="XEY34" s="24"/>
      <c r="XEZ34" s="24"/>
      <c r="XFA34" s="24"/>
      <c r="XFB34" s="24"/>
      <c r="XFC34" s="24"/>
      <c r="XFD34" s="24"/>
    </row>
    <row r="35" spans="1:26 16354:16384" s="41" customFormat="1" x14ac:dyDescent="0.3">
      <c r="A35" s="24"/>
      <c r="B35" s="84">
        <v>9</v>
      </c>
      <c r="C35" s="12"/>
      <c r="D35" s="12"/>
      <c r="E35" s="13"/>
      <c r="F35" s="48"/>
      <c r="G35" s="15"/>
      <c r="H35" s="16"/>
      <c r="I35" s="16"/>
      <c r="J35" s="16"/>
      <c r="K35" s="16"/>
      <c r="L35" s="17"/>
      <c r="M35" s="18"/>
      <c r="N35" s="19"/>
      <c r="O35" s="33">
        <f t="shared" si="0"/>
        <v>0</v>
      </c>
      <c r="P35" s="163"/>
      <c r="Q35" s="164"/>
      <c r="R35" s="18"/>
      <c r="S35" s="33">
        <f t="shared" si="1"/>
        <v>0</v>
      </c>
      <c r="T35" s="23"/>
      <c r="U35" s="33">
        <f t="shared" si="3"/>
        <v>0</v>
      </c>
      <c r="V35" s="43"/>
      <c r="W35" s="44"/>
      <c r="X35" s="34" t="e">
        <f>(V35/(VLOOKUP(W35,SMMLV!$A$3:$B$43,2,FALSE)))</f>
        <v>#N/A</v>
      </c>
      <c r="Y35" s="33" t="e">
        <f t="shared" si="2"/>
        <v>#N/A</v>
      </c>
      <c r="Z35" s="162"/>
      <c r="XDZ35" s="24"/>
      <c r="XEA35" s="24"/>
      <c r="XEB35" s="24"/>
      <c r="XEC35" s="24"/>
      <c r="XED35" s="24"/>
      <c r="XEE35" s="24"/>
      <c r="XEF35" s="24"/>
      <c r="XEG35" s="24"/>
      <c r="XEH35" s="24"/>
      <c r="XEI35" s="24"/>
      <c r="XEJ35" s="24"/>
      <c r="XEK35" s="24"/>
      <c r="XEL35" s="24"/>
      <c r="XEM35" s="24"/>
      <c r="XEN35" s="24"/>
      <c r="XEO35" s="24"/>
      <c r="XEP35" s="24"/>
      <c r="XEQ35" s="27" t="e">
        <f ca="1">VLOOKUP(XEQ$26,RangoExpG9,ContarColumnas(RangoExpG9),FALSE)</f>
        <v>#NAME?</v>
      </c>
      <c r="XER35" s="27" t="e">
        <f ca="1">VLOOKUP(XER$26,RangoExpG9,ContarColumnas(RangoExpG9),FALSE)</f>
        <v>#NAME?</v>
      </c>
      <c r="XES35" s="27" t="e">
        <f ca="1">VLOOKUP(XES$26,RangoExpG9,ContarColumnas(RangoExpG9),FALSE)</f>
        <v>#NAME?</v>
      </c>
      <c r="XET35" s="27" t="e">
        <f ca="1">VLOOKUP(XET$26,RangoExpG9,ContarColumnas(RangoExpG9),FALSE)</f>
        <v>#NAME?</v>
      </c>
      <c r="XEU35" s="27" t="e">
        <f ca="1">VLOOKUP(XEU$26,RangoExpG9,ContarColumnas(RangoExpG9),FALSE)</f>
        <v>#NAME?</v>
      </c>
      <c r="XEV35" s="27" t="e">
        <f ca="1">VLOOKUP(XEV$26,RangoExpG9,ContarColumnas(RangoExpG9),FALSE)</f>
        <v>#NAME?</v>
      </c>
      <c r="XEW35" s="24"/>
      <c r="XEX35" s="24"/>
      <c r="XEY35" s="24"/>
      <c r="XEZ35" s="24"/>
      <c r="XFA35" s="24"/>
      <c r="XFB35" s="24"/>
      <c r="XFC35" s="24"/>
      <c r="XFD35" s="24"/>
    </row>
    <row r="36" spans="1:26 16354:16384" s="41" customFormat="1" x14ac:dyDescent="0.3">
      <c r="A36" s="24"/>
      <c r="B36" s="49">
        <v>10</v>
      </c>
      <c r="C36" s="51"/>
      <c r="D36" s="51"/>
      <c r="E36" s="52"/>
      <c r="F36" s="53"/>
      <c r="G36" s="54"/>
      <c r="H36" s="55"/>
      <c r="I36" s="55"/>
      <c r="J36" s="55"/>
      <c r="K36" s="55"/>
      <c r="L36" s="56"/>
      <c r="M36" s="57"/>
      <c r="N36" s="58"/>
      <c r="O36" s="35">
        <f>ROUND(M36*N36,2)</f>
        <v>0</v>
      </c>
      <c r="P36" s="165"/>
      <c r="Q36" s="166"/>
      <c r="R36" s="57"/>
      <c r="S36" s="35">
        <f t="shared" si="1"/>
        <v>0</v>
      </c>
      <c r="T36" s="59"/>
      <c r="U36" s="35">
        <f t="shared" si="3"/>
        <v>0</v>
      </c>
      <c r="V36" s="60"/>
      <c r="W36" s="61"/>
      <c r="X36" s="34" t="e">
        <f>(V36/(VLOOKUP(W36,SMMLV!$A$3:$B$43,2,FALSE)))</f>
        <v>#N/A</v>
      </c>
      <c r="Y36" s="35" t="e">
        <f t="shared" si="2"/>
        <v>#N/A</v>
      </c>
      <c r="Z36" s="162"/>
      <c r="XDZ36" s="24"/>
      <c r="XEA36" s="24"/>
      <c r="XEB36" s="24"/>
      <c r="XEC36" s="24"/>
      <c r="XED36" s="24"/>
      <c r="XEE36" s="24"/>
      <c r="XEF36" s="24"/>
      <c r="XEG36" s="24"/>
      <c r="XEH36" s="24"/>
      <c r="XEI36" s="24"/>
      <c r="XEJ36" s="24"/>
      <c r="XEK36" s="24"/>
      <c r="XEL36" s="24"/>
      <c r="XEM36" s="24"/>
      <c r="XEN36" s="24"/>
      <c r="XEO36" s="24"/>
      <c r="XEP36" s="24"/>
      <c r="XEQ36" s="27" t="e">
        <f ca="1">VLOOKUP(XEQ$26,RangoExpG10,ContarColumnas(RangoExpG10),FALSE)</f>
        <v>#NAME?</v>
      </c>
      <c r="XER36" s="27" t="e">
        <f ca="1">VLOOKUP(XER$26,RangoExpG10,ContarColumnas(RangoExpG10),FALSE)</f>
        <v>#NAME?</v>
      </c>
      <c r="XES36" s="27" t="e">
        <f ca="1">VLOOKUP(XES$26,RangoExpG10,ContarColumnas(RangoExpG10),FALSE)</f>
        <v>#NAME?</v>
      </c>
      <c r="XET36" s="27" t="e">
        <f ca="1">VLOOKUP(XET$26,RangoExpG10,ContarColumnas(RangoExpG10),FALSE)</f>
        <v>#NAME?</v>
      </c>
      <c r="XEU36" s="27" t="e">
        <f ca="1">VLOOKUP(XEU$26,RangoExpG10,ContarColumnas(RangoExpG10),FALSE)</f>
        <v>#NAME?</v>
      </c>
      <c r="XEV36" s="27" t="e">
        <f ca="1">VLOOKUP(XEV$26,RangoExpG10,ContarColumnas(RangoExpG10),FALSE)</f>
        <v>#NAME?</v>
      </c>
      <c r="XEW36" s="24"/>
      <c r="XEX36" s="24"/>
      <c r="XEY36" s="24"/>
      <c r="XEZ36" s="24"/>
      <c r="XFA36" s="24"/>
      <c r="XFB36" s="24"/>
      <c r="XFC36" s="24"/>
      <c r="XFD36" s="24"/>
    </row>
    <row r="37" spans="1:26 16354:16384" s="41" customFormat="1" ht="22.5" customHeight="1" thickBot="1" x14ac:dyDescent="0.35">
      <c r="A37" s="24"/>
      <c r="B37" s="92"/>
      <c r="C37" s="93"/>
      <c r="D37" s="93"/>
      <c r="E37" s="93"/>
      <c r="F37" s="94"/>
      <c r="G37" s="113" t="s">
        <v>30</v>
      </c>
      <c r="H37" s="114"/>
      <c r="I37" s="114"/>
      <c r="J37" s="114"/>
      <c r="K37" s="114"/>
      <c r="L37" s="114"/>
      <c r="M37" s="114"/>
      <c r="N37" s="114"/>
      <c r="O37" s="36">
        <f>SUM(O27:O36)</f>
        <v>0</v>
      </c>
      <c r="P37" s="115" t="s">
        <v>31</v>
      </c>
      <c r="Q37" s="116"/>
      <c r="R37" s="117"/>
      <c r="S37" s="36">
        <f>SUM(S27:S36)</f>
        <v>0</v>
      </c>
      <c r="T37" s="62" t="s">
        <v>31</v>
      </c>
      <c r="U37" s="36">
        <f>SUM(U27:U36)</f>
        <v>0</v>
      </c>
      <c r="V37" s="128" t="s">
        <v>30</v>
      </c>
      <c r="W37" s="129"/>
      <c r="X37" s="129"/>
      <c r="Y37" s="36">
        <f>_xlfn.AGGREGATE(9,6,Y27:Y36)</f>
        <v>0</v>
      </c>
      <c r="Z37" s="162"/>
      <c r="XDZ37" s="24"/>
      <c r="XEA37" s="24"/>
      <c r="XEB37" s="24"/>
      <c r="XEC37" s="24"/>
      <c r="XED37" s="24"/>
      <c r="XEE37" s="24"/>
      <c r="XEF37" s="24"/>
      <c r="XEG37" s="24"/>
      <c r="XEH37" s="24"/>
      <c r="XEI37" s="24"/>
      <c r="XEJ37" s="24"/>
      <c r="XEK37" s="24"/>
      <c r="XEL37" s="24"/>
      <c r="XEM37" s="24"/>
      <c r="XEN37" s="24"/>
      <c r="XEO37" s="24"/>
      <c r="XEP37" s="24"/>
      <c r="XEQ37" s="27">
        <f ca="1">_xlfn.AGGREGATE(9,6,XEQ27:XEQ36)</f>
        <v>0</v>
      </c>
      <c r="XER37" s="27">
        <f t="shared" ref="XER37:XEV37" ca="1" si="4">_xlfn.AGGREGATE(9,6,XER27:XER36)</f>
        <v>0</v>
      </c>
      <c r="XES37" s="27">
        <f t="shared" ca="1" si="4"/>
        <v>0</v>
      </c>
      <c r="XET37" s="27">
        <f t="shared" ca="1" si="4"/>
        <v>0</v>
      </c>
      <c r="XEU37" s="27">
        <f t="shared" ca="1" si="4"/>
        <v>0</v>
      </c>
      <c r="XEV37" s="27">
        <f t="shared" ca="1" si="4"/>
        <v>0</v>
      </c>
      <c r="XEW37" s="24"/>
      <c r="XEX37" s="24"/>
      <c r="XEY37" s="24"/>
      <c r="XEZ37" s="24"/>
      <c r="XFA37" s="24"/>
      <c r="XFB37" s="24"/>
      <c r="XFC37" s="24"/>
      <c r="XFD37" s="24"/>
    </row>
    <row r="38" spans="1:26 16354:16384" ht="68.25" customHeight="1" thickBot="1" x14ac:dyDescent="0.35">
      <c r="O38" s="37" t="str">
        <f>IF(O24&gt;0,IF(O37&gt;=O24,"CUMPLE","NO CUMPLE"),"Diligencie el valor Correspondiente en la Fila 24 de esta columna")</f>
        <v>Diligencie el valor Correspondiente en la Fila 24 de esta columna</v>
      </c>
      <c r="P38"/>
      <c r="Q38"/>
      <c r="R38"/>
      <c r="S38" s="37" t="str">
        <f>IF(S24&gt;0,IF(S37&gt;=S24,"CUMPLE","NO CUMPLE"),"Diligencie el valor Correspondiente en la Fila 24 de esta columna")</f>
        <v>Diligencie el valor Correspondiente en la Fila 24 de esta columna</v>
      </c>
      <c r="T38"/>
      <c r="U38" s="37" t="str">
        <f>IF(U24&gt;0,IF(U37&gt;=U24,"CUMPLE","NO CUMPLE"),"Diligencie el valor Correspondiente en la Fila 24 de esta columna")</f>
        <v>Diligencie el valor Correspondiente en la Fila 24 de esta columna</v>
      </c>
      <c r="V38"/>
      <c r="W38"/>
      <c r="X38"/>
      <c r="Y38" s="37" t="str">
        <f>IF(Y24&gt;0,IF(Y37&gt;=Y24,"CUMPLE","NO CUMPLE"),"Diligencie el valor Correspondiente en la Fila 24 de esta columna")</f>
        <v>Diligencie el valor Correspondiente en la Fila 24 de esta columna</v>
      </c>
    </row>
    <row r="39" spans="1:26 16354:16384" x14ac:dyDescent="0.3">
      <c r="P39"/>
      <c r="Q39"/>
      <c r="R39"/>
      <c r="S39"/>
      <c r="T39"/>
      <c r="U39"/>
      <c r="V39"/>
      <c r="W39"/>
      <c r="X39"/>
      <c r="Y39"/>
    </row>
    <row r="40" spans="1:26 16354:16384" x14ac:dyDescent="0.3">
      <c r="P40"/>
      <c r="Q40"/>
      <c r="R40"/>
      <c r="S40"/>
      <c r="T40"/>
      <c r="U40"/>
      <c r="V40"/>
      <c r="W40"/>
      <c r="X40"/>
      <c r="Y40"/>
    </row>
  </sheetData>
  <sheetProtection formatRows="0"/>
  <mergeCells count="59">
    <mergeCell ref="Z22:Z37"/>
    <mergeCell ref="P35:Q35"/>
    <mergeCell ref="P36:Q36"/>
    <mergeCell ref="P25:Q26"/>
    <mergeCell ref="P30:Q30"/>
    <mergeCell ref="P31:Q31"/>
    <mergeCell ref="P32:Q32"/>
    <mergeCell ref="P33:Q33"/>
    <mergeCell ref="P34:Q34"/>
    <mergeCell ref="P27:Q27"/>
    <mergeCell ref="P28:Q28"/>
    <mergeCell ref="P29:Q29"/>
    <mergeCell ref="V23:Y23"/>
    <mergeCell ref="Y25:Y26"/>
    <mergeCell ref="C17:E17"/>
    <mergeCell ref="C18:E18"/>
    <mergeCell ref="C19:E19"/>
    <mergeCell ref="C20:E20"/>
    <mergeCell ref="B13:H13"/>
    <mergeCell ref="C14:E14"/>
    <mergeCell ref="C15:E15"/>
    <mergeCell ref="C16:E16"/>
    <mergeCell ref="B10:Y10"/>
    <mergeCell ref="B12:Y12"/>
    <mergeCell ref="V37:X37"/>
    <mergeCell ref="B7:D7"/>
    <mergeCell ref="B2:P2"/>
    <mergeCell ref="B3:P3"/>
    <mergeCell ref="B5:Y5"/>
    <mergeCell ref="B8:Y8"/>
    <mergeCell ref="B9:D9"/>
    <mergeCell ref="B11:D11"/>
    <mergeCell ref="B22:F24"/>
    <mergeCell ref="V25:V26"/>
    <mergeCell ref="G22:O23"/>
    <mergeCell ref="P22:Y22"/>
    <mergeCell ref="P23:S23"/>
    <mergeCell ref="T23:U23"/>
    <mergeCell ref="G24:N24"/>
    <mergeCell ref="P24:R24"/>
    <mergeCell ref="V24:X24"/>
    <mergeCell ref="W25:W26"/>
    <mergeCell ref="X25:X26"/>
    <mergeCell ref="B37:F37"/>
    <mergeCell ref="R25:R26"/>
    <mergeCell ref="S25:S26"/>
    <mergeCell ref="T25:T26"/>
    <mergeCell ref="U25:U26"/>
    <mergeCell ref="G25:L25"/>
    <mergeCell ref="M25:M26"/>
    <mergeCell ref="N25:N26"/>
    <mergeCell ref="O25:O26"/>
    <mergeCell ref="B25:B26"/>
    <mergeCell ref="C25:C26"/>
    <mergeCell ref="D25:D26"/>
    <mergeCell ref="E25:E26"/>
    <mergeCell ref="F25:F26"/>
    <mergeCell ref="G37:N37"/>
    <mergeCell ref="P37:R37"/>
  </mergeCells>
  <conditionalFormatting sqref="O37">
    <cfRule type="cellIs" dxfId="24" priority="69" operator="greaterThanOrEqual">
      <formula>$O$24</formula>
    </cfRule>
  </conditionalFormatting>
  <conditionalFormatting sqref="S37">
    <cfRule type="cellIs" dxfId="23" priority="68" operator="greaterThanOrEqual">
      <formula>$S$24</formula>
    </cfRule>
  </conditionalFormatting>
  <conditionalFormatting sqref="U37">
    <cfRule type="cellIs" dxfId="22" priority="67" operator="greaterThanOrEqual">
      <formula>$U$24</formula>
    </cfRule>
  </conditionalFormatting>
  <conditionalFormatting sqref="Y37">
    <cfRule type="cellIs" dxfId="21" priority="66" operator="greaterThanOrEqual">
      <formula>$Y$24</formula>
    </cfRule>
  </conditionalFormatting>
  <conditionalFormatting sqref="S24">
    <cfRule type="cellIs" dxfId="20" priority="65" operator="greaterThan">
      <formula>0</formula>
    </cfRule>
  </conditionalFormatting>
  <conditionalFormatting sqref="Y24">
    <cfRule type="cellIs" dxfId="19" priority="62" operator="greaterThan">
      <formula>0</formula>
    </cfRule>
  </conditionalFormatting>
  <conditionalFormatting sqref="O24">
    <cfRule type="cellIs" dxfId="18" priority="64" operator="greaterThan">
      <formula>0</formula>
    </cfRule>
  </conditionalFormatting>
  <conditionalFormatting sqref="U24">
    <cfRule type="cellIs" dxfId="17" priority="63" operator="greaterThan">
      <formula>0</formula>
    </cfRule>
  </conditionalFormatting>
  <conditionalFormatting sqref="O38">
    <cfRule type="cellIs" dxfId="16" priority="59" operator="equal">
      <formula>"Diligencie el valor Correspondiente en la Fila 24 de esta columna"</formula>
    </cfRule>
    <cfRule type="cellIs" dxfId="15" priority="60" operator="equal">
      <formula>"CUMPLE"</formula>
    </cfRule>
    <cfRule type="cellIs" dxfId="14" priority="61" operator="equal">
      <formula>"NO CUMPLE"</formula>
    </cfRule>
  </conditionalFormatting>
  <conditionalFormatting sqref="G15:G20">
    <cfRule type="cellIs" dxfId="13" priority="11" operator="lessThanOrEqual">
      <formula>0.1</formula>
    </cfRule>
    <cfRule type="cellIs" dxfId="12" priority="10" operator="equal">
      <formula>0</formula>
    </cfRule>
  </conditionalFormatting>
  <conditionalFormatting sqref="H15:H20">
    <cfRule type="cellIs" dxfId="11" priority="18" operator="lessThan">
      <formula>0.05</formula>
    </cfRule>
    <cfRule type="cellIs" dxfId="10" priority="16" operator="greaterThanOrEqual">
      <formula>0.5</formula>
    </cfRule>
    <cfRule type="expression" dxfId="9" priority="14">
      <formula>C15="[INDICAR EL NOMBRE DEL INTEGRANTE DEL PROPONENTE PLURAL]"</formula>
    </cfRule>
  </conditionalFormatting>
  <conditionalFormatting sqref="S38">
    <cfRule type="cellIs" dxfId="8" priority="7" operator="equal">
      <formula>"Diligencie el valor Correspondiente en la Fila 24 de esta columna"</formula>
    </cfRule>
    <cfRule type="cellIs" dxfId="7" priority="8" operator="equal">
      <formula>"CUMPLE"</formula>
    </cfRule>
    <cfRule type="cellIs" dxfId="6" priority="9" operator="equal">
      <formula>"NO CUMPLE"</formula>
    </cfRule>
  </conditionalFormatting>
  <conditionalFormatting sqref="U38">
    <cfRule type="cellIs" dxfId="5" priority="4" operator="equal">
      <formula>"Diligencie el valor Correspondiente en la Fila 24 de esta columna"</formula>
    </cfRule>
    <cfRule type="cellIs" dxfId="4" priority="5" operator="equal">
      <formula>"CUMPLE"</formula>
    </cfRule>
    <cfRule type="cellIs" dxfId="3" priority="6" operator="equal">
      <formula>"NO CUMPLE"</formula>
    </cfRule>
  </conditionalFormatting>
  <conditionalFormatting sqref="Y38">
    <cfRule type="cellIs" dxfId="2" priority="1" operator="equal">
      <formula>"Diligencie el valor Correspondiente en la Fila 24 de esta columna"</formula>
    </cfRule>
    <cfRule type="cellIs" dxfId="1" priority="2" operator="equal">
      <formula>"CUMPLE"</formula>
    </cfRule>
    <cfRule type="cellIs" dxfId="0" priority="3" operator="equal">
      <formula>"NO CUMPLE"</formula>
    </cfRule>
  </conditionalFormatting>
  <dataValidations disablePrompts="1" count="1">
    <dataValidation type="list" allowBlank="1" showInputMessage="1" showErrorMessage="1" sqref="F27:F36" xr:uid="{823B1B8A-1334-418D-AF5A-FF649B5D0B9E}">
      <formula1>$C$15:$C$20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EEDD46A08CE61498B9944100A520FC8" ma:contentTypeVersion="6" ma:contentTypeDescription="Crear nuevo documento." ma:contentTypeScope="" ma:versionID="045f1ad96d0e5757b9e6d1dd5088746f">
  <xsd:schema xmlns:xsd="http://www.w3.org/2001/XMLSchema" xmlns:xs="http://www.w3.org/2001/XMLSchema" xmlns:p="http://schemas.microsoft.com/office/2006/metadata/properties" xmlns:ns2="677fe1e4-aac7-4cf1-bd5c-2183b833ab74" xmlns:ns3="e792e8af-4922-4b2a-a495-da70dd29d427" targetNamespace="http://schemas.microsoft.com/office/2006/metadata/properties" ma:root="true" ma:fieldsID="81b62cadb526c74759cf7b355a5eb5d1" ns2:_="" ns3:_="">
    <xsd:import namespace="677fe1e4-aac7-4cf1-bd5c-2183b833ab74"/>
    <xsd:import namespace="e792e8af-4922-4b2a-a495-da70dd29d4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7fe1e4-aac7-4cf1-bd5c-2183b833ab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92e8af-4922-4b2a-a495-da70dd29d4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9736C1-DF34-44C0-BD00-861F4AF67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7fe1e4-aac7-4cf1-bd5c-2183b833ab74"/>
    <ds:schemaRef ds:uri="e792e8af-4922-4b2a-a495-da70dd29d4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37C4D8-5381-4160-86D5-45D171F6E4BF}">
  <ds:schemaRefs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677fe1e4-aac7-4cf1-bd5c-2183b833ab74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18</vt:i4>
      </vt:variant>
    </vt:vector>
  </HeadingPairs>
  <TitlesOfParts>
    <vt:vector size="20" baseType="lpstr">
      <vt:lpstr>SMMLV</vt:lpstr>
      <vt:lpstr>EXPERIENCIA DEL PROPONENTE</vt:lpstr>
      <vt:lpstr>Codigo</vt:lpstr>
      <vt:lpstr>CR</vt:lpstr>
      <vt:lpstr>EEED</vt:lpstr>
      <vt:lpstr>EEM</vt:lpstr>
      <vt:lpstr>EEOC</vt:lpstr>
      <vt:lpstr>EG</vt:lpstr>
      <vt:lpstr>EstDis</vt:lpstr>
      <vt:lpstr>Mob</vt:lpstr>
      <vt:lpstr>RangoExpG1</vt:lpstr>
      <vt:lpstr>RangoExpG10</vt:lpstr>
      <vt:lpstr>RangoExpG2</vt:lpstr>
      <vt:lpstr>RangoExpG3</vt:lpstr>
      <vt:lpstr>RangoExpG4</vt:lpstr>
      <vt:lpstr>RangoExpG5</vt:lpstr>
      <vt:lpstr>RangoExpG6</vt:lpstr>
      <vt:lpstr>RangoExpG7</vt:lpstr>
      <vt:lpstr>RangoExpG8</vt:lpstr>
      <vt:lpstr>RangoExpG9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2026-05-11T13:28:00Z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0x0101006EEDD46A08CE61498B9944100A520FC8</vt:lpwstr>
  </property>
  <property fmtid="{D5CDD505-2E9C-101B-9397-08002B2CF9AE}" pid="3" name="MediaServiceImageTags">
    <vt:lpwstr/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